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Wdmycloudmirror\PROJEKTY\HOTOVÉ PROJEKTY\HOTOVÉ 19\_VELKÁ BÍTEŠ - VODOVOD 2\CD PD 08-2019\17.5.2021 - OPRAVA VÝKAZU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3753-01 - SO 01 REKONSTRU..." sheetId="2" r:id="rId2"/>
    <sheet name="3753-02 - SO 02 NOVOSTAVB..." sheetId="3" r:id="rId3"/>
    <sheet name="3753-03 - SO 03 SPLAŠKOVÁ..." sheetId="4" r:id="rId4"/>
    <sheet name="3753-04 - SO 04 SPLAŠKOVÁ..." sheetId="5" r:id="rId5"/>
    <sheet name="3753-VZN - VEDLEJŠÍ ROZPO..." sheetId="6" r:id="rId6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'3753-01 - SO 01 REKONSTRU...'!$C$124:$K$560</definedName>
    <definedName name="_xlnm.Print_Area" localSheetId="1">'3753-01 - SO 01 REKONSTRU...'!$C$112:$J$560</definedName>
    <definedName name="_xlnm.Print_Titles" localSheetId="1">'3753-01 - SO 01 REKONSTRU...'!$124:$124</definedName>
    <definedName name="_xlnm._FilterDatabase" localSheetId="2" hidden="1">'3753-02 - SO 02 NOVOSTAVB...'!$C$124:$K$625</definedName>
    <definedName name="_xlnm.Print_Area" localSheetId="2">'3753-02 - SO 02 NOVOSTAVB...'!$C$112:$J$625</definedName>
    <definedName name="_xlnm.Print_Titles" localSheetId="2">'3753-02 - SO 02 NOVOSTAVB...'!$124:$124</definedName>
    <definedName name="_xlnm._FilterDatabase" localSheetId="3" hidden="1">'3753-03 - SO 03 SPLAŠKOVÁ...'!$C$126:$K$503</definedName>
    <definedName name="_xlnm.Print_Area" localSheetId="3">'3753-03 - SO 03 SPLAŠKOVÁ...'!$C$114:$J$503</definedName>
    <definedName name="_xlnm.Print_Titles" localSheetId="3">'3753-03 - SO 03 SPLAŠKOVÁ...'!$126:$126</definedName>
    <definedName name="_xlnm._FilterDatabase" localSheetId="4" hidden="1">'3753-04 - SO 04 SPLAŠKOVÁ...'!$C$122:$K$359</definedName>
    <definedName name="_xlnm.Print_Area" localSheetId="4">'3753-04 - SO 04 SPLAŠKOVÁ...'!$C$110:$J$359</definedName>
    <definedName name="_xlnm.Print_Titles" localSheetId="4">'3753-04 - SO 04 SPLAŠKOVÁ...'!$122:$122</definedName>
    <definedName name="_xlnm._FilterDatabase" localSheetId="5" hidden="1">'3753-VZN - VEDLEJŠÍ ROZPO...'!$C$122:$K$196</definedName>
    <definedName name="_xlnm.Print_Area" localSheetId="5">'3753-VZN - VEDLEJŠÍ ROZPO...'!$C$110:$J$196</definedName>
    <definedName name="_xlnm.Print_Titles" localSheetId="5">'3753-VZN - VEDLEJŠÍ ROZPO...'!$122:$122</definedName>
  </definedNames>
  <calcPr/>
</workbook>
</file>

<file path=xl/calcChain.xml><?xml version="1.0" encoding="utf-8"?>
<calcChain xmlns="http://schemas.openxmlformats.org/spreadsheetml/2006/main">
  <c i="6" l="1" r="T136"/>
  <c r="R136"/>
  <c r="P136"/>
  <c r="BK136"/>
  <c r="J37"/>
  <c r="J36"/>
  <c i="1" r="AY99"/>
  <c i="6" r="J35"/>
  <c i="1" r="AX99"/>
  <c i="6" r="BI193"/>
  <c r="BH193"/>
  <c r="BG193"/>
  <c r="BF193"/>
  <c r="T193"/>
  <c r="R193"/>
  <c r="P193"/>
  <c r="BI189"/>
  <c r="BH189"/>
  <c r="BG189"/>
  <c r="BF189"/>
  <c r="T189"/>
  <c r="R189"/>
  <c r="P189"/>
  <c r="BI184"/>
  <c r="BH184"/>
  <c r="BG184"/>
  <c r="BF184"/>
  <c r="T184"/>
  <c r="T183"/>
  <c r="R184"/>
  <c r="R183"/>
  <c r="P184"/>
  <c r="P183"/>
  <c r="BI176"/>
  <c r="BH176"/>
  <c r="BG176"/>
  <c r="BF176"/>
  <c r="T176"/>
  <c r="R176"/>
  <c r="P176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113"/>
  <c i="5" r="J37"/>
  <c r="J36"/>
  <c i="1" r="AY98"/>
  <c i="5" r="J35"/>
  <c i="1" r="AX98"/>
  <c i="5" r="BI358"/>
  <c r="BH358"/>
  <c r="BG358"/>
  <c r="BF358"/>
  <c r="T358"/>
  <c r="T357"/>
  <c r="R358"/>
  <c r="R357"/>
  <c r="P358"/>
  <c r="P357"/>
  <c r="BI353"/>
  <c r="BH353"/>
  <c r="BG353"/>
  <c r="BF353"/>
  <c r="T353"/>
  <c r="R353"/>
  <c r="P353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27"/>
  <c r="BH327"/>
  <c r="BG327"/>
  <c r="BF327"/>
  <c r="T327"/>
  <c r="R327"/>
  <c r="P327"/>
  <c r="BI325"/>
  <c r="BH325"/>
  <c r="BG325"/>
  <c r="BF325"/>
  <c r="T325"/>
  <c r="R325"/>
  <c r="P325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4"/>
  <c r="BH304"/>
  <c r="BG304"/>
  <c r="BF304"/>
  <c r="T304"/>
  <c r="R304"/>
  <c r="P304"/>
  <c r="BI302"/>
  <c r="BH302"/>
  <c r="BG302"/>
  <c r="BF302"/>
  <c r="T302"/>
  <c r="R302"/>
  <c r="P302"/>
  <c r="BI298"/>
  <c r="BH298"/>
  <c r="BG298"/>
  <c r="BF298"/>
  <c r="T298"/>
  <c r="R298"/>
  <c r="P298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5"/>
  <c r="BH245"/>
  <c r="BG245"/>
  <c r="BF245"/>
  <c r="T245"/>
  <c r="T244"/>
  <c r="R245"/>
  <c r="R244"/>
  <c r="P245"/>
  <c r="P244"/>
  <c r="BI241"/>
  <c r="BH241"/>
  <c r="BG241"/>
  <c r="BF241"/>
  <c r="T241"/>
  <c r="R241"/>
  <c r="P241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5"/>
  <c r="BH225"/>
  <c r="BG225"/>
  <c r="BF225"/>
  <c r="T225"/>
  <c r="R225"/>
  <c r="P225"/>
  <c r="BI220"/>
  <c r="BH220"/>
  <c r="BG220"/>
  <c r="BF220"/>
  <c r="T220"/>
  <c r="R220"/>
  <c r="P220"/>
  <c r="BI212"/>
  <c r="BH212"/>
  <c r="BG212"/>
  <c r="BF212"/>
  <c r="T212"/>
  <c r="R212"/>
  <c r="P212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49"/>
  <c r="BH149"/>
  <c r="BG149"/>
  <c r="BF149"/>
  <c r="T149"/>
  <c r="R149"/>
  <c r="P149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4" r="J37"/>
  <c r="J36"/>
  <c i="1" r="AY97"/>
  <c i="4" r="J35"/>
  <c i="1" r="AX97"/>
  <c i="4" r="BI502"/>
  <c r="BH502"/>
  <c r="BG502"/>
  <c r="BF502"/>
  <c r="T502"/>
  <c r="R502"/>
  <c r="P502"/>
  <c r="BI500"/>
  <c r="BH500"/>
  <c r="BG500"/>
  <c r="BF500"/>
  <c r="T500"/>
  <c r="R500"/>
  <c r="P500"/>
  <c r="BI495"/>
  <c r="BH495"/>
  <c r="BG495"/>
  <c r="BF495"/>
  <c r="T495"/>
  <c r="R495"/>
  <c r="P495"/>
  <c r="BI491"/>
  <c r="BH491"/>
  <c r="BG491"/>
  <c r="BF491"/>
  <c r="T491"/>
  <c r="T490"/>
  <c r="R491"/>
  <c r="R490"/>
  <c r="P491"/>
  <c r="P490"/>
  <c r="BI483"/>
  <c r="BH483"/>
  <c r="BG483"/>
  <c r="BF483"/>
  <c r="T483"/>
  <c r="R483"/>
  <c r="P483"/>
  <c r="BI479"/>
  <c r="BH479"/>
  <c r="BG479"/>
  <c r="BF479"/>
  <c r="T479"/>
  <c r="R479"/>
  <c r="P479"/>
  <c r="BI477"/>
  <c r="BH477"/>
  <c r="BG477"/>
  <c r="BF477"/>
  <c r="T477"/>
  <c r="R477"/>
  <c r="P477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4"/>
  <c r="BH464"/>
  <c r="BG464"/>
  <c r="BF464"/>
  <c r="T464"/>
  <c r="T463"/>
  <c r="R464"/>
  <c r="R463"/>
  <c r="P464"/>
  <c r="P463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47"/>
  <c r="BH447"/>
  <c r="BG447"/>
  <c r="BF447"/>
  <c r="T447"/>
  <c r="R447"/>
  <c r="P447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6"/>
  <c r="BH416"/>
  <c r="BG416"/>
  <c r="BF416"/>
  <c r="T416"/>
  <c r="R416"/>
  <c r="P416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399"/>
  <c r="BH399"/>
  <c r="BG399"/>
  <c r="BF399"/>
  <c r="T399"/>
  <c r="R399"/>
  <c r="P399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3"/>
  <c r="BH383"/>
  <c r="BG383"/>
  <c r="BF383"/>
  <c r="T383"/>
  <c r="R383"/>
  <c r="P383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62"/>
  <c r="BH362"/>
  <c r="BG362"/>
  <c r="BF362"/>
  <c r="T362"/>
  <c r="R362"/>
  <c r="P362"/>
  <c r="BI357"/>
  <c r="BH357"/>
  <c r="BG357"/>
  <c r="BF357"/>
  <c r="T357"/>
  <c r="R357"/>
  <c r="P357"/>
  <c r="BI353"/>
  <c r="BH353"/>
  <c r="BG353"/>
  <c r="BF353"/>
  <c r="T353"/>
  <c r="R353"/>
  <c r="P353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08"/>
  <c r="BH308"/>
  <c r="BG308"/>
  <c r="BF308"/>
  <c r="T308"/>
  <c r="R308"/>
  <c r="P308"/>
  <c r="BI306"/>
  <c r="BH306"/>
  <c r="BG306"/>
  <c r="BF306"/>
  <c r="T306"/>
  <c r="R306"/>
  <c r="P306"/>
  <c r="BI298"/>
  <c r="BH298"/>
  <c r="BG298"/>
  <c r="BF298"/>
  <c r="T298"/>
  <c r="T290"/>
  <c r="R298"/>
  <c r="R290"/>
  <c r="P298"/>
  <c r="P290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3"/>
  <c r="BH253"/>
  <c r="BG253"/>
  <c r="BF253"/>
  <c r="T253"/>
  <c r="R253"/>
  <c r="P253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199"/>
  <c r="BH199"/>
  <c r="BG199"/>
  <c r="BF199"/>
  <c r="T199"/>
  <c r="R199"/>
  <c r="P199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3"/>
  <c r="BH153"/>
  <c r="BG153"/>
  <c r="BF153"/>
  <c r="T153"/>
  <c r="R153"/>
  <c r="P153"/>
  <c r="BI149"/>
  <c r="BH149"/>
  <c r="BG149"/>
  <c r="BF149"/>
  <c r="T149"/>
  <c r="R149"/>
  <c r="P149"/>
  <c r="BI147"/>
  <c r="BH147"/>
  <c r="BG147"/>
  <c r="BF147"/>
  <c r="T147"/>
  <c r="R147"/>
  <c r="P147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3" r="J37"/>
  <c r="J36"/>
  <c i="1" r="AY96"/>
  <c i="3" r="J35"/>
  <c i="1" r="AX96"/>
  <c i="3" r="BI624"/>
  <c r="BH624"/>
  <c r="BG624"/>
  <c r="BF624"/>
  <c r="T624"/>
  <c r="T623"/>
  <c r="R624"/>
  <c r="R623"/>
  <c r="P624"/>
  <c r="P623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8"/>
  <c r="BH608"/>
  <c r="BG608"/>
  <c r="BF608"/>
  <c r="T608"/>
  <c r="R608"/>
  <c r="P608"/>
  <c r="BI606"/>
  <c r="BH606"/>
  <c r="BG606"/>
  <c r="BF606"/>
  <c r="T606"/>
  <c r="R606"/>
  <c r="P606"/>
  <c r="BI604"/>
  <c r="BH604"/>
  <c r="BG604"/>
  <c r="BF604"/>
  <c r="T604"/>
  <c r="R604"/>
  <c r="P604"/>
  <c r="BI600"/>
  <c r="BH600"/>
  <c r="BG600"/>
  <c r="BF600"/>
  <c r="T600"/>
  <c r="R600"/>
  <c r="P600"/>
  <c r="BI595"/>
  <c r="BH595"/>
  <c r="BG595"/>
  <c r="BF595"/>
  <c r="T595"/>
  <c r="R595"/>
  <c r="P595"/>
  <c r="BI588"/>
  <c r="BH588"/>
  <c r="BG588"/>
  <c r="BF588"/>
  <c r="T588"/>
  <c r="R588"/>
  <c r="P588"/>
  <c r="BI582"/>
  <c r="BH582"/>
  <c r="BG582"/>
  <c r="BF582"/>
  <c r="T582"/>
  <c r="R582"/>
  <c r="P582"/>
  <c r="BI576"/>
  <c r="BH576"/>
  <c r="BG576"/>
  <c r="BF576"/>
  <c r="T576"/>
  <c r="R576"/>
  <c r="P576"/>
  <c r="BI572"/>
  <c r="BH572"/>
  <c r="BG572"/>
  <c r="BF572"/>
  <c r="T572"/>
  <c r="R572"/>
  <c r="P572"/>
  <c r="BI568"/>
  <c r="BH568"/>
  <c r="BG568"/>
  <c r="BF568"/>
  <c r="T568"/>
  <c r="R568"/>
  <c r="P568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3"/>
  <c r="BH553"/>
  <c r="BG553"/>
  <c r="BF553"/>
  <c r="T553"/>
  <c r="R553"/>
  <c r="P553"/>
  <c r="BI550"/>
  <c r="BH550"/>
  <c r="BG550"/>
  <c r="BF550"/>
  <c r="T550"/>
  <c r="R550"/>
  <c r="P550"/>
  <c r="BI547"/>
  <c r="BH547"/>
  <c r="BG547"/>
  <c r="BF547"/>
  <c r="T547"/>
  <c r="R547"/>
  <c r="P547"/>
  <c r="BI544"/>
  <c r="BH544"/>
  <c r="BG544"/>
  <c r="BF544"/>
  <c r="T544"/>
  <c r="R544"/>
  <c r="P544"/>
  <c r="BI541"/>
  <c r="BH541"/>
  <c r="BG541"/>
  <c r="BF541"/>
  <c r="T541"/>
  <c r="R541"/>
  <c r="P541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1"/>
  <c r="BH481"/>
  <c r="BG481"/>
  <c r="BF481"/>
  <c r="T481"/>
  <c r="R481"/>
  <c r="P481"/>
  <c r="BI477"/>
  <c r="BH477"/>
  <c r="BG477"/>
  <c r="BF477"/>
  <c r="T477"/>
  <c r="R477"/>
  <c r="P477"/>
  <c r="BI475"/>
  <c r="BH475"/>
  <c r="BG475"/>
  <c r="BF475"/>
  <c r="T475"/>
  <c r="R475"/>
  <c r="P475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2"/>
  <c r="BH352"/>
  <c r="BG352"/>
  <c r="BF352"/>
  <c r="T352"/>
  <c r="R352"/>
  <c r="P352"/>
  <c r="BI350"/>
  <c r="BH350"/>
  <c r="BG350"/>
  <c r="BF350"/>
  <c r="T350"/>
  <c r="R350"/>
  <c r="P350"/>
  <c r="BI343"/>
  <c r="BH343"/>
  <c r="BG343"/>
  <c r="BF343"/>
  <c r="T343"/>
  <c r="R343"/>
  <c r="P343"/>
  <c r="BI337"/>
  <c r="BH337"/>
  <c r="BG337"/>
  <c r="BF337"/>
  <c r="T337"/>
  <c r="R337"/>
  <c r="P337"/>
  <c r="BI330"/>
  <c r="BH330"/>
  <c r="BG330"/>
  <c r="BF330"/>
  <c r="T330"/>
  <c r="R330"/>
  <c r="P330"/>
  <c r="BI322"/>
  <c r="BH322"/>
  <c r="BG322"/>
  <c r="BF322"/>
  <c r="T322"/>
  <c r="R322"/>
  <c r="P322"/>
  <c r="BI313"/>
  <c r="BH313"/>
  <c r="BG313"/>
  <c r="BF313"/>
  <c r="T313"/>
  <c r="R313"/>
  <c r="P313"/>
  <c r="BI309"/>
  <c r="BH309"/>
  <c r="BG309"/>
  <c r="BF309"/>
  <c r="T309"/>
  <c r="R309"/>
  <c r="P309"/>
  <c r="BI306"/>
  <c r="BH306"/>
  <c r="BG306"/>
  <c r="BF306"/>
  <c r="T306"/>
  <c r="R306"/>
  <c r="P306"/>
  <c r="BI301"/>
  <c r="BH301"/>
  <c r="BG301"/>
  <c r="BF301"/>
  <c r="T301"/>
  <c r="R301"/>
  <c r="P301"/>
  <c r="BI295"/>
  <c r="BH295"/>
  <c r="BG295"/>
  <c r="BF295"/>
  <c r="T295"/>
  <c r="T294"/>
  <c r="R295"/>
  <c r="R294"/>
  <c r="P295"/>
  <c r="P294"/>
  <c r="BI291"/>
  <c r="BH291"/>
  <c r="BG291"/>
  <c r="BF291"/>
  <c r="T291"/>
  <c r="R291"/>
  <c r="P291"/>
  <c r="BI289"/>
  <c r="BH289"/>
  <c r="BG289"/>
  <c r="BF289"/>
  <c r="T289"/>
  <c r="R289"/>
  <c r="P289"/>
  <c r="BI282"/>
  <c r="BH282"/>
  <c r="BG282"/>
  <c r="BF282"/>
  <c r="T282"/>
  <c r="R282"/>
  <c r="P282"/>
  <c r="BI279"/>
  <c r="BH279"/>
  <c r="BG279"/>
  <c r="BF279"/>
  <c r="T279"/>
  <c r="R279"/>
  <c r="P279"/>
  <c r="BI274"/>
  <c r="BH274"/>
  <c r="BG274"/>
  <c r="BF274"/>
  <c r="T274"/>
  <c r="R274"/>
  <c r="P274"/>
  <c r="BI270"/>
  <c r="BH270"/>
  <c r="BG270"/>
  <c r="BF270"/>
  <c r="T270"/>
  <c r="R270"/>
  <c r="P270"/>
  <c r="BI267"/>
  <c r="BH267"/>
  <c r="BG267"/>
  <c r="BF267"/>
  <c r="T267"/>
  <c r="R267"/>
  <c r="P267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26"/>
  <c r="BH226"/>
  <c r="BG226"/>
  <c r="BF226"/>
  <c r="T226"/>
  <c r="R226"/>
  <c r="P226"/>
  <c r="BI209"/>
  <c r="BH209"/>
  <c r="BG209"/>
  <c r="BF209"/>
  <c r="T209"/>
  <c r="R209"/>
  <c r="P209"/>
  <c r="BI202"/>
  <c r="BH202"/>
  <c r="BG202"/>
  <c r="BF202"/>
  <c r="T202"/>
  <c r="R202"/>
  <c r="P202"/>
  <c r="BI195"/>
  <c r="BH195"/>
  <c r="BG195"/>
  <c r="BF195"/>
  <c r="T195"/>
  <c r="R195"/>
  <c r="P195"/>
  <c r="BI188"/>
  <c r="BH188"/>
  <c r="BG188"/>
  <c r="BF188"/>
  <c r="T188"/>
  <c r="R188"/>
  <c r="P188"/>
  <c r="BI184"/>
  <c r="BH184"/>
  <c r="BG184"/>
  <c r="BF184"/>
  <c r="T184"/>
  <c r="R184"/>
  <c r="P184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5"/>
  <c r="BH165"/>
  <c r="BG165"/>
  <c r="BF165"/>
  <c r="T165"/>
  <c r="R165"/>
  <c r="P165"/>
  <c r="BI159"/>
  <c r="BH159"/>
  <c r="BG159"/>
  <c r="BF159"/>
  <c r="T159"/>
  <c r="R159"/>
  <c r="P159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1"/>
  <c r="BH131"/>
  <c r="BG131"/>
  <c r="BF131"/>
  <c r="T131"/>
  <c r="R131"/>
  <c r="P131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92"/>
  <c r="J17"/>
  <c r="J12"/>
  <c r="J119"/>
  <c r="E7"/>
  <c r="E115"/>
  <c i="2" r="J37"/>
  <c r="J36"/>
  <c i="1" r="AY95"/>
  <c i="2" r="J35"/>
  <c i="1" r="AX95"/>
  <c i="2" r="BI559"/>
  <c r="BH559"/>
  <c r="BG559"/>
  <c r="BF559"/>
  <c r="T559"/>
  <c r="T558"/>
  <c r="R559"/>
  <c r="R558"/>
  <c r="P559"/>
  <c r="P558"/>
  <c r="BI551"/>
  <c r="BH551"/>
  <c r="BG551"/>
  <c r="BF551"/>
  <c r="T551"/>
  <c r="R551"/>
  <c r="P551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0"/>
  <c r="BH520"/>
  <c r="BG520"/>
  <c r="BF520"/>
  <c r="T520"/>
  <c r="R520"/>
  <c r="P520"/>
  <c r="BI515"/>
  <c r="BH515"/>
  <c r="BG515"/>
  <c r="BF515"/>
  <c r="T515"/>
  <c r="R515"/>
  <c r="P515"/>
  <c r="BI508"/>
  <c r="BH508"/>
  <c r="BG508"/>
  <c r="BF508"/>
  <c r="T508"/>
  <c r="R508"/>
  <c r="P508"/>
  <c r="BI504"/>
  <c r="BH504"/>
  <c r="BG504"/>
  <c r="BF504"/>
  <c r="T504"/>
  <c r="R504"/>
  <c r="P504"/>
  <c r="BI500"/>
  <c r="BH500"/>
  <c r="BG500"/>
  <c r="BF500"/>
  <c r="T500"/>
  <c r="R500"/>
  <c r="P500"/>
  <c r="BI496"/>
  <c r="BH496"/>
  <c r="BG496"/>
  <c r="BF496"/>
  <c r="T496"/>
  <c r="R496"/>
  <c r="P496"/>
  <c r="BI492"/>
  <c r="BH492"/>
  <c r="BG492"/>
  <c r="BF492"/>
  <c r="T492"/>
  <c r="R492"/>
  <c r="P492"/>
  <c r="BI488"/>
  <c r="BH488"/>
  <c r="BG488"/>
  <c r="BF488"/>
  <c r="T488"/>
  <c r="R488"/>
  <c r="P488"/>
  <c r="BI481"/>
  <c r="BH481"/>
  <c r="BG481"/>
  <c r="BF481"/>
  <c r="T481"/>
  <c r="R481"/>
  <c r="P481"/>
  <c r="BI479"/>
  <c r="BH479"/>
  <c r="BG479"/>
  <c r="BF479"/>
  <c r="T479"/>
  <c r="R479"/>
  <c r="P479"/>
  <c r="BI472"/>
  <c r="BH472"/>
  <c r="BG472"/>
  <c r="BF472"/>
  <c r="T472"/>
  <c r="R472"/>
  <c r="P472"/>
  <c r="BI470"/>
  <c r="BH470"/>
  <c r="BG470"/>
  <c r="BF470"/>
  <c r="T470"/>
  <c r="R470"/>
  <c r="P470"/>
  <c r="BI466"/>
  <c r="BH466"/>
  <c r="BG466"/>
  <c r="BF466"/>
  <c r="T466"/>
  <c r="R466"/>
  <c r="P466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R441"/>
  <c r="P441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1"/>
  <c r="BH331"/>
  <c r="BG331"/>
  <c r="BF331"/>
  <c r="T331"/>
  <c r="R331"/>
  <c r="P331"/>
  <c r="BI322"/>
  <c r="BH322"/>
  <c r="BG322"/>
  <c r="BF322"/>
  <c r="T322"/>
  <c r="R322"/>
  <c r="P322"/>
  <c r="BI318"/>
  <c r="BH318"/>
  <c r="BG318"/>
  <c r="BF318"/>
  <c r="T318"/>
  <c r="R318"/>
  <c r="P318"/>
  <c r="BI313"/>
  <c r="BH313"/>
  <c r="BG313"/>
  <c r="BF313"/>
  <c r="T313"/>
  <c r="R313"/>
  <c r="P313"/>
  <c r="BI309"/>
  <c r="BH309"/>
  <c r="BG309"/>
  <c r="BF309"/>
  <c r="T309"/>
  <c r="R309"/>
  <c r="P309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89"/>
  <c r="BH289"/>
  <c r="BG289"/>
  <c r="BF289"/>
  <c r="T289"/>
  <c r="R289"/>
  <c r="P289"/>
  <c r="BI281"/>
  <c r="BH281"/>
  <c r="BG281"/>
  <c r="BF281"/>
  <c r="T281"/>
  <c r="T280"/>
  <c r="R281"/>
  <c r="R280"/>
  <c r="P281"/>
  <c r="P280"/>
  <c r="BI277"/>
  <c r="BH277"/>
  <c r="BG277"/>
  <c r="BF277"/>
  <c r="T277"/>
  <c r="R277"/>
  <c r="P277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2"/>
  <c r="BH262"/>
  <c r="BG262"/>
  <c r="BF262"/>
  <c r="T262"/>
  <c r="R262"/>
  <c r="P262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198"/>
  <c r="BH198"/>
  <c r="BG198"/>
  <c r="BF198"/>
  <c r="T198"/>
  <c r="R198"/>
  <c r="P198"/>
  <c r="BI195"/>
  <c r="BH195"/>
  <c r="BG195"/>
  <c r="BF195"/>
  <c r="T195"/>
  <c r="R195"/>
  <c r="P195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60"/>
  <c r="BH160"/>
  <c r="BG160"/>
  <c r="BF160"/>
  <c r="T160"/>
  <c r="R160"/>
  <c r="P160"/>
  <c r="BI156"/>
  <c r="BH156"/>
  <c r="BG156"/>
  <c r="BF156"/>
  <c r="T156"/>
  <c r="R156"/>
  <c r="P156"/>
  <c r="BI149"/>
  <c r="BH149"/>
  <c r="BG149"/>
  <c r="BF149"/>
  <c r="T149"/>
  <c r="R149"/>
  <c r="P149"/>
  <c r="BI135"/>
  <c r="BH135"/>
  <c r="BG135"/>
  <c r="BF135"/>
  <c r="T135"/>
  <c r="R135"/>
  <c r="P135"/>
  <c r="BI128"/>
  <c r="BH128"/>
  <c r="BG128"/>
  <c r="BF128"/>
  <c r="T128"/>
  <c r="R128"/>
  <c r="P128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" r="L90"/>
  <c r="AM90"/>
  <c r="AM89"/>
  <c r="L89"/>
  <c r="AM87"/>
  <c r="L87"/>
  <c r="L85"/>
  <c r="L84"/>
  <c i="3" r="J309"/>
  <c r="J306"/>
  <c r="J295"/>
  <c r="BK291"/>
  <c r="J279"/>
  <c r="J270"/>
  <c r="BK267"/>
  <c r="BK260"/>
  <c r="BK250"/>
  <c r="J246"/>
  <c r="J244"/>
  <c r="BK240"/>
  <c r="BK236"/>
  <c r="J226"/>
  <c r="BK209"/>
  <c r="J195"/>
  <c r="J184"/>
  <c r="BK174"/>
  <c r="BK165"/>
  <c r="BK151"/>
  <c r="BK142"/>
  <c r="J131"/>
  <c r="J128"/>
  <c i="2" r="J548"/>
  <c r="BK543"/>
  <c r="BK535"/>
  <c r="J533"/>
  <c r="J531"/>
  <c r="BK508"/>
  <c r="BK496"/>
  <c r="J492"/>
  <c r="J488"/>
  <c r="J481"/>
  <c r="BK472"/>
  <c r="J470"/>
  <c r="J466"/>
  <c r="BK463"/>
  <c r="BK459"/>
  <c r="J453"/>
  <c r="BK451"/>
  <c r="J448"/>
  <c r="BK444"/>
  <c r="BK441"/>
  <c r="BK433"/>
  <c r="J431"/>
  <c r="J429"/>
  <c r="J427"/>
  <c r="J423"/>
  <c r="BK421"/>
  <c r="J419"/>
  <c r="J415"/>
  <c r="BK411"/>
  <c r="J409"/>
  <c r="J405"/>
  <c r="BK399"/>
  <c r="BK391"/>
  <c r="J382"/>
  <c r="BK371"/>
  <c r="J369"/>
  <c r="J365"/>
  <c r="J363"/>
  <c r="BK361"/>
  <c r="J359"/>
  <c r="BK357"/>
  <c r="BK355"/>
  <c r="J351"/>
  <c r="J344"/>
  <c r="BK340"/>
  <c r="BK336"/>
  <c r="J331"/>
  <c r="J318"/>
  <c r="BK313"/>
  <c r="BK309"/>
  <c r="J302"/>
  <c r="BK299"/>
  <c r="BK289"/>
  <c r="J281"/>
  <c r="BK277"/>
  <c r="BK275"/>
  <c r="BK262"/>
  <c r="J259"/>
  <c r="BK254"/>
  <c r="J249"/>
  <c r="J247"/>
  <c r="BK240"/>
  <c r="BK238"/>
  <c r="BK236"/>
  <c r="BK230"/>
  <c r="BK222"/>
  <c r="J216"/>
  <c r="J214"/>
  <c r="BK210"/>
  <c r="J198"/>
  <c r="BK195"/>
  <c r="J190"/>
  <c r="BK186"/>
  <c r="BK175"/>
  <c r="J168"/>
  <c r="BK160"/>
  <c r="BK156"/>
  <c r="BK135"/>
  <c r="BK128"/>
  <c i="6" r="J193"/>
  <c r="J184"/>
  <c r="BK176"/>
  <c r="J171"/>
  <c r="J163"/>
  <c r="BK157"/>
  <c r="J130"/>
  <c r="BK128"/>
  <c r="J126"/>
  <c i="5" r="J358"/>
  <c r="BK353"/>
  <c r="J344"/>
  <c r="J340"/>
  <c r="J336"/>
  <c r="J332"/>
  <c r="BK327"/>
  <c r="BK320"/>
  <c r="BK318"/>
  <c r="J316"/>
  <c r="BK312"/>
  <c r="BK310"/>
  <c r="BK308"/>
  <c r="J304"/>
  <c r="BK302"/>
  <c r="J298"/>
  <c r="BK293"/>
  <c r="J291"/>
  <c r="BK289"/>
  <c r="J287"/>
  <c r="BK285"/>
  <c r="J278"/>
  <c r="BK274"/>
  <c r="J270"/>
  <c r="BK266"/>
  <c r="BK259"/>
  <c r="J257"/>
  <c r="J254"/>
  <c r="BK245"/>
  <c r="J241"/>
  <c r="BK235"/>
  <c r="J232"/>
  <c r="J225"/>
  <c r="J220"/>
  <c r="BK212"/>
  <c r="BK209"/>
  <c r="BK207"/>
  <c r="BK204"/>
  <c r="BK200"/>
  <c r="J197"/>
  <c r="BK192"/>
  <c r="BK181"/>
  <c r="J177"/>
  <c r="J159"/>
  <c r="J156"/>
  <c r="BK149"/>
  <c r="J141"/>
  <c r="BK137"/>
  <c r="BK132"/>
  <c r="J130"/>
  <c r="BK126"/>
  <c i="4" r="BK483"/>
  <c r="BK479"/>
  <c r="J477"/>
  <c r="BK474"/>
  <c r="BK472"/>
  <c r="J464"/>
  <c r="J461"/>
  <c r="BK455"/>
  <c r="BK442"/>
  <c r="J436"/>
  <c r="J434"/>
  <c r="BK432"/>
  <c r="BK428"/>
  <c r="BK422"/>
  <c r="BK418"/>
  <c r="J416"/>
  <c r="J408"/>
  <c r="J399"/>
  <c r="J395"/>
  <c r="BK393"/>
  <c r="J391"/>
  <c r="J389"/>
  <c r="J387"/>
  <c r="BK375"/>
  <c r="BK371"/>
  <c r="J367"/>
  <c r="BK357"/>
  <c r="BK348"/>
  <c r="J344"/>
  <c r="J341"/>
  <c r="J337"/>
  <c r="J331"/>
  <c r="J322"/>
  <c r="BK315"/>
  <c r="J308"/>
  <c r="J306"/>
  <c r="BK298"/>
  <c r="BK291"/>
  <c r="BK287"/>
  <c r="J281"/>
  <c r="J267"/>
  <c r="BK257"/>
  <c r="J253"/>
  <c r="BK249"/>
  <c r="J246"/>
  <c r="BK238"/>
  <c r="BK236"/>
  <c r="J234"/>
  <c r="J231"/>
  <c r="J222"/>
  <c r="BK220"/>
  <c r="J217"/>
  <c r="BK213"/>
  <c r="J207"/>
  <c r="J191"/>
  <c r="J188"/>
  <c r="BK183"/>
  <c r="BK179"/>
  <c r="BK175"/>
  <c r="J171"/>
  <c r="J162"/>
  <c r="BK140"/>
  <c r="BK134"/>
  <c r="J130"/>
  <c i="3" r="J606"/>
  <c r="BK604"/>
  <c r="BK595"/>
  <c r="J588"/>
  <c r="J582"/>
  <c r="BK576"/>
  <c r="J572"/>
  <c r="J568"/>
  <c r="J560"/>
  <c r="BK558"/>
  <c r="BK555"/>
  <c r="J550"/>
  <c r="J547"/>
  <c r="J532"/>
  <c r="J529"/>
  <c r="BK526"/>
  <c r="J519"/>
  <c r="J515"/>
  <c r="BK513"/>
  <c r="J511"/>
  <c r="BK507"/>
  <c r="J507"/>
  <c r="J504"/>
  <c r="BK502"/>
  <c r="BK498"/>
  <c r="J496"/>
  <c r="J493"/>
  <c r="BK490"/>
  <c r="J487"/>
  <c r="J485"/>
  <c r="BK483"/>
  <c r="BK471"/>
  <c r="BK464"/>
  <c r="BK462"/>
  <c r="BK460"/>
  <c r="J456"/>
  <c r="J454"/>
  <c r="J452"/>
  <c r="J448"/>
  <c r="BK444"/>
  <c r="BK440"/>
  <c r="BK434"/>
  <c r="BK432"/>
  <c r="BK430"/>
  <c r="J428"/>
  <c r="J426"/>
  <c r="BK422"/>
  <c r="BK420"/>
  <c r="BK418"/>
  <c r="J410"/>
  <c r="J404"/>
  <c r="BK394"/>
  <c r="J392"/>
  <c r="J388"/>
  <c r="J386"/>
  <c r="BK382"/>
  <c r="J380"/>
  <c r="BK378"/>
  <c r="J376"/>
  <c r="BK374"/>
  <c r="BK372"/>
  <c r="J370"/>
  <c r="BK366"/>
  <c r="BK363"/>
  <c r="BK359"/>
  <c r="BK357"/>
  <c r="J352"/>
  <c r="J350"/>
  <c r="J337"/>
  <c r="J330"/>
  <c r="J322"/>
  <c r="J301"/>
  <c r="J291"/>
  <c r="J289"/>
  <c r="BK282"/>
  <c r="BK279"/>
  <c r="BK274"/>
  <c r="J267"/>
  <c r="J260"/>
  <c r="BK258"/>
  <c r="J255"/>
  <c r="BK252"/>
  <c r="J250"/>
  <c r="BK244"/>
  <c r="J242"/>
  <c r="J240"/>
  <c r="J236"/>
  <c r="J234"/>
  <c r="BK226"/>
  <c r="J202"/>
  <c r="J188"/>
  <c r="BK184"/>
  <c r="J177"/>
  <c r="J174"/>
  <c r="BK171"/>
  <c r="J165"/>
  <c r="BK159"/>
  <c r="J151"/>
  <c r="J146"/>
  <c i="2" r="J559"/>
  <c r="BK551"/>
  <c r="J546"/>
  <c r="J543"/>
  <c r="BK541"/>
  <c r="BK539"/>
  <c r="J535"/>
  <c r="BK531"/>
  <c r="J520"/>
  <c r="J515"/>
  <c r="J508"/>
  <c r="J504"/>
  <c r="J500"/>
  <c r="J496"/>
  <c r="BK492"/>
  <c r="J479"/>
  <c r="J472"/>
  <c r="BK470"/>
  <c r="BK461"/>
  <c r="J459"/>
  <c r="BK457"/>
  <c r="BK453"/>
  <c r="J437"/>
  <c r="J435"/>
  <c r="BK429"/>
  <c r="BK427"/>
  <c r="BK425"/>
  <c r="J421"/>
  <c r="J417"/>
  <c r="BK415"/>
  <c r="J413"/>
  <c r="BK409"/>
  <c r="J407"/>
  <c r="BK405"/>
  <c r="J401"/>
  <c r="J399"/>
  <c r="J397"/>
  <c r="BK395"/>
  <c r="BK393"/>
  <c r="BK389"/>
  <c r="BK382"/>
  <c r="J380"/>
  <c r="BK378"/>
  <c r="J371"/>
  <c r="BK365"/>
  <c r="J355"/>
  <c r="BK347"/>
  <c r="J336"/>
  <c r="BK331"/>
  <c r="J322"/>
  <c r="BK318"/>
  <c r="J313"/>
  <c r="BK302"/>
  <c r="J296"/>
  <c r="J289"/>
  <c r="BK281"/>
  <c r="J275"/>
  <c r="J272"/>
  <c r="BK269"/>
  <c r="BK259"/>
  <c r="BK249"/>
  <c r="BK244"/>
  <c r="J236"/>
  <c r="BK233"/>
  <c r="BK226"/>
  <c r="J224"/>
  <c r="J222"/>
  <c r="BK220"/>
  <c r="BK216"/>
  <c r="J210"/>
  <c r="BK190"/>
  <c r="J182"/>
  <c r="J175"/>
  <c r="BK149"/>
  <c r="J135"/>
  <c r="J128"/>
  <c i="1" r="AS94"/>
  <c i="6" r="BK189"/>
  <c r="BK171"/>
  <c r="J167"/>
  <c r="BK163"/>
  <c r="J128"/>
  <c i="5" r="BK358"/>
  <c r="J353"/>
  <c r="J351"/>
  <c r="J346"/>
  <c r="BK344"/>
  <c r="BK342"/>
  <c r="BK338"/>
  <c r="BK334"/>
  <c r="BK325"/>
  <c r="J314"/>
  <c r="J312"/>
  <c r="J302"/>
  <c r="J289"/>
  <c r="BK282"/>
  <c r="BK278"/>
  <c r="J266"/>
  <c r="J263"/>
  <c r="J261"/>
  <c r="J259"/>
  <c r="BK254"/>
  <c r="BK250"/>
  <c r="BK239"/>
  <c r="J235"/>
  <c r="BK232"/>
  <c r="BK225"/>
  <c r="BK220"/>
  <c r="J207"/>
  <c r="J200"/>
  <c r="J194"/>
  <c r="J192"/>
  <c r="BK189"/>
  <c r="J187"/>
  <c r="BK179"/>
  <c r="BK175"/>
  <c r="J171"/>
  <c r="BK169"/>
  <c r="J161"/>
  <c r="BK156"/>
  <c r="J149"/>
  <c r="BK141"/>
  <c r="J132"/>
  <c r="BK130"/>
  <c i="4" r="J502"/>
  <c r="BK500"/>
  <c r="J495"/>
  <c r="BK491"/>
  <c r="J483"/>
  <c r="J474"/>
  <c r="J470"/>
  <c r="BK461"/>
  <c r="J459"/>
  <c r="BK447"/>
  <c r="BK440"/>
  <c r="BK438"/>
  <c r="BK436"/>
  <c r="BK434"/>
  <c r="BK430"/>
  <c r="J426"/>
  <c r="J418"/>
  <c r="BK408"/>
  <c r="BK406"/>
  <c r="BK404"/>
  <c r="J402"/>
  <c r="BK399"/>
  <c r="J393"/>
  <c r="BK389"/>
  <c r="BK383"/>
  <c r="J371"/>
  <c r="BK367"/>
  <c r="BK362"/>
  <c r="BK353"/>
  <c r="BK344"/>
  <c r="BK341"/>
  <c r="BK337"/>
  <c r="BK335"/>
  <c r="BK324"/>
  <c r="BK320"/>
  <c r="J318"/>
  <c r="J315"/>
  <c r="BK306"/>
  <c r="J298"/>
  <c r="BK295"/>
  <c r="J291"/>
  <c r="BK285"/>
  <c r="BK277"/>
  <c r="BK267"/>
  <c r="BK263"/>
  <c r="J259"/>
  <c r="J257"/>
  <c r="J249"/>
  <c r="J243"/>
  <c r="J238"/>
  <c r="BK234"/>
  <c r="BK231"/>
  <c r="BK222"/>
  <c r="J220"/>
  <c r="J213"/>
  <c r="BK209"/>
  <c r="BK207"/>
  <c r="BK199"/>
  <c r="J195"/>
  <c r="BK188"/>
  <c r="J183"/>
  <c r="J175"/>
  <c r="BK171"/>
  <c r="J169"/>
  <c r="BK166"/>
  <c r="BK158"/>
  <c r="J153"/>
  <c r="BK149"/>
  <c r="BK147"/>
  <c r="J140"/>
  <c r="BK138"/>
  <c r="J134"/>
  <c i="3" r="BK624"/>
  <c r="BK616"/>
  <c r="BK613"/>
  <c r="BK608"/>
  <c r="BK606"/>
  <c r="J604"/>
  <c r="J600"/>
  <c r="BK588"/>
  <c r="BK582"/>
  <c r="BK572"/>
  <c r="BK560"/>
  <c r="J555"/>
  <c r="J553"/>
  <c r="BK547"/>
  <c r="J544"/>
  <c r="BK541"/>
  <c r="BK539"/>
  <c r="J539"/>
  <c r="BK536"/>
  <c r="J536"/>
  <c r="BK532"/>
  <c r="BK529"/>
  <c r="J517"/>
  <c r="BK509"/>
  <c r="J502"/>
  <c r="BK500"/>
  <c r="J490"/>
  <c r="BK487"/>
  <c r="J483"/>
  <c r="BK481"/>
  <c r="BK477"/>
  <c r="J475"/>
  <c r="J471"/>
  <c r="BK469"/>
  <c r="J467"/>
  <c r="J464"/>
  <c r="J460"/>
  <c r="J458"/>
  <c r="BK454"/>
  <c r="BK450"/>
  <c r="BK446"/>
  <c r="J440"/>
  <c r="BK437"/>
  <c r="J430"/>
  <c r="BK426"/>
  <c r="J424"/>
  <c r="J420"/>
  <c r="J416"/>
  <c r="J414"/>
  <c r="J412"/>
  <c r="J408"/>
  <c r="J406"/>
  <c r="BK402"/>
  <c r="J402"/>
  <c r="BK400"/>
  <c r="J398"/>
  <c r="J396"/>
  <c r="J394"/>
  <c r="BK392"/>
  <c r="J390"/>
  <c r="BK388"/>
  <c r="J384"/>
  <c r="J382"/>
  <c r="J378"/>
  <c r="J374"/>
  <c r="BK370"/>
  <c r="J363"/>
  <c r="J357"/>
  <c r="BK352"/>
  <c r="BK350"/>
  <c r="BK343"/>
  <c r="BK337"/>
  <c r="BK322"/>
  <c r="BK313"/>
  <c r="BK306"/>
  <c r="BK301"/>
  <c r="BK295"/>
  <c r="BK289"/>
  <c r="J282"/>
  <c r="J274"/>
  <c r="BK270"/>
  <c r="J258"/>
  <c r="BK255"/>
  <c r="J252"/>
  <c r="BK246"/>
  <c r="BK242"/>
  <c r="BK234"/>
  <c r="J209"/>
  <c r="BK202"/>
  <c r="BK195"/>
  <c r="BK188"/>
  <c r="BK177"/>
  <c r="J171"/>
  <c r="J159"/>
  <c r="BK146"/>
  <c r="J142"/>
  <c r="BK131"/>
  <c r="BK128"/>
  <c i="2" r="BK559"/>
  <c r="J551"/>
  <c r="BK548"/>
  <c r="BK546"/>
  <c r="J541"/>
  <c r="J539"/>
  <c r="BK533"/>
  <c r="BK520"/>
  <c r="BK515"/>
  <c r="BK504"/>
  <c r="BK500"/>
  <c r="BK488"/>
  <c r="BK481"/>
  <c r="BK479"/>
  <c r="BK466"/>
  <c r="J463"/>
  <c r="J461"/>
  <c r="J457"/>
  <c r="J451"/>
  <c r="BK448"/>
  <c r="J444"/>
  <c r="J441"/>
  <c r="BK437"/>
  <c r="BK435"/>
  <c r="J433"/>
  <c r="BK431"/>
  <c r="J425"/>
  <c r="BK423"/>
  <c r="BK419"/>
  <c r="BK417"/>
  <c r="BK413"/>
  <c r="J411"/>
  <c r="BK407"/>
  <c r="BK401"/>
  <c r="BK397"/>
  <c r="J395"/>
  <c r="J393"/>
  <c r="J391"/>
  <c r="J389"/>
  <c r="BK380"/>
  <c r="J378"/>
  <c r="BK369"/>
  <c r="BK363"/>
  <c r="J361"/>
  <c r="BK359"/>
  <c r="J357"/>
  <c r="BK351"/>
  <c r="J347"/>
  <c r="BK344"/>
  <c r="J340"/>
  <c r="BK322"/>
  <c r="J309"/>
  <c r="J299"/>
  <c r="BK296"/>
  <c r="J277"/>
  <c r="BK272"/>
  <c r="J269"/>
  <c r="J262"/>
  <c r="J254"/>
  <c r="BK247"/>
  <c r="J244"/>
  <c r="J240"/>
  <c r="J238"/>
  <c r="J233"/>
  <c r="J230"/>
  <c r="J226"/>
  <c r="BK224"/>
  <c r="J220"/>
  <c r="BK214"/>
  <c r="BK198"/>
  <c r="J195"/>
  <c r="J186"/>
  <c r="BK182"/>
  <c r="BK168"/>
  <c r="J160"/>
  <c r="J156"/>
  <c r="J149"/>
  <c i="6" r="BK193"/>
  <c r="J189"/>
  <c r="BK184"/>
  <c r="J176"/>
  <c r="BK167"/>
  <c r="J157"/>
  <c r="BK153"/>
  <c r="J153"/>
  <c r="BK147"/>
  <c r="J147"/>
  <c r="BK137"/>
  <c r="J137"/>
  <c r="BK134"/>
  <c r="J134"/>
  <c r="BK132"/>
  <c r="J132"/>
  <c r="BK130"/>
  <c r="BK126"/>
  <c i="5" r="BK351"/>
  <c r="BK346"/>
  <c r="J342"/>
  <c r="BK340"/>
  <c r="J338"/>
  <c r="BK336"/>
  <c r="J334"/>
  <c r="BK332"/>
  <c r="J327"/>
  <c r="J325"/>
  <c r="J320"/>
  <c r="J318"/>
  <c r="BK316"/>
  <c r="BK314"/>
  <c r="J310"/>
  <c r="J308"/>
  <c r="BK304"/>
  <c r="BK298"/>
  <c r="J293"/>
  <c r="BK291"/>
  <c r="BK287"/>
  <c r="J285"/>
  <c r="J282"/>
  <c r="J274"/>
  <c r="BK270"/>
  <c r="BK263"/>
  <c r="BK261"/>
  <c r="BK257"/>
  <c r="J250"/>
  <c r="J245"/>
  <c r="BK241"/>
  <c r="J239"/>
  <c r="J212"/>
  <c r="J209"/>
  <c r="J204"/>
  <c r="BK197"/>
  <c r="BK194"/>
  <c r="J189"/>
  <c r="BK187"/>
  <c r="J181"/>
  <c r="J179"/>
  <c r="BK177"/>
  <c r="J175"/>
  <c r="BK171"/>
  <c r="J169"/>
  <c r="BK161"/>
  <c r="BK159"/>
  <c r="J137"/>
  <c r="J126"/>
  <c i="4" r="BK502"/>
  <c r="J500"/>
  <c r="BK495"/>
  <c r="J491"/>
  <c r="J479"/>
  <c r="BK477"/>
  <c r="J472"/>
  <c r="BK470"/>
  <c r="BK464"/>
  <c r="BK459"/>
  <c r="J455"/>
  <c r="J447"/>
  <c r="J442"/>
  <c r="J440"/>
  <c r="J438"/>
  <c r="J432"/>
  <c r="J430"/>
  <c r="J428"/>
  <c r="BK426"/>
  <c r="J422"/>
  <c r="BK416"/>
  <c r="J406"/>
  <c r="J404"/>
  <c r="BK402"/>
  <c r="BK395"/>
  <c r="BK391"/>
  <c r="BK387"/>
  <c r="J383"/>
  <c r="J375"/>
  <c r="J362"/>
  <c r="J357"/>
  <c r="J353"/>
  <c r="J348"/>
  <c r="J335"/>
  <c r="BK331"/>
  <c r="J324"/>
  <c r="BK322"/>
  <c r="J320"/>
  <c r="BK318"/>
  <c r="BK308"/>
  <c r="J295"/>
  <c r="J287"/>
  <c r="J285"/>
  <c r="BK281"/>
  <c r="J277"/>
  <c r="J263"/>
  <c r="BK259"/>
  <c r="BK253"/>
  <c r="BK246"/>
  <c r="BK243"/>
  <c r="J236"/>
  <c r="BK217"/>
  <c r="J209"/>
  <c r="J199"/>
  <c r="BK195"/>
  <c r="BK191"/>
  <c r="J179"/>
  <c r="BK169"/>
  <c r="J166"/>
  <c r="BK162"/>
  <c r="J158"/>
  <c r="BK153"/>
  <c r="J149"/>
  <c r="J147"/>
  <c r="J138"/>
  <c r="BK130"/>
  <c i="3" r="J624"/>
  <c r="J616"/>
  <c r="J613"/>
  <c r="BK611"/>
  <c r="J611"/>
  <c r="J608"/>
  <c r="BK600"/>
  <c r="J595"/>
  <c r="J576"/>
  <c r="BK568"/>
  <c r="J558"/>
  <c r="BK553"/>
  <c r="BK550"/>
  <c r="BK544"/>
  <c r="J541"/>
  <c r="J526"/>
  <c r="BK519"/>
  <c r="BK517"/>
  <c r="BK515"/>
  <c r="J513"/>
  <c r="BK511"/>
  <c r="J509"/>
  <c r="BK504"/>
  <c r="J500"/>
  <c r="J498"/>
  <c r="BK496"/>
  <c r="BK493"/>
  <c r="BK485"/>
  <c r="J481"/>
  <c r="J477"/>
  <c r="BK475"/>
  <c r="J469"/>
  <c r="BK467"/>
  <c r="J462"/>
  <c r="BK458"/>
  <c r="BK456"/>
  <c r="BK452"/>
  <c r="J450"/>
  <c r="BK448"/>
  <c r="J446"/>
  <c r="J444"/>
  <c r="J437"/>
  <c r="J434"/>
  <c r="J432"/>
  <c r="BK428"/>
  <c r="BK424"/>
  <c r="J422"/>
  <c r="J418"/>
  <c r="BK416"/>
  <c r="BK414"/>
  <c r="BK412"/>
  <c r="BK410"/>
  <c r="BK408"/>
  <c r="BK406"/>
  <c r="BK404"/>
  <c r="J400"/>
  <c r="BK398"/>
  <c r="BK396"/>
  <c r="BK390"/>
  <c r="BK386"/>
  <c r="BK384"/>
  <c r="BK380"/>
  <c r="BK376"/>
  <c r="J372"/>
  <c r="J366"/>
  <c r="J359"/>
  <c r="J343"/>
  <c r="BK330"/>
  <c r="J313"/>
  <c r="BK309"/>
  <c l="1" r="T127"/>
  <c r="BK300"/>
  <c r="J300"/>
  <c r="J100"/>
  <c r="R300"/>
  <c r="BK312"/>
  <c r="J312"/>
  <c r="J101"/>
  <c r="T312"/>
  <c r="T356"/>
  <c r="T549"/>
  <c r="P603"/>
  <c i="4" r="P129"/>
  <c r="T305"/>
  <c r="P352"/>
  <c r="T352"/>
  <c r="P374"/>
  <c r="P469"/>
  <c r="R494"/>
  <c r="R493"/>
  <c i="5" r="BK125"/>
  <c r="J125"/>
  <c r="J98"/>
  <c r="P125"/>
  <c r="P249"/>
  <c r="T249"/>
  <c r="P269"/>
  <c r="T269"/>
  <c r="R277"/>
  <c i="6" r="BK125"/>
  <c r="J125"/>
  <c r="J98"/>
  <c r="P125"/>
  <c r="R125"/>
  <c r="T125"/>
  <c r="J136"/>
  <c r="J99"/>
  <c r="R162"/>
  <c r="P188"/>
  <c i="2" r="P127"/>
  <c r="P288"/>
  <c r="T288"/>
  <c r="P301"/>
  <c r="T301"/>
  <c r="R339"/>
  <c r="P465"/>
  <c r="BK538"/>
  <c r="J538"/>
  <c r="J104"/>
  <c r="R538"/>
  <c i="3" r="BK127"/>
  <c r="J127"/>
  <c r="J98"/>
  <c r="P127"/>
  <c r="P300"/>
  <c r="T300"/>
  <c r="P312"/>
  <c r="R312"/>
  <c r="P356"/>
  <c r="BK549"/>
  <c r="J549"/>
  <c r="J103"/>
  <c r="R549"/>
  <c r="T603"/>
  <c i="4" r="BK129"/>
  <c r="J129"/>
  <c r="J98"/>
  <c r="T129"/>
  <c r="BK305"/>
  <c r="J305"/>
  <c r="J100"/>
  <c r="R305"/>
  <c r="BK352"/>
  <c r="J352"/>
  <c r="J101"/>
  <c r="R352"/>
  <c r="R374"/>
  <c r="BK469"/>
  <c r="J469"/>
  <c r="J104"/>
  <c r="R469"/>
  <c r="BK494"/>
  <c r="J494"/>
  <c r="J107"/>
  <c r="T494"/>
  <c r="T493"/>
  <c i="5" r="R125"/>
  <c r="R124"/>
  <c r="R123"/>
  <c r="BK249"/>
  <c r="J249"/>
  <c r="J100"/>
  <c r="R249"/>
  <c r="BK269"/>
  <c r="J269"/>
  <c r="J101"/>
  <c r="R269"/>
  <c r="P277"/>
  <c i="6" r="BK146"/>
  <c r="J146"/>
  <c r="J100"/>
  <c r="P146"/>
  <c r="P162"/>
  <c r="BK188"/>
  <c r="J188"/>
  <c r="J103"/>
  <c i="2" r="BK127"/>
  <c r="J127"/>
  <c r="J98"/>
  <c r="R127"/>
  <c r="R288"/>
  <c r="BK339"/>
  <c r="J339"/>
  <c r="J102"/>
  <c r="T339"/>
  <c r="R465"/>
  <c r="P538"/>
  <c i="3" r="R127"/>
  <c r="BK356"/>
  <c r="J356"/>
  <c r="J102"/>
  <c r="R356"/>
  <c r="P549"/>
  <c r="BK603"/>
  <c r="J603"/>
  <c r="J104"/>
  <c r="R603"/>
  <c i="4" r="R129"/>
  <c r="R128"/>
  <c r="R127"/>
  <c r="P305"/>
  <c r="BK374"/>
  <c r="J374"/>
  <c r="J102"/>
  <c r="T374"/>
  <c r="T469"/>
  <c r="P494"/>
  <c r="P493"/>
  <c i="5" r="T125"/>
  <c r="BK277"/>
  <c r="J277"/>
  <c r="J102"/>
  <c r="T277"/>
  <c i="6" r="R146"/>
  <c r="T146"/>
  <c r="BK162"/>
  <c r="J162"/>
  <c r="J101"/>
  <c r="T162"/>
  <c r="R188"/>
  <c i="2" r="T127"/>
  <c r="BK288"/>
  <c r="J288"/>
  <c r="J100"/>
  <c r="BK301"/>
  <c r="J301"/>
  <c r="J101"/>
  <c r="R301"/>
  <c r="P339"/>
  <c r="BK465"/>
  <c r="J465"/>
  <c r="J103"/>
  <c r="T465"/>
  <c r="T538"/>
  <c i="6" r="T188"/>
  <c i="3" r="BE322"/>
  <c r="BE337"/>
  <c r="BE343"/>
  <c r="BE350"/>
  <c r="BE352"/>
  <c r="BE363"/>
  <c r="BE374"/>
  <c r="BE378"/>
  <c r="BE388"/>
  <c r="BE392"/>
  <c r="BE394"/>
  <c r="BE402"/>
  <c r="BE406"/>
  <c r="BE414"/>
  <c r="BE420"/>
  <c r="BE422"/>
  <c r="BE426"/>
  <c r="BE440"/>
  <c r="BE454"/>
  <c r="BE456"/>
  <c r="BE460"/>
  <c r="BE464"/>
  <c r="BE469"/>
  <c r="BE471"/>
  <c r="BE490"/>
  <c r="BE500"/>
  <c r="BE502"/>
  <c r="BE504"/>
  <c r="BE507"/>
  <c r="BE513"/>
  <c r="BE517"/>
  <c r="BE544"/>
  <c r="BE550"/>
  <c r="BE560"/>
  <c r="BE572"/>
  <c r="BE576"/>
  <c r="BE600"/>
  <c r="BE606"/>
  <c r="BE616"/>
  <c r="BE624"/>
  <c r="BK623"/>
  <c r="J623"/>
  <c r="J105"/>
  <c i="4" r="E85"/>
  <c r="J89"/>
  <c r="BE158"/>
  <c r="BE175"/>
  <c r="BE188"/>
  <c r="BE195"/>
  <c r="BE207"/>
  <c r="BE213"/>
  <c r="BE238"/>
  <c r="BE243"/>
  <c r="BE257"/>
  <c r="BE267"/>
  <c r="BE277"/>
  <c r="BE291"/>
  <c r="BE298"/>
  <c r="BE306"/>
  <c r="BE315"/>
  <c r="BE344"/>
  <c r="BE348"/>
  <c r="BE367"/>
  <c r="BE389"/>
  <c r="BE399"/>
  <c r="BE404"/>
  <c r="BE408"/>
  <c r="BE418"/>
  <c r="BE422"/>
  <c r="BE436"/>
  <c r="BE442"/>
  <c r="BE455"/>
  <c r="BE472"/>
  <c r="BE474"/>
  <c r="BE483"/>
  <c r="BE500"/>
  <c r="BE502"/>
  <c r="BK290"/>
  <c r="J290"/>
  <c r="J99"/>
  <c r="BK463"/>
  <c r="J463"/>
  <c r="J103"/>
  <c r="BK490"/>
  <c r="J490"/>
  <c r="J105"/>
  <c i="5" r="E85"/>
  <c r="BE159"/>
  <c r="BE169"/>
  <c r="BE171"/>
  <c r="BE175"/>
  <c r="BE181"/>
  <c r="BE192"/>
  <c r="BE200"/>
  <c r="BE207"/>
  <c r="BE235"/>
  <c r="BE239"/>
  <c r="BE254"/>
  <c r="BE259"/>
  <c r="BE261"/>
  <c r="BE266"/>
  <c r="BE274"/>
  <c r="BE285"/>
  <c r="BE289"/>
  <c r="BE293"/>
  <c r="BE298"/>
  <c r="BE302"/>
  <c r="BE312"/>
  <c r="BE314"/>
  <c r="BE320"/>
  <c r="BE332"/>
  <c r="BE344"/>
  <c r="BK244"/>
  <c r="J244"/>
  <c r="J99"/>
  <c i="6" r="BE128"/>
  <c r="BE130"/>
  <c r="BE132"/>
  <c r="BE134"/>
  <c r="BE137"/>
  <c r="BE147"/>
  <c r="BE163"/>
  <c r="BE184"/>
  <c r="BK183"/>
  <c r="J183"/>
  <c r="J102"/>
  <c i="2" r="F92"/>
  <c r="BE128"/>
  <c r="BE135"/>
  <c r="BE160"/>
  <c r="BE195"/>
  <c r="BE198"/>
  <c r="BE210"/>
  <c r="BE222"/>
  <c r="BE224"/>
  <c r="BE236"/>
  <c r="BE244"/>
  <c r="BE249"/>
  <c r="BE269"/>
  <c r="BE281"/>
  <c r="BE289"/>
  <c r="BE302"/>
  <c r="BE318"/>
  <c r="BE331"/>
  <c r="BE336"/>
  <c r="BE340"/>
  <c r="BE357"/>
  <c r="BE361"/>
  <c r="BE365"/>
  <c r="BE378"/>
  <c r="BE395"/>
  <c r="BE399"/>
  <c r="BE405"/>
  <c r="BE411"/>
  <c r="BE415"/>
  <c r="BE421"/>
  <c r="BE429"/>
  <c r="BE433"/>
  <c r="BE437"/>
  <c r="BE441"/>
  <c r="BE444"/>
  <c r="BE453"/>
  <c r="BE472"/>
  <c r="BE481"/>
  <c r="BE500"/>
  <c r="BE531"/>
  <c r="BE535"/>
  <c r="BE546"/>
  <c r="BE548"/>
  <c r="BK280"/>
  <c r="J280"/>
  <c r="J99"/>
  <c i="3" r="E85"/>
  <c r="BE131"/>
  <c r="BE174"/>
  <c r="BE184"/>
  <c r="BE202"/>
  <c r="BE226"/>
  <c r="BE236"/>
  <c r="BE240"/>
  <c r="BE244"/>
  <c r="BE252"/>
  <c r="BE267"/>
  <c r="BE279"/>
  <c r="BE295"/>
  <c r="BE301"/>
  <c r="BE309"/>
  <c r="BE313"/>
  <c r="BE357"/>
  <c r="BE359"/>
  <c r="BE366"/>
  <c r="BE370"/>
  <c r="BE372"/>
  <c r="BE382"/>
  <c r="BE384"/>
  <c r="BE390"/>
  <c r="BE410"/>
  <c r="BE416"/>
  <c r="BE418"/>
  <c r="BE424"/>
  <c r="BE430"/>
  <c r="BE432"/>
  <c r="BE434"/>
  <c r="BE437"/>
  <c r="BE444"/>
  <c r="BE446"/>
  <c r="BE448"/>
  <c r="BE450"/>
  <c r="BE452"/>
  <c r="BE481"/>
  <c r="BE483"/>
  <c r="BE487"/>
  <c r="BE498"/>
  <c r="BE509"/>
  <c r="BE511"/>
  <c r="BE526"/>
  <c r="BE532"/>
  <c r="BE536"/>
  <c r="BE539"/>
  <c r="BE541"/>
  <c r="BE555"/>
  <c r="BE558"/>
  <c r="BE568"/>
  <c r="BE595"/>
  <c r="BE604"/>
  <c r="BE608"/>
  <c r="BE611"/>
  <c r="BE613"/>
  <c r="BK294"/>
  <c r="J294"/>
  <c r="J99"/>
  <c i="4" r="BE130"/>
  <c r="BE134"/>
  <c r="BE140"/>
  <c r="BE147"/>
  <c r="BE153"/>
  <c r="BE162"/>
  <c r="BE169"/>
  <c r="BE183"/>
  <c r="BE191"/>
  <c r="BE220"/>
  <c r="BE231"/>
  <c r="BE236"/>
  <c r="BE253"/>
  <c r="BE259"/>
  <c r="BE281"/>
  <c r="BE287"/>
  <c r="BE318"/>
  <c r="BE322"/>
  <c r="BE337"/>
  <c r="BE357"/>
  <c r="BE362"/>
  <c r="BE371"/>
  <c r="BE375"/>
  <c r="BE387"/>
  <c r="BE391"/>
  <c r="BE395"/>
  <c r="BE402"/>
  <c r="BE416"/>
  <c r="BE428"/>
  <c r="BE432"/>
  <c r="BE434"/>
  <c r="BE438"/>
  <c r="BE464"/>
  <c r="BE479"/>
  <c r="BE491"/>
  <c r="BE495"/>
  <c i="5" r="F92"/>
  <c r="J117"/>
  <c r="BE126"/>
  <c r="BE137"/>
  <c r="BE149"/>
  <c r="BE161"/>
  <c r="BE177"/>
  <c r="BE187"/>
  <c r="BE194"/>
  <c r="BE212"/>
  <c r="BE225"/>
  <c r="BE245"/>
  <c r="BE278"/>
  <c r="BE308"/>
  <c r="BE316"/>
  <c r="BE327"/>
  <c r="BE336"/>
  <c r="BE340"/>
  <c r="BE351"/>
  <c r="BE358"/>
  <c r="BK357"/>
  <c r="J357"/>
  <c r="J103"/>
  <c i="6" r="J89"/>
  <c r="F92"/>
  <c r="BE167"/>
  <c r="BE171"/>
  <c r="BE189"/>
  <c i="2" r="E85"/>
  <c r="J89"/>
  <c r="BE168"/>
  <c r="BE175"/>
  <c r="BE186"/>
  <c r="BE214"/>
  <c r="BE216"/>
  <c r="BE230"/>
  <c r="BE238"/>
  <c r="BE240"/>
  <c r="BE247"/>
  <c r="BE254"/>
  <c r="BE262"/>
  <c r="BE275"/>
  <c r="BE299"/>
  <c r="BE313"/>
  <c r="BE322"/>
  <c r="BE344"/>
  <c r="BE351"/>
  <c r="BE363"/>
  <c r="BE371"/>
  <c r="BE401"/>
  <c r="BE407"/>
  <c r="BE423"/>
  <c r="BE425"/>
  <c r="BE448"/>
  <c r="BE451"/>
  <c r="BE459"/>
  <c r="BE463"/>
  <c r="BE466"/>
  <c r="BE488"/>
  <c r="BE496"/>
  <c r="BE520"/>
  <c r="BE533"/>
  <c r="BE539"/>
  <c r="BE543"/>
  <c r="BE551"/>
  <c r="BE559"/>
  <c r="BK558"/>
  <c r="J558"/>
  <c r="J105"/>
  <c i="3" r="J89"/>
  <c r="F122"/>
  <c r="BE128"/>
  <c r="BE142"/>
  <c r="BE151"/>
  <c r="BE165"/>
  <c r="BE195"/>
  <c r="BE250"/>
  <c r="BE255"/>
  <c r="BE270"/>
  <c r="BE274"/>
  <c r="BE282"/>
  <c r="BE306"/>
  <c r="BE330"/>
  <c r="BE376"/>
  <c r="BE380"/>
  <c r="BE386"/>
  <c r="BE396"/>
  <c r="BE398"/>
  <c r="BE400"/>
  <c r="BE404"/>
  <c r="BE408"/>
  <c r="BE412"/>
  <c r="BE428"/>
  <c r="BE458"/>
  <c r="BE462"/>
  <c r="BE467"/>
  <c r="BE475"/>
  <c r="BE477"/>
  <c r="BE485"/>
  <c r="BE493"/>
  <c r="BE496"/>
  <c r="BE515"/>
  <c r="BE519"/>
  <c r="BE529"/>
  <c r="BE547"/>
  <c r="BE553"/>
  <c r="BE582"/>
  <c r="BE588"/>
  <c i="4" r="F92"/>
  <c r="BE138"/>
  <c r="BE149"/>
  <c r="BE166"/>
  <c r="BE171"/>
  <c r="BE179"/>
  <c r="BE199"/>
  <c r="BE209"/>
  <c r="BE217"/>
  <c r="BE222"/>
  <c r="BE234"/>
  <c r="BE246"/>
  <c r="BE249"/>
  <c r="BE263"/>
  <c r="BE285"/>
  <c r="BE295"/>
  <c r="BE308"/>
  <c r="BE320"/>
  <c r="BE324"/>
  <c r="BE331"/>
  <c r="BE335"/>
  <c r="BE341"/>
  <c r="BE353"/>
  <c r="BE383"/>
  <c r="BE393"/>
  <c r="BE406"/>
  <c r="BE426"/>
  <c r="BE430"/>
  <c r="BE440"/>
  <c r="BE447"/>
  <c r="BE459"/>
  <c r="BE461"/>
  <c r="BE470"/>
  <c r="BE477"/>
  <c i="5" r="BE130"/>
  <c r="BE132"/>
  <c r="BE141"/>
  <c r="BE156"/>
  <c r="BE179"/>
  <c r="BE189"/>
  <c r="BE197"/>
  <c r="BE204"/>
  <c r="BE209"/>
  <c r="BE220"/>
  <c r="BE232"/>
  <c r="BE241"/>
  <c r="BE250"/>
  <c r="BE257"/>
  <c r="BE263"/>
  <c r="BE270"/>
  <c r="BE282"/>
  <c r="BE287"/>
  <c r="BE291"/>
  <c r="BE304"/>
  <c r="BE310"/>
  <c r="BE318"/>
  <c r="BE325"/>
  <c r="BE334"/>
  <c r="BE338"/>
  <c r="BE342"/>
  <c r="BE346"/>
  <c r="BE353"/>
  <c i="6" r="E85"/>
  <c r="BE126"/>
  <c r="BE153"/>
  <c r="BE157"/>
  <c r="BE176"/>
  <c r="BE193"/>
  <c i="2" r="BE149"/>
  <c r="BE156"/>
  <c r="BE182"/>
  <c r="BE190"/>
  <c r="BE220"/>
  <c r="BE226"/>
  <c r="BE233"/>
  <c r="BE259"/>
  <c r="BE272"/>
  <c r="BE277"/>
  <c r="BE296"/>
  <c r="BE309"/>
  <c r="BE347"/>
  <c r="BE355"/>
  <c r="BE359"/>
  <c r="BE369"/>
  <c r="BE380"/>
  <c r="BE382"/>
  <c r="BE389"/>
  <c r="BE391"/>
  <c r="BE393"/>
  <c r="BE397"/>
  <c r="BE409"/>
  <c r="BE413"/>
  <c r="BE417"/>
  <c r="BE419"/>
  <c r="BE427"/>
  <c r="BE431"/>
  <c r="BE435"/>
  <c r="BE457"/>
  <c r="BE461"/>
  <c r="BE470"/>
  <c r="BE479"/>
  <c r="BE492"/>
  <c r="BE504"/>
  <c r="BE508"/>
  <c r="BE515"/>
  <c r="BE541"/>
  <c i="3" r="BE146"/>
  <c r="BE159"/>
  <c r="BE171"/>
  <c r="BE177"/>
  <c r="BE188"/>
  <c r="BE209"/>
  <c r="BE234"/>
  <c r="BE242"/>
  <c r="BE246"/>
  <c r="BE258"/>
  <c r="BE260"/>
  <c r="BE289"/>
  <c r="BE291"/>
  <c r="F34"/>
  <c i="1" r="BA96"/>
  <c i="4" r="F37"/>
  <c i="1" r="BD97"/>
  <c i="5" r="J34"/>
  <c i="1" r="AW98"/>
  <c i="6" r="J34"/>
  <c i="1" r="AW99"/>
  <c i="4" r="F36"/>
  <c i="1" r="BC97"/>
  <c i="6" r="F35"/>
  <c i="1" r="BB99"/>
  <c i="3" r="F36"/>
  <c i="1" r="BC96"/>
  <c i="6" r="F37"/>
  <c i="1" r="BD99"/>
  <c i="3" r="F35"/>
  <c i="1" r="BB96"/>
  <c i="5" r="F37"/>
  <c i="1" r="BD98"/>
  <c i="2" r="F35"/>
  <c i="1" r="BB95"/>
  <c i="2" r="F37"/>
  <c i="1" r="BD95"/>
  <c i="2" r="F36"/>
  <c i="1" r="BC95"/>
  <c i="3" r="J34"/>
  <c i="1" r="AW96"/>
  <c i="3" r="F37"/>
  <c i="1" r="BD96"/>
  <c i="5" r="F36"/>
  <c i="1" r="BC98"/>
  <c i="4" r="F34"/>
  <c i="1" r="BA97"/>
  <c i="5" r="F35"/>
  <c i="1" r="BB98"/>
  <c i="2" r="J34"/>
  <c i="1" r="AW95"/>
  <c i="4" r="F35"/>
  <c i="1" r="BB97"/>
  <c i="6" r="F34"/>
  <c i="1" r="BA99"/>
  <c i="6" r="F36"/>
  <c i="1" r="BC99"/>
  <c i="4" r="J34"/>
  <c i="1" r="AW97"/>
  <c i="5" r="F34"/>
  <c i="1" r="BA98"/>
  <c i="2" r="F34"/>
  <c i="1" r="BA95"/>
  <c i="5" l="1" r="T124"/>
  <c r="T123"/>
  <c i="2" r="T126"/>
  <c r="T125"/>
  <c i="3" r="P126"/>
  <c r="P125"/>
  <c i="1" r="AU96"/>
  <c i="6" r="R124"/>
  <c r="R123"/>
  <c r="P124"/>
  <c r="P123"/>
  <c i="1" r="AU99"/>
  <c i="5" r="P124"/>
  <c r="P123"/>
  <c i="1" r="AU98"/>
  <c i="3" r="T126"/>
  <c r="T125"/>
  <c i="2" r="P126"/>
  <c r="P125"/>
  <c i="1" r="AU95"/>
  <c i="6" r="T124"/>
  <c r="T123"/>
  <c i="4" r="P128"/>
  <c r="P127"/>
  <c i="1" r="AU97"/>
  <c i="3" r="R126"/>
  <c r="R125"/>
  <c i="2" r="R126"/>
  <c r="R125"/>
  <c i="4" r="T128"/>
  <c r="T127"/>
  <c r="BK128"/>
  <c r="J128"/>
  <c r="J97"/>
  <c r="BK493"/>
  <c r="J493"/>
  <c r="J106"/>
  <c i="5" r="BK124"/>
  <c r="J124"/>
  <c r="J97"/>
  <c i="6" r="BK124"/>
  <c r="J124"/>
  <c r="J97"/>
  <c i="3" r="BK126"/>
  <c r="J126"/>
  <c r="J97"/>
  <c i="2" r="BK126"/>
  <c r="J126"/>
  <c r="J97"/>
  <c i="5" r="J33"/>
  <c i="1" r="AV98"/>
  <c r="AT98"/>
  <c i="2" r="J33"/>
  <c i="1" r="AV95"/>
  <c r="AT95"/>
  <c r="BA94"/>
  <c r="AW94"/>
  <c r="AK30"/>
  <c i="3" r="J33"/>
  <c i="1" r="AV96"/>
  <c r="AT96"/>
  <c r="BB94"/>
  <c r="W31"/>
  <c i="5" r="F33"/>
  <c i="1" r="AZ98"/>
  <c r="BC94"/>
  <c r="AY94"/>
  <c i="3" r="F33"/>
  <c i="1" r="AZ96"/>
  <c i="6" r="J33"/>
  <c i="1" r="AV99"/>
  <c r="AT99"/>
  <c r="BD94"/>
  <c r="W33"/>
  <c i="4" r="J33"/>
  <c i="1" r="AV97"/>
  <c r="AT97"/>
  <c i="4" r="F33"/>
  <c i="1" r="AZ97"/>
  <c i="6" r="F33"/>
  <c i="1" r="AZ99"/>
  <c i="2" r="F33"/>
  <c i="1" r="AZ95"/>
  <c i="3" l="1" r="BK125"/>
  <c r="J125"/>
  <c r="J96"/>
  <c i="2" r="BK125"/>
  <c r="J125"/>
  <c r="J96"/>
  <c i="6" r="BK123"/>
  <c r="J123"/>
  <c r="J96"/>
  <c i="4" r="BK127"/>
  <c r="J127"/>
  <c r="J96"/>
  <c i="5" r="BK123"/>
  <c r="J123"/>
  <c r="J96"/>
  <c i="1" r="AZ94"/>
  <c r="AV94"/>
  <c r="AK29"/>
  <c r="AX94"/>
  <c r="W30"/>
  <c r="W32"/>
  <c r="AU94"/>
  <c i="4" l="1" r="J30"/>
  <c i="1" r="AG97"/>
  <c r="AN97"/>
  <c i="6" r="J30"/>
  <c i="1" r="AG99"/>
  <c r="AN99"/>
  <c r="AT94"/>
  <c i="5" r="J30"/>
  <c i="1" r="AG98"/>
  <c r="AN98"/>
  <c r="W29"/>
  <c i="2" r="J30"/>
  <c i="1" r="AG95"/>
  <c r="AN95"/>
  <c i="3" r="J30"/>
  <c i="1" r="AG96"/>
  <c r="AN96"/>
  <c i="6" l="1" r="J39"/>
  <c i="2" r="J39"/>
  <c i="4" r="J39"/>
  <c i="5" r="J39"/>
  <c i="3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<sst xmlns="http://schemas.openxmlformats.org/spreadsheetml/2006/main">
  <si>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</si>
  <si>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</si>
  <si>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</si>
  <si>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</si>
  <si>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</si>
  <si>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{84635e79-54c7-444f-bfce-a5cb74de16ee}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</si>
  <si>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</si>
  <si>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</si>
  <si>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</si>
  <si>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</si>
  <si>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</si>
  <si>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</si>
  <si>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</si>
  <si>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</si>
  <si>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3753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</si>
  <si>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</si>
  <si>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</si>
  <si>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VELKÁ BÍTEŠ - VODOVOD A KANALIZACE UL. RAJHRADSKÁ</t>
  </si>
  <si>
    <t>KSO:</t>
  </si>
  <si>
    <t>CC-CZ:</t>
  </si>
  <si>
    <t>Místo:</t>
  </si>
  <si>
    <t>VELKÁ BÍTEŠ</t>
  </si>
  <si>
    <t>Datum:</t>
  </si>
  <si>
    <t>4. 12. 2018</t>
  </si>
  <si>
    <t>Zadavatel:</t>
  </si>
  <si>
    <t>IČ:</t>
  </si>
  <si>
    <t>43383513</t>
  </si>
  <si>
    <t>Svaz vodovodů a kanalizací Žďársko</t>
  </si>
  <si>
    <t>DIČ:</t>
  </si>
  <si>
    <t>CZ43383513</t>
  </si>
  <si>
    <t>Uchazeč:</t>
  </si>
  <si>
    <t>Vyplň údaj</t>
  </si>
  <si>
    <t>Projektant:</t>
  </si>
  <si>
    <t>28803736</t>
  </si>
  <si>
    <t>JDS projekt, s. r.o.</t>
  </si>
  <si>
    <t>CZ28803736</t>
  </si>
  <si>
    <t>True</t>
  </si>
  <si>
    <t>Zpracovatel:</t>
  </si>
  <si>
    <t>15030709</t>
  </si>
  <si>
    <t>Suchánek</t>
  </si>
  <si>
    <t>CZ15030709</t>
  </si>
  <si>
    <t>Poznámka:</t>
  </si>
  <si>
    <t>Veškeré materiály uvažované v rozpočtu musí splňovat technické specifikace uvdevé v jednotlivých technických zprávách a jejích přílohách.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</si>
  <si>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</si>
  <si>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</si>
  <si>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</si>
  <si>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</si>
  <si>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</si>
  <si>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</si>
  <si>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</si>
  <si>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</si>
  <si>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</si>
  <si>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</si>
  <si>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</si>
  <si>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</si>
  <si>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</si>
  <si>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</si>
  <si>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</si>
  <si>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</si>
  <si>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</si>
  <si>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</si>
  <si>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</si>
  <si>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</si>
  <si>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</si>
  <si>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</si>
  <si>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</si>
  <si>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</si>
  <si>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</si>
  <si>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</si>
  <si>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</si>
  <si>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</si>
  <si>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</si>
  <si>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</si>
  <si>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</si>
  <si>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</si>
  <si>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</si>
  <si>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</si>
  <si>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</si>
  <si>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</si>
  <si>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</si>
  <si>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</si>
  <si>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</si>
  <si>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</si>
  <si>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</si>
  <si>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</si>
  <si>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</si>
  <si>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</si>
  <si>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</si>
  <si>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3753-01</t>
  </si>
  <si>
    <t>SO 01 REKONSTRUKCE VODOVODU</t>
  </si>
  <si>
    <t>STA</t>
  </si>
  <si>
    <t>1</t>
  </si>
  <si>
    <t>{a502c919-d027-484b-9dd2-e73ace03def9}</t>
  </si>
  <si>
    <t>2</t>
  </si>
  <si>
    <t>3753-02</t>
  </si>
  <si>
    <t>SO 02 NOVOSTAVBA VODOVODU</t>
  </si>
  <si>
    <t>{764aca29-0db0-4630-ba42-687c2ccdb00b}</t>
  </si>
  <si>
    <t>3753-03</t>
  </si>
  <si>
    <t>SO 03 SPLAŠKOVÁ KANALIZACE STOKA A0, A1, A2</t>
  </si>
  <si>
    <t>{a044e291-e341-4003-86e0-a90e2155d3c6}</t>
  </si>
  <si>
    <t>3753-04</t>
  </si>
  <si>
    <t>SO 04 SPLAŠKOVÁ KANALIZACE STOKA A3</t>
  </si>
  <si>
    <t>{aa37f17f-e692-4a34-976d-eb94cf4a7cd3}</t>
  </si>
  <si>
    <t>3753-VZN</t>
  </si>
  <si>
    <t>VEDLEJŠÍ ROZPOČTOVÉ NÁKLADY</t>
  </si>
  <si>
    <t>{17b87e19-34b1-4521-bb23-0debcb93e6f3}</t>
  </si>
  <si>
    <t>KRYCÍ LIST SOUPISU PRACÍ</t>
  </si>
  <si>
    <t>Objekt:</t>
  </si>
  <si>
    <t>3753-01 - SO 01 REKONSTRUKCE VODOVODU</t>
  </si>
  <si>
    <t>JDS projekt, s.r.o.</t>
  </si>
  <si>
    <t>Veškeré materiály uvažované v rozpočtu musí splňovat technické specifikace uvdevé v technické zprávě a jejích přílohách.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</si>
  <si>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</si>
  <si>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</si>
  <si>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</si>
  <si>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</si>
  <si>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</si>
  <si>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</si>
  <si>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</si>
  <si>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</si>
  <si>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</si>
  <si>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</si>
  <si>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</si>
  <si>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</si>
  <si>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</si>
  <si>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</si>
  <si>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</si>
  <si>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</si>
  <si>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</si>
  <si>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</si>
  <si>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</si>
  <si>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</si>
  <si>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</si>
  <si>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</si>
  <si>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</si>
  <si>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</si>
  <si>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</si>
  <si>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</si>
  <si>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</si>
  <si>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</si>
  <si>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</si>
  <si>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</si>
  <si>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</si>
  <si>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</si>
  <si>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</si>
  <si>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</si>
  <si>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</si>
  <si>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</si>
  <si>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275171797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</si>
  <si>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</si>
  <si>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</si>
  <si>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VV</t>
  </si>
  <si>
    <t>chodník v křižovatce s ul. Kpt. Jaroše</t>
  </si>
  <si>
    <t>3*1,5</t>
  </si>
  <si>
    <t>sjezd</t>
  </si>
  <si>
    <t>3*5</t>
  </si>
  <si>
    <t>Součet</t>
  </si>
  <si>
    <t>113107522</t>
  </si>
  <si>
    <t>Odstranění podkladu z kameniva drceného tl 200 mm při překopech strojně pl přes 15 m2</t>
  </si>
  <si>
    <t>-419596858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</si>
  <si>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</si>
  <si>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Rozšíření u překopů silnice</t>
  </si>
  <si>
    <t>rozšířená horní část podkladu</t>
  </si>
  <si>
    <t>20*(0,9+0,8)+15*(0,9+0,8)</t>
  </si>
  <si>
    <t>rozšířená dolní část podkladu</t>
  </si>
  <si>
    <t>20*(0,9+0,4)+15*(0,9+0,4)</t>
  </si>
  <si>
    <t>chodník a sjezdy, dlažba</t>
  </si>
  <si>
    <t>19,5</t>
  </si>
  <si>
    <t>sjezdy asfalt</t>
  </si>
  <si>
    <t>3*5+3</t>
  </si>
  <si>
    <t>překop u ul. Rajhradské</t>
  </si>
  <si>
    <t>(23-15)*(0,9+0,8)</t>
  </si>
  <si>
    <t>3</t>
  </si>
  <si>
    <t>113107542</t>
  </si>
  <si>
    <t>Odstranění podkladu živičných tl 100 mm při překopech strojně pl přes 15 m2</t>
  </si>
  <si>
    <t>-1701865349</t>
  </si>
  <si>
    <t>Odstranění podkladů nebo krytů při překopech inženýrských sítí s přemístěním hmot na skládku ve vzdálenosti do 3 m nebo s naložením na dopravní prostředek strojně plochy jednotlivě přes 15 m2 živičných, o tl. vrstvy přes 50 do 100 mm</t>
  </si>
  <si>
    <t>dobourání v překopech silnic po frézování (horní část podkladu)</t>
  </si>
  <si>
    <t>113154122</t>
  </si>
  <si>
    <t>Frézování živičného krytu tl 40 mm pruh š 1 m pl do 500 m2 bez překážek v trase</t>
  </si>
  <si>
    <t>-206864845</t>
  </si>
  <si>
    <t xml:space="preserve">Frézování živičného podkladu nebo krytu  s naložením na dopravní prostředek plochy do 500 m2 bez překážek v trase pruhu šířky přes 0,5 m do 1 m, tloušťky vrstvy 40 mm</t>
  </si>
  <si>
    <t>stáv. finální kryt</t>
  </si>
  <si>
    <t>94,5</t>
  </si>
  <si>
    <t>5</t>
  </si>
  <si>
    <t>113154124</t>
  </si>
  <si>
    <t>Frézování živičného krytu tl 100 mm pruh š 1 m pl do 500 m2 bez překážek v trase</t>
  </si>
  <si>
    <t>704464138</t>
  </si>
  <si>
    <t xml:space="preserve">Frézování živičného podkladu nebo krytu  s naložením na dopravní prostředek plochy do 500 m2 bez překážek v trase pruhu šířky přes 0,5 m do 1 m, tloušťky vrstvy 100 mm</t>
  </si>
  <si>
    <t>překop ul Jihlavská kap. Jaroše</t>
  </si>
  <si>
    <t>obnova pod finálním krytem tl 70mm</t>
  </si>
  <si>
    <t>20*(0,9+1,8)</t>
  </si>
  <si>
    <t>ul. Rajhradská</t>
  </si>
  <si>
    <t>15*(0,9+1,8)</t>
  </si>
  <si>
    <t>6</t>
  </si>
  <si>
    <t>113202111</t>
  </si>
  <si>
    <t>Vytrhání obrub krajníků obrubníků stojatých</t>
  </si>
  <si>
    <t>m</t>
  </si>
  <si>
    <t>1945751893</t>
  </si>
  <si>
    <t xml:space="preserve">Vytrhání obrub  s vybouráním lože, s přemístěním hmot na skládku na vzdálenost do 3 m nebo s naložením na dopravní prostředek z krajníků nebo obrubníků stojatých</t>
  </si>
  <si>
    <t>vozovek u chodníku</t>
  </si>
  <si>
    <t>v křižovatce ul. Rajhradská</t>
  </si>
  <si>
    <t>7</t>
  </si>
  <si>
    <t>113204111</t>
  </si>
  <si>
    <t>Vytrhání obrub záhonových</t>
  </si>
  <si>
    <t>-363839142</t>
  </si>
  <si>
    <t xml:space="preserve">Vytrhání obrub  s vybouráním lože, s přemístěním hmot na skládku na vzdálenost do 3 m nebo s naložením na dopravní prostředek záhonových</t>
  </si>
  <si>
    <t>chodník</t>
  </si>
  <si>
    <t>8</t>
  </si>
  <si>
    <t>119001401</t>
  </si>
  <si>
    <t>Dočasné zajištění potrubí ocelového nebo litinového DN do 200</t>
  </si>
  <si>
    <t>487530594</t>
  </si>
  <si>
    <t xml:space="preserve"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</si>
  <si>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vodovod, plyn 4</t>
  </si>
  <si>
    <t>4*1,5</t>
  </si>
  <si>
    <t>9</t>
  </si>
  <si>
    <t>119001412</t>
  </si>
  <si>
    <t>Dočasné zajištění potrubí betonového, ŽB nebo kameninového DN do 500</t>
  </si>
  <si>
    <t>-1445393458</t>
  </si>
  <si>
    <t xml:space="preserve"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přes 200 do 500</t>
  </si>
  <si>
    <t>kanalizace</t>
  </si>
  <si>
    <t>2,5</t>
  </si>
  <si>
    <t>10</t>
  </si>
  <si>
    <t>119001421</t>
  </si>
  <si>
    <t>Dočasné zajištění kabelů a kabelových tratí ze 3 volně ložených kabelů</t>
  </si>
  <si>
    <t>1696194559</t>
  </si>
  <si>
    <t xml:space="preserve"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</si>
  <si>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sdělovací kabely</t>
  </si>
  <si>
    <t>křížení 5x, souběh 40+13m</t>
  </si>
  <si>
    <t>1,5*5+40+13</t>
  </si>
  <si>
    <t>11</t>
  </si>
  <si>
    <t>121101101</t>
  </si>
  <si>
    <t>Sejmutí ornice s přemístěním na vzdálenost do 50 m</t>
  </si>
  <si>
    <t>m3</t>
  </si>
  <si>
    <t>-377172486</t>
  </si>
  <si>
    <t xml:space="preserve">Sejmutí ornice nebo lesní půdy  s vodorovným přemístěním na hromady v místě upotřebení nebo na dočasné či trvalé skládky se složením, na vzdálenost do 50 m</t>
  </si>
  <si>
    <t>80*2,5*0,15</t>
  </si>
  <si>
    <t>12</t>
  </si>
  <si>
    <t>130001101</t>
  </si>
  <si>
    <t>Příplatek za ztížení vykopávky v blízkosti podzemního vedení</t>
  </si>
  <si>
    <t>1774426838</t>
  </si>
  <si>
    <t xml:space="preserve">Příplatek k cenám hloubených vykopávek za ztížení vykopávky  v blízkosti podzemního vedení nebo výbušnin pro jakoukoliv třídu horniny</t>
  </si>
  <si>
    <t>(1,5*5+40+13)*1,5</t>
  </si>
  <si>
    <t>2,5*1,5</t>
  </si>
  <si>
    <t>kopané sondy pro ověření umístění a hloubek stávajícího potrubí 4ks</t>
  </si>
  <si>
    <t>2*4</t>
  </si>
  <si>
    <t>13</t>
  </si>
  <si>
    <t>132201202</t>
  </si>
  <si>
    <t>Hloubení rýh š do 2000 mm v hornině tř. 3 objemu do 1000 m3</t>
  </si>
  <si>
    <t>-771127534</t>
  </si>
  <si>
    <t xml:space="preserve">Hloubení zapažených i nezapažených rýh šířky přes 600 do 2 000 mm  s urovnáním dna do předepsaného profilu a spádu v hornině tř. 3 přes 100 do 1 000 m3</t>
  </si>
  <si>
    <t>dle výkazu z podélného profilu, po odečtu komunikací a ornice</t>
  </si>
  <si>
    <t>244,8</t>
  </si>
  <si>
    <t>14</t>
  </si>
  <si>
    <t>132201209</t>
  </si>
  <si>
    <t>Příplatek za lepivost k hloubení rýh š do 2000 mm v hornině tř. 3</t>
  </si>
  <si>
    <t>-513920535</t>
  </si>
  <si>
    <t xml:space="preserve">Hloubení zapažených i nezapažených rýh šířky přes 600 do 2 000 mm  s urovnáním dna do předepsaného profilu a spádu v hornině tř. 3 Příplatek k cenám za lepivost horniny tř. 3</t>
  </si>
  <si>
    <t>151101101</t>
  </si>
  <si>
    <t>Zřízení příložného pažení a rozepření stěn rýh hl do 2 m</t>
  </si>
  <si>
    <t>-352657017</t>
  </si>
  <si>
    <t xml:space="preserve">Zřízení pažení a rozepření stěn rýh pro podzemní vedení pro všechny šířky rýhy  příložné pro jakoukoliv mezerovitost, hloubky do 2 m</t>
  </si>
  <si>
    <t>dle výkazu z podélného prtofilu</t>
  </si>
  <si>
    <t>369,7</t>
  </si>
  <si>
    <t>16</t>
  </si>
  <si>
    <t>151101102</t>
  </si>
  <si>
    <t>Zřízení příložného pažení a rozepření stěn rýh hl do 4 m</t>
  </si>
  <si>
    <t>1336552406</t>
  </si>
  <si>
    <t xml:space="preserve">Zřízení pažení a rozepření stěn rýh pro podzemní vedení pro všechny šířky rýhy  příložné pro jakoukoliv mezerovitost, hloubky do 4 m</t>
  </si>
  <si>
    <t>17</t>
  </si>
  <si>
    <t>151101111</t>
  </si>
  <si>
    <t>Odstranění příložného pažení a rozepření stěn rýh hl do 2 m</t>
  </si>
  <si>
    <t>-1636716496</t>
  </si>
  <si>
    <t xml:space="preserve">Odstranění pažení a rozepření stěn rýh pro podzemní vedení  s uložením materiálu na vzdálenost do 3 m od kraje výkopu příložné, hloubky do 2 m</t>
  </si>
  <si>
    <t>18</t>
  </si>
  <si>
    <t>151101112</t>
  </si>
  <si>
    <t>Odstranění příložného pažení a rozepření stěn rýh hl do 4 m</t>
  </si>
  <si>
    <t>1675270892</t>
  </si>
  <si>
    <t xml:space="preserve">Odstranění pažení a rozepření stěn rýh pro podzemní vedení  s uložením materiálu na vzdálenost do 3 m od kraje výkopu příložné, hloubky přes 2 do 4 m</t>
  </si>
  <si>
    <t>19</t>
  </si>
  <si>
    <t>153112111</t>
  </si>
  <si>
    <t>Nastražení ocelových štětovnic dl do 10 m ve standardních podmínkách z terénu</t>
  </si>
  <si>
    <t>-337747156</t>
  </si>
  <si>
    <t xml:space="preserve">Zřízení beraněných stěn z ocelových štětovnic  z terénu nastražení štětovnic ve standardních podmínkách, délky do 10 m</t>
  </si>
  <si>
    <t>pro opření technologie protlaku ve startovací jámě</t>
  </si>
  <si>
    <t>3*6</t>
  </si>
  <si>
    <t>20</t>
  </si>
  <si>
    <t>153112122</t>
  </si>
  <si>
    <t>Zaberanění ocelových štětovnic na dl do 8 m ve standardních podmínkách z terénu</t>
  </si>
  <si>
    <t>-10016374</t>
  </si>
  <si>
    <t xml:space="preserve">Zřízení beraněných stěn z ocelových štětovnic  z terénu zaberanění štětovnic ve standardních podmínkách, délky do 8 m</t>
  </si>
  <si>
    <t>M</t>
  </si>
  <si>
    <t>15920220</t>
  </si>
  <si>
    <t>štětovnice S240GP</t>
  </si>
  <si>
    <t>t</t>
  </si>
  <si>
    <t>350243316</t>
  </si>
  <si>
    <t>18*0,125</t>
  </si>
  <si>
    <t>22</t>
  </si>
  <si>
    <t>153113112</t>
  </si>
  <si>
    <t>Vytažení ocelových štětovnic dl do 12 m zaberaněných do hl 8 m z terénu ve standardnich podmínkách</t>
  </si>
  <si>
    <t>1621733372</t>
  </si>
  <si>
    <t xml:space="preserve">Vytažení stěn z ocelových štětovnic zaberaněných  z terénu délky do 12 m ve standardních podmínkách, zaberaněných na hloubku do 8 m</t>
  </si>
  <si>
    <t>23</t>
  </si>
  <si>
    <t>161101101</t>
  </si>
  <si>
    <t>Svislé přemístění výkopku z horniny tř. 1 až 4 hl výkopu do 2,5 m</t>
  </si>
  <si>
    <t>-106736671</t>
  </si>
  <si>
    <t xml:space="preserve">Svislé přemístění výkopku  bez naložení do dopravní nádoby avšak s vyprázdněním dopravní nádoby na hromadu nebo do dopravního prostředku z horniny tř. 1 až 4, při hloubce výkopu přes 1 do 2,5 m</t>
  </si>
  <si>
    <t>24</t>
  </si>
  <si>
    <t>162701105</t>
  </si>
  <si>
    <t>Vodorovné přemístění do 10000 m výkopku/sypaniny z horniny tř. 1 až 4</t>
  </si>
  <si>
    <t>2098426199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</si>
  <si>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</si>
  <si>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výkop - zásyp zeminou</t>
  </si>
  <si>
    <t>244,8-71,61</t>
  </si>
  <si>
    <t>25</t>
  </si>
  <si>
    <t>162701109</t>
  </si>
  <si>
    <t>Příplatek k vodorovnému přemístění výkopku/sypaniny z horniny tř. 1 až 4 ZKD 1000 m přes 10000 m</t>
  </si>
  <si>
    <t>-1563578318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</si>
  <si>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</si>
  <si>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173,19*10</t>
  </si>
  <si>
    <t>26</t>
  </si>
  <si>
    <t>171201201</t>
  </si>
  <si>
    <t>Uložení sypaniny na skládky</t>
  </si>
  <si>
    <t>891300530</t>
  </si>
  <si>
    <t xml:space="preserve">Uložení sypaniny  na skládky</t>
  </si>
  <si>
    <t>27</t>
  </si>
  <si>
    <t>174101101</t>
  </si>
  <si>
    <t>Zásyp jam, šachet rýh nebo kolem objektů sypaninou se zhutněním</t>
  </si>
  <si>
    <t>1227138150</t>
  </si>
  <si>
    <t xml:space="preserve">Zásyp sypaninou z jakékoliv horniny  s uložením výkopku ve vrstvách se zhutněním jam, šachet, rýh nebo kolem objektů v těchto vykopávkách</t>
  </si>
  <si>
    <t>zásyp rýh vytěženou zeminou mimo komunikace, sjezdy a stávající chodníky</t>
  </si>
  <si>
    <t>prům hloubka 1,8, ornice 0,15, podsyp 0,1, obsyp litiny 0,5</t>
  </si>
  <si>
    <t>(27+35)*1,1*(1,8-0,15-0,1-0,5)</t>
  </si>
  <si>
    <t>28</t>
  </si>
  <si>
    <t>783463209</t>
  </si>
  <si>
    <t>zásyp rýh nakoupeným materiálem</t>
  </si>
  <si>
    <t>výkopy - (obsyp, podsyp, zásyp zeminou)</t>
  </si>
  <si>
    <t>244,8-(67,775+14,003+71,61)</t>
  </si>
  <si>
    <t>29</t>
  </si>
  <si>
    <t>58337600</t>
  </si>
  <si>
    <t xml:space="preserve">štěrkopísek frakce 0-45  (kačírek)</t>
  </si>
  <si>
    <t>609697579</t>
  </si>
  <si>
    <t>91,412*1,97</t>
  </si>
  <si>
    <t>30</t>
  </si>
  <si>
    <t>175151101</t>
  </si>
  <si>
    <t>Obsypání potrubí strojně sypaninou bez prohození, uloženou do 3 m</t>
  </si>
  <si>
    <t>-1712828800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</si>
  <si>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</si>
  <si>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potrubí litinové</t>
  </si>
  <si>
    <t>1,1*120,28*0,5</t>
  </si>
  <si>
    <t>potrubí PE</t>
  </si>
  <si>
    <t>1*7,72*0,21</t>
  </si>
  <si>
    <t>31</t>
  </si>
  <si>
    <t>58337310</t>
  </si>
  <si>
    <t>štěrkopísek frakce 0-4 třída B</t>
  </si>
  <si>
    <t>-1534000676</t>
  </si>
  <si>
    <t>67,775*2 'Přepočtené koeficientem množství</t>
  </si>
  <si>
    <t>32</t>
  </si>
  <si>
    <t>181301102</t>
  </si>
  <si>
    <t>Rozprostření ornice tl vrstvy do 150 mm pl do 500 m2 v rovině nebo ve svahu do 1:5</t>
  </si>
  <si>
    <t>-1596215766</t>
  </si>
  <si>
    <t>Rozprostření a urovnání ornice v rovině nebo ve svahu sklonu do 1:5 při souvislé ploše do 500 m2, tl. vrstvy přes 100 do 150 mm</t>
  </si>
  <si>
    <t>80*2,5</t>
  </si>
  <si>
    <t>33</t>
  </si>
  <si>
    <t>181411131</t>
  </si>
  <si>
    <t>Založení parkového trávníku výsevem plochy do 1000 m2 v rovině a ve svahu do 1:5</t>
  </si>
  <si>
    <t>445137417</t>
  </si>
  <si>
    <t>Založení trávníku na půdě předem připravené plochy do 1000 m2 výsevem včetně utažení parkového v rovině nebo na svahu do 1:5</t>
  </si>
  <si>
    <t>34</t>
  </si>
  <si>
    <t>00572410</t>
  </si>
  <si>
    <t>osivo směs travní parková</t>
  </si>
  <si>
    <t>kg</t>
  </si>
  <si>
    <t>305000040</t>
  </si>
  <si>
    <t>200*0,035 'Přepočtené koeficientem množství</t>
  </si>
  <si>
    <t>Zakládání</t>
  </si>
  <si>
    <t>35</t>
  </si>
  <si>
    <t>215901101</t>
  </si>
  <si>
    <t>Zhutnění podloží z hornin soudržných do 92% PS nebo nesoudržných sypkých I(d) do 0,8</t>
  </si>
  <si>
    <t>-1708387531</t>
  </si>
  <si>
    <t xml:space="preserve">Zhutnění podloží pod násypy z rostlé horniny tř. 1 až 4  z hornin soudružných do 92 % PS a nesoudržných sypkých relativní ulehlosti I(d) do 0,8</t>
  </si>
  <si>
    <t>1,1*120,28</t>
  </si>
  <si>
    <t>1*7,72</t>
  </si>
  <si>
    <t>Vodorovné konstrukce</t>
  </si>
  <si>
    <t>36</t>
  </si>
  <si>
    <t>451541111</t>
  </si>
  <si>
    <t>Lože pod potrubí otevřený výkop ze štěrkodrtě</t>
  </si>
  <si>
    <t>-1075762412</t>
  </si>
  <si>
    <t>Lože pod potrubí, stoky a drobné objekty v otevřeném výkopu ze štěrkodrtě 0-63 mm</t>
  </si>
  <si>
    <t>1,1*120,28*0,1</t>
  </si>
  <si>
    <t>1*7,72*0,1</t>
  </si>
  <si>
    <t>37</t>
  </si>
  <si>
    <t>452313131</t>
  </si>
  <si>
    <t>Podkladní bloky z betonu prostého tř. C 12/15 otevřený výkop</t>
  </si>
  <si>
    <t>-65330198</t>
  </si>
  <si>
    <t>Podkladní a zajišťovací konstrukce z betonu prostého v otevřeném výkopu bloky pro potrubí z betonu tř. C 12/15</t>
  </si>
  <si>
    <t>6*0,25</t>
  </si>
  <si>
    <t>38</t>
  </si>
  <si>
    <t>452353101</t>
  </si>
  <si>
    <t>Bednění podkladních bloků otevřený výkop</t>
  </si>
  <si>
    <t>-549204236</t>
  </si>
  <si>
    <t>Bednění podkladních a zajišťovacích konstrukcí v otevřeném výkopu bloků pro potrubí</t>
  </si>
  <si>
    <t>Komunikace pozemní</t>
  </si>
  <si>
    <t>39</t>
  </si>
  <si>
    <t>566901233</t>
  </si>
  <si>
    <t>Vyspravení podkladu po překopech ing sítí plochy přes 15 m2 štěrkodrtí tl. 200 mm</t>
  </si>
  <si>
    <t>1171022255</t>
  </si>
  <si>
    <t>Vyspravení podkladu po překopech inženýrských sítí plochy přes 15 m2 s rozprostřením a zhutněním štěrkodrtí tl. 200 mm</t>
  </si>
  <si>
    <t>obnova chodníků a sjezdů dlážděných</t>
  </si>
  <si>
    <t>obnova překopu silnice v Jihlavská kpt. Jaroše</t>
  </si>
  <si>
    <t>(20+18)*(0,9+0,4)</t>
  </si>
  <si>
    <t>40</t>
  </si>
  <si>
    <t>566901234</t>
  </si>
  <si>
    <t>Vyspravení podkladu po překopech ing sítí plochy přes 15 m2 štěrkodrtí tl. 250 mm</t>
  </si>
  <si>
    <t>1397449713</t>
  </si>
  <si>
    <t>Vyspravení podkladu po překopech inženýrských sítí plochy přes 15 m2 s rozprostřením a zhutněním štěrkodrtí tl. 250 mm</t>
  </si>
  <si>
    <t>provizorní obnova v křižovatce s ul. Rajhradskou, dvě vrstvy</t>
  </si>
  <si>
    <t>1,1*(24-15)*2</t>
  </si>
  <si>
    <t>41</t>
  </si>
  <si>
    <t>566901261</t>
  </si>
  <si>
    <t>Vyspravení podkladu po překopech ing sítí plochy přes 15 m2 obalovaným kamenivem ACP (OK) tl. 100 mm</t>
  </si>
  <si>
    <t>901133413</t>
  </si>
  <si>
    <t>Vyspravení podkladu po překopech inženýrských sítí plochy přes 15 m2 s rozprostřením a zhutněním obalovaným kamenivem ACP (OK) tl. 100 mm</t>
  </si>
  <si>
    <t>(20+15)*(0,9+1,8)</t>
  </si>
  <si>
    <t>42</t>
  </si>
  <si>
    <t>566901272</t>
  </si>
  <si>
    <t>Vyspravení podkladu po překopech ing sítí plochy přes 15m2 směsí stmelenou cementem SC20/25 tl 150mm</t>
  </si>
  <si>
    <t>-693212582</t>
  </si>
  <si>
    <t>Vyspravení podkladu po překopech inženýrských sítí plochy přes 15 m2 s rozprostřením a zhutněním směsí zpevněnou cementem SC C 20/25 (PB I) tl. 150 mm</t>
  </si>
  <si>
    <t>(20+15)*(0,9+0,8)</t>
  </si>
  <si>
    <t>43</t>
  </si>
  <si>
    <t>572341111</t>
  </si>
  <si>
    <t>Vyspravení krytu komunikací po překopech plochy přes 15 m2 asfalt betonem ACO (AB) tl 50 mm</t>
  </si>
  <si>
    <t>202329051</t>
  </si>
  <si>
    <t>Vyspravení krytu komunikací po překopech inženýrských sítí plochy přes 15 m2 asfaltovým betonem ACO (AB), po zhutnění tl. přes 30 do 50 mm</t>
  </si>
  <si>
    <t>dočasná obnova do doby celoplošné výspravy Jihlavská kap. Jaroše</t>
  </si>
  <si>
    <t>44</t>
  </si>
  <si>
    <t>596211110</t>
  </si>
  <si>
    <t>Kladení zámkové dlažby komunikací pro pěší tl 60 mm skupiny A pl do 50 m2</t>
  </si>
  <si>
    <t>-211598769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</si>
  <si>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</si>
  <si>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obnova chodníku a dlážděného sjezdu</t>
  </si>
  <si>
    <t>dlažba stávající očištěná, doplněno 20% nové</t>
  </si>
  <si>
    <t>45</t>
  </si>
  <si>
    <t>59245016</t>
  </si>
  <si>
    <t>dlažba skladebná betonová 10x10x6 cm přírodní</t>
  </si>
  <si>
    <t>-1972122553</t>
  </si>
  <si>
    <t>19,5*0,2</t>
  </si>
  <si>
    <t>Trubní vedení</t>
  </si>
  <si>
    <t>46</t>
  </si>
  <si>
    <t>850265121</t>
  </si>
  <si>
    <t>Výřez nebo výsek na potrubí z trub litinových tlakových nebo plastických hmot DN 100</t>
  </si>
  <si>
    <t>kus</t>
  </si>
  <si>
    <t>-573557343</t>
  </si>
  <si>
    <t xml:space="preserve">Výřez nebo výsek  na potrubí z trub litinových tlakových nebo plasických hmot DN 100</t>
  </si>
  <si>
    <t>v místech napojení na stávající potrubí D110</t>
  </si>
  <si>
    <t>47</t>
  </si>
  <si>
    <t>851311131</t>
  </si>
  <si>
    <t>Montáž potrubí z trub litinových hrdlových s integrovaným těsněním otevřený výkop DN 150</t>
  </si>
  <si>
    <t>2136436268</t>
  </si>
  <si>
    <t xml:space="preserve">Montáž potrubí z trub litinových tlakových hrdlových  v otevřeném výkopu s integrovaným těsněním DN 150</t>
  </si>
  <si>
    <t>120,28</t>
  </si>
  <si>
    <t>48</t>
  </si>
  <si>
    <t>552x53018</t>
  </si>
  <si>
    <t xml:space="preserve">trouba vodovodní litinová hrdlová ZN+Al (85/15) 400g/m2 + modrý epoxid C64, 6 m,  DN 150 mm, stěna min 4,7 mm</t>
  </si>
  <si>
    <t>-489206716</t>
  </si>
  <si>
    <t>trouba vodovodní litinová hrdlová 6 m DN 150 mm</t>
  </si>
  <si>
    <t>Podrobná specifikace v technické zprávě D1.1 a její příloze</t>
  </si>
  <si>
    <t>120,28*1,093</t>
  </si>
  <si>
    <t>49</t>
  </si>
  <si>
    <t>851x001</t>
  </si>
  <si>
    <t>Příplatek M+D za spoje Vi v chráničkách</t>
  </si>
  <si>
    <t>-854085029</t>
  </si>
  <si>
    <t>Příplatek M+D za spoje Vi v chráničkách délky 22 a 17m</t>
  </si>
  <si>
    <t xml:space="preserve">spoje Vi </t>
  </si>
  <si>
    <t>7+4</t>
  </si>
  <si>
    <t>50</t>
  </si>
  <si>
    <t>857261141</t>
  </si>
  <si>
    <t>Montáž litinových tvarovek jednoosých hrdlových otevřený výkop s těsnícím spojem DE 110</t>
  </si>
  <si>
    <t>2109663923</t>
  </si>
  <si>
    <t>Montáž litinových tvarovek na potrubí litinovém tlakovém jednoosých na potrubí z trub hrdlových v otevřeném výkopu, kanálu nebo v šachtě s těsnícím nebo zámkovým spojem vnějšího průměru DE 110</t>
  </si>
  <si>
    <t>51</t>
  </si>
  <si>
    <t>55231x002</t>
  </si>
  <si>
    <t>Uni přírubový adaptér DN100 pro PVC D110, výztuž. pouzdro, zajištění proti posunu</t>
  </si>
  <si>
    <t>1768545296</t>
  </si>
  <si>
    <t>Otočná příruba pro navařovací nátrubek DN100/D110</t>
  </si>
  <si>
    <t>52</t>
  </si>
  <si>
    <t>857261151</t>
  </si>
  <si>
    <t>Montáž litinových tvarovek jednoosých hrdlo/příruba otevřený výkop s těsnícím spojem DE 110</t>
  </si>
  <si>
    <t>-1414684798</t>
  </si>
  <si>
    <t>Montáž litinových tvarovek na potrubí litinovém tlakovém jednoosých na potrubí z trub hrdlových v otevřeném výkopu, kanálu nebo v šachtě s přírubovým koncem vnějšího průměru DE 110</t>
  </si>
  <si>
    <t>53</t>
  </si>
  <si>
    <t>28654157</t>
  </si>
  <si>
    <t>nátrubek PPR D 110mm</t>
  </si>
  <si>
    <t>-1258978554</t>
  </si>
  <si>
    <t>54</t>
  </si>
  <si>
    <t>28654410</t>
  </si>
  <si>
    <t>příruba volná k lemovému nákružku z polypropylénu 110</t>
  </si>
  <si>
    <t>597948001</t>
  </si>
  <si>
    <t>55</t>
  </si>
  <si>
    <t>857262122</t>
  </si>
  <si>
    <t>Montáž litinových tvarovek jednoosých přírubových otevřený výkop DN 100</t>
  </si>
  <si>
    <t>-354550468</t>
  </si>
  <si>
    <t>Montáž litinových tvarovek na potrubí litinovém tlakovém jednoosých na potrubí z trub přírubových v otevřeném výkopu, kanálu nebo v šachtě DN 100</t>
  </si>
  <si>
    <t>TP kus s kotvou</t>
  </si>
  <si>
    <t>56</t>
  </si>
  <si>
    <t>55253122x</t>
  </si>
  <si>
    <t xml:space="preserve">trouba přírubová litinová vodovodní TP-kus  PN 10/16 DN 100 dl 800mm s kotvou</t>
  </si>
  <si>
    <t>-1112103576</t>
  </si>
  <si>
    <t xml:space="preserve">trouba přírubová litinová vodovodní  PN 10/16 DN 100 dl 800mm</t>
  </si>
  <si>
    <t>57</t>
  </si>
  <si>
    <t>857311131</t>
  </si>
  <si>
    <t>Montáž litinových tvarovek jednoosých hrdlových otevřený výkop s integrovaným těsněním DN 150</t>
  </si>
  <si>
    <t>-1734014638</t>
  </si>
  <si>
    <t>Montáž litinových tvarovek na potrubí litinovém tlakovém jednoosých na potrubí z trub hrdlových v otevřeném výkopu, kanálu nebo v šachtě s integrovaným těsněním DN 150</t>
  </si>
  <si>
    <t>U-kus</t>
  </si>
  <si>
    <t>K-kus</t>
  </si>
  <si>
    <t>58</t>
  </si>
  <si>
    <t>55253943</t>
  </si>
  <si>
    <t>koleno hrdlové z tvárné litiny,práškový epoxid, tl.250µm MMK-kus DN 150-45°</t>
  </si>
  <si>
    <t>-1076055547</t>
  </si>
  <si>
    <t>59</t>
  </si>
  <si>
    <t>55253649</t>
  </si>
  <si>
    <t>přesuvka hrdlová litinová práškový epoxid tl 250µm se šroubovým spojem U-kus DN 150mm</t>
  </si>
  <si>
    <t>-1902240665</t>
  </si>
  <si>
    <t>60</t>
  </si>
  <si>
    <t>857312122</t>
  </si>
  <si>
    <t>Montáž litinových tvarovek jednoosých přírubových otevřený výkop DN 150</t>
  </si>
  <si>
    <t>-2036204212</t>
  </si>
  <si>
    <t>Montáž litinových tvarovek na potrubí litinovém tlakovém jednoosých na potrubí z trub přírubových v otevřeném výkopu, kanálu nebo v šachtě DN 150</t>
  </si>
  <si>
    <t>RP-kus</t>
  </si>
  <si>
    <t>E-kus</t>
  </si>
  <si>
    <t>61</t>
  </si>
  <si>
    <t>55253895</t>
  </si>
  <si>
    <t>tvarovka přírubová s hrdlem z tvárné litiny,práškový epoxid, tl.250µm EU-kus DN150 L135 mm</t>
  </si>
  <si>
    <t>1267125378</t>
  </si>
  <si>
    <t>62</t>
  </si>
  <si>
    <t>55253617</t>
  </si>
  <si>
    <t>přechod přírubový litinový PN 10/16 FFR-kus, práškový epoxid, dl 200mm DN 150/100</t>
  </si>
  <si>
    <t>1683618706</t>
  </si>
  <si>
    <t>přechod přírubový litinový PN 10/16 FFR-kus dl 200mm DN 150/100</t>
  </si>
  <si>
    <t>63</t>
  </si>
  <si>
    <t>857314122</t>
  </si>
  <si>
    <t>Montáž litinových tvarovek odbočných přírubových otevřený výkop DN 150</t>
  </si>
  <si>
    <t>956772073</t>
  </si>
  <si>
    <t>Montáž litinových tvarovek na potrubí litinovém tlakovém odbočných na potrubí z trub přírubových v otevřeném výkopu, kanálu nebo v šachtě DN 150</t>
  </si>
  <si>
    <t>64</t>
  </si>
  <si>
    <t>55253528</t>
  </si>
  <si>
    <t>tvarovka přírubová litinová s přírubovou odbočkou,práškový epoxid tl250µm T-kus DN 150/100mm</t>
  </si>
  <si>
    <t>1976766086</t>
  </si>
  <si>
    <t>65</t>
  </si>
  <si>
    <t>55253525</t>
  </si>
  <si>
    <t>tvarovka přírubová litinová s přírubovou odbočkou,práškový epoxid tl250µm T-kus DN 150/50mm</t>
  </si>
  <si>
    <t>1449937183</t>
  </si>
  <si>
    <t>66</t>
  </si>
  <si>
    <t>871251141</t>
  </si>
  <si>
    <t>Montáž potrubí z PE100 SDR 11 otevřený výkop svařovaných na tupo D 110 x 10,0 mm</t>
  </si>
  <si>
    <t>-1005102032</t>
  </si>
  <si>
    <t>Montáž vodovodního potrubí z plastů v otevřeném výkopu z polyetylenu PE 100 svařovaných na tupo SDR 11/PN16 D 110 x 10,0 mm</t>
  </si>
  <si>
    <t>67</t>
  </si>
  <si>
    <t>28613550</t>
  </si>
  <si>
    <t>potrubí dvouvrstvé PE100 RC SDR11, 110x10 dl 100m</t>
  </si>
  <si>
    <t>-1360349166</t>
  </si>
  <si>
    <t>7,72*1,093</t>
  </si>
  <si>
    <t>68</t>
  </si>
  <si>
    <t>877261101</t>
  </si>
  <si>
    <t>Montáž elektrospojek na vodovodním potrubí z PE trub d 110</t>
  </si>
  <si>
    <t>-849666317</t>
  </si>
  <si>
    <t>Montáž tvarovek na vodovodním plastovém potrubí z polyetylenu PE 100 elektrotvarovek SDR 11/PN16 spojek, oblouků nebo redukcí d 110</t>
  </si>
  <si>
    <t>69</t>
  </si>
  <si>
    <t>28615975</t>
  </si>
  <si>
    <t>elektrospojka SDR 11 PE 100 PN 16 d 110</t>
  </si>
  <si>
    <t>1711657626</t>
  </si>
  <si>
    <t>70</t>
  </si>
  <si>
    <t>891261112</t>
  </si>
  <si>
    <t>Montáž vodovodních šoupátek otevřený výkop DN 100</t>
  </si>
  <si>
    <t>-592676420</t>
  </si>
  <si>
    <t>Montáž vodovodních armatur na potrubí šoupátek nebo klapek uzavíracích v otevřeném výkopu nebo v šachtách s osazením zemní soupravy (bez poklopů) DN 100</t>
  </si>
  <si>
    <t>71</t>
  </si>
  <si>
    <t>42221304x</t>
  </si>
  <si>
    <t>šoupátko pitná voda, litina GGG 50, krátká stavební délka, PN10/16 DN 100 x 190 mm, dle spacifikace provozovatele</t>
  </si>
  <si>
    <t>144300107</t>
  </si>
  <si>
    <t>šoupátko pitná voda, litina GGG 50, krátká stavební délka, PN10/16 DN 100 x 190 mm</t>
  </si>
  <si>
    <t>72</t>
  </si>
  <si>
    <t>891311112</t>
  </si>
  <si>
    <t>Montáž vodovodních šoupátek otevřený výkop DN 150</t>
  </si>
  <si>
    <t>-513925456</t>
  </si>
  <si>
    <t>Montáž vodovodních armatur na potrubí šoupátek nebo klapek uzavíracích v otevřeném výkopu nebo v šachtách s osazením zemní soupravy (bez poklopů) DN 150</t>
  </si>
  <si>
    <t>73</t>
  </si>
  <si>
    <t>42221306x</t>
  </si>
  <si>
    <t>šoupátko pitná voda, litina GGG 50, krátká stavební délka, PN10/16 DN 150 x 210 mm, dle spacifikace provozovatele</t>
  </si>
  <si>
    <t>-562015343</t>
  </si>
  <si>
    <t>šoupátko pitná voda, litina GGG 50, krátká stavební délka, PN10/16 DN 150 x 210 mm</t>
  </si>
  <si>
    <t>74</t>
  </si>
  <si>
    <t>42291074x</t>
  </si>
  <si>
    <t>souprava zemní typ A pro šoupátka DN 100-150 mm, Rd 1,5 m, dle spacifikace provozovatele</t>
  </si>
  <si>
    <t>-1564439110</t>
  </si>
  <si>
    <t>souprava zemní LADA typ A pro šoupátka DN 100-150 mm, Rd 1,5 m</t>
  </si>
  <si>
    <t>75</t>
  </si>
  <si>
    <t>892271111</t>
  </si>
  <si>
    <t>Tlaková zkouška vodou potrubí DN 100 nebo 125</t>
  </si>
  <si>
    <t>-1669794249</t>
  </si>
  <si>
    <t>Tlakové zkoušky vodou na potrubí DN 100 nebo 125</t>
  </si>
  <si>
    <t>76</t>
  </si>
  <si>
    <t>892273122</t>
  </si>
  <si>
    <t>Proplach a dezinfekce vodovodního potrubí DN od 80 do 125</t>
  </si>
  <si>
    <t>1287007789</t>
  </si>
  <si>
    <t>77</t>
  </si>
  <si>
    <t>892351111</t>
  </si>
  <si>
    <t>Tlaková zkouška vodou potrubí DN 150 nebo 200</t>
  </si>
  <si>
    <t>-11104757</t>
  </si>
  <si>
    <t>Tlakové zkoušky vodou na potrubí DN 150 nebo 200</t>
  </si>
  <si>
    <t>78</t>
  </si>
  <si>
    <t>892353122</t>
  </si>
  <si>
    <t>Proplach a dezinfekce vodovodního potrubí DN 150 nebo 200</t>
  </si>
  <si>
    <t>-905661164</t>
  </si>
  <si>
    <t>79</t>
  </si>
  <si>
    <t>892372111</t>
  </si>
  <si>
    <t>Zabezpečení konců potrubí DN do 300 při tlakových zkouškách vodou</t>
  </si>
  <si>
    <t>-62832156</t>
  </si>
  <si>
    <t>Tlakové zkoušky vodou zabezpečení konců potrubí při tlakových zkouškách DN do 300</t>
  </si>
  <si>
    <t>80</t>
  </si>
  <si>
    <t>899121102</t>
  </si>
  <si>
    <t>Osazení poklopů plastových šoupátkových</t>
  </si>
  <si>
    <t>1605911612</t>
  </si>
  <si>
    <t>81</t>
  </si>
  <si>
    <t>56230636</t>
  </si>
  <si>
    <t>deska podkladová uličního poklopu plastového ventilkového a šoupatového</t>
  </si>
  <si>
    <t>832307371</t>
  </si>
  <si>
    <t>82</t>
  </si>
  <si>
    <t>562x001</t>
  </si>
  <si>
    <t>Litonový šoupátkový poklop, vč, odsouhlasení typu provozovatelem</t>
  </si>
  <si>
    <t>-686719610</t>
  </si>
  <si>
    <t>83</t>
  </si>
  <si>
    <t>899712111</t>
  </si>
  <si>
    <t>Orientační tabulky na zdivu</t>
  </si>
  <si>
    <t>-837950113</t>
  </si>
  <si>
    <t>Orientační tabulky na vodovodních a kanalizačních řadech na zdivu</t>
  </si>
  <si>
    <t>84</t>
  </si>
  <si>
    <t>899721111</t>
  </si>
  <si>
    <t>Signalizační vodič DN do 150 mm na potrubí PVC</t>
  </si>
  <si>
    <t>-2018654249</t>
  </si>
  <si>
    <t>Signalizační vodič na potrubí PVC DN do 150 mm</t>
  </si>
  <si>
    <t>včetně vyvedení do všech poklopů, izolované spoje proti vlhkosti</t>
  </si>
  <si>
    <t>128*1,15</t>
  </si>
  <si>
    <t>85</t>
  </si>
  <si>
    <t>34140844</t>
  </si>
  <si>
    <t>vodič izolovaný s Cu jádrem 6mm2 CYY</t>
  </si>
  <si>
    <t>873658015</t>
  </si>
  <si>
    <t>vodič izolovaný s Cu jádrem 6mm2</t>
  </si>
  <si>
    <t>147,2*1,05</t>
  </si>
  <si>
    <t>86</t>
  </si>
  <si>
    <t>899722114</t>
  </si>
  <si>
    <t>Krytí potrubí z plastů výstražnou fólií z PVC 40 cm</t>
  </si>
  <si>
    <t>1239189430</t>
  </si>
  <si>
    <t>Krytí potrubí z plastů výstražnou fólií z PVC šířky 40 cm</t>
  </si>
  <si>
    <t>bílá fólie šíře 0,5m</t>
  </si>
  <si>
    <t>128*1,2</t>
  </si>
  <si>
    <t>87</t>
  </si>
  <si>
    <t>899911132</t>
  </si>
  <si>
    <t>Kluzná objímka výšky 60 mm vnějšího průměru potrubí do 183 mm</t>
  </si>
  <si>
    <t>1625616904</t>
  </si>
  <si>
    <t xml:space="preserve">Kluzné objímky (pojízdná sedla)  pro zasunutí potrubí do chráničky výšky 60 mm vnějšího průměru potrubí do 183 mm</t>
  </si>
  <si>
    <t>20+15</t>
  </si>
  <si>
    <t>88</t>
  </si>
  <si>
    <t>899913153</t>
  </si>
  <si>
    <t>Uzavírací manžeta chráničky potrubí DN 150 x 300</t>
  </si>
  <si>
    <t>923576102</t>
  </si>
  <si>
    <t xml:space="preserve">Koncové uzavírací manžety chrániček  DN potrubí x DN chráničky DN 150 x 300</t>
  </si>
  <si>
    <t>89</t>
  </si>
  <si>
    <t>899914114</t>
  </si>
  <si>
    <t>Montáž ocelové chráničky D 324 x 10 mm</t>
  </si>
  <si>
    <t>-1525210848</t>
  </si>
  <si>
    <t>Montáž ocelové chráničky v otevřeném výkopu vnějšího průměru D 324 x 10 mm</t>
  </si>
  <si>
    <t>dvě ocelové chráničky</t>
  </si>
  <si>
    <t>23+17</t>
  </si>
  <si>
    <t>90</t>
  </si>
  <si>
    <t>14011112</t>
  </si>
  <si>
    <t>trubka ocelová bezešvá hladká jakost 11 353 324x8,0mm</t>
  </si>
  <si>
    <t>944236948</t>
  </si>
  <si>
    <t>91</t>
  </si>
  <si>
    <t>899x002</t>
  </si>
  <si>
    <t>Pitná voda pro tlakovou zkoušku, proplacha a dezinfekci</t>
  </si>
  <si>
    <t>1142961938</t>
  </si>
  <si>
    <t>92</t>
  </si>
  <si>
    <t>899x9001</t>
  </si>
  <si>
    <t>M+D protpak D324 dl. 23m vč. zemních prací - KOMPLET</t>
  </si>
  <si>
    <t>soubor</t>
  </si>
  <si>
    <t>-144819913</t>
  </si>
  <si>
    <t>M+D protpak D324 dl. 22m vč. zemních prací - KOMPLET</t>
  </si>
  <si>
    <t>116</t>
  </si>
  <si>
    <t>899x9002</t>
  </si>
  <si>
    <t>M+D protlak D324 dl. 17m vč. zemních prací - KOMPLET</t>
  </si>
  <si>
    <t>-2108549578</t>
  </si>
  <si>
    <t>M+D protlak DL 17M vč. zemních prací - KOMPLET</t>
  </si>
  <si>
    <t>Ostatní konstrukce a práce, bourání</t>
  </si>
  <si>
    <t>93</t>
  </si>
  <si>
    <t>916231213</t>
  </si>
  <si>
    <t>Osazení chodníkového obrubníku betonového stojatého s boční opěrou do lože z betonu prostého</t>
  </si>
  <si>
    <t>73777437</t>
  </si>
  <si>
    <t>Osazení chodníkového obrubníku betonového se zřízením lože, s vyplněním a zatřením spár cementovou maltou stojatého s boční opěrou z betonu prostého, do lože z betonu prostého</t>
  </si>
  <si>
    <t>vozovek u chodníku (v křižovatce Rajhradská bez obnovy)</t>
  </si>
  <si>
    <t>94</t>
  </si>
  <si>
    <t>59217029</t>
  </si>
  <si>
    <t>obrubník betonový silniční nájezdový 100x15x15 cm</t>
  </si>
  <si>
    <t>-453498315</t>
  </si>
  <si>
    <t>95</t>
  </si>
  <si>
    <t>916331112</t>
  </si>
  <si>
    <t>Osazení zahradního obrubníku betonového do lože z betonu s boční opěrou</t>
  </si>
  <si>
    <t>-448878815</t>
  </si>
  <si>
    <t>Osazení zahradního obrubníku betonového s ložem tl. od 50 do 100 mm z betonu prostého tř. C 12/15 s boční opěrou z betonu prostého tř. C 12/15</t>
  </si>
  <si>
    <t>96</t>
  </si>
  <si>
    <t>59217001</t>
  </si>
  <si>
    <t>obrubník betonový zahradní 100 x 5 x 25 cm</t>
  </si>
  <si>
    <t>-354748764</t>
  </si>
  <si>
    <t>97</t>
  </si>
  <si>
    <t>919731122</t>
  </si>
  <si>
    <t>Zarovnání styčné plochy podkladu nebo krytu živičného tl do 100 mm</t>
  </si>
  <si>
    <t>-1452039481</t>
  </si>
  <si>
    <t xml:space="preserve">Zarovnání styčné plochy podkladu nebo krytu podél vybourané části komunikace nebo zpevněné plochy  živičné tl. přes 50 do 100 mm</t>
  </si>
  <si>
    <t>překop Jihlavská kpt. Jaroše a Rajhradské</t>
  </si>
  <si>
    <t>2*20+15*2</t>
  </si>
  <si>
    <t>asf. sjezd</t>
  </si>
  <si>
    <t>98</t>
  </si>
  <si>
    <t>919732211</t>
  </si>
  <si>
    <t>Styčná spára napojení nového živičného povrchu na stávající za tepla š 15 mm hl 25 mm s prořezáním</t>
  </si>
  <si>
    <t>-1615803175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</si>
  <si>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</si>
  <si>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překopy</t>
  </si>
  <si>
    <t>2*20+2*15</t>
  </si>
  <si>
    <t>99</t>
  </si>
  <si>
    <t>919732221</t>
  </si>
  <si>
    <t>Styčná spára napojení nového živičného povrchu na stávající za tepla š 15 mm hl 25 mm bez prořezání</t>
  </si>
  <si>
    <t>-189324905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</si>
  <si>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</si>
  <si>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 xml:space="preserve">sjezd </t>
  </si>
  <si>
    <t>100</t>
  </si>
  <si>
    <t>919735112</t>
  </si>
  <si>
    <t>Řezání stávajícího živičného krytu hl do 100 mm</t>
  </si>
  <si>
    <t>-754979494</t>
  </si>
  <si>
    <t xml:space="preserve">Řezání stávajícího živičného krytu nebo podkladu  hloubky přes 50 do 100 mm</t>
  </si>
  <si>
    <t>asfaltové sjezdy</t>
  </si>
  <si>
    <t>101</t>
  </si>
  <si>
    <t>919735113</t>
  </si>
  <si>
    <t>Řezání stávajícího živičného krytu hl do 150 mm</t>
  </si>
  <si>
    <t>965823895</t>
  </si>
  <si>
    <t xml:space="preserve">Řezání stávajícího živičného krytu nebo podkladu  hloubky přes 100 do 150 mm</t>
  </si>
  <si>
    <t>překopy silnice - řezání pro dotěžení po frézování (vytvoření schodů)</t>
  </si>
  <si>
    <t>15*2+20*2</t>
  </si>
  <si>
    <t>102</t>
  </si>
  <si>
    <t>919735114</t>
  </si>
  <si>
    <t>Řezání stávajícího živičného krytu hl do 200 mm</t>
  </si>
  <si>
    <t>657604555</t>
  </si>
  <si>
    <t xml:space="preserve">Řezání stávajícího živičného krytu nebo podkladu  hloubky přes 150 do 200 mm</t>
  </si>
  <si>
    <t>silnice překopy</t>
  </si>
  <si>
    <t>2*20+2*24</t>
  </si>
  <si>
    <t>103</t>
  </si>
  <si>
    <t>966x001</t>
  </si>
  <si>
    <t>Odstranění dopravních značek s uložením po dobu stavby pro zpětnou montáž</t>
  </si>
  <si>
    <t>-793273711</t>
  </si>
  <si>
    <t>demontáž</t>
  </si>
  <si>
    <t>provizorní posunutí mimo trasu výkopu</t>
  </si>
  <si>
    <t>vrácení zpět na původní místo</t>
  </si>
  <si>
    <t>nové patky, sloupky, víčko sloupku, připevňovací objímky</t>
  </si>
  <si>
    <t>104</t>
  </si>
  <si>
    <t>966x002</t>
  </si>
  <si>
    <t>Zajištění stability podpěrného bodu kabelového vedení</t>
  </si>
  <si>
    <t>1857691191</t>
  </si>
  <si>
    <t>zajištění stability stáv. sloupů NN a sděl.</t>
  </si>
  <si>
    <t>komplet, vč. zemních kotev nebo zajišťovacích panelů</t>
  </si>
  <si>
    <t>105</t>
  </si>
  <si>
    <t>966x003</t>
  </si>
  <si>
    <t>Suchovod PE100 d90 délky do 120m</t>
  </si>
  <si>
    <t>1453368841</t>
  </si>
  <si>
    <t>provizorní propojení stávajících vodovodů po dobu stavby</t>
  </si>
  <si>
    <t>vč. přepojení na stáv. přípojky</t>
  </si>
  <si>
    <t>vč. veškerých zemních prací</t>
  </si>
  <si>
    <t>vč. napojení na stávající řady</t>
  </si>
  <si>
    <t>vč. zajištění potrubí, konzoly, chráničky</t>
  </si>
  <si>
    <t>vč. propachu a odkalení</t>
  </si>
  <si>
    <t>vč. dezinfekce potrubí, odběrů a rozborů vody</t>
  </si>
  <si>
    <t>vč. odstanění suchovodu</t>
  </si>
  <si>
    <t>106</t>
  </si>
  <si>
    <t>966x004</t>
  </si>
  <si>
    <t>Rozebrání a vrácení oplocení v místě startovací jáma protlaku</t>
  </si>
  <si>
    <t>bm</t>
  </si>
  <si>
    <t>809063329</t>
  </si>
  <si>
    <t>107</t>
  </si>
  <si>
    <t>966x005</t>
  </si>
  <si>
    <t>Odstranění okrasných křovin, deponie, vrácení s výměnou půdy, 3x zalití, v místě startovací jámy</t>
  </si>
  <si>
    <t>-1938642505</t>
  </si>
  <si>
    <t>108</t>
  </si>
  <si>
    <t>979071021</t>
  </si>
  <si>
    <t>Očištění dlažebních kostek drobných s původním spárováním kamenivem těženým při překopech ing sítí</t>
  </si>
  <si>
    <t>1760825884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</si>
  <si>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</si>
  <si>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997</t>
  </si>
  <si>
    <t>Přesun sutě</t>
  </si>
  <si>
    <t>109</t>
  </si>
  <si>
    <t>997006551</t>
  </si>
  <si>
    <t>Hrubé urovnání suti na skládce bez zhutnění</t>
  </si>
  <si>
    <t>2097740905</t>
  </si>
  <si>
    <t xml:space="preserve">Hrubé urovnání suti na skládce  bez zhutnění</t>
  </si>
  <si>
    <t>110</t>
  </si>
  <si>
    <t>997221571</t>
  </si>
  <si>
    <t>Vodorovná doprava vybouraných hmot do 1 km</t>
  </si>
  <si>
    <t>1033892435</t>
  </si>
  <si>
    <t xml:space="preserve">Vodorovná doprava vybouraných hmot  bez naložení, ale se složením a s hrubým urovnáním na vzdálenost do 1 km</t>
  </si>
  <si>
    <t>111</t>
  </si>
  <si>
    <t>997221579</t>
  </si>
  <si>
    <t>Příplatek ZKD 1 km u vodorovné dopravy vybouraných hmot</t>
  </si>
  <si>
    <t>127976228</t>
  </si>
  <si>
    <t xml:space="preserve">Vodorovná doprava vybouraných hmot  bez naložení, ale se složením a s hrubým urovnáním na vzdálenost Příplatek k ceně za každý další i započatý 1 km přes 1 km</t>
  </si>
  <si>
    <t>103,52*19 'Přepočtené koeficientem množství</t>
  </si>
  <si>
    <t>112</t>
  </si>
  <si>
    <t>997221611</t>
  </si>
  <si>
    <t>Nakládání suti na dopravní prostředky pro vodorovnou dopravu</t>
  </si>
  <si>
    <t>-2098001060</t>
  </si>
  <si>
    <t xml:space="preserve">Nakládání na dopravní prostředky  pro vodorovnou dopravu suti</t>
  </si>
  <si>
    <t>113</t>
  </si>
  <si>
    <t>997221845</t>
  </si>
  <si>
    <t>Poplatek za uložení na skládce (skládkovné) odpadu asfaltového bez dehtu kód odpadu 170 302</t>
  </si>
  <si>
    <t>1228321239</t>
  </si>
  <si>
    <t>Poplatek za uložení stavebního odpadu na skládce (skládkovné) asfaltového bez obsahu dehtu zatříděného do Katalogu odpadů pod kódem 170 302</t>
  </si>
  <si>
    <t>17,05+9,734+24,192</t>
  </si>
  <si>
    <t>114</t>
  </si>
  <si>
    <t>997221855</t>
  </si>
  <si>
    <t>Poplatek za uložení na skládce (skládkovné) zeminy a kameniva kód odpadu 170 504</t>
  </si>
  <si>
    <t>-1904523409</t>
  </si>
  <si>
    <t>Poplatek za uložení stavebního odpadu na skládce (skládkovné) zeminy a kameniva zatříděného do Katalogu odpadů pod kódem 170 504</t>
  </si>
  <si>
    <t>konstrukce vozovek - odečet asfaltů</t>
  </si>
  <si>
    <t>103,52-50,976</t>
  </si>
  <si>
    <t>zeminy z výkopu rýh</t>
  </si>
  <si>
    <t>173,19*1,67</t>
  </si>
  <si>
    <t>998</t>
  </si>
  <si>
    <t>Přesun hmot</t>
  </si>
  <si>
    <t>115</t>
  </si>
  <si>
    <t>998273102</t>
  </si>
  <si>
    <t>Přesun hmot pro trubní vedení z trub litinových otevřený výkop</t>
  </si>
  <si>
    <t>1273238467</t>
  </si>
  <si>
    <t>Přesun hmot pro trubní vedení hloubené z trub litinových pro vodovody nebo kanalizace v otevřeném výkopu dopravní vzdálenost do 15 m</t>
  </si>
  <si>
    <t>3753-02 - SO 02 NOVOSTAVBA VODOVODU</t>
  </si>
  <si>
    <t>-1677632137</t>
  </si>
  <si>
    <t>6*2</t>
  </si>
  <si>
    <t>-1866928751</t>
  </si>
  <si>
    <t>řad B v neopravované části silnice + překop</t>
  </si>
  <si>
    <t>st. 0,000-0,07 a st.0,293-0,380 + překop 8m</t>
  </si>
  <si>
    <t>horní část podkladu (budoucí KSC)</t>
  </si>
  <si>
    <t>95*(1,1+0,8)</t>
  </si>
  <si>
    <t>dolní část podkladu</t>
  </si>
  <si>
    <t>95*(1,1+0,4)</t>
  </si>
  <si>
    <t>v chodníku</t>
  </si>
  <si>
    <t>113107523</t>
  </si>
  <si>
    <t>Odstranění podkladu z kameniva drceného tl 300 mm při překopech strojně pl přes 15 m2</t>
  </si>
  <si>
    <t>513529360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</si>
  <si>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</si>
  <si>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v místní komunikaci na šíři 1,2m</t>
  </si>
  <si>
    <t>20*1,2</t>
  </si>
  <si>
    <t>113107524</t>
  </si>
  <si>
    <t>Odstranění podkladu z kameniva drceného tl 400 mm při překopech strojně pl přes 15 m2</t>
  </si>
  <si>
    <t>-692588519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</si>
  <si>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300 do 400 mm</t>
  </si>
  <si>
    <t>odstranění podkadů v silnici v místě budoucí kompletní komstrukce silnice</t>
  </si>
  <si>
    <t>st.0,296-0,07 = 226m většinou soběh s kanaliazcí</t>
  </si>
  <si>
    <t>226*1,1</t>
  </si>
  <si>
    <t>1803061871</t>
  </si>
  <si>
    <t>dobourání živice po odfrézování (v rozšíření pro KSC)</t>
  </si>
  <si>
    <t>113107544</t>
  </si>
  <si>
    <t>Odstranění podkladu živičných tl 200 mm při překopech strojně pl přes 15 m2</t>
  </si>
  <si>
    <t>141643815</t>
  </si>
  <si>
    <t>Odstranění podkladů nebo krytů při překopech inženýrských sítí s přemístěním hmot na skládku ve vzdálenosti do 3 m nebo s naložením na dopravní prostředek strojně plochy jednotlivě přes 15 m2 živičných, o tl. vrstvy přes 150 do 200 mm</t>
  </si>
  <si>
    <t>tloušťka dle diagnostického průzkumu</t>
  </si>
  <si>
    <t>-94588195</t>
  </si>
  <si>
    <t>95*(1,1+1,8)</t>
  </si>
  <si>
    <t>-1973826481</t>
  </si>
  <si>
    <t>20+5</t>
  </si>
  <si>
    <t>911074927</t>
  </si>
  <si>
    <t>2+6</t>
  </si>
  <si>
    <t>156496454</t>
  </si>
  <si>
    <t>stl plynovod</t>
  </si>
  <si>
    <t>2*1,5</t>
  </si>
  <si>
    <t>st. vodovod + přípojka Raušovi</t>
  </si>
  <si>
    <t>2*1,5+4</t>
  </si>
  <si>
    <t>119001402</t>
  </si>
  <si>
    <t>Dočasné zajištění potrubí ocelového nebo litinového DN do 500</t>
  </si>
  <si>
    <t>305145774</t>
  </si>
  <si>
    <t xml:space="preserve">Dočasné zajištění podzemního potrubí nebo vedení ve výkopišti 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přes 200 do 500</t>
  </si>
  <si>
    <t>dešťová kanalizace</t>
  </si>
  <si>
    <t>1,5</t>
  </si>
  <si>
    <t>-1266167602</t>
  </si>
  <si>
    <t>propustky</t>
  </si>
  <si>
    <t>1,5+2</t>
  </si>
  <si>
    <t>propustek v místě budoucího rámového propustku</t>
  </si>
  <si>
    <t>205667943</t>
  </si>
  <si>
    <t>nn kabely</t>
  </si>
  <si>
    <t>6*1,5</t>
  </si>
  <si>
    <t>-1367504541</t>
  </si>
  <si>
    <t>trasa B</t>
  </si>
  <si>
    <t>(18+44+24)*2,5*0,2</t>
  </si>
  <si>
    <t>trasa B-1 - většinou souběh s kanalizací</t>
  </si>
  <si>
    <t>(5+127)*1,5*0,2</t>
  </si>
  <si>
    <t>-360271786</t>
  </si>
  <si>
    <t>(2*1,5)*2</t>
  </si>
  <si>
    <t>(2*1,5+4)*2</t>
  </si>
  <si>
    <t>1,5*2</t>
  </si>
  <si>
    <t>(1,5+2)*2</t>
  </si>
  <si>
    <t>3*2</t>
  </si>
  <si>
    <t>2*1,5*2</t>
  </si>
  <si>
    <t>6*1,5*2</t>
  </si>
  <si>
    <t>132201203</t>
  </si>
  <si>
    <t>Hloubení rýh š do 2000 mm v hornině tř. 3 objemu do 5000 m3</t>
  </si>
  <si>
    <t>1923813595</t>
  </si>
  <si>
    <t xml:space="preserve">Hloubení zapažených i nezapažených rýh šířky přes 600 do 2 000 mm  s urovnáním dna do předepsaného profilu a spádu v hornině tř. 3 přes 1 000 do 5 000 m3</t>
  </si>
  <si>
    <t>kubatůty dle programu podélného profilu</t>
  </si>
  <si>
    <t>hloubky do 2,5m</t>
  </si>
  <si>
    <t>914,433</t>
  </si>
  <si>
    <t>hloubky nad 2,5m</t>
  </si>
  <si>
    <t>124,66</t>
  </si>
  <si>
    <t>2036183719</t>
  </si>
  <si>
    <t>-2132693137</t>
  </si>
  <si>
    <t>dle progranu podélného profilu</t>
  </si>
  <si>
    <t>1597,6</t>
  </si>
  <si>
    <t>-1542722440</t>
  </si>
  <si>
    <t>-1385234845</t>
  </si>
  <si>
    <t>-1978320039</t>
  </si>
  <si>
    <t>-2081568163</t>
  </si>
  <si>
    <t>dle výpočtu z programu podélného profilu</t>
  </si>
  <si>
    <t>161101102</t>
  </si>
  <si>
    <t>Svislé přemístění výkopku z horniny tř. 1 až 4 hl výkopu do 4 m</t>
  </si>
  <si>
    <t>1918357009</t>
  </si>
  <si>
    <t xml:space="preserve">Svislé přemístění výkopku  bez naložení do dopravní nádoby avšak s vyprázdněním dopravní nádoby na hromadu nebo do dopravního prostředku z horniny tř. 1 až 4, při hloubce výkopu přes 2,5 do 4 m</t>
  </si>
  <si>
    <t>2045736161</t>
  </si>
  <si>
    <t>1039,093-81,7</t>
  </si>
  <si>
    <t>199074417</t>
  </si>
  <si>
    <t>957,393*10 'Přepočtené koeficientem množství</t>
  </si>
  <si>
    <t>429364696</t>
  </si>
  <si>
    <t>-1775442323</t>
  </si>
  <si>
    <t>zásyp výkopů štěrkopískem: výkopy, odečet obsypů a podsypů</t>
  </si>
  <si>
    <t>1039,093-281,363-93,788</t>
  </si>
  <si>
    <t>odečet zásyp vytěženou zeminou</t>
  </si>
  <si>
    <t>-(18+44+24)*1,0*(1,75-0,15-0,45-0,2)</t>
  </si>
  <si>
    <t>-846786066</t>
  </si>
  <si>
    <t>582,242*1,97 'Přepočtené koeficientem množství</t>
  </si>
  <si>
    <t>1767809015</t>
  </si>
  <si>
    <t>zásyp vytěženou zeminou</t>
  </si>
  <si>
    <t>(18+44+24)*1,0*(1,75-0,15-0,45-0,2)</t>
  </si>
  <si>
    <t>673460589</t>
  </si>
  <si>
    <t>1,0*0,45*493,75</t>
  </si>
  <si>
    <t>1,0*0,45*131,5</t>
  </si>
  <si>
    <t>11768609</t>
  </si>
  <si>
    <t>281,363*2 'Přepočtené koeficientem množství</t>
  </si>
  <si>
    <t>181301103</t>
  </si>
  <si>
    <t>Rozprostření ornice tl vrstvy do 200 mm pl do 500 m2 v rovině nebo ve svahu do 1:5</t>
  </si>
  <si>
    <t>2027908400</t>
  </si>
  <si>
    <t>Rozprostření a urovnání ornice v rovině nebo ve svahu sklonu do 1:5 při souvislé ploše do 500 m2, tl. vrstvy přes 150 do 200 mm</t>
  </si>
  <si>
    <t>(18+44+24)*2,5</t>
  </si>
  <si>
    <t>trasa B-1 bez ploch budoucí komunikace a chodníku</t>
  </si>
  <si>
    <t>5*1,5</t>
  </si>
  <si>
    <t>-284005237</t>
  </si>
  <si>
    <t>669288371</t>
  </si>
  <si>
    <t>222,5*0,035 'Přepočtené koeficientem množství</t>
  </si>
  <si>
    <t>1974416114</t>
  </si>
  <si>
    <t>1,0*493,75</t>
  </si>
  <si>
    <t>1,0*131,5</t>
  </si>
  <si>
    <t>-1179267298</t>
  </si>
  <si>
    <t>1,0*0,15*493,75</t>
  </si>
  <si>
    <t>1,0*0,15*131,5</t>
  </si>
  <si>
    <t>176856017</t>
  </si>
  <si>
    <t>0,25*35</t>
  </si>
  <si>
    <t>1434127186</t>
  </si>
  <si>
    <t>0,4*35</t>
  </si>
  <si>
    <t>-437051939</t>
  </si>
  <si>
    <t>-1618484577</t>
  </si>
  <si>
    <t>provizorní vyspravení podkadů v silnici v místě budoucí kompletní komstrukce silnice</t>
  </si>
  <si>
    <t>st.0,296-0,07 = 226m většinou soběh s kanaliazcí, dvě vrstvy</t>
  </si>
  <si>
    <t>226*1,1*2</t>
  </si>
  <si>
    <t>-1609076913</t>
  </si>
  <si>
    <t>obnova pod finálním krytem</t>
  </si>
  <si>
    <t>-1730054634</t>
  </si>
  <si>
    <t>-1322121128</t>
  </si>
  <si>
    <t>provizorně pouze překop</t>
  </si>
  <si>
    <t>8*(1,1+1,8)</t>
  </si>
  <si>
    <t>927126243</t>
  </si>
  <si>
    <t>-2091055490</t>
  </si>
  <si>
    <t>využití stávající, pouze doplnění 20%</t>
  </si>
  <si>
    <t>12*0,2</t>
  </si>
  <si>
    <t>851241131</t>
  </si>
  <si>
    <t>Montáž potrubí z trub litinových hrdlových s integrovaným těsněním otevřený výkop DN 80</t>
  </si>
  <si>
    <t>1142778005</t>
  </si>
  <si>
    <t xml:space="preserve">Montáž potrubí z trub litinových tlakových hrdlových  v otevřeném výkopu s integrovaným těsněním DN 80</t>
  </si>
  <si>
    <t>55251004x</t>
  </si>
  <si>
    <t>trouba vodovodní litinová hrdlová Zn+Al (85/15)400g/m2+modrý epoxid, C100, 6 m DN 80</t>
  </si>
  <si>
    <t>502297250</t>
  </si>
  <si>
    <t>trouba vodovodní litinová hrdlová Zn+Al (85/15)400g/m2+modrý epoxid, 6 m DN 80</t>
  </si>
  <si>
    <t>Podrobná specifikace v technické zprávě D2.1 a její příloze</t>
  </si>
  <si>
    <t>131,50*1,093</t>
  </si>
  <si>
    <t>851261131</t>
  </si>
  <si>
    <t>Montáž potrubí z trub litinových hrdlových s integrovaným těsněním otevřený výkop DN 100</t>
  </si>
  <si>
    <t>-1029224337</t>
  </si>
  <si>
    <t xml:space="preserve">Montáž potrubí z trub litinových tlakových hrdlových  v otevřeném výkopu s integrovaným těsněním DN 100</t>
  </si>
  <si>
    <t>404,90</t>
  </si>
  <si>
    <t>55251005x</t>
  </si>
  <si>
    <t>trouba vodovodní litinová hrdlová Zn+Al (85/15)400g/m2+modrý epoxid, C100, 6 m DN 100</t>
  </si>
  <si>
    <t>-754369920</t>
  </si>
  <si>
    <t>trouba vodovodní litinová hrdlová Zn+Al (85/15)400g/m2+modrý epoxid, 6 m DN 100</t>
  </si>
  <si>
    <t>404,90*1,093</t>
  </si>
  <si>
    <t>857241131</t>
  </si>
  <si>
    <t>Montáž litinových tvarovek jednoosých hrdlových otevřený výkop s integrovaným těsněním DN 80</t>
  </si>
  <si>
    <t>-1561385826</t>
  </si>
  <si>
    <t>Montáž litinových tvarovek na potrubí litinovém tlakovém jednoosých na potrubí z trub hrdlových v otevřeném výkopu, kanálu nebo v šachtě s integrovaným těsněním DN 80</t>
  </si>
  <si>
    <t>55253940</t>
  </si>
  <si>
    <t>koleno hrdlové z tvárné litiny,práškový epoxid, tl.250µm MMK-kus DN 80-45°</t>
  </si>
  <si>
    <t>-2064728855</t>
  </si>
  <si>
    <t>55253928</t>
  </si>
  <si>
    <t>koleno hrdlové z tvárné litiny,práškový epoxid, tl.250µm MMK-kus DN 80-30°</t>
  </si>
  <si>
    <t>1811354281</t>
  </si>
  <si>
    <t>55259410</t>
  </si>
  <si>
    <t>koleno hrdlové z tvárné litiny,práškový epoxid, tl.250µm MMK-kus DN 80-11,25°</t>
  </si>
  <si>
    <t>1366563289</t>
  </si>
  <si>
    <t>koleno hrdlové mmK tvárná litina DN 80-11,25°</t>
  </si>
  <si>
    <t>857242122</t>
  </si>
  <si>
    <t>Montáž litinových tvarovek jednoosých přírubových otevřený výkop DN 80</t>
  </si>
  <si>
    <t>1993881927</t>
  </si>
  <si>
    <t>Montáž litinových tvarovek na potrubí litinovém tlakovém jednoosých na potrubí z trub přírubových v otevřeném výkopu, kanálu nebo v šachtě DN 80</t>
  </si>
  <si>
    <t>55253892</t>
  </si>
  <si>
    <t>tvarovka přírubová s hrdlem TYTON z tvárné litiny,práškový epoxid tl250µm EU-kus DN80 L130mm</t>
  </si>
  <si>
    <t>1027294599</t>
  </si>
  <si>
    <t>55254062</t>
  </si>
  <si>
    <t>koleno přírubové z tvárné litiny,práškový epoxid, tl.250µm s patkou N-kus DN 80 mm</t>
  </si>
  <si>
    <t>2016645654</t>
  </si>
  <si>
    <t>koleno přírubové z tvárné litiny,práškový epoxid, tl.250µm s hrdlem a patkou EN-kus DN 80 mm</t>
  </si>
  <si>
    <t>55259910x</t>
  </si>
  <si>
    <t>koleno přírubové P tvárná litina, práškový epoxid, DN80-11,25°</t>
  </si>
  <si>
    <t>1183166647</t>
  </si>
  <si>
    <t>koleno přírubové P tvárná litina DN80-11,25°</t>
  </si>
  <si>
    <t>55253087</t>
  </si>
  <si>
    <t xml:space="preserve">trouba přírubová litinová vodovodní  PN 10/16 DN 80 dl 200mm</t>
  </si>
  <si>
    <t>-740705337</t>
  </si>
  <si>
    <t>55253088</t>
  </si>
  <si>
    <t xml:space="preserve">trouba přírubová litinová vodovodní  PN 10/16 DN 80 dl 250mm</t>
  </si>
  <si>
    <t>190569738</t>
  </si>
  <si>
    <t>55253098</t>
  </si>
  <si>
    <t xml:space="preserve">trouba přírubová litinová vodovodní  PN 10/16 DN 80 dl 1000mm</t>
  </si>
  <si>
    <t>1720088665</t>
  </si>
  <si>
    <t>857261131</t>
  </si>
  <si>
    <t>Montáž litinových tvarovek jednoosých hrdlových otevřený výkop s integrovaným těsněním DN 100</t>
  </si>
  <si>
    <t>1725517488</t>
  </si>
  <si>
    <t>Montáž litinových tvarovek na potrubí litinovém tlakovém jednoosých na potrubí z trub hrdlových v otevřeném výkopu, kanálu nebo v šachtě s integrovaným těsněním DN 100</t>
  </si>
  <si>
    <t>55253941</t>
  </si>
  <si>
    <t>koleno hrdlové z tvárné litiny,práškový epoxid, tl.250µm MMK-kus DN 100-45°</t>
  </si>
  <si>
    <t>-1544339256</t>
  </si>
  <si>
    <t>55253929</t>
  </si>
  <si>
    <t>koleno hrdlové z tvárné litiny,práškový epoxid, tl.250µm MMK-kus DN 100-30°</t>
  </si>
  <si>
    <t>640762717</t>
  </si>
  <si>
    <t>55253917</t>
  </si>
  <si>
    <t>koleno hrdlové z tvárné litiny,práškový epoxid, tl.250µm MMK-kus DN 100-22,5°</t>
  </si>
  <si>
    <t>629862718</t>
  </si>
  <si>
    <t>55253905</t>
  </si>
  <si>
    <t>koleno hrdlové z tvárné litiny,práškový epoxid, tl.250µm MMK-kus DN 100-11,25°</t>
  </si>
  <si>
    <t>-276589860</t>
  </si>
  <si>
    <t>55254212</t>
  </si>
  <si>
    <t>přesuvka hrdlová U s těsnícím spojem včetně příslušenství DN 100 mm</t>
  </si>
  <si>
    <t>-1888525425</t>
  </si>
  <si>
    <t>-766967187</t>
  </si>
  <si>
    <t>-764145062</t>
  </si>
  <si>
    <t>-1456394142</t>
  </si>
  <si>
    <t>1488321379</t>
  </si>
  <si>
    <t>55253893</t>
  </si>
  <si>
    <t>tvarovka přírubová s hrdlem TYTON z tvárné litiny,práškový epoxid tl250µm EU-kus DN100 L130mm</t>
  </si>
  <si>
    <t>221624160</t>
  </si>
  <si>
    <t>55259815</t>
  </si>
  <si>
    <t xml:space="preserve">přechod přírubový tvárná litina, práškový epoxid,  DN100/80 L200 mm</t>
  </si>
  <si>
    <t>1711426387</t>
  </si>
  <si>
    <t>přechod přírubový tvárná litina DN100/80 L200 mm</t>
  </si>
  <si>
    <t>55254012</t>
  </si>
  <si>
    <t>koleno přírubové z tvárné litiny,práškový epoxid tl250µm FFK-kus DN 100- 45°</t>
  </si>
  <si>
    <t>1856094226</t>
  </si>
  <si>
    <t>55253982</t>
  </si>
  <si>
    <t>koleno přírubové z tvárné litiny,práškový epoxid tl250µm FFK-kus DN 100-22,5°</t>
  </si>
  <si>
    <t>1618866750</t>
  </si>
  <si>
    <t>55259912</t>
  </si>
  <si>
    <t>koleno přírubové, tvárná litina, práškový epoxid, DN100-11,25°</t>
  </si>
  <si>
    <t>651631298</t>
  </si>
  <si>
    <t>koleno přírubové P tvárná litina DN100-11,25°</t>
  </si>
  <si>
    <t>857263131</t>
  </si>
  <si>
    <t>Montáž litinových tvarovek odbočných hrdlových otevřený výkop s integrovaným těsněním DN 100</t>
  </si>
  <si>
    <t>-1823391728</t>
  </si>
  <si>
    <t>Montáž litinových tvarovek na potrubí litinovém tlakovém odbočných na potrubí z trub hrdlových v otevřeném výkopu, kanálu nebo v šachtě s integrovaným těsněním DN 100</t>
  </si>
  <si>
    <t>55253745</t>
  </si>
  <si>
    <t>tvarovka hrdlová s přírubovou odbočkou z tvárné litiny,práškový epoxid, tl.250µm MMA-kus DN 100/80 mm</t>
  </si>
  <si>
    <t>-769948668</t>
  </si>
  <si>
    <t>857264122</t>
  </si>
  <si>
    <t>Montáž litinových tvarovek odbočných přírubových otevřený výkop DN 100</t>
  </si>
  <si>
    <t>-1948688879</t>
  </si>
  <si>
    <t>Montáž litinových tvarovek na potrubí litinovém tlakovém odbočných na potrubí z trub přírubových v otevřeném výkopu, kanálu nebo v šachtě DN 100</t>
  </si>
  <si>
    <t>55253515</t>
  </si>
  <si>
    <t>tvarovka přírubová litinová s přírubovou odbočkou,práškový epoxid tl250µm T-kus DN 100/80mm</t>
  </si>
  <si>
    <t>-682418253</t>
  </si>
  <si>
    <t>55253516</t>
  </si>
  <si>
    <t>tvarovka přírubová litinová vodovodní s přírubovou odbočkou PN 10/16 T-kus DN 100/100</t>
  </si>
  <si>
    <t>1177755054</t>
  </si>
  <si>
    <t>871171211</t>
  </si>
  <si>
    <t>Montáž potrubí z PE100 SDR 11 otevřený výkop svařovaných elektrotvarovkou D 40 x 3,7 mm</t>
  </si>
  <si>
    <t>1315951481</t>
  </si>
  <si>
    <t>Montáž vodovodního potrubí z plastů v otevřeném výkopu z polyetylenu PE 100 svařovaných elektrotvarovkou SDR 11/PN16 D 40 x 3,7 mm</t>
  </si>
  <si>
    <t>28613596</t>
  </si>
  <si>
    <t>potrubí dvouvrstvé PE100 s 10% signalizační vrstvou SDR 11 40x3,7 dl 12m</t>
  </si>
  <si>
    <t>-2126921578</t>
  </si>
  <si>
    <t>3*1,093</t>
  </si>
  <si>
    <t>871251211</t>
  </si>
  <si>
    <t>Montáž potrubí z PE100 SDR 11 otevřený výkop svařovaných elektrotvarovkou D 110 x 10,0 mm</t>
  </si>
  <si>
    <t>-667274267</t>
  </si>
  <si>
    <t>Montáž vodovodního potrubí z plastů v otevřeném výkopu z polyetylenu PE 100 svařovaných elektrotvarovkou SDR 11/PN16 D 110 x 10,0 mm</t>
  </si>
  <si>
    <t>88,95</t>
  </si>
  <si>
    <t>1371179771</t>
  </si>
  <si>
    <t>88,95*1,093</t>
  </si>
  <si>
    <t>28614842</t>
  </si>
  <si>
    <t>koleno 45° SDR 11 PE 100 PN 16 D 110mm</t>
  </si>
  <si>
    <t>-808311675</t>
  </si>
  <si>
    <t>286x01001</t>
  </si>
  <si>
    <t>koleno 30° SDR 11 PE 100 PN16 d 110mm</t>
  </si>
  <si>
    <t>-1040354233</t>
  </si>
  <si>
    <t>286x01002</t>
  </si>
  <si>
    <t>koleno 30° SDR 22 PE 100 PN16 d 110mm</t>
  </si>
  <si>
    <t>2039733887</t>
  </si>
  <si>
    <t>-233433673</t>
  </si>
  <si>
    <t>819492384</t>
  </si>
  <si>
    <t>891183111</t>
  </si>
  <si>
    <t>Montáž vodovodního ventilu hlavního pro přípojky DN 40</t>
  </si>
  <si>
    <t>-1376464182</t>
  </si>
  <si>
    <t>Montáž vodovodních armatur na potrubí ventilů hlavních pro přípojky DN 40</t>
  </si>
  <si>
    <t>260005404016</t>
  </si>
  <si>
    <t>šoupátko domovní přípojky mosazné DN40</t>
  </si>
  <si>
    <t>-1642862937</t>
  </si>
  <si>
    <t>ŠOUPÁTKO ISO DOMOVNÍ PŘÍPOJKY 40</t>
  </si>
  <si>
    <t>42291052</t>
  </si>
  <si>
    <t>souprava zemní pro navrtávací pas se šoupátkem Rd 1,25 m, teleskopická, odsouhlasení provozovatelem</t>
  </si>
  <si>
    <t>486234573</t>
  </si>
  <si>
    <t>souprava zemní pro navrtávací pas se šoupátkem Rd 1,25 m</t>
  </si>
  <si>
    <t>891241112</t>
  </si>
  <si>
    <t>Montáž vodovodních šoupátek otevřený výkop DN 80</t>
  </si>
  <si>
    <t>957145502</t>
  </si>
  <si>
    <t>Montáž vodovodních armatur na potrubí šoupátek nebo klapek uzavíracích v otevřeném výkopu nebo v šachtách s osazením zemní soupravy (bez poklopů) DN 80</t>
  </si>
  <si>
    <t>42221303.AVK</t>
  </si>
  <si>
    <t>šoupátko pitná voda AVK, GGG50 F4, PN10/16 DN 80 x 180 mm</t>
  </si>
  <si>
    <t>-583439323</t>
  </si>
  <si>
    <t>42291073x</t>
  </si>
  <si>
    <t>souprava zemní typ A pro šoupátka DN 65-80 mm, Rd 1,5 m, teleskopická, odsouhlasení provozovatelem</t>
  </si>
  <si>
    <t>931179995</t>
  </si>
  <si>
    <t>souprava zemní LADA typ A pro šoupátka DN 65-80 mm, Rd 1,5 m</t>
  </si>
  <si>
    <t>souprava zemní typ A pro šoupátka DN 100-150 mm, Rd 1,5 m, teleskopická, odsouhlasení provozovatelem</t>
  </si>
  <si>
    <t>-1041212902</t>
  </si>
  <si>
    <t>891247111</t>
  </si>
  <si>
    <t>Montáž hydrantů podzemních DN 80</t>
  </si>
  <si>
    <t>-215462126</t>
  </si>
  <si>
    <t>Montáž vodovodních armatur na potrubí hydrantů podzemních (bez osazení poklopů) DN 80</t>
  </si>
  <si>
    <t>42273593</t>
  </si>
  <si>
    <t>hydrant podzemní DN80 PN16 dvojitý uzávěr s koulí, krycí výška 1250 mm</t>
  </si>
  <si>
    <t>449585948</t>
  </si>
  <si>
    <t>270039773</t>
  </si>
  <si>
    <t>42221304.AVK</t>
  </si>
  <si>
    <t>šoupátko pitná voda AVK, GGG50 F4, PN10/16 DN 100 x 190 mm</t>
  </si>
  <si>
    <t>-350033434</t>
  </si>
  <si>
    <t>891269111</t>
  </si>
  <si>
    <t>Montáž navrtávacích pasů na potrubí z jakýchkoli trub DN 100</t>
  </si>
  <si>
    <t>1999191347</t>
  </si>
  <si>
    <t>Montáž vodovodních armatur na potrubí navrtávacích pasů s ventilem Jt 1 MPa, na potrubí z trub litinových, ocelových nebo plastických hmot DN 100</t>
  </si>
  <si>
    <t>42271414.AVK</t>
  </si>
  <si>
    <t>pas navrtávací z tvárné litiny AVK SINGLE DN 100, rozsah (114-119), odbočky 1",5/4",6/4",2"</t>
  </si>
  <si>
    <t>-1087095084</t>
  </si>
  <si>
    <t>612004005416</t>
  </si>
  <si>
    <t>TVAROVKA ISO VNĚJŠÍ ZÁVIT 40-5/4"</t>
  </si>
  <si>
    <t>1379738152</t>
  </si>
  <si>
    <t>892241111</t>
  </si>
  <si>
    <t>Tlaková zkouška vodou potrubí do 80</t>
  </si>
  <si>
    <t>-540678334</t>
  </si>
  <si>
    <t>Tlakové zkoušky vodou na potrubí DN do 80</t>
  </si>
  <si>
    <t>131,5</t>
  </si>
  <si>
    <t>-1872980975</t>
  </si>
  <si>
    <t>493,75</t>
  </si>
  <si>
    <t>532631962</t>
  </si>
  <si>
    <t>131,5+493,75</t>
  </si>
  <si>
    <t>-242030552</t>
  </si>
  <si>
    <t>892x001</t>
  </si>
  <si>
    <t>Pitná voda pro tlakovou zkoušku, dezinfekci a proplach potrubí</t>
  </si>
  <si>
    <t>-2033886811</t>
  </si>
  <si>
    <t>Potná voda pro tlakovou zkoušku, dezinfekci a proplach potrubí</t>
  </si>
  <si>
    <t>899121101</t>
  </si>
  <si>
    <t>Osazení poklopů plastových ventilových</t>
  </si>
  <si>
    <t>-1063600200</t>
  </si>
  <si>
    <t>562x002</t>
  </si>
  <si>
    <t>Litonový ventylový poklop</t>
  </si>
  <si>
    <t>-178733041</t>
  </si>
  <si>
    <t>Litonový ventilový poklop, vč. odsouhlasení typu provozovatelem</t>
  </si>
  <si>
    <t>-434979735</t>
  </si>
  <si>
    <t>Litonový šoupátkový poklop</t>
  </si>
  <si>
    <t>1944918541</t>
  </si>
  <si>
    <t>56230640</t>
  </si>
  <si>
    <t>deska podkladová uličního poklopu plastového tuhých souprav</t>
  </si>
  <si>
    <t>680603162</t>
  </si>
  <si>
    <t>899121103</t>
  </si>
  <si>
    <t>Osazení poklopů plastových hydrantových</t>
  </si>
  <si>
    <t>-78783466</t>
  </si>
  <si>
    <t>56230635.AVK</t>
  </si>
  <si>
    <t>poklop uliční hydrantový oválný litinový</t>
  </si>
  <si>
    <t>206732579</t>
  </si>
  <si>
    <t>poklop uliční hydrantový oválný,polyamid/litina, 7.2.15</t>
  </si>
  <si>
    <t>-1938249337</t>
  </si>
  <si>
    <t>117</t>
  </si>
  <si>
    <t>899713111</t>
  </si>
  <si>
    <t>Orientační tabulky na sloupku betonovém nebo ocelovém</t>
  </si>
  <si>
    <t>-555541452</t>
  </si>
  <si>
    <t>Orientační tabulky na vodovodních a kanalizačních řadech na sloupku ocelovém nebo betonovém</t>
  </si>
  <si>
    <t>118</t>
  </si>
  <si>
    <t>-1808528934</t>
  </si>
  <si>
    <t>vodovodní řady vč. vyvedení do všech poklopů spoje s ochranou prti vlhkosti</t>
  </si>
  <si>
    <t>(131,5+493,75)*1,15</t>
  </si>
  <si>
    <t>přepojení vodovodní přípojky vč propojení a vyvedení do poklopu</t>
  </si>
  <si>
    <t>3+2</t>
  </si>
  <si>
    <t>119</t>
  </si>
  <si>
    <t>1178125743</t>
  </si>
  <si>
    <t>724,038*1,05</t>
  </si>
  <si>
    <t>120</t>
  </si>
  <si>
    <t>34140842</t>
  </si>
  <si>
    <t>vodič izolovaný s Cu jádrem 4mm2 CYY</t>
  </si>
  <si>
    <t>178997984</t>
  </si>
  <si>
    <t>vodič izolovaný s Cu jádrem 4mm2</t>
  </si>
  <si>
    <t>5*1,05</t>
  </si>
  <si>
    <t>121</t>
  </si>
  <si>
    <t>1517983355</t>
  </si>
  <si>
    <t>122</t>
  </si>
  <si>
    <t>-833643390</t>
  </si>
  <si>
    <t>7+12+6</t>
  </si>
  <si>
    <t>123</t>
  </si>
  <si>
    <t>899913143</t>
  </si>
  <si>
    <t>Uzavírací manžeta chráničky potrubí DN 100 x 250</t>
  </si>
  <si>
    <t>-1424519095</t>
  </si>
  <si>
    <t xml:space="preserve">Koncové uzavírací manžety chrániček  DN potrubí x DN chráničky DN 100 x 250</t>
  </si>
  <si>
    <t>124</t>
  </si>
  <si>
    <t>899914112</t>
  </si>
  <si>
    <t>Montáž ocelové chráničky D 219 x 10 mm</t>
  </si>
  <si>
    <t>779553183</t>
  </si>
  <si>
    <t>Montáž ocelové chráničky v otevřeném výkopu vnějšího průměru D 219 x 10 mm</t>
  </si>
  <si>
    <t>5,3+13+4</t>
  </si>
  <si>
    <t>125</t>
  </si>
  <si>
    <t>14011108</t>
  </si>
  <si>
    <t>trubka ocelová bezešvá hladká jakost 11 353 245x8,0mm</t>
  </si>
  <si>
    <t>572722354</t>
  </si>
  <si>
    <t>145</t>
  </si>
  <si>
    <t>899x003</t>
  </si>
  <si>
    <t>M+D protlak d225 dl.13m včetně zemních prací - KOMPLET</t>
  </si>
  <si>
    <t>119530945</t>
  </si>
  <si>
    <t>126</t>
  </si>
  <si>
    <t>1137954519</t>
  </si>
  <si>
    <t>127</t>
  </si>
  <si>
    <t>59217032</t>
  </si>
  <si>
    <t>obrubník betonový silniční 100x15x15 cm</t>
  </si>
  <si>
    <t>-638859869</t>
  </si>
  <si>
    <t>128</t>
  </si>
  <si>
    <t>200877107</t>
  </si>
  <si>
    <t>129</t>
  </si>
  <si>
    <t>-1047290209</t>
  </si>
  <si>
    <t>130</t>
  </si>
  <si>
    <t>-1030627869</t>
  </si>
  <si>
    <t>95*2</t>
  </si>
  <si>
    <t>v místní komunikaci jednostranně</t>
  </si>
  <si>
    <t>131</t>
  </si>
  <si>
    <t>-243442279</t>
  </si>
  <si>
    <t>v místě překopu a jednostranně u místní komunikace</t>
  </si>
  <si>
    <t>13*2+20</t>
  </si>
  <si>
    <t>132</t>
  </si>
  <si>
    <t>1752760657</t>
  </si>
  <si>
    <t>133</t>
  </si>
  <si>
    <t>-1832010378</t>
  </si>
  <si>
    <t>pro dobourání živice po frézování</t>
  </si>
  <si>
    <t>134</t>
  </si>
  <si>
    <t>1163474016</t>
  </si>
  <si>
    <t>bude proveden odečet v případě souběhu s výstavbou SO 03</t>
  </si>
  <si>
    <t>226*2</t>
  </si>
  <si>
    <t>135</t>
  </si>
  <si>
    <t>31014326</t>
  </si>
  <si>
    <t>provizorní posunutí</t>
  </si>
  <si>
    <t>136</t>
  </si>
  <si>
    <t>Zajištění stability podměrného bodu kabelového vedení</t>
  </si>
  <si>
    <t>-1529702847</t>
  </si>
  <si>
    <t>stávající sloupy VO v blízkosti výkopu</t>
  </si>
  <si>
    <t>komplet vč. zemních kotev nebo panelů</t>
  </si>
  <si>
    <t>137</t>
  </si>
  <si>
    <t>888515097</t>
  </si>
  <si>
    <t>138</t>
  </si>
  <si>
    <t>-1432353708</t>
  </si>
  <si>
    <t>139</t>
  </si>
  <si>
    <t>-1519000059</t>
  </si>
  <si>
    <t>140</t>
  </si>
  <si>
    <t>910832077</t>
  </si>
  <si>
    <t>487,851*19 'Přepočtené koeficientem množství</t>
  </si>
  <si>
    <t>141</t>
  </si>
  <si>
    <t>-328350841</t>
  </si>
  <si>
    <t>142</t>
  </si>
  <si>
    <t>879645130</t>
  </si>
  <si>
    <t>44,99+111,87+70,528</t>
  </si>
  <si>
    <t>143</t>
  </si>
  <si>
    <t>-1317233000</t>
  </si>
  <si>
    <t>suti</t>
  </si>
  <si>
    <t>487,851-227,388</t>
  </si>
  <si>
    <t>přebytečných zemin</t>
  </si>
  <si>
    <t>957,393*1,67</t>
  </si>
  <si>
    <t>144</t>
  </si>
  <si>
    <t>840954851</t>
  </si>
  <si>
    <t>3753-03 - SO 03 SPLAŠKOVÁ KANALIZACE STOKA A0, A1, A2</t>
  </si>
  <si>
    <t>PSV - Práce a dodávky PSV</t>
  </si>
  <si>
    <t xml:space="preserve">    711 - Izolace proti vodě, vlhkosti a plynům</t>
  </si>
  <si>
    <t>111101104</t>
  </si>
  <si>
    <t>Odstranění rákosu</t>
  </si>
  <si>
    <t>ha</t>
  </si>
  <si>
    <t>-1783409043</t>
  </si>
  <si>
    <t xml:space="preserve">Odstranění travin a rákosu  rákos ve vodě pro jakoukoliv plochu</t>
  </si>
  <si>
    <t>v místě křížení s vodním tokem</t>
  </si>
  <si>
    <t>0,035*0,065</t>
  </si>
  <si>
    <t>111201101</t>
  </si>
  <si>
    <t>Odstranění křovin a stromů průměru kmene do 100 mm i s kořeny z celkové plochy do 1000 m2</t>
  </si>
  <si>
    <t>-363904710</t>
  </si>
  <si>
    <t xml:space="preserve">Odstranění křovin a stromů s odstraněním kořenů  průměru kmene do 100 mm do sklonu terénu 1 : 5, při celkové ploše do 1 000 m2</t>
  </si>
  <si>
    <t>kolem potoka</t>
  </si>
  <si>
    <t>5*3</t>
  </si>
  <si>
    <t>111251111</t>
  </si>
  <si>
    <t>Drcení ořezaných větví D do 100 mm s odvozem do 20 km</t>
  </si>
  <si>
    <t>972057609</t>
  </si>
  <si>
    <t>Drcení ořezaných větví strojně - (štěpkování) o průměru větví do 100 mm</t>
  </si>
  <si>
    <t>112101101</t>
  </si>
  <si>
    <t>Odstranění stromů listnatých průměru kmene do 300 mm</t>
  </si>
  <si>
    <t>-780359218</t>
  </si>
  <si>
    <t>Odstranění stromů s odřezáním kmene a s odvětvením listnatých, průměru kmene přes 100 do 300 mm</t>
  </si>
  <si>
    <t>u násypu silnice</t>
  </si>
  <si>
    <t>vyčištění břehů pro hrázkování u stáv. propustku (menších náletových stromů)</t>
  </si>
  <si>
    <t>112201101</t>
  </si>
  <si>
    <t>Odstranění pařezů D do 300 mm</t>
  </si>
  <si>
    <t>581653742</t>
  </si>
  <si>
    <t xml:space="preserve">Odstranění pařezů  s jejich vykopáním, vytrháním nebo odstřelením, s přesekáním kořenů průměru přes 100 do 300 mm</t>
  </si>
  <si>
    <t>113107512</t>
  </si>
  <si>
    <t>Odstranění podkladu z kameniva těženého tl 200 mm při překopech strojně pl přes 15 m2</t>
  </si>
  <si>
    <t>-1926911261</t>
  </si>
  <si>
    <t>Odstranění podkladů nebo krytů při překopech inženýrských sítí s přemístěním hmot na skládku ve vzdálenosti do 3 m nebo s naložením na dopravní prostředek strojně plochy jednotlivě přes 15 m2 z kameniva těženého, o tl. vrstvy přes 100 do 200 mm</t>
  </si>
  <si>
    <t>rozebrání krytu prašné cesty</t>
  </si>
  <si>
    <t>1,1*45</t>
  </si>
  <si>
    <t>-546275556</t>
  </si>
  <si>
    <t>tl. dke diagnostického průzkumu 36-38cm</t>
  </si>
  <si>
    <t>předpoklad využití do zásapů rýh - odvoz do 500m 519,2*0,37=192m3</t>
  </si>
  <si>
    <t>472*1,1</t>
  </si>
  <si>
    <t>-1022949471</t>
  </si>
  <si>
    <t>tl. dke diagnostického průzkumu 15-20cm</t>
  </si>
  <si>
    <t>115001105</t>
  </si>
  <si>
    <t>Převedení vody potrubím DN do 600</t>
  </si>
  <si>
    <t>-1580785436</t>
  </si>
  <si>
    <t>Převedení vody potrubím průměru DN přes 300 do 600</t>
  </si>
  <si>
    <t>převedení vody v toku vč. vedení vody pod propustkem</t>
  </si>
  <si>
    <t>115101201</t>
  </si>
  <si>
    <t>Čerpání vody na dopravní výšku do 10 m průměrný přítok do 500 l/min</t>
  </si>
  <si>
    <t>hod</t>
  </si>
  <si>
    <t>-564916037</t>
  </si>
  <si>
    <t>Čerpání vody na dopravní výšku do 10 m s uvažovaným průměrným přítokem do 500 l/min</t>
  </si>
  <si>
    <t>5*24</t>
  </si>
  <si>
    <t>115101301</t>
  </si>
  <si>
    <t>Pohotovost čerpací soupravy pro dopravní výšku do 10 m přítok do 500 l/min</t>
  </si>
  <si>
    <t>den</t>
  </si>
  <si>
    <t>656179022</t>
  </si>
  <si>
    <t>Pohotovost záložní čerpací soupravy pro dopravní výšku do 10 m s uvažovaným průměrným přítokem do 500 l/min</t>
  </si>
  <si>
    <t>991240691</t>
  </si>
  <si>
    <t>stávající propustek</t>
  </si>
  <si>
    <t>-1643162582</t>
  </si>
  <si>
    <t xml:space="preserve">kabely NN a sdělovací </t>
  </si>
  <si>
    <t>1721946361</t>
  </si>
  <si>
    <t>trasa v nezpevněném povrchu (u potoka + násyp)</t>
  </si>
  <si>
    <t>(30+15)*2,5*0,2</t>
  </si>
  <si>
    <t>125703311</t>
  </si>
  <si>
    <t>Čištění melioračních kanálů naplaveniny tl přes 250 do 500 mm nezpevněné dno</t>
  </si>
  <si>
    <t>-1202262144</t>
  </si>
  <si>
    <t xml:space="preserve">Čištění melioračních kanálů  s úpravou svahu do výšky naplavené vrstvy tloušťky naplavené vrstvy přes 250 do 500 mm, se dnem nezpevněným</t>
  </si>
  <si>
    <t>čištění a úprava pro provedení zpevněné</t>
  </si>
  <si>
    <t>včetně odstranění hrázek pro převedení vody potrubím</t>
  </si>
  <si>
    <t>0,5*40+15</t>
  </si>
  <si>
    <t>769081161</t>
  </si>
  <si>
    <t>(2,5+3)*2</t>
  </si>
  <si>
    <t>130901121</t>
  </si>
  <si>
    <t>Bourání kcí v hloubených vykopávkách ze zdiva z betonu prostého ručně</t>
  </si>
  <si>
    <t>1856100923</t>
  </si>
  <si>
    <t>Bourání konstrukcí v hloubených vykopávkách - ručně z betonu prostého neprokládaného</t>
  </si>
  <si>
    <t>úprava šachtovéhoi dna stávající šachty</t>
  </si>
  <si>
    <t>0,5</t>
  </si>
  <si>
    <t>132201101</t>
  </si>
  <si>
    <t>Hloubení rýh š do 600 mm v hornině tř. 3 objemu do 100 m3</t>
  </si>
  <si>
    <t>-1372072148</t>
  </si>
  <si>
    <t xml:space="preserve">Hloubení zapažených i nezapažených rýh šířky do 600 mm  s urovnáním dna do předepsaného profilu a spádu v hornině tř. 3 do 100 m3</t>
  </si>
  <si>
    <t>pro zajišťovací práh dležby</t>
  </si>
  <si>
    <t>5*0,3*0,8</t>
  </si>
  <si>
    <t>1144853440</t>
  </si>
  <si>
    <t>dle programu podélného profilu, odečet komunikace</t>
  </si>
  <si>
    <t>hloubky do 2,5m sběrače</t>
  </si>
  <si>
    <t>139,9+23,2</t>
  </si>
  <si>
    <t>38,9+538,2</t>
  </si>
  <si>
    <t>-1464644249</t>
  </si>
  <si>
    <t>1046106889</t>
  </si>
  <si>
    <t>dle výpočtu programu podélného profilu</t>
  </si>
  <si>
    <t>244,3+0</t>
  </si>
  <si>
    <t>551039683</t>
  </si>
  <si>
    <t>118,8+1394,9</t>
  </si>
  <si>
    <t>1287733214</t>
  </si>
  <si>
    <t>244,3</t>
  </si>
  <si>
    <t>1514662580</t>
  </si>
  <si>
    <t>594512047</t>
  </si>
  <si>
    <t>rýh</t>
  </si>
  <si>
    <t>čištění kanálů</t>
  </si>
  <si>
    <t>zajišťovacího prahu</t>
  </si>
  <si>
    <t>1,2</t>
  </si>
  <si>
    <t>1802890017</t>
  </si>
  <si>
    <t>740,2</t>
  </si>
  <si>
    <t>162201441</t>
  </si>
  <si>
    <t>Vodorovné přemístění kmenů stromů listnatých do 2 km D kmene do 300 mm</t>
  </si>
  <si>
    <t>1291140154</t>
  </si>
  <si>
    <t xml:space="preserve">Vodorovné přemístění větví, kmenů nebo pařezů  s naložením, složením a dopravou do 2000 m kmenů stromů listnatých, průměru přes 100 do 300 mm</t>
  </si>
  <si>
    <t>162201451</t>
  </si>
  <si>
    <t>Vodorovné přemístění pařezů do 2 km D do 300 mm</t>
  </si>
  <si>
    <t>1397470778</t>
  </si>
  <si>
    <t xml:space="preserve">Vodorovné přemístění větví, kmenů nebo pařezů  s naložením, složením a dopravou do 2000 m pařezů kmenů, průměru přes 100 do 300 mm</t>
  </si>
  <si>
    <t>162301101</t>
  </si>
  <si>
    <t>Vodorovné přemístění do 500 m výkopku/sypaniny z horniny tř. 1 až 4</t>
  </si>
  <si>
    <t>-316938526</t>
  </si>
  <si>
    <t xml:space="preserve">Vodorovné přemístění výkopku nebo sypaniny po suchu  na obvyklém dopravním prostředku, bez naložení výkopku, avšak se složením bez rozhrnutí z horniny tř. 1 až 4 na vzdálenost přes 50 do 500 m</t>
  </si>
  <si>
    <t>ŠD z podkladů komunikací na skládku</t>
  </si>
  <si>
    <t>ŠD z meziskládky pro zásyp rýh v komunikaci</t>
  </si>
  <si>
    <t>519,2*0,37*2</t>
  </si>
  <si>
    <t>-575337880</t>
  </si>
  <si>
    <t>199,3+740,2</t>
  </si>
  <si>
    <t>1085323472</t>
  </si>
  <si>
    <t>939,5*10 'Přepočtené koeficientem množství</t>
  </si>
  <si>
    <t>167101102</t>
  </si>
  <si>
    <t>Nakládání výkopku z hornin tř. 1 až 4 přes 100 m3</t>
  </si>
  <si>
    <t>-723427897</t>
  </si>
  <si>
    <t xml:space="preserve">Nakládání, skládání a překládání neulehlého výkopku nebo sypaniny  nakládání, množství přes 100 m3, z hornin tř. 1 až 4</t>
  </si>
  <si>
    <t>519,2*0,37</t>
  </si>
  <si>
    <t>171103101</t>
  </si>
  <si>
    <t>Zemní hrázky melioračních kanálů z horniny tř. 1 až 4</t>
  </si>
  <si>
    <t>-1040329585</t>
  </si>
  <si>
    <t xml:space="preserve">Zemní hrázky přívodních a odpadních melioračních kanálů  zhutňované po vrstvách tloušťky 200 mm, s přemístěním sypaniny do 20 m nebo s jejím přehozením do 3 m z hornin tř. 1 až 4</t>
  </si>
  <si>
    <t>zemní hrázky pro převedení vody potrubím</t>
  </si>
  <si>
    <t>15*2</t>
  </si>
  <si>
    <t>-552100995</t>
  </si>
  <si>
    <t>298207534</t>
  </si>
  <si>
    <t>hloubení rýh - odečty lože, podkl. beton, obetonování, obsypy</t>
  </si>
  <si>
    <t>740,2-29,061-28,611-2,556-49,38-112,614</t>
  </si>
  <si>
    <t>32810295</t>
  </si>
  <si>
    <t>zásyp rýh - odečet použitelné ŠD z konstrrukce komunikace</t>
  </si>
  <si>
    <t>517,978*2-519,2*0,37*2</t>
  </si>
  <si>
    <t>-737090173</t>
  </si>
  <si>
    <t>sběrač A-0 pouze v části se sedlovým ložem</t>
  </si>
  <si>
    <t>0,9*(71)*0,41</t>
  </si>
  <si>
    <t>30cm nad obetonování stoky</t>
  </si>
  <si>
    <t>A-0</t>
  </si>
  <si>
    <t>(91,9-5-71)*0,35</t>
  </si>
  <si>
    <t>stoky A-1 a A-2</t>
  </si>
  <si>
    <t>(145,7+85,3)*0,35</t>
  </si>
  <si>
    <t>1378848683</t>
  </si>
  <si>
    <t>112,614*1,97</t>
  </si>
  <si>
    <t>221,85*2 'Přepočtené koeficientem množství</t>
  </si>
  <si>
    <t>963901317</t>
  </si>
  <si>
    <t>trasa v nezpevněném povrchu (u potoka bez násypu)</t>
  </si>
  <si>
    <t>30*2,5</t>
  </si>
  <si>
    <t>-818401260</t>
  </si>
  <si>
    <t>619144193</t>
  </si>
  <si>
    <t>75*0,035 'Přepočtené koeficientem množství</t>
  </si>
  <si>
    <t>212752212</t>
  </si>
  <si>
    <t>Trativod z drenážních trubek plastových flexibilních D do 100 mm včetně lože otevřený výkop</t>
  </si>
  <si>
    <t>578474374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</si>
  <si>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</si>
  <si>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drenáž stoka A0 mezi šachtami Š866-Š1091</t>
  </si>
  <si>
    <t>28611222</t>
  </si>
  <si>
    <t>trubka PVC drenážní flexibilní D 80mm</t>
  </si>
  <si>
    <t>-599848817</t>
  </si>
  <si>
    <t>86*1,93</t>
  </si>
  <si>
    <t>232718735</t>
  </si>
  <si>
    <t>sběrač A-0</t>
  </si>
  <si>
    <t>0,9*91,9</t>
  </si>
  <si>
    <t>sběrač A-1+ A-2</t>
  </si>
  <si>
    <t>0,9*(145,7+85,3)</t>
  </si>
  <si>
    <t>451313111</t>
  </si>
  <si>
    <t>Podklad pod dlažbu z betonu prostého tl přes 150 do 200 mm</t>
  </si>
  <si>
    <t>1305694450</t>
  </si>
  <si>
    <t xml:space="preserve">Podklad pod dlažbu z betonu prostého  tl. přes 150 do 200 mm</t>
  </si>
  <si>
    <t>1148628053</t>
  </si>
  <si>
    <t>0,9*91,9*0,1</t>
  </si>
  <si>
    <t>0,9*(145,7+85,3)*0,1</t>
  </si>
  <si>
    <t>452112111</t>
  </si>
  <si>
    <t>Osazení betonových prstenců nebo rámů v do 100 mm</t>
  </si>
  <si>
    <t>-1690668858</t>
  </si>
  <si>
    <t>Osazení betonových dílců prstenců nebo rámů pod poklopy a mříže, výšky do 100 mm</t>
  </si>
  <si>
    <t>13+7+13</t>
  </si>
  <si>
    <t>59224011</t>
  </si>
  <si>
    <t>prstenec betonový vyrovnávací ke krytu šachty 62,5x6x10 cm</t>
  </si>
  <si>
    <t>1601446847</t>
  </si>
  <si>
    <t>59224013</t>
  </si>
  <si>
    <t>prstenec betonový vyrovnávací ke krytu šachty 62,5x10x10 cm</t>
  </si>
  <si>
    <t>1205048119</t>
  </si>
  <si>
    <t>59224176</t>
  </si>
  <si>
    <t>prstenec betonový vyrovnávací 62,5x8x12 cm</t>
  </si>
  <si>
    <t>-570985446</t>
  </si>
  <si>
    <t>452311131</t>
  </si>
  <si>
    <t>Podkladní desky z betonu prostého tř. C 12/15 otevřený výkop</t>
  </si>
  <si>
    <t>-1068198018</t>
  </si>
  <si>
    <t>Podkladní a zajišťovací konstrukce z betonu prostého v otevřeném výkopu desky pod potrubí, stoky a drobné objekty z betonu tř. C 12/15</t>
  </si>
  <si>
    <t>sběrač A-0 (odečet betonového pasu pod potokem)</t>
  </si>
  <si>
    <t>0,9*(91,9-5)*0,1</t>
  </si>
  <si>
    <t>452312131</t>
  </si>
  <si>
    <t>Sedlové lože z betonu prostého tř. C 12/15 otevřený výkop</t>
  </si>
  <si>
    <t>2056515816</t>
  </si>
  <si>
    <t>Podkladní a zajišťovací konstrukce z betonu prostého v otevřeném výkopu sedlové lože pod potrubí z betonu tř. C 12/15</t>
  </si>
  <si>
    <t>71*0,04</t>
  </si>
  <si>
    <t>452318510</t>
  </si>
  <si>
    <t>Zajišťovací práh z betonu prostého se zvýšenými nároky na prostředí</t>
  </si>
  <si>
    <t>-1266974824</t>
  </si>
  <si>
    <t>Zajišťovací práh z betonu prostého se zvýšenými nároky na prostředí na dně a ve svahu melioračních kanálů s patkami nebo bez patek</t>
  </si>
  <si>
    <t>452323171</t>
  </si>
  <si>
    <t>Podkladní bloky ze ŽB tř. C 30/37 otevřený výkop</t>
  </si>
  <si>
    <t>-77563370</t>
  </si>
  <si>
    <t>Podkladní a zajišťovací konstrukce z betonu železového v otevřeném výkopu bloky pro potrubí z betonu tř. C 30/37</t>
  </si>
  <si>
    <t>sběrač A-0 obetonování ve vodním toku</t>
  </si>
  <si>
    <t>0,8*1*5</t>
  </si>
  <si>
    <t>-1987152901</t>
  </si>
  <si>
    <t>5*2+2</t>
  </si>
  <si>
    <t>452368211</t>
  </si>
  <si>
    <t>Výztuž podkladních desek nebo bloků nebo pražců otevřený výkop ze svařovaných sítí Kari</t>
  </si>
  <si>
    <t>1743465444</t>
  </si>
  <si>
    <t>Výztuž podkladních desek, bloků nebo pražců v otevřeném výkopu ze svařovaných sítí typu Kari</t>
  </si>
  <si>
    <t>2ks sítě á 50kg</t>
  </si>
  <si>
    <t>0,1</t>
  </si>
  <si>
    <t>465511512</t>
  </si>
  <si>
    <t>Dlažba z lomového kamene do malty s vyplněním spár maltou a vyspárováním plocha do 20 m2 tl 250 mm</t>
  </si>
  <si>
    <t>976439824</t>
  </si>
  <si>
    <t>Dlažba z lomového kamene upraveného vodorovná nebo plocha ve sklonu do 1:2 s dodáním hmot do malty MC 10, s vyplněním spár maltou MC 10 a s vyspárováním maltou MCS v ploše do 20 m2, tl. 250 mm</t>
  </si>
  <si>
    <t>dlažba - odečet prahu ve dně</t>
  </si>
  <si>
    <t>3,5*5-(1*2)</t>
  </si>
  <si>
    <t>-1364094878</t>
  </si>
  <si>
    <t>vyspravení prašné cesty</t>
  </si>
  <si>
    <t>49,5</t>
  </si>
  <si>
    <t>1283526442</t>
  </si>
  <si>
    <t>provizorní vyspravení komunikace před její celkovou opravou</t>
  </si>
  <si>
    <t>ve dvou vrstvách ŠD</t>
  </si>
  <si>
    <t>519,2*2</t>
  </si>
  <si>
    <t>567114113</t>
  </si>
  <si>
    <t>Podklad ze směsi stmelené cementem SC C 12/15 (PB III) tl 100 mm</t>
  </si>
  <si>
    <t>-805782457</t>
  </si>
  <si>
    <t>Podklad ze směsi stmelené cementem SC bez dilatačních spár, s rozprostřením a zhutněním SC C 12/15 (PB III), po zhutnění tl. 100 mm</t>
  </si>
  <si>
    <t>podklad pod dlažbu u nezpevněného okolí šachet</t>
  </si>
  <si>
    <t>2m2 na poklop</t>
  </si>
  <si>
    <t>2*3</t>
  </si>
  <si>
    <t>591241111</t>
  </si>
  <si>
    <t>Kladení dlažby z kostek drobných z kamene na MC tl 50 mm</t>
  </si>
  <si>
    <t>515290832</t>
  </si>
  <si>
    <t xml:space="preserve">Kladení dlažby z kostek  s provedením lože do tl. 50 mm, s vyplněním spár, s dvojím beraněním a se smetením přebytečného materiálu na krajnici drobných z kamene, do lože z cementové malty</t>
  </si>
  <si>
    <t>dlažba kolem poklopů v nezpevněných plochách</t>
  </si>
  <si>
    <t>58380124</t>
  </si>
  <si>
    <t>kostka dlažební žula drobná</t>
  </si>
  <si>
    <t>-1167499971</t>
  </si>
  <si>
    <t>6*0,2 'Přepočtené koeficientem množství</t>
  </si>
  <si>
    <t>831362121</t>
  </si>
  <si>
    <t>Montáž potrubí z trub kameninových hrdlových s integrovaným těsněním výkop sklon do 20 % DN 250</t>
  </si>
  <si>
    <t>-517046538</t>
  </si>
  <si>
    <t xml:space="preserve">Montáž potrubí z trub kameninových  hrdlových s integrovaným těsněním v otevřeném výkopu ve sklonu do 20 % DN 250</t>
  </si>
  <si>
    <t>91,9</t>
  </si>
  <si>
    <t>145,7+85,3</t>
  </si>
  <si>
    <t>Specifikace pro trubní materiál v obsáhlé příloze technické zpráva D3.1</t>
  </si>
  <si>
    <t>59710702</t>
  </si>
  <si>
    <t>trouba kameninová glazovaná pouze uvnitř DN 250mm L2,50m spojovací systém C Třida 160</t>
  </si>
  <si>
    <t>-179995105</t>
  </si>
  <si>
    <t>odečet krácených trub</t>
  </si>
  <si>
    <t>322,90*1,03-(0,6*(11+12))</t>
  </si>
  <si>
    <t>59710009</t>
  </si>
  <si>
    <t>trouba kameninová glazovaná zkrácená bez hrdla DN 250mm L 60(75)cm třída 160 spojovací systém C</t>
  </si>
  <si>
    <t>801146306</t>
  </si>
  <si>
    <t>59710002</t>
  </si>
  <si>
    <t>trouba kameninová glazovaná zkrácená DN250mm L60(75)cm třída 160 spojovací systém C</t>
  </si>
  <si>
    <t>359886447</t>
  </si>
  <si>
    <t>59711760</t>
  </si>
  <si>
    <t>odbočka kameninová glazovaná jednoduchá kolmá DN 250/150 L50cm spojovací systém C/F tř.160/-</t>
  </si>
  <si>
    <t>-2137023776</t>
  </si>
  <si>
    <t>837361221</t>
  </si>
  <si>
    <t>Montáž kameninových tvarovek odbočných s integrovaným těsněním otevřený výkop DN 250</t>
  </si>
  <si>
    <t>860600006</t>
  </si>
  <si>
    <t xml:space="preserve">Montáž kameninových tvarovek na potrubí z trub kameninových  v otevřeném výkopu s integrovaným těsněním odbočných DN 250</t>
  </si>
  <si>
    <t>892362121</t>
  </si>
  <si>
    <t>Tlaková zkouška vzduchem potrubí DN 250 těsnícím vakem ucpávkovým</t>
  </si>
  <si>
    <t>úsek</t>
  </si>
  <si>
    <t>479660721</t>
  </si>
  <si>
    <t>Tlakové zkoušky vzduchem těsnícími vaky ucpávkovými DN 250</t>
  </si>
  <si>
    <t>vč. zkoušek šachet</t>
  </si>
  <si>
    <t>Zjištění přípojek DN150 při tlakových zkouškách vzduchem ucpávkou i proti posunu</t>
  </si>
  <si>
    <t>-1977846432</t>
  </si>
  <si>
    <t>892x002</t>
  </si>
  <si>
    <t>Zajištění vstupní části šachty při tlakové zkoušce šachty vzduchem</t>
  </si>
  <si>
    <t>242270589</t>
  </si>
  <si>
    <t>Zajištění vstupní části šachty při tlakové zkoušce vzduchem</t>
  </si>
  <si>
    <t>892x003</t>
  </si>
  <si>
    <t>Kamerová prohlídka potrubí kameninového DN250</t>
  </si>
  <si>
    <t>1815982124</t>
  </si>
  <si>
    <t>892x004</t>
  </si>
  <si>
    <t>Tlakové čištění kanalizace před kamerovou prohlídkou portubí KA DN250</t>
  </si>
  <si>
    <t>97086962</t>
  </si>
  <si>
    <t>Tlakové šištění kanalizace před kamerovou prohlídkou portubí KA DN250</t>
  </si>
  <si>
    <t>892x005</t>
  </si>
  <si>
    <t>Úprava vstupu do kanalizačního dna</t>
  </si>
  <si>
    <t>1034914770</t>
  </si>
  <si>
    <t>stávající hrdlo pro PVC KG DN300 odstranění</t>
  </si>
  <si>
    <t>osazení hrdla DN250 pro KA spojovací systém C</t>
  </si>
  <si>
    <t>ve dne šachty, ve výkopu, vč. materiálu</t>
  </si>
  <si>
    <t>odbočka na stáv kanalizační stoce spl. kan.</t>
  </si>
  <si>
    <t>komplet vč. případného náhradního čerpání</t>
  </si>
  <si>
    <t>894411121</t>
  </si>
  <si>
    <t>Zřízení šachet kanalizačních z betonových dílců na potrubí DN nad 200 do 300 dno beton tř. C 25/30</t>
  </si>
  <si>
    <t>-408486474</t>
  </si>
  <si>
    <t>Zřízení šachet kanalizačních z betonových dílců výšky vstupu do 1,50 m s obložením dna betonem tř. C 25/30, na potrubí DN přes 200 do 300</t>
  </si>
  <si>
    <t>59224034</t>
  </si>
  <si>
    <t xml:space="preserve">dno betonové šachtové DN 300 kameninový žlab i nástupnice  100 x 78,5 x 15 cm</t>
  </si>
  <si>
    <t>-197435143</t>
  </si>
  <si>
    <t xml:space="preserve">vč. řádku z kanalizačních cihel </t>
  </si>
  <si>
    <t>59224033</t>
  </si>
  <si>
    <t xml:space="preserve">dno betonové šachtové DN 300 žlab kamenina nástupnice beton  100 x 78,5 x 15 cm</t>
  </si>
  <si>
    <t>-1056563560</t>
  </si>
  <si>
    <t>59224052</t>
  </si>
  <si>
    <t>skruž pro kanalizační šachty se zabudovanými stupadly 100 x 100 x 12 cm</t>
  </si>
  <si>
    <t>1746227980</t>
  </si>
  <si>
    <t>59224050</t>
  </si>
  <si>
    <t>skruž pro kanalizační šachty se zabudovanými stupadly 100 x 25 x 12 cm</t>
  </si>
  <si>
    <t>-484494305</t>
  </si>
  <si>
    <t>59224051</t>
  </si>
  <si>
    <t>skruž pro kanalizační šachty se zabudovanými stupadly 100 x 50 x 12 cm</t>
  </si>
  <si>
    <t>1399363303</t>
  </si>
  <si>
    <t>59224168</t>
  </si>
  <si>
    <t>skruž betonová přechodová 62,5/100x60x12 cm, stupadla poplastovaná kapsová</t>
  </si>
  <si>
    <t>-479985672</t>
  </si>
  <si>
    <t>592x011</t>
  </si>
  <si>
    <t>Přechodvá šachtová deska 1000x625 s kapsovým stupadlem D400</t>
  </si>
  <si>
    <t>1307618299</t>
  </si>
  <si>
    <t>899104112</t>
  </si>
  <si>
    <t>Osazení poklopů litinových nebo ocelových včetně rámů pro třídu zatížení D400, E600</t>
  </si>
  <si>
    <t>-1679242136</t>
  </si>
  <si>
    <t>Osazení poklopů litinových a ocelových včetně rámů pro třídu zatížení D400, E600</t>
  </si>
  <si>
    <t>286x001</t>
  </si>
  <si>
    <t>Poklop s rámem D400 KDB81B s logem provozovatele</t>
  </si>
  <si>
    <t>404222843</t>
  </si>
  <si>
    <t>Poklop s rámem Evropa8 D400 KDB81B s logem provozovatele</t>
  </si>
  <si>
    <t>286x002</t>
  </si>
  <si>
    <t>Poklop s rámem E600 KEM81B s logem provozovatele, samonivelační</t>
  </si>
  <si>
    <t>-1993080721</t>
  </si>
  <si>
    <t>Poklop s rámem Evropa8 E600 KEM81B s logem provozovatele</t>
  </si>
  <si>
    <t>899331111</t>
  </si>
  <si>
    <t>Výšková úprava uličního vstupu nebo vpusti do 200 mm zvýšením poklopu</t>
  </si>
  <si>
    <t>-1291723740</t>
  </si>
  <si>
    <t xml:space="preserve">Výšková úprava uličního vstupu nebo vpusti do 200 mm  zvýšením poklopu</t>
  </si>
  <si>
    <t>finální osazení samonivelačních poklopů</t>
  </si>
  <si>
    <t>s vynecháním 40mm pod poklopem pro zajištění funkce samonivelace</t>
  </si>
  <si>
    <t>899623141</t>
  </si>
  <si>
    <t>Obetonování potrubí nebo zdiva stok betonem prostým tř. C 12/15 otevřený výkop</t>
  </si>
  <si>
    <t>-333041749</t>
  </si>
  <si>
    <t>Obetonování potrubí nebo zdiva stok betonem prostým v otevřeném výkopu, beton tř. C 12/15</t>
  </si>
  <si>
    <t>obetonování stoky</t>
  </si>
  <si>
    <t>(91,9-5-71)*0,2</t>
  </si>
  <si>
    <t>(145,7+85,3)*0,2</t>
  </si>
  <si>
    <t>899623181</t>
  </si>
  <si>
    <t>Obetonování potrubí nebo zdiva stok betonem prostým tř. C 30/37 v otevřeném výkopu</t>
  </si>
  <si>
    <t>1050019662</t>
  </si>
  <si>
    <t>Obetonování potrubí nebo zdiva stok betonem prostým v otevřeném výkopu, beton tř. C 30/37</t>
  </si>
  <si>
    <t>úprava stávající šachty - s vložením hdla KA DN250</t>
  </si>
  <si>
    <t>899643111</t>
  </si>
  <si>
    <t>Bednění pro obetonování potrubí otevřený výkop</t>
  </si>
  <si>
    <t>2059141813</t>
  </si>
  <si>
    <t>Bednění pro obetonování potrubí v otevřeném výkopu</t>
  </si>
  <si>
    <t>597x001</t>
  </si>
  <si>
    <t>Hrdlo kameninové DN250 pro monolitická šachtová dna</t>
  </si>
  <si>
    <t>804822675</t>
  </si>
  <si>
    <t>Krdlo kameninové DN250 pro monilotická šachtová dna</t>
  </si>
  <si>
    <t>352865226</t>
  </si>
  <si>
    <t>tl dle diagnostického průzkumu 15-20cm</t>
  </si>
  <si>
    <t>v plném rozsahu (bude proveden odečet se souběžný SO 02)</t>
  </si>
  <si>
    <t>90*2+146*2</t>
  </si>
  <si>
    <t>1127597152</t>
  </si>
  <si>
    <t>628994187</t>
  </si>
  <si>
    <t>1083612097</t>
  </si>
  <si>
    <t>549,626*19 'Přepočtené koeficientem množství</t>
  </si>
  <si>
    <t>-1747002077</t>
  </si>
  <si>
    <t>-1801977865</t>
  </si>
  <si>
    <t>asfalty</t>
  </si>
  <si>
    <t>233,64</t>
  </si>
  <si>
    <t>-276224767</t>
  </si>
  <si>
    <t>stavební odpad celkem - asfalty</t>
  </si>
  <si>
    <t>549,626-233,64</t>
  </si>
  <si>
    <t>zeminy z výkopů</t>
  </si>
  <si>
    <t>939,5*1,67</t>
  </si>
  <si>
    <t>998275101</t>
  </si>
  <si>
    <t>Přesun hmot pro trubní vedení z trub kameninových otevřený výkop</t>
  </si>
  <si>
    <t>-907962592</t>
  </si>
  <si>
    <t>Přesun hmot pro trubní vedení hloubené z trub kameninových pro kanalizace v otevřeném výkopu dopravní vzdálenost do 15 m</t>
  </si>
  <si>
    <t>PSV</t>
  </si>
  <si>
    <t>Práce a dodávky PSV</t>
  </si>
  <si>
    <t>711</t>
  </si>
  <si>
    <t>Izolace proti vodě, vlhkosti a plynům</t>
  </si>
  <si>
    <t>711412011</t>
  </si>
  <si>
    <t>Provedení izolace proti tlakové vodě svislé za studena suspenzí asfaltovou</t>
  </si>
  <si>
    <t>760917302</t>
  </si>
  <si>
    <t xml:space="preserve">Provedení izolace proti povrchové a podpovrchové tlakové vodě natěradly a tmely za studena  na ploše svislé S nátěrem suspensí asfaltovou</t>
  </si>
  <si>
    <t>úprava stávající šachty v místě napojení</t>
  </si>
  <si>
    <t xml:space="preserve">+ pásky </t>
  </si>
  <si>
    <t>58554704</t>
  </si>
  <si>
    <t>hmota hydroizolační jednosložková cementová</t>
  </si>
  <si>
    <t>887945698</t>
  </si>
  <si>
    <t>58581254</t>
  </si>
  <si>
    <t>páska těsnící k tekutým fóliím šířka 100 mm</t>
  </si>
  <si>
    <t>1554580335</t>
  </si>
  <si>
    <t>3753-04 - SO 04 SPLAŠKOVÁ KANALIZACE STOKA A3</t>
  </si>
  <si>
    <t>-32515245</t>
  </si>
  <si>
    <t>čerpání splaškové vody při osazení šachty Š1117</t>
  </si>
  <si>
    <t>1587132194</t>
  </si>
  <si>
    <t>115x001</t>
  </si>
  <si>
    <t>Převedení splaškové vody potrubím DN100 po terénu mezi šachtami do dl.25m</t>
  </si>
  <si>
    <t>2131266718</t>
  </si>
  <si>
    <t>Převedení splaškové vody poteubím DN100 úpo terénu mezi šachtami do dl.25m</t>
  </si>
  <si>
    <t>vč. zavakování šachty, M+D potrubí</t>
  </si>
  <si>
    <t>odstranění - komplet</t>
  </si>
  <si>
    <t>1585976532</t>
  </si>
  <si>
    <t>kabel NN a VO</t>
  </si>
  <si>
    <t>-1328597438</t>
  </si>
  <si>
    <t>předpoklad v šíři 3m pro vodovod i kanalizaci</t>
  </si>
  <si>
    <t>pro kanalizaci 1/2</t>
  </si>
  <si>
    <t>3*0,2*137*0,5</t>
  </si>
  <si>
    <t>pro jámu v místě Š1117</t>
  </si>
  <si>
    <t>2,5*4,30*0,2</t>
  </si>
  <si>
    <t>-1208545301</t>
  </si>
  <si>
    <t>2,5*2</t>
  </si>
  <si>
    <t>jáma pro napojení potrubí</t>
  </si>
  <si>
    <t>34,4</t>
  </si>
  <si>
    <t>131201201</t>
  </si>
  <si>
    <t>Hloubení jam zapažených v hornině tř. 3 objemu do 100 m3</t>
  </si>
  <si>
    <t>-313288648</t>
  </si>
  <si>
    <t xml:space="preserve">Hloubení zapažených jam a zářezů  s urovnáním dna do předepsaného profilu a spádu v hornině tř. 3 do 100 m3</t>
  </si>
  <si>
    <t>2,5*4,30*3,2</t>
  </si>
  <si>
    <t>131201209</t>
  </si>
  <si>
    <t>Příplatek za lepivost u hloubení jam zapažených v hornině tř. 3</t>
  </si>
  <si>
    <t>1374872770</t>
  </si>
  <si>
    <t xml:space="preserve">Hloubení zapažených jam a zářezů  s urovnáním dna do předepsaného profilu a spádu Příplatek k cenám za lepivost horniny tř. 3</t>
  </si>
  <si>
    <t>328722238</t>
  </si>
  <si>
    <t>dla výkazu z podélného profilu</t>
  </si>
  <si>
    <t>263,5</t>
  </si>
  <si>
    <t>-2131013180</t>
  </si>
  <si>
    <t>2020561648</t>
  </si>
  <si>
    <t>4,2</t>
  </si>
  <si>
    <t>-576847065</t>
  </si>
  <si>
    <t>1226618204</t>
  </si>
  <si>
    <t>-801676759</t>
  </si>
  <si>
    <t>151301102</t>
  </si>
  <si>
    <t>Zřízení hnaného pažení a rozepření stěn rýh hl do 4 m</t>
  </si>
  <si>
    <t>-529061947</t>
  </si>
  <si>
    <t xml:space="preserve">Zřízení pažení a rozepření stěn rýh pro podzemní vedení pro všechny šířky rýhy  hnané, hloubky do 4 m</t>
  </si>
  <si>
    <t xml:space="preserve">jáma v místě napojení  Š1117</t>
  </si>
  <si>
    <t>2,5*4*2</t>
  </si>
  <si>
    <t>3,7*4*2</t>
  </si>
  <si>
    <t>151301112</t>
  </si>
  <si>
    <t>Odstranění hnaného pažení a rozepření stěn rýh hl do 4 m</t>
  </si>
  <si>
    <t>-1091956733</t>
  </si>
  <si>
    <t xml:space="preserve">Odstranění pažení a rozepření stěn rýh pro podzemní vedení  s uložením materiálu na vzdálenost do 3 m od kraje výkopu hnané, hloubky přes 2 do 4 m</t>
  </si>
  <si>
    <t>151301301</t>
  </si>
  <si>
    <t>Zřízení rozepření stěn při pažení hnaném hl do 4 m</t>
  </si>
  <si>
    <t>433150160</t>
  </si>
  <si>
    <t xml:space="preserve">Zřízení rozepření zapažených stěn výkopů  s potřebným přepažováním při roubení hnaném, hloubky do 4 m</t>
  </si>
  <si>
    <t>151301311</t>
  </si>
  <si>
    <t>Odstranění rozepření stěn při pažení hnaném hl do 4 m</t>
  </si>
  <si>
    <t>-181460330</t>
  </si>
  <si>
    <t xml:space="preserve">Odstranění rozepření stěn výkopů  s uložením materiálu na vzdálenost do 3 m od okraje výkopu roubení hnaného, hloubky do 4m</t>
  </si>
  <si>
    <t>1571704193</t>
  </si>
  <si>
    <t>-1995729217</t>
  </si>
  <si>
    <t>34,4+263,5</t>
  </si>
  <si>
    <t>-115157701</t>
  </si>
  <si>
    <t>výkopy - zásyp zeminou</t>
  </si>
  <si>
    <t>(34,4+300,5)-169,156</t>
  </si>
  <si>
    <t>2126700738</t>
  </si>
  <si>
    <t>165,744*10 'Přepočtené koeficientem množství</t>
  </si>
  <si>
    <t>-638992169</t>
  </si>
  <si>
    <t>171201211</t>
  </si>
  <si>
    <t>Poplatek za uložení stavebního odpadu - zeminy a kameniva na skládce</t>
  </si>
  <si>
    <t>-2091571808</t>
  </si>
  <si>
    <t>165,744*1,67</t>
  </si>
  <si>
    <t>-1378946043</t>
  </si>
  <si>
    <t>výkop, odečty lože, betony, obsypy</t>
  </si>
  <si>
    <t>rýh v budoucí komunikaci štěrkopískem množství *0,3</t>
  </si>
  <si>
    <t>(34,4+300,5-13,718-12,33-5,48-61,72)*0,3</t>
  </si>
  <si>
    <t>rýh v budoucím chodníku nebo zelené ploše množství *0,7</t>
  </si>
  <si>
    <t>(34,4+300,5-13,718-12,33-5,48-61,72)*0,7</t>
  </si>
  <si>
    <t>-646262695</t>
  </si>
  <si>
    <t>(34,4+300,5-13,718-12,33-5,48-61,72)*0,3*1,97</t>
  </si>
  <si>
    <t>2051079678</t>
  </si>
  <si>
    <t>30cm nad vrchol trouby kameninového potrubí</t>
  </si>
  <si>
    <t>137*0,41</t>
  </si>
  <si>
    <t>potrubí DN400 v místě napojení</t>
  </si>
  <si>
    <t>2,5*3,7*0,6</t>
  </si>
  <si>
    <t>729892386</t>
  </si>
  <si>
    <t>61,72*2 'Přepočtené koeficientem množství</t>
  </si>
  <si>
    <t>509447588</t>
  </si>
  <si>
    <t>mimo budoucí chodník a komunikaci</t>
  </si>
  <si>
    <t>5*1,5+2,7*2,5</t>
  </si>
  <si>
    <t>1135926352</t>
  </si>
  <si>
    <t>-1755895005</t>
  </si>
  <si>
    <t>14,25*0,035 'Přepočtené koeficientem množství</t>
  </si>
  <si>
    <t>-537593899</t>
  </si>
  <si>
    <t>potrubí + napojení</t>
  </si>
  <si>
    <t>0,9*137+3,7*2,5</t>
  </si>
  <si>
    <t>466021499</t>
  </si>
  <si>
    <t>0,9*137*0,1+3,7*2,5*0,15</t>
  </si>
  <si>
    <t>887713410</t>
  </si>
  <si>
    <t>5+1+6</t>
  </si>
  <si>
    <t>-1016995952</t>
  </si>
  <si>
    <t>332404961</t>
  </si>
  <si>
    <t>59224012</t>
  </si>
  <si>
    <t>prstenec betonový vyrovnávací ke krytu šachty 62,5x8x10 cm</t>
  </si>
  <si>
    <t>-362342392</t>
  </si>
  <si>
    <t>-673016662</t>
  </si>
  <si>
    <t>137*0,9*0,1</t>
  </si>
  <si>
    <t>1982859349</t>
  </si>
  <si>
    <t>137*0,04</t>
  </si>
  <si>
    <t>-615298880</t>
  </si>
  <si>
    <t>přídlažba kolem šachty Š1117 v nezpevněném terénu</t>
  </si>
  <si>
    <t>1539174806</t>
  </si>
  <si>
    <t>2*0,2 'Přepočtené koeficientem množství</t>
  </si>
  <si>
    <t>561082275</t>
  </si>
  <si>
    <t>Specifikace pro trubní materiál v obsáhlé příloze technické zpráva D.4.1</t>
  </si>
  <si>
    <t>136,9</t>
  </si>
  <si>
    <t>111614587</t>
  </si>
  <si>
    <t>136,9-(12*0,6)*1,03</t>
  </si>
  <si>
    <t>-1944872636</t>
  </si>
  <si>
    <t>242337142</t>
  </si>
  <si>
    <t>-1525328156</t>
  </si>
  <si>
    <t>2012288342</t>
  </si>
  <si>
    <t>850425921</t>
  </si>
  <si>
    <t>Výřez nebo výsek na potrubí z trub litinových tlakových DN 500 při opravách</t>
  </si>
  <si>
    <t>-505023361</t>
  </si>
  <si>
    <t>Výřez nebo výsek na potrubí z trub litinových tlakových při opravách DN 500</t>
  </si>
  <si>
    <t>výřez ocelové chráničky včetně jejího odstranění z porubí</t>
  </si>
  <si>
    <t>déka výřezu do 4m</t>
  </si>
  <si>
    <t>877390330</t>
  </si>
  <si>
    <t>Montáž spojek na kanalizačním potrubí z PP trub hladkých plnostěnných DN 400</t>
  </si>
  <si>
    <t>-374074603</t>
  </si>
  <si>
    <t>Montáž tvarovek na kanalizačním plastovém potrubí z polypropylenu PP hladkého plnostěnného spojek nebo redukcí DN 400</t>
  </si>
  <si>
    <t>při osazení šachty na stáv. stoku</t>
  </si>
  <si>
    <t>28612247</t>
  </si>
  <si>
    <t>přesuvka kanalizační plastová PVC KG DN 400 SN 12/16</t>
  </si>
  <si>
    <t>-1417351705</t>
  </si>
  <si>
    <t>877395121</t>
  </si>
  <si>
    <t>Výřez a montáž tvarovek odbočných na potrubí z kanalizačních trub z PVC DN 400</t>
  </si>
  <si>
    <t>1057795700</t>
  </si>
  <si>
    <t xml:space="preserve">Výřez a montáž odbočné tvarovky na potrubí z trub z tvrdého PVC  DN 400</t>
  </si>
  <si>
    <t>výřez pro osazení šachty</t>
  </si>
  <si>
    <t>1058328127</t>
  </si>
  <si>
    <t>Zajištění přípojek DN150 při tlakových zkouškách vzduchem ucpávkou i proti posunu</t>
  </si>
  <si>
    <t>-1193137956</t>
  </si>
  <si>
    <t>737028132</t>
  </si>
  <si>
    <t>338330083</t>
  </si>
  <si>
    <t>Tlakové čištění kanalizace před kamerovou prohlídkou KA DN250</t>
  </si>
  <si>
    <t>-1313485831</t>
  </si>
  <si>
    <t>1234936957</t>
  </si>
  <si>
    <t>137207922</t>
  </si>
  <si>
    <t>vč. žádku z kanalizačních cihel</t>
  </si>
  <si>
    <t>dno vybrolisovaný beton</t>
  </si>
  <si>
    <t>894411131</t>
  </si>
  <si>
    <t>Zřízení šachet kanalizačních z betonových dílců na potrubí DN nad 300 do 400 dno beton tř. C 25/30</t>
  </si>
  <si>
    <t>-1166737406</t>
  </si>
  <si>
    <t>Zřízení šachet kanalizačních z betonových dílců výšky vstupu do 1,50 m s obložením dna betonem tř. C 25/30, na potrubí DN přes 300 do 400</t>
  </si>
  <si>
    <t>59224039</t>
  </si>
  <si>
    <t xml:space="preserve">dno betonové šachtové DN 400 žlab kamenina nástupnice beton  100 x 88,5 x 23 cm</t>
  </si>
  <si>
    <t>-886846812</t>
  </si>
  <si>
    <t>vč. řádku z kanalizačních cihel</t>
  </si>
  <si>
    <t>1169342000</t>
  </si>
  <si>
    <t>320341171</t>
  </si>
  <si>
    <t>1514575420</t>
  </si>
  <si>
    <t>672885813</t>
  </si>
  <si>
    <t>656993499</t>
  </si>
  <si>
    <t>-1059180922</t>
  </si>
  <si>
    <t>286x003</t>
  </si>
  <si>
    <t>Poklop s rámem D400 KDM81B s logem provozovatele, samonivelační</t>
  </si>
  <si>
    <t>-1928033534</t>
  </si>
  <si>
    <t>Poklop s rámem Evropa8 D400 KDM81B s logem provozovatele, samonivelační</t>
  </si>
  <si>
    <t>-1140108481</t>
  </si>
  <si>
    <t>s vynecháním 40mm pod poklopem pro zajištění funkce</t>
  </si>
  <si>
    <t>899911108</t>
  </si>
  <si>
    <t>Kluzná objímka výšky 25 mm vnějšího průměru potrubí do 473 mm</t>
  </si>
  <si>
    <t>100246823</t>
  </si>
  <si>
    <t xml:space="preserve">Kluzné objímky (pojízdná sedla)  pro zasunutí potrubí do chráničky výšky 25 mm vnějšího průměru potrubí do 473 mm</t>
  </si>
  <si>
    <t>899913166</t>
  </si>
  <si>
    <t>Uzavírací manžeta chráničky potrubí DN 400 x 600</t>
  </si>
  <si>
    <t>-1529030174</t>
  </si>
  <si>
    <t xml:space="preserve">Koncové uzavírací manžety chrániček  DN potrubí x DN chráničky DN 400 x 600</t>
  </si>
  <si>
    <t>potrubí DN400, chránička DN500</t>
  </si>
  <si>
    <t>310838163</t>
  </si>
  <si>
    <t>3753-VZN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</si>
  <si>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</si>
  <si>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</si>
  <si>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</si>
  <si>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</si>
  <si>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</si>
  <si>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</si>
  <si>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</si>
  <si>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</si>
  <si>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</si>
  <si>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</si>
  <si>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</si>
  <si>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</si>
  <si>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</si>
  <si>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1024</t>
  </si>
  <si>
    <t>-594945752</t>
  </si>
  <si>
    <t>012203000</t>
  </si>
  <si>
    <t>Geodetické práce při provádění stavby</t>
  </si>
  <si>
    <t>-1488859504</t>
  </si>
  <si>
    <t>012303000</t>
  </si>
  <si>
    <t>Geodetické práce po výstavbě</t>
  </si>
  <si>
    <t>-728878171</t>
  </si>
  <si>
    <t>012403000</t>
  </si>
  <si>
    <t>Kartografické práce</t>
  </si>
  <si>
    <t>-1887741405</t>
  </si>
  <si>
    <t>013254000</t>
  </si>
  <si>
    <t>Dokumentace skutečného provedení stavby</t>
  </si>
  <si>
    <t>990539752</t>
  </si>
  <si>
    <t>VRN2</t>
  </si>
  <si>
    <t>Příprava staveniště</t>
  </si>
  <si>
    <t>020001000</t>
  </si>
  <si>
    <t>-910197286</t>
  </si>
  <si>
    <t>dopravně inženýrské opatření</t>
  </si>
  <si>
    <t>zajištění přechodného dopravního značení</t>
  </si>
  <si>
    <t>zajištění objízdné trasa</t>
  </si>
  <si>
    <t>zajištění zvl. užívání silnice</t>
  </si>
  <si>
    <t>M+D přechodné dopravní značení vč. pronájmu značek</t>
  </si>
  <si>
    <t>informavání vlastníků sousedních nemovitostí</t>
  </si>
  <si>
    <t>VRN3</t>
  </si>
  <si>
    <t>Zařízení staveniště</t>
  </si>
  <si>
    <t>030001000</t>
  </si>
  <si>
    <t>2038322165</t>
  </si>
  <si>
    <t>zřízení</t>
  </si>
  <si>
    <t>provoz vč. dodávek energií a služeb</t>
  </si>
  <si>
    <t>odstranění</t>
  </si>
  <si>
    <t>034403000</t>
  </si>
  <si>
    <t>Osvětlení staveniště</t>
  </si>
  <si>
    <t>1320080649</t>
  </si>
  <si>
    <t>osvětlení při pracech v blízkosti komunikace v provozu</t>
  </si>
  <si>
    <t>035103001</t>
  </si>
  <si>
    <t>Pronájem ploch</t>
  </si>
  <si>
    <t>-442330570</t>
  </si>
  <si>
    <t>meziskládky zemin</t>
  </si>
  <si>
    <t>skládky materiálu</t>
  </si>
  <si>
    <t>VRN4</t>
  </si>
  <si>
    <t>Inženýrská činnost</t>
  </si>
  <si>
    <t>043002000</t>
  </si>
  <si>
    <t>Zkoušky a ostatní měření</t>
  </si>
  <si>
    <t>-2096785242</t>
  </si>
  <si>
    <t>zajištění a kompletace výstupů ze zkoušek a měření</t>
  </si>
  <si>
    <t>043134000</t>
  </si>
  <si>
    <t>Zkoušky zatěžovací</t>
  </si>
  <si>
    <t>-1331343770</t>
  </si>
  <si>
    <t>statické zatěžovací zkoušky zemní pláně komunikací</t>
  </si>
  <si>
    <t>045002000</t>
  </si>
  <si>
    <t>Kompletační a koordinační činnost</t>
  </si>
  <si>
    <t>423198104</t>
  </si>
  <si>
    <t>koodinační činnost s dalšími investor na stavbě</t>
  </si>
  <si>
    <t>koordinační činnosti s dalšími dodavateli v prortoru stavby</t>
  </si>
  <si>
    <t>049002000</t>
  </si>
  <si>
    <t>Ostatní inženýrská činnost</t>
  </si>
  <si>
    <t>592511048</t>
  </si>
  <si>
    <t>zajištění veškerých jednání, případně změn a projedníní</t>
  </si>
  <si>
    <t>s orgány státní správy, vlastníkem a správcem silnice</t>
  </si>
  <si>
    <t>s investorem a dalšími investory, s budoucím provozovatelem</t>
  </si>
  <si>
    <t>přítomnost na kontrolních dnech, vč. zajištění prostoru</t>
  </si>
  <si>
    <t>VRN5</t>
  </si>
  <si>
    <t>Finanční náklady</t>
  </si>
  <si>
    <t>053002000</t>
  </si>
  <si>
    <t>Poplatky</t>
  </si>
  <si>
    <t>-1278373191</t>
  </si>
  <si>
    <t>veškeré poplatky vzniklé z realizace a umístění stavby</t>
  </si>
  <si>
    <t>VRN7</t>
  </si>
  <si>
    <t>Provozní vlivy</t>
  </si>
  <si>
    <t>071002000</t>
  </si>
  <si>
    <t>Provoz investora, třetích osob</t>
  </si>
  <si>
    <t>1393343332</t>
  </si>
  <si>
    <t>zajištění přístupu ke stávajícím nemovitostem</t>
  </si>
  <si>
    <t>075103000</t>
  </si>
  <si>
    <t>Ochranná pásma elektrického vedení</t>
  </si>
  <si>
    <t>1267525038</t>
  </si>
  <si>
    <t>ochranné pásmo vedení VN - ztížení montáže, osazení chráničky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</si>
</sst>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22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38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40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23.25" customHeight="1">
      <c r="B23" s="21"/>
      <c r="C23" s="22"/>
      <c r="D23" s="22"/>
      <c r="E23" s="36" t="s">
        <v>42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47</v>
      </c>
      <c r="E29" s="47"/>
      <c r="F29" s="32" t="s">
        <v>48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50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51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52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54</v>
      </c>
      <c r="U35" s="54"/>
      <c r="V35" s="54"/>
      <c r="W35" s="54"/>
      <c r="X35" s="56" t="s">
        <v>55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58</v>
      </c>
      <c r="AI60" s="42"/>
      <c r="AJ60" s="42"/>
      <c r="AK60" s="42"/>
      <c r="AL60" s="42"/>
      <c r="AM60" s="64" t="s">
        <v>59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60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61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58</v>
      </c>
      <c r="AI75" s="42"/>
      <c r="AJ75" s="42"/>
      <c r="AK75" s="42"/>
      <c r="AL75" s="42"/>
      <c r="AM75" s="64" t="s">
        <v>59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62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3753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VELKÁ BÍTEŠ - VODOVOD A KANALIZACE UL. RAJHRADSKÁ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VELKÁ BÍTEŠ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4. 12. 2018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Svaz vodovodů a kanalizací Žďársko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JDS projekt, s. r.o.</v>
      </c>
      <c r="AN89" s="71"/>
      <c r="AO89" s="71"/>
      <c r="AP89" s="71"/>
      <c r="AQ89" s="40"/>
      <c r="AR89" s="44"/>
      <c r="AS89" s="81" t="s">
        <v>63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>Suchánek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64</v>
      </c>
      <c r="D92" s="94"/>
      <c r="E92" s="94"/>
      <c r="F92" s="94"/>
      <c r="G92" s="94"/>
      <c r="H92" s="95"/>
      <c r="I92" s="96" t="s">
        <v>65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66</v>
      </c>
      <c r="AH92" s="94"/>
      <c r="AI92" s="94"/>
      <c r="AJ92" s="94"/>
      <c r="AK92" s="94"/>
      <c r="AL92" s="94"/>
      <c r="AM92" s="94"/>
      <c r="AN92" s="96" t="s">
        <v>67</v>
      </c>
      <c r="AO92" s="94"/>
      <c r="AP92" s="98"/>
      <c r="AQ92" s="99" t="s">
        <v>68</v>
      </c>
      <c r="AR92" s="44"/>
      <c r="AS92" s="100" t="s">
        <v>69</v>
      </c>
      <c r="AT92" s="101" t="s">
        <v>70</v>
      </c>
      <c r="AU92" s="101" t="s">
        <v>71</v>
      </c>
      <c r="AV92" s="101" t="s">
        <v>72</v>
      </c>
      <c r="AW92" s="101" t="s">
        <v>73</v>
      </c>
      <c r="AX92" s="101" t="s">
        <v>74</v>
      </c>
      <c r="AY92" s="101" t="s">
        <v>75</v>
      </c>
      <c r="AZ92" s="101" t="s">
        <v>76</v>
      </c>
      <c r="BA92" s="101" t="s">
        <v>77</v>
      </c>
      <c r="BB92" s="101" t="s">
        <v>78</v>
      </c>
      <c r="BC92" s="101" t="s">
        <v>79</v>
      </c>
      <c r="BD92" s="102" t="s">
        <v>80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81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ROUND(SUM(AG95:AG99),2)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ROUND(SUM(AS95:AS99),2)</f>
        <v>0</v>
      </c>
      <c r="AT94" s="114">
        <f>ROUND(SUM(AV94:AW94),2)</f>
        <v>0</v>
      </c>
      <c r="AU94" s="115">
        <f>ROUND(SUM(AU95:AU99),5)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ROUND(SUM(AZ95:AZ99),2)</f>
        <v>0</v>
      </c>
      <c r="BA94" s="114">
        <f>ROUND(SUM(BA95:BA99),2)</f>
        <v>0</v>
      </c>
      <c r="BB94" s="114">
        <f>ROUND(SUM(BB95:BB99),2)</f>
        <v>0</v>
      </c>
      <c r="BC94" s="114">
        <f>ROUND(SUM(BC95:BC99),2)</f>
        <v>0</v>
      </c>
      <c r="BD94" s="116">
        <f>ROUND(SUM(BD95:BD99),2)</f>
        <v>0</v>
      </c>
      <c r="BE94" s="6"/>
      <c r="BS94" s="117" t="s">
        <v>82</v>
      </c>
      <c r="BT94" s="117" t="s">
        <v>83</v>
      </c>
      <c r="BU94" s="118" t="s">
        <v>84</v>
      </c>
      <c r="BV94" s="117" t="s">
        <v>85</v>
      </c>
      <c r="BW94" s="117" t="s">
        <v>5</v>
      </c>
      <c r="BX94" s="117" t="s">
        <v>86</v>
      </c>
      <c r="CL94" s="117" t="s">
        <v>1</v>
      </c>
    </row>
    <row r="95" s="7" customFormat="1" ht="16.5" customHeight="1">
      <c r="A95" s="119" t="s">
        <v>87</v>
      </c>
      <c r="B95" s="120"/>
      <c r="C95" s="121"/>
      <c r="D95" s="122" t="s">
        <v>88</v>
      </c>
      <c r="E95" s="122"/>
      <c r="F95" s="122"/>
      <c r="G95" s="122"/>
      <c r="H95" s="122"/>
      <c r="I95" s="123"/>
      <c r="J95" s="122" t="s">
        <v>89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'3753-01 - SO 01 REKONSTRU...'!J30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90</v>
      </c>
      <c r="AR95" s="126"/>
      <c r="AS95" s="127">
        <v>0</v>
      </c>
      <c r="AT95" s="128">
        <f>ROUND(SUM(AV95:AW95),2)</f>
        <v>0</v>
      </c>
      <c r="AU95" s="129">
        <f>'3753-01 - SO 01 REKONSTRU...'!P125</f>
        <v>0</v>
      </c>
      <c r="AV95" s="128">
        <f>'3753-01 - SO 01 REKONSTRU...'!J33</f>
        <v>0</v>
      </c>
      <c r="AW95" s="128">
        <f>'3753-01 - SO 01 REKONSTRU...'!J34</f>
        <v>0</v>
      </c>
      <c r="AX95" s="128">
        <f>'3753-01 - SO 01 REKONSTRU...'!J35</f>
        <v>0</v>
      </c>
      <c r="AY95" s="128">
        <f>'3753-01 - SO 01 REKONSTRU...'!J36</f>
        <v>0</v>
      </c>
      <c r="AZ95" s="128">
        <f>'3753-01 - SO 01 REKONSTRU...'!F33</f>
        <v>0</v>
      </c>
      <c r="BA95" s="128">
        <f>'3753-01 - SO 01 REKONSTRU...'!F34</f>
        <v>0</v>
      </c>
      <c r="BB95" s="128">
        <f>'3753-01 - SO 01 REKONSTRU...'!F35</f>
        <v>0</v>
      </c>
      <c r="BC95" s="128">
        <f>'3753-01 - SO 01 REKONSTRU...'!F36</f>
        <v>0</v>
      </c>
      <c r="BD95" s="130">
        <f>'3753-01 - SO 01 REKONSTRU...'!F37</f>
        <v>0</v>
      </c>
      <c r="BE95" s="7"/>
      <c r="BT95" s="131" t="s">
        <v>91</v>
      </c>
      <c r="BV95" s="131" t="s">
        <v>85</v>
      </c>
      <c r="BW95" s="131" t="s">
        <v>92</v>
      </c>
      <c r="BX95" s="131" t="s">
        <v>5</v>
      </c>
      <c r="CL95" s="131" t="s">
        <v>1</v>
      </c>
      <c r="CM95" s="131" t="s">
        <v>93</v>
      </c>
    </row>
    <row r="96" s="7" customFormat="1" ht="16.5" customHeight="1">
      <c r="A96" s="119" t="s">
        <v>87</v>
      </c>
      <c r="B96" s="120"/>
      <c r="C96" s="121"/>
      <c r="D96" s="122" t="s">
        <v>94</v>
      </c>
      <c r="E96" s="122"/>
      <c r="F96" s="122"/>
      <c r="G96" s="122"/>
      <c r="H96" s="122"/>
      <c r="I96" s="123"/>
      <c r="J96" s="122" t="s">
        <v>95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'3753-02 - SO 02 NOVOSTAVB...'!J30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90</v>
      </c>
      <c r="AR96" s="126"/>
      <c r="AS96" s="127">
        <v>0</v>
      </c>
      <c r="AT96" s="128">
        <f>ROUND(SUM(AV96:AW96),2)</f>
        <v>0</v>
      </c>
      <c r="AU96" s="129">
        <f>'3753-02 - SO 02 NOVOSTAVB...'!P125</f>
        <v>0</v>
      </c>
      <c r="AV96" s="128">
        <f>'3753-02 - SO 02 NOVOSTAVB...'!J33</f>
        <v>0</v>
      </c>
      <c r="AW96" s="128">
        <f>'3753-02 - SO 02 NOVOSTAVB...'!J34</f>
        <v>0</v>
      </c>
      <c r="AX96" s="128">
        <f>'3753-02 - SO 02 NOVOSTAVB...'!J35</f>
        <v>0</v>
      </c>
      <c r="AY96" s="128">
        <f>'3753-02 - SO 02 NOVOSTAVB...'!J36</f>
        <v>0</v>
      </c>
      <c r="AZ96" s="128">
        <f>'3753-02 - SO 02 NOVOSTAVB...'!F33</f>
        <v>0</v>
      </c>
      <c r="BA96" s="128">
        <f>'3753-02 - SO 02 NOVOSTAVB...'!F34</f>
        <v>0</v>
      </c>
      <c r="BB96" s="128">
        <f>'3753-02 - SO 02 NOVOSTAVB...'!F35</f>
        <v>0</v>
      </c>
      <c r="BC96" s="128">
        <f>'3753-02 - SO 02 NOVOSTAVB...'!F36</f>
        <v>0</v>
      </c>
      <c r="BD96" s="130">
        <f>'3753-02 - SO 02 NOVOSTAVB...'!F37</f>
        <v>0</v>
      </c>
      <c r="BE96" s="7"/>
      <c r="BT96" s="131" t="s">
        <v>91</v>
      </c>
      <c r="BV96" s="131" t="s">
        <v>85</v>
      </c>
      <c r="BW96" s="131" t="s">
        <v>96</v>
      </c>
      <c r="BX96" s="131" t="s">
        <v>5</v>
      </c>
      <c r="CL96" s="131" t="s">
        <v>1</v>
      </c>
      <c r="CM96" s="131" t="s">
        <v>93</v>
      </c>
    </row>
    <row r="97" s="7" customFormat="1" ht="24.75" customHeight="1">
      <c r="A97" s="119" t="s">
        <v>87</v>
      </c>
      <c r="B97" s="120"/>
      <c r="C97" s="121"/>
      <c r="D97" s="122" t="s">
        <v>97</v>
      </c>
      <c r="E97" s="122"/>
      <c r="F97" s="122"/>
      <c r="G97" s="122"/>
      <c r="H97" s="122"/>
      <c r="I97" s="123"/>
      <c r="J97" s="122" t="s">
        <v>98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'3753-03 - SO 03 SPLAŠKOVÁ...'!J30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90</v>
      </c>
      <c r="AR97" s="126"/>
      <c r="AS97" s="127">
        <v>0</v>
      </c>
      <c r="AT97" s="128">
        <f>ROUND(SUM(AV97:AW97),2)</f>
        <v>0</v>
      </c>
      <c r="AU97" s="129">
        <f>'3753-03 - SO 03 SPLAŠKOVÁ...'!P127</f>
        <v>0</v>
      </c>
      <c r="AV97" s="128">
        <f>'3753-03 - SO 03 SPLAŠKOVÁ...'!J33</f>
        <v>0</v>
      </c>
      <c r="AW97" s="128">
        <f>'3753-03 - SO 03 SPLAŠKOVÁ...'!J34</f>
        <v>0</v>
      </c>
      <c r="AX97" s="128">
        <f>'3753-03 - SO 03 SPLAŠKOVÁ...'!J35</f>
        <v>0</v>
      </c>
      <c r="AY97" s="128">
        <f>'3753-03 - SO 03 SPLAŠKOVÁ...'!J36</f>
        <v>0</v>
      </c>
      <c r="AZ97" s="128">
        <f>'3753-03 - SO 03 SPLAŠKOVÁ...'!F33</f>
        <v>0</v>
      </c>
      <c r="BA97" s="128">
        <f>'3753-03 - SO 03 SPLAŠKOVÁ...'!F34</f>
        <v>0</v>
      </c>
      <c r="BB97" s="128">
        <f>'3753-03 - SO 03 SPLAŠKOVÁ...'!F35</f>
        <v>0</v>
      </c>
      <c r="BC97" s="128">
        <f>'3753-03 - SO 03 SPLAŠKOVÁ...'!F36</f>
        <v>0</v>
      </c>
      <c r="BD97" s="130">
        <f>'3753-03 - SO 03 SPLAŠKOVÁ...'!F37</f>
        <v>0</v>
      </c>
      <c r="BE97" s="7"/>
      <c r="BT97" s="131" t="s">
        <v>91</v>
      </c>
      <c r="BV97" s="131" t="s">
        <v>85</v>
      </c>
      <c r="BW97" s="131" t="s">
        <v>99</v>
      </c>
      <c r="BX97" s="131" t="s">
        <v>5</v>
      </c>
      <c r="CL97" s="131" t="s">
        <v>1</v>
      </c>
      <c r="CM97" s="131" t="s">
        <v>93</v>
      </c>
    </row>
    <row r="98" s="7" customFormat="1" ht="24.75" customHeight="1">
      <c r="A98" s="119" t="s">
        <v>87</v>
      </c>
      <c r="B98" s="120"/>
      <c r="C98" s="121"/>
      <c r="D98" s="122" t="s">
        <v>100</v>
      </c>
      <c r="E98" s="122"/>
      <c r="F98" s="122"/>
      <c r="G98" s="122"/>
      <c r="H98" s="122"/>
      <c r="I98" s="123"/>
      <c r="J98" s="122" t="s">
        <v>101</v>
      </c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2"/>
      <c r="AD98" s="122"/>
      <c r="AE98" s="122"/>
      <c r="AF98" s="122"/>
      <c r="AG98" s="124">
        <f>'3753-04 - SO 04 SPLAŠKOVÁ...'!J30</f>
        <v>0</v>
      </c>
      <c r="AH98" s="123"/>
      <c r="AI98" s="123"/>
      <c r="AJ98" s="123"/>
      <c r="AK98" s="123"/>
      <c r="AL98" s="123"/>
      <c r="AM98" s="123"/>
      <c r="AN98" s="124">
        <f>SUM(AG98,AT98)</f>
        <v>0</v>
      </c>
      <c r="AO98" s="123"/>
      <c r="AP98" s="123"/>
      <c r="AQ98" s="125" t="s">
        <v>90</v>
      </c>
      <c r="AR98" s="126"/>
      <c r="AS98" s="127">
        <v>0</v>
      </c>
      <c r="AT98" s="128">
        <f>ROUND(SUM(AV98:AW98),2)</f>
        <v>0</v>
      </c>
      <c r="AU98" s="129">
        <f>'3753-04 - SO 04 SPLAŠKOVÁ...'!P123</f>
        <v>0</v>
      </c>
      <c r="AV98" s="128">
        <f>'3753-04 - SO 04 SPLAŠKOVÁ...'!J33</f>
        <v>0</v>
      </c>
      <c r="AW98" s="128">
        <f>'3753-04 - SO 04 SPLAŠKOVÁ...'!J34</f>
        <v>0</v>
      </c>
      <c r="AX98" s="128">
        <f>'3753-04 - SO 04 SPLAŠKOVÁ...'!J35</f>
        <v>0</v>
      </c>
      <c r="AY98" s="128">
        <f>'3753-04 - SO 04 SPLAŠKOVÁ...'!J36</f>
        <v>0</v>
      </c>
      <c r="AZ98" s="128">
        <f>'3753-04 - SO 04 SPLAŠKOVÁ...'!F33</f>
        <v>0</v>
      </c>
      <c r="BA98" s="128">
        <f>'3753-04 - SO 04 SPLAŠKOVÁ...'!F34</f>
        <v>0</v>
      </c>
      <c r="BB98" s="128">
        <f>'3753-04 - SO 04 SPLAŠKOVÁ...'!F35</f>
        <v>0</v>
      </c>
      <c r="BC98" s="128">
        <f>'3753-04 - SO 04 SPLAŠKOVÁ...'!F36</f>
        <v>0</v>
      </c>
      <c r="BD98" s="130">
        <f>'3753-04 - SO 04 SPLAŠKOVÁ...'!F37</f>
        <v>0</v>
      </c>
      <c r="BE98" s="7"/>
      <c r="BT98" s="131" t="s">
        <v>91</v>
      </c>
      <c r="BV98" s="131" t="s">
        <v>85</v>
      </c>
      <c r="BW98" s="131" t="s">
        <v>102</v>
      </c>
      <c r="BX98" s="131" t="s">
        <v>5</v>
      </c>
      <c r="CL98" s="131" t="s">
        <v>1</v>
      </c>
      <c r="CM98" s="131" t="s">
        <v>93</v>
      </c>
    </row>
    <row r="99" s="7" customFormat="1" ht="24.75" customHeight="1">
      <c r="A99" s="119" t="s">
        <v>87</v>
      </c>
      <c r="B99" s="120"/>
      <c r="C99" s="121"/>
      <c r="D99" s="122" t="s">
        <v>103</v>
      </c>
      <c r="E99" s="122"/>
      <c r="F99" s="122"/>
      <c r="G99" s="122"/>
      <c r="H99" s="122"/>
      <c r="I99" s="123"/>
      <c r="J99" s="122" t="s">
        <v>104</v>
      </c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  <c r="Y99" s="122"/>
      <c r="Z99" s="122"/>
      <c r="AA99" s="122"/>
      <c r="AB99" s="122"/>
      <c r="AC99" s="122"/>
      <c r="AD99" s="122"/>
      <c r="AE99" s="122"/>
      <c r="AF99" s="122"/>
      <c r="AG99" s="124">
        <f>'3753-VZN - VEDLEJŠÍ ROZPO...'!J30</f>
        <v>0</v>
      </c>
      <c r="AH99" s="123"/>
      <c r="AI99" s="123"/>
      <c r="AJ99" s="123"/>
      <c r="AK99" s="123"/>
      <c r="AL99" s="123"/>
      <c r="AM99" s="123"/>
      <c r="AN99" s="124">
        <f>SUM(AG99,AT99)</f>
        <v>0</v>
      </c>
      <c r="AO99" s="123"/>
      <c r="AP99" s="123"/>
      <c r="AQ99" s="125" t="s">
        <v>90</v>
      </c>
      <c r="AR99" s="126"/>
      <c r="AS99" s="132">
        <v>0</v>
      </c>
      <c r="AT99" s="133">
        <f>ROUND(SUM(AV99:AW99),2)</f>
        <v>0</v>
      </c>
      <c r="AU99" s="134">
        <f>'3753-VZN - VEDLEJŠÍ ROZPO...'!P123</f>
        <v>0</v>
      </c>
      <c r="AV99" s="133">
        <f>'3753-VZN - VEDLEJŠÍ ROZPO...'!J33</f>
        <v>0</v>
      </c>
      <c r="AW99" s="133">
        <f>'3753-VZN - VEDLEJŠÍ ROZPO...'!J34</f>
        <v>0</v>
      </c>
      <c r="AX99" s="133">
        <f>'3753-VZN - VEDLEJŠÍ ROZPO...'!J35</f>
        <v>0</v>
      </c>
      <c r="AY99" s="133">
        <f>'3753-VZN - VEDLEJŠÍ ROZPO...'!J36</f>
        <v>0</v>
      </c>
      <c r="AZ99" s="133">
        <f>'3753-VZN - VEDLEJŠÍ ROZPO...'!F33</f>
        <v>0</v>
      </c>
      <c r="BA99" s="133">
        <f>'3753-VZN - VEDLEJŠÍ ROZPO...'!F34</f>
        <v>0</v>
      </c>
      <c r="BB99" s="133">
        <f>'3753-VZN - VEDLEJŠÍ ROZPO...'!F35</f>
        <v>0</v>
      </c>
      <c r="BC99" s="133">
        <f>'3753-VZN - VEDLEJŠÍ ROZPO...'!F36</f>
        <v>0</v>
      </c>
      <c r="BD99" s="135">
        <f>'3753-VZN - VEDLEJŠÍ ROZPO...'!F37</f>
        <v>0</v>
      </c>
      <c r="BE99" s="7"/>
      <c r="BT99" s="131" t="s">
        <v>91</v>
      </c>
      <c r="BV99" s="131" t="s">
        <v>85</v>
      </c>
      <c r="BW99" s="131" t="s">
        <v>105</v>
      </c>
      <c r="BX99" s="131" t="s">
        <v>5</v>
      </c>
      <c r="CL99" s="131" t="s">
        <v>1</v>
      </c>
      <c r="CM99" s="131" t="s">
        <v>93</v>
      </c>
    </row>
    <row r="100" s="2" customFormat="1" ht="30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44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</sheetData>
  <sheetProtection sheet="1" formatColumns="0" formatRows="0" objects="1" scenarios="1" spinCount="100000" saltValue="4Sp1Wz6OenZLLiXc39XP2JF1hTQfMaX45q41F+qJZu/x7xJ99ST2oNTsMEmIDVhtU9emVPD37ZlwCP91JAhuww==" hashValue="gHC/VqRMpzafnEpoJSItjb6COvQrv4Y9n3RlJDfP9LtKZmV4Nhha+QxsaXPyt+/FsNecCY3kw29dmmeQpquFDg==" algorithmName="SHA-512" password="CC35"/>
  <mergeCells count="58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3753-01 - SO 01 REKONSTRU...'!C2" display="/"/>
    <hyperlink ref="A96" location="'3753-02 - SO 02 NOVOSTAVB...'!C2" display="/"/>
    <hyperlink ref="A97" location="'3753-03 - SO 03 SPLAŠKOVÁ...'!C2" display="/"/>
    <hyperlink ref="A98" location="'3753-04 - SO 04 SPLAŠKOVÁ...'!C2" display="/"/>
    <hyperlink ref="A99" location="'3753-VZN - VEDLEJŠÍ ROZPO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93</v>
      </c>
    </row>
    <row r="4" hidden="1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VELKÁ BÍTEŠ - VODOVOD A KANALIZACE UL. RAJHRADSKÁ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108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4. 12. 2018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109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110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43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45</v>
      </c>
      <c r="G32" s="38"/>
      <c r="H32" s="38"/>
      <c r="I32" s="152" t="s">
        <v>44</v>
      </c>
      <c r="J32" s="152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47</v>
      </c>
      <c r="E33" s="140" t="s">
        <v>48</v>
      </c>
      <c r="F33" s="154">
        <f>ROUND((SUM(BE125:BE560)),  2)</f>
        <v>0</v>
      </c>
      <c r="G33" s="38"/>
      <c r="H33" s="38"/>
      <c r="I33" s="155">
        <v>0.20999999999999999</v>
      </c>
      <c r="J33" s="154">
        <f>ROUND(((SUM(BE125:BE560))*I33),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49</v>
      </c>
      <c r="F34" s="154">
        <f>ROUND((SUM(BF125:BF560)),  2)</f>
        <v>0</v>
      </c>
      <c r="G34" s="38"/>
      <c r="H34" s="38"/>
      <c r="I34" s="155">
        <v>0.14999999999999999</v>
      </c>
      <c r="J34" s="154">
        <f>ROUND(((SUM(BF125:BF560))*I34),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50</v>
      </c>
      <c r="F35" s="154">
        <f>ROUND((SUM(BG125:BG560)),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51</v>
      </c>
      <c r="F36" s="154">
        <f>ROUND((SUM(BH125:BH560)),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52</v>
      </c>
      <c r="F37" s="154">
        <f>ROUND((SUM(BI125:BI560)),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53</v>
      </c>
      <c r="E39" s="158"/>
      <c r="F39" s="158"/>
      <c r="G39" s="159" t="s">
        <v>54</v>
      </c>
      <c r="H39" s="160" t="s">
        <v>55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56</v>
      </c>
      <c r="E50" s="164"/>
      <c r="F50" s="164"/>
      <c r="G50" s="163" t="s">
        <v>57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58</v>
      </c>
      <c r="E61" s="166"/>
      <c r="F61" s="167" t="s">
        <v>59</v>
      </c>
      <c r="G61" s="165" t="s">
        <v>58</v>
      </c>
      <c r="H61" s="166"/>
      <c r="I61" s="166"/>
      <c r="J61" s="168" t="s">
        <v>59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60</v>
      </c>
      <c r="E65" s="169"/>
      <c r="F65" s="169"/>
      <c r="G65" s="163" t="s">
        <v>61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58</v>
      </c>
      <c r="E76" s="166"/>
      <c r="F76" s="167" t="s">
        <v>59</v>
      </c>
      <c r="G76" s="165" t="s">
        <v>58</v>
      </c>
      <c r="H76" s="166"/>
      <c r="I76" s="166"/>
      <c r="J76" s="168" t="s">
        <v>59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VELKÁ BÍTEŠ - VODOVOD A KANALIZACE UL. RAJHRADSKÁ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3753-01 - SO 01 REKONSTRUKCE VODOVODU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VELKÁ BÍTEŠ</v>
      </c>
      <c r="G89" s="40"/>
      <c r="H89" s="40"/>
      <c r="I89" s="32" t="s">
        <v>22</v>
      </c>
      <c r="J89" s="79" t="str">
        <f>IF(J12="","",J12)</f>
        <v>4. 12. 2018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Svaz vodovodů a kanalizací Žďársko</v>
      </c>
      <c r="G91" s="40"/>
      <c r="H91" s="40"/>
      <c r="I91" s="32" t="s">
        <v>32</v>
      </c>
      <c r="J91" s="36" t="str">
        <f>E21</f>
        <v>JDS projekt,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Suchánek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hidden="1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118</v>
      </c>
      <c r="E99" s="188"/>
      <c r="F99" s="188"/>
      <c r="G99" s="188"/>
      <c r="H99" s="188"/>
      <c r="I99" s="188"/>
      <c r="J99" s="189">
        <f>J280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119</v>
      </c>
      <c r="E100" s="188"/>
      <c r="F100" s="188"/>
      <c r="G100" s="188"/>
      <c r="H100" s="188"/>
      <c r="I100" s="188"/>
      <c r="J100" s="189">
        <f>J288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120</v>
      </c>
      <c r="E101" s="188"/>
      <c r="F101" s="188"/>
      <c r="G101" s="188"/>
      <c r="H101" s="188"/>
      <c r="I101" s="188"/>
      <c r="J101" s="189">
        <f>J301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121</v>
      </c>
      <c r="E102" s="188"/>
      <c r="F102" s="188"/>
      <c r="G102" s="188"/>
      <c r="H102" s="188"/>
      <c r="I102" s="188"/>
      <c r="J102" s="189">
        <f>J339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122</v>
      </c>
      <c r="E103" s="188"/>
      <c r="F103" s="188"/>
      <c r="G103" s="188"/>
      <c r="H103" s="188"/>
      <c r="I103" s="188"/>
      <c r="J103" s="189">
        <f>J465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123</v>
      </c>
      <c r="E104" s="188"/>
      <c r="F104" s="188"/>
      <c r="G104" s="188"/>
      <c r="H104" s="188"/>
      <c r="I104" s="188"/>
      <c r="J104" s="189">
        <f>J538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124</v>
      </c>
      <c r="E105" s="188"/>
      <c r="F105" s="188"/>
      <c r="G105" s="188"/>
      <c r="H105" s="188"/>
      <c r="I105" s="188"/>
      <c r="J105" s="189">
        <f>J558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VELKÁ BÍTEŠ - VODOVOD A KANALIZACE UL. RAJHRADSKÁ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3753-01 - SO 01 REKONSTRUKCE VODOVODU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VELKÁ BÍTEŠ</v>
      </c>
      <c r="G119" s="40"/>
      <c r="H119" s="40"/>
      <c r="I119" s="32" t="s">
        <v>22</v>
      </c>
      <c r="J119" s="79" t="str">
        <f>IF(J12="","",J12)</f>
        <v>4. 12. 2018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Svaz vodovodů a kanalizací Žďársko</v>
      </c>
      <c r="G121" s="40"/>
      <c r="H121" s="40"/>
      <c r="I121" s="32" t="s">
        <v>32</v>
      </c>
      <c r="J121" s="36" t="str">
        <f>E21</f>
        <v>JDS projekt,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37</v>
      </c>
      <c r="J122" s="36" t="str">
        <f>E24</f>
        <v>Suchánek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126</v>
      </c>
      <c r="D124" s="194" t="s">
        <v>68</v>
      </c>
      <c r="E124" s="194" t="s">
        <v>64</v>
      </c>
      <c r="F124" s="194" t="s">
        <v>65</v>
      </c>
      <c r="G124" s="194" t="s">
        <v>127</v>
      </c>
      <c r="H124" s="194" t="s">
        <v>128</v>
      </c>
      <c r="I124" s="194" t="s">
        <v>129</v>
      </c>
      <c r="J124" s="195" t="s">
        <v>113</v>
      </c>
      <c r="K124" s="196" t="s">
        <v>130</v>
      </c>
      <c r="L124" s="197"/>
      <c r="M124" s="100" t="s">
        <v>1</v>
      </c>
      <c r="N124" s="101" t="s">
        <v>47</v>
      </c>
      <c r="O124" s="101" t="s">
        <v>131</v>
      </c>
      <c r="P124" s="101" t="s">
        <v>132</v>
      </c>
      <c r="Q124" s="101" t="s">
        <v>133</v>
      </c>
      <c r="R124" s="101" t="s">
        <v>134</v>
      </c>
      <c r="S124" s="101" t="s">
        <v>135</v>
      </c>
      <c r="T124" s="102" t="s">
        <v>136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137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</f>
        <v>0</v>
      </c>
      <c r="Q125" s="104"/>
      <c r="R125" s="200">
        <f>R126</f>
        <v>112.27385564000002</v>
      </c>
      <c r="S125" s="104"/>
      <c r="T125" s="201">
        <f>T126</f>
        <v>103.51949999999999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82</v>
      </c>
      <c r="AU125" s="17" t="s">
        <v>115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82</v>
      </c>
      <c r="E126" s="206" t="s">
        <v>138</v>
      </c>
      <c r="F126" s="206" t="s">
        <v>139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P127+P280+P288+P301+P339+P465+P538+P558</f>
        <v>0</v>
      </c>
      <c r="Q126" s="211"/>
      <c r="R126" s="212">
        <f>R127+R280+R288+R301+R339+R465+R538+R558</f>
        <v>112.27385564000002</v>
      </c>
      <c r="S126" s="211"/>
      <c r="T126" s="213">
        <f>T127+T280+T288+T301+T339+T465+T538+T558</f>
        <v>103.51949999999999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91</v>
      </c>
      <c r="AT126" s="215" t="s">
        <v>82</v>
      </c>
      <c r="AU126" s="215" t="s">
        <v>83</v>
      </c>
      <c r="AY126" s="214" t="s">
        <v>140</v>
      </c>
      <c r="BK126" s="216">
        <f>BK127+BK280+BK288+BK301+BK339+BK465+BK538+BK558</f>
        <v>0</v>
      </c>
    </row>
    <row r="127" s="12" customFormat="1" ht="22.8" customHeight="1">
      <c r="A127" s="12"/>
      <c r="B127" s="203"/>
      <c r="C127" s="204"/>
      <c r="D127" s="205" t="s">
        <v>82</v>
      </c>
      <c r="E127" s="217" t="s">
        <v>91</v>
      </c>
      <c r="F127" s="217" t="s">
        <v>141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SUM(P128:P279)</f>
        <v>0</v>
      </c>
      <c r="Q127" s="211"/>
      <c r="R127" s="212">
        <f>SUM(R128:R279)</f>
        <v>4.9736729999999998</v>
      </c>
      <c r="S127" s="211"/>
      <c r="T127" s="213">
        <f>SUM(T128:T279)</f>
        <v>103.51949999999999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91</v>
      </c>
      <c r="AT127" s="215" t="s">
        <v>82</v>
      </c>
      <c r="AU127" s="215" t="s">
        <v>91</v>
      </c>
      <c r="AY127" s="214" t="s">
        <v>140</v>
      </c>
      <c r="BK127" s="216">
        <f>SUM(BK128:BK279)</f>
        <v>0</v>
      </c>
    </row>
    <row r="128" s="2" customFormat="1" ht="14.4" customHeight="1">
      <c r="A128" s="38"/>
      <c r="B128" s="39"/>
      <c r="C128" s="219" t="s">
        <v>91</v>
      </c>
      <c r="D128" s="219" t="s">
        <v>142</v>
      </c>
      <c r="E128" s="220" t="s">
        <v>143</v>
      </c>
      <c r="F128" s="221" t="s">
        <v>144</v>
      </c>
      <c r="G128" s="222" t="s">
        <v>145</v>
      </c>
      <c r="H128" s="223">
        <v>19.5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0.26000000000000001</v>
      </c>
      <c r="T128" s="230">
        <f>S128*H128</f>
        <v>5.0700000000000003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146</v>
      </c>
      <c r="AT128" s="231" t="s">
        <v>142</v>
      </c>
      <c r="AU128" s="231" t="s">
        <v>93</v>
      </c>
      <c r="AY128" s="17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91</v>
      </c>
      <c r="BK128" s="232">
        <f>ROUND(I128*H128,2)</f>
        <v>0</v>
      </c>
      <c r="BL128" s="17" t="s">
        <v>146</v>
      </c>
      <c r="BM128" s="231" t="s">
        <v>147</v>
      </c>
    </row>
    <row r="129" s="2" customFormat="1">
      <c r="A129" s="38"/>
      <c r="B129" s="39"/>
      <c r="C129" s="40"/>
      <c r="D129" s="233" t="s">
        <v>148</v>
      </c>
      <c r="E129" s="40"/>
      <c r="F129" s="234" t="s">
        <v>149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148</v>
      </c>
      <c r="AU129" s="17" t="s">
        <v>93</v>
      </c>
    </row>
    <row r="130" s="13" customFormat="1">
      <c r="A130" s="13"/>
      <c r="B130" s="238"/>
      <c r="C130" s="239"/>
      <c r="D130" s="233" t="s">
        <v>150</v>
      </c>
      <c r="E130" s="240" t="s">
        <v>1</v>
      </c>
      <c r="F130" s="241" t="s">
        <v>151</v>
      </c>
      <c r="G130" s="239"/>
      <c r="H130" s="240" t="s">
        <v>1</v>
      </c>
      <c r="I130" s="242"/>
      <c r="J130" s="239"/>
      <c r="K130" s="239"/>
      <c r="L130" s="243"/>
      <c r="M130" s="244"/>
      <c r="N130" s="245"/>
      <c r="O130" s="245"/>
      <c r="P130" s="245"/>
      <c r="Q130" s="245"/>
      <c r="R130" s="245"/>
      <c r="S130" s="245"/>
      <c r="T130" s="24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7" t="s">
        <v>150</v>
      </c>
      <c r="AU130" s="247" t="s">
        <v>93</v>
      </c>
      <c r="AV130" s="13" t="s">
        <v>91</v>
      </c>
      <c r="AW130" s="13" t="s">
        <v>36</v>
      </c>
      <c r="AX130" s="13" t="s">
        <v>83</v>
      </c>
      <c r="AY130" s="247" t="s">
        <v>140</v>
      </c>
    </row>
    <row r="131" s="14" customFormat="1">
      <c r="A131" s="14"/>
      <c r="B131" s="248"/>
      <c r="C131" s="249"/>
      <c r="D131" s="233" t="s">
        <v>150</v>
      </c>
      <c r="E131" s="250" t="s">
        <v>1</v>
      </c>
      <c r="F131" s="251" t="s">
        <v>152</v>
      </c>
      <c r="G131" s="249"/>
      <c r="H131" s="252">
        <v>4.5</v>
      </c>
      <c r="I131" s="253"/>
      <c r="J131" s="249"/>
      <c r="K131" s="249"/>
      <c r="L131" s="254"/>
      <c r="M131" s="255"/>
      <c r="N131" s="256"/>
      <c r="O131" s="256"/>
      <c r="P131" s="256"/>
      <c r="Q131" s="256"/>
      <c r="R131" s="256"/>
      <c r="S131" s="256"/>
      <c r="T131" s="257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8" t="s">
        <v>150</v>
      </c>
      <c r="AU131" s="258" t="s">
        <v>93</v>
      </c>
      <c r="AV131" s="14" t="s">
        <v>93</v>
      </c>
      <c r="AW131" s="14" t="s">
        <v>36</v>
      </c>
      <c r="AX131" s="14" t="s">
        <v>83</v>
      </c>
      <c r="AY131" s="258" t="s">
        <v>140</v>
      </c>
    </row>
    <row r="132" s="13" customFormat="1">
      <c r="A132" s="13"/>
      <c r="B132" s="238"/>
      <c r="C132" s="239"/>
      <c r="D132" s="233" t="s">
        <v>150</v>
      </c>
      <c r="E132" s="240" t="s">
        <v>1</v>
      </c>
      <c r="F132" s="241" t="s">
        <v>153</v>
      </c>
      <c r="G132" s="239"/>
      <c r="H132" s="240" t="s">
        <v>1</v>
      </c>
      <c r="I132" s="242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150</v>
      </c>
      <c r="AU132" s="247" t="s">
        <v>93</v>
      </c>
      <c r="AV132" s="13" t="s">
        <v>91</v>
      </c>
      <c r="AW132" s="13" t="s">
        <v>36</v>
      </c>
      <c r="AX132" s="13" t="s">
        <v>83</v>
      </c>
      <c r="AY132" s="247" t="s">
        <v>140</v>
      </c>
    </row>
    <row r="133" s="14" customFormat="1">
      <c r="A133" s="14"/>
      <c r="B133" s="248"/>
      <c r="C133" s="249"/>
      <c r="D133" s="233" t="s">
        <v>150</v>
      </c>
      <c r="E133" s="250" t="s">
        <v>1</v>
      </c>
      <c r="F133" s="251" t="s">
        <v>154</v>
      </c>
      <c r="G133" s="249"/>
      <c r="H133" s="252">
        <v>15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150</v>
      </c>
      <c r="AU133" s="258" t="s">
        <v>93</v>
      </c>
      <c r="AV133" s="14" t="s">
        <v>93</v>
      </c>
      <c r="AW133" s="14" t="s">
        <v>36</v>
      </c>
      <c r="AX133" s="14" t="s">
        <v>83</v>
      </c>
      <c r="AY133" s="258" t="s">
        <v>140</v>
      </c>
    </row>
    <row r="134" s="15" customFormat="1">
      <c r="A134" s="15"/>
      <c r="B134" s="259"/>
      <c r="C134" s="260"/>
      <c r="D134" s="233" t="s">
        <v>150</v>
      </c>
      <c r="E134" s="261" t="s">
        <v>1</v>
      </c>
      <c r="F134" s="262" t="s">
        <v>155</v>
      </c>
      <c r="G134" s="260"/>
      <c r="H134" s="263">
        <v>19.5</v>
      </c>
      <c r="I134" s="264"/>
      <c r="J134" s="260"/>
      <c r="K134" s="260"/>
      <c r="L134" s="265"/>
      <c r="M134" s="266"/>
      <c r="N134" s="267"/>
      <c r="O134" s="267"/>
      <c r="P134" s="267"/>
      <c r="Q134" s="267"/>
      <c r="R134" s="267"/>
      <c r="S134" s="267"/>
      <c r="T134" s="26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9" t="s">
        <v>150</v>
      </c>
      <c r="AU134" s="269" t="s">
        <v>93</v>
      </c>
      <c r="AV134" s="15" t="s">
        <v>146</v>
      </c>
      <c r="AW134" s="15" t="s">
        <v>36</v>
      </c>
      <c r="AX134" s="15" t="s">
        <v>91</v>
      </c>
      <c r="AY134" s="269" t="s">
        <v>140</v>
      </c>
    </row>
    <row r="135" s="2" customFormat="1" ht="14.4" customHeight="1">
      <c r="A135" s="38"/>
      <c r="B135" s="39"/>
      <c r="C135" s="219" t="s">
        <v>93</v>
      </c>
      <c r="D135" s="219" t="s">
        <v>142</v>
      </c>
      <c r="E135" s="220" t="s">
        <v>156</v>
      </c>
      <c r="F135" s="221" t="s">
        <v>157</v>
      </c>
      <c r="G135" s="222" t="s">
        <v>145</v>
      </c>
      <c r="H135" s="223">
        <v>156.09999999999999</v>
      </c>
      <c r="I135" s="224"/>
      <c r="J135" s="225">
        <f>ROUND(I135*H135,2)</f>
        <v>0</v>
      </c>
      <c r="K135" s="226"/>
      <c r="L135" s="44"/>
      <c r="M135" s="227" t="s">
        <v>1</v>
      </c>
      <c r="N135" s="228" t="s">
        <v>48</v>
      </c>
      <c r="O135" s="91"/>
      <c r="P135" s="229">
        <f>O135*H135</f>
        <v>0</v>
      </c>
      <c r="Q135" s="229">
        <v>0</v>
      </c>
      <c r="R135" s="229">
        <f>Q135*H135</f>
        <v>0</v>
      </c>
      <c r="S135" s="229">
        <v>0.28999999999999998</v>
      </c>
      <c r="T135" s="230">
        <f>S135*H135</f>
        <v>45.268999999999998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1" t="s">
        <v>146</v>
      </c>
      <c r="AT135" s="231" t="s">
        <v>142</v>
      </c>
      <c r="AU135" s="231" t="s">
        <v>93</v>
      </c>
      <c r="AY135" s="17" t="s">
        <v>140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7" t="s">
        <v>91</v>
      </c>
      <c r="BK135" s="232">
        <f>ROUND(I135*H135,2)</f>
        <v>0</v>
      </c>
      <c r="BL135" s="17" t="s">
        <v>146</v>
      </c>
      <c r="BM135" s="231" t="s">
        <v>158</v>
      </c>
    </row>
    <row r="136" s="2" customFormat="1">
      <c r="A136" s="38"/>
      <c r="B136" s="39"/>
      <c r="C136" s="40"/>
      <c r="D136" s="233" t="s">
        <v>148</v>
      </c>
      <c r="E136" s="40"/>
      <c r="F136" s="234" t="s">
        <v>159</v>
      </c>
      <c r="G136" s="40"/>
      <c r="H136" s="40"/>
      <c r="I136" s="235"/>
      <c r="J136" s="40"/>
      <c r="K136" s="40"/>
      <c r="L136" s="44"/>
      <c r="M136" s="236"/>
      <c r="N136" s="237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148</v>
      </c>
      <c r="AU136" s="17" t="s">
        <v>93</v>
      </c>
    </row>
    <row r="137" s="13" customFormat="1">
      <c r="A137" s="13"/>
      <c r="B137" s="238"/>
      <c r="C137" s="239"/>
      <c r="D137" s="233" t="s">
        <v>150</v>
      </c>
      <c r="E137" s="240" t="s">
        <v>1</v>
      </c>
      <c r="F137" s="241" t="s">
        <v>160</v>
      </c>
      <c r="G137" s="239"/>
      <c r="H137" s="240" t="s">
        <v>1</v>
      </c>
      <c r="I137" s="242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150</v>
      </c>
      <c r="AU137" s="247" t="s">
        <v>93</v>
      </c>
      <c r="AV137" s="13" t="s">
        <v>91</v>
      </c>
      <c r="AW137" s="13" t="s">
        <v>36</v>
      </c>
      <c r="AX137" s="13" t="s">
        <v>83</v>
      </c>
      <c r="AY137" s="247" t="s">
        <v>140</v>
      </c>
    </row>
    <row r="138" s="13" customFormat="1">
      <c r="A138" s="13"/>
      <c r="B138" s="238"/>
      <c r="C138" s="239"/>
      <c r="D138" s="233" t="s">
        <v>150</v>
      </c>
      <c r="E138" s="240" t="s">
        <v>1</v>
      </c>
      <c r="F138" s="241" t="s">
        <v>161</v>
      </c>
      <c r="G138" s="239"/>
      <c r="H138" s="240" t="s">
        <v>1</v>
      </c>
      <c r="I138" s="242"/>
      <c r="J138" s="239"/>
      <c r="K138" s="239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150</v>
      </c>
      <c r="AU138" s="247" t="s">
        <v>93</v>
      </c>
      <c r="AV138" s="13" t="s">
        <v>91</v>
      </c>
      <c r="AW138" s="13" t="s">
        <v>36</v>
      </c>
      <c r="AX138" s="13" t="s">
        <v>83</v>
      </c>
      <c r="AY138" s="247" t="s">
        <v>140</v>
      </c>
    </row>
    <row r="139" s="14" customFormat="1">
      <c r="A139" s="14"/>
      <c r="B139" s="248"/>
      <c r="C139" s="249"/>
      <c r="D139" s="233" t="s">
        <v>150</v>
      </c>
      <c r="E139" s="250" t="s">
        <v>1</v>
      </c>
      <c r="F139" s="251" t="s">
        <v>162</v>
      </c>
      <c r="G139" s="249"/>
      <c r="H139" s="252">
        <v>59.5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150</v>
      </c>
      <c r="AU139" s="258" t="s">
        <v>93</v>
      </c>
      <c r="AV139" s="14" t="s">
        <v>93</v>
      </c>
      <c r="AW139" s="14" t="s">
        <v>36</v>
      </c>
      <c r="AX139" s="14" t="s">
        <v>83</v>
      </c>
      <c r="AY139" s="258" t="s">
        <v>140</v>
      </c>
    </row>
    <row r="140" s="13" customFormat="1">
      <c r="A140" s="13"/>
      <c r="B140" s="238"/>
      <c r="C140" s="239"/>
      <c r="D140" s="233" t="s">
        <v>150</v>
      </c>
      <c r="E140" s="240" t="s">
        <v>1</v>
      </c>
      <c r="F140" s="241" t="s">
        <v>163</v>
      </c>
      <c r="G140" s="239"/>
      <c r="H140" s="240" t="s">
        <v>1</v>
      </c>
      <c r="I140" s="242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150</v>
      </c>
      <c r="AU140" s="247" t="s">
        <v>93</v>
      </c>
      <c r="AV140" s="13" t="s">
        <v>91</v>
      </c>
      <c r="AW140" s="13" t="s">
        <v>36</v>
      </c>
      <c r="AX140" s="13" t="s">
        <v>83</v>
      </c>
      <c r="AY140" s="247" t="s">
        <v>140</v>
      </c>
    </row>
    <row r="141" s="14" customFormat="1">
      <c r="A141" s="14"/>
      <c r="B141" s="248"/>
      <c r="C141" s="249"/>
      <c r="D141" s="233" t="s">
        <v>150</v>
      </c>
      <c r="E141" s="250" t="s">
        <v>1</v>
      </c>
      <c r="F141" s="251" t="s">
        <v>164</v>
      </c>
      <c r="G141" s="249"/>
      <c r="H141" s="252">
        <v>45.5</v>
      </c>
      <c r="I141" s="253"/>
      <c r="J141" s="249"/>
      <c r="K141" s="249"/>
      <c r="L141" s="254"/>
      <c r="M141" s="255"/>
      <c r="N141" s="256"/>
      <c r="O141" s="256"/>
      <c r="P141" s="256"/>
      <c r="Q141" s="256"/>
      <c r="R141" s="256"/>
      <c r="S141" s="256"/>
      <c r="T141" s="257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8" t="s">
        <v>150</v>
      </c>
      <c r="AU141" s="258" t="s">
        <v>93</v>
      </c>
      <c r="AV141" s="14" t="s">
        <v>93</v>
      </c>
      <c r="AW141" s="14" t="s">
        <v>36</v>
      </c>
      <c r="AX141" s="14" t="s">
        <v>83</v>
      </c>
      <c r="AY141" s="258" t="s">
        <v>140</v>
      </c>
    </row>
    <row r="142" s="13" customFormat="1">
      <c r="A142" s="13"/>
      <c r="B142" s="238"/>
      <c r="C142" s="239"/>
      <c r="D142" s="233" t="s">
        <v>150</v>
      </c>
      <c r="E142" s="240" t="s">
        <v>1</v>
      </c>
      <c r="F142" s="241" t="s">
        <v>165</v>
      </c>
      <c r="G142" s="239"/>
      <c r="H142" s="240" t="s">
        <v>1</v>
      </c>
      <c r="I142" s="242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150</v>
      </c>
      <c r="AU142" s="247" t="s">
        <v>93</v>
      </c>
      <c r="AV142" s="13" t="s">
        <v>91</v>
      </c>
      <c r="AW142" s="13" t="s">
        <v>36</v>
      </c>
      <c r="AX142" s="13" t="s">
        <v>83</v>
      </c>
      <c r="AY142" s="247" t="s">
        <v>140</v>
      </c>
    </row>
    <row r="143" s="14" customFormat="1">
      <c r="A143" s="14"/>
      <c r="B143" s="248"/>
      <c r="C143" s="249"/>
      <c r="D143" s="233" t="s">
        <v>150</v>
      </c>
      <c r="E143" s="250" t="s">
        <v>1</v>
      </c>
      <c r="F143" s="251" t="s">
        <v>166</v>
      </c>
      <c r="G143" s="249"/>
      <c r="H143" s="252">
        <v>19.5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150</v>
      </c>
      <c r="AU143" s="258" t="s">
        <v>93</v>
      </c>
      <c r="AV143" s="14" t="s">
        <v>93</v>
      </c>
      <c r="AW143" s="14" t="s">
        <v>36</v>
      </c>
      <c r="AX143" s="14" t="s">
        <v>83</v>
      </c>
      <c r="AY143" s="258" t="s">
        <v>140</v>
      </c>
    </row>
    <row r="144" s="13" customFormat="1">
      <c r="A144" s="13"/>
      <c r="B144" s="238"/>
      <c r="C144" s="239"/>
      <c r="D144" s="233" t="s">
        <v>150</v>
      </c>
      <c r="E144" s="240" t="s">
        <v>1</v>
      </c>
      <c r="F144" s="241" t="s">
        <v>167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150</v>
      </c>
      <c r="AU144" s="247" t="s">
        <v>93</v>
      </c>
      <c r="AV144" s="13" t="s">
        <v>91</v>
      </c>
      <c r="AW144" s="13" t="s">
        <v>36</v>
      </c>
      <c r="AX144" s="13" t="s">
        <v>83</v>
      </c>
      <c r="AY144" s="247" t="s">
        <v>140</v>
      </c>
    </row>
    <row r="145" s="14" customFormat="1">
      <c r="A145" s="14"/>
      <c r="B145" s="248"/>
      <c r="C145" s="249"/>
      <c r="D145" s="233" t="s">
        <v>150</v>
      </c>
      <c r="E145" s="250" t="s">
        <v>1</v>
      </c>
      <c r="F145" s="251" t="s">
        <v>168</v>
      </c>
      <c r="G145" s="249"/>
      <c r="H145" s="252">
        <v>18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150</v>
      </c>
      <c r="AU145" s="258" t="s">
        <v>93</v>
      </c>
      <c r="AV145" s="14" t="s">
        <v>93</v>
      </c>
      <c r="AW145" s="14" t="s">
        <v>36</v>
      </c>
      <c r="AX145" s="14" t="s">
        <v>83</v>
      </c>
      <c r="AY145" s="258" t="s">
        <v>140</v>
      </c>
    </row>
    <row r="146" s="13" customFormat="1">
      <c r="A146" s="13"/>
      <c r="B146" s="238"/>
      <c r="C146" s="239"/>
      <c r="D146" s="233" t="s">
        <v>150</v>
      </c>
      <c r="E146" s="240" t="s">
        <v>1</v>
      </c>
      <c r="F146" s="241" t="s">
        <v>169</v>
      </c>
      <c r="G146" s="239"/>
      <c r="H146" s="240" t="s">
        <v>1</v>
      </c>
      <c r="I146" s="242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150</v>
      </c>
      <c r="AU146" s="247" t="s">
        <v>93</v>
      </c>
      <c r="AV146" s="13" t="s">
        <v>91</v>
      </c>
      <c r="AW146" s="13" t="s">
        <v>36</v>
      </c>
      <c r="AX146" s="13" t="s">
        <v>83</v>
      </c>
      <c r="AY146" s="247" t="s">
        <v>140</v>
      </c>
    </row>
    <row r="147" s="14" customFormat="1">
      <c r="A147" s="14"/>
      <c r="B147" s="248"/>
      <c r="C147" s="249"/>
      <c r="D147" s="233" t="s">
        <v>150</v>
      </c>
      <c r="E147" s="250" t="s">
        <v>1</v>
      </c>
      <c r="F147" s="251" t="s">
        <v>170</v>
      </c>
      <c r="G147" s="249"/>
      <c r="H147" s="252">
        <v>13.6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150</v>
      </c>
      <c r="AU147" s="258" t="s">
        <v>93</v>
      </c>
      <c r="AV147" s="14" t="s">
        <v>93</v>
      </c>
      <c r="AW147" s="14" t="s">
        <v>36</v>
      </c>
      <c r="AX147" s="14" t="s">
        <v>83</v>
      </c>
      <c r="AY147" s="258" t="s">
        <v>140</v>
      </c>
    </row>
    <row r="148" s="15" customFormat="1">
      <c r="A148" s="15"/>
      <c r="B148" s="259"/>
      <c r="C148" s="260"/>
      <c r="D148" s="233" t="s">
        <v>150</v>
      </c>
      <c r="E148" s="261" t="s">
        <v>1</v>
      </c>
      <c r="F148" s="262" t="s">
        <v>155</v>
      </c>
      <c r="G148" s="260"/>
      <c r="H148" s="263">
        <v>156.09999999999999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150</v>
      </c>
      <c r="AU148" s="269" t="s">
        <v>93</v>
      </c>
      <c r="AV148" s="15" t="s">
        <v>146</v>
      </c>
      <c r="AW148" s="15" t="s">
        <v>36</v>
      </c>
      <c r="AX148" s="15" t="s">
        <v>91</v>
      </c>
      <c r="AY148" s="269" t="s">
        <v>140</v>
      </c>
    </row>
    <row r="149" s="2" customFormat="1" ht="14.4" customHeight="1">
      <c r="A149" s="38"/>
      <c r="B149" s="39"/>
      <c r="C149" s="219" t="s">
        <v>171</v>
      </c>
      <c r="D149" s="219" t="s">
        <v>142</v>
      </c>
      <c r="E149" s="220" t="s">
        <v>172</v>
      </c>
      <c r="F149" s="221" t="s">
        <v>173</v>
      </c>
      <c r="G149" s="222" t="s">
        <v>145</v>
      </c>
      <c r="H149" s="223">
        <v>77.5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0.22</v>
      </c>
      <c r="T149" s="230">
        <f>S149*H149</f>
        <v>17.050000000000001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146</v>
      </c>
      <c r="AT149" s="231" t="s">
        <v>142</v>
      </c>
      <c r="AU149" s="231" t="s">
        <v>93</v>
      </c>
      <c r="AY149" s="17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91</v>
      </c>
      <c r="BK149" s="232">
        <f>ROUND(I149*H149,2)</f>
        <v>0</v>
      </c>
      <c r="BL149" s="17" t="s">
        <v>146</v>
      </c>
      <c r="BM149" s="231" t="s">
        <v>174</v>
      </c>
    </row>
    <row r="150" s="2" customFormat="1">
      <c r="A150" s="38"/>
      <c r="B150" s="39"/>
      <c r="C150" s="40"/>
      <c r="D150" s="233" t="s">
        <v>148</v>
      </c>
      <c r="E150" s="40"/>
      <c r="F150" s="234" t="s">
        <v>175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148</v>
      </c>
      <c r="AU150" s="17" t="s">
        <v>93</v>
      </c>
    </row>
    <row r="151" s="13" customFormat="1">
      <c r="A151" s="13"/>
      <c r="B151" s="238"/>
      <c r="C151" s="239"/>
      <c r="D151" s="233" t="s">
        <v>150</v>
      </c>
      <c r="E151" s="240" t="s">
        <v>1</v>
      </c>
      <c r="F151" s="241" t="s">
        <v>153</v>
      </c>
      <c r="G151" s="239"/>
      <c r="H151" s="240" t="s">
        <v>1</v>
      </c>
      <c r="I151" s="242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150</v>
      </c>
      <c r="AU151" s="247" t="s">
        <v>93</v>
      </c>
      <c r="AV151" s="13" t="s">
        <v>91</v>
      </c>
      <c r="AW151" s="13" t="s">
        <v>36</v>
      </c>
      <c r="AX151" s="13" t="s">
        <v>83</v>
      </c>
      <c r="AY151" s="247" t="s">
        <v>140</v>
      </c>
    </row>
    <row r="152" s="14" customFormat="1">
      <c r="A152" s="14"/>
      <c r="B152" s="248"/>
      <c r="C152" s="249"/>
      <c r="D152" s="233" t="s">
        <v>150</v>
      </c>
      <c r="E152" s="250" t="s">
        <v>1</v>
      </c>
      <c r="F152" s="251" t="s">
        <v>168</v>
      </c>
      <c r="G152" s="249"/>
      <c r="H152" s="252">
        <v>18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150</v>
      </c>
      <c r="AU152" s="258" t="s">
        <v>93</v>
      </c>
      <c r="AV152" s="14" t="s">
        <v>93</v>
      </c>
      <c r="AW152" s="14" t="s">
        <v>36</v>
      </c>
      <c r="AX152" s="14" t="s">
        <v>83</v>
      </c>
      <c r="AY152" s="258" t="s">
        <v>140</v>
      </c>
    </row>
    <row r="153" s="13" customFormat="1">
      <c r="A153" s="13"/>
      <c r="B153" s="238"/>
      <c r="C153" s="239"/>
      <c r="D153" s="233" t="s">
        <v>150</v>
      </c>
      <c r="E153" s="240" t="s">
        <v>1</v>
      </c>
      <c r="F153" s="241" t="s">
        <v>176</v>
      </c>
      <c r="G153" s="239"/>
      <c r="H153" s="240" t="s">
        <v>1</v>
      </c>
      <c r="I153" s="242"/>
      <c r="J153" s="239"/>
      <c r="K153" s="239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150</v>
      </c>
      <c r="AU153" s="247" t="s">
        <v>93</v>
      </c>
      <c r="AV153" s="13" t="s">
        <v>91</v>
      </c>
      <c r="AW153" s="13" t="s">
        <v>36</v>
      </c>
      <c r="AX153" s="13" t="s">
        <v>83</v>
      </c>
      <c r="AY153" s="247" t="s">
        <v>140</v>
      </c>
    </row>
    <row r="154" s="14" customFormat="1">
      <c r="A154" s="14"/>
      <c r="B154" s="248"/>
      <c r="C154" s="249"/>
      <c r="D154" s="233" t="s">
        <v>150</v>
      </c>
      <c r="E154" s="250" t="s">
        <v>1</v>
      </c>
      <c r="F154" s="251" t="s">
        <v>162</v>
      </c>
      <c r="G154" s="249"/>
      <c r="H154" s="252">
        <v>59.5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150</v>
      </c>
      <c r="AU154" s="258" t="s">
        <v>93</v>
      </c>
      <c r="AV154" s="14" t="s">
        <v>93</v>
      </c>
      <c r="AW154" s="14" t="s">
        <v>36</v>
      </c>
      <c r="AX154" s="14" t="s">
        <v>83</v>
      </c>
      <c r="AY154" s="258" t="s">
        <v>140</v>
      </c>
    </row>
    <row r="155" s="15" customFormat="1">
      <c r="A155" s="15"/>
      <c r="B155" s="259"/>
      <c r="C155" s="260"/>
      <c r="D155" s="233" t="s">
        <v>150</v>
      </c>
      <c r="E155" s="261" t="s">
        <v>1</v>
      </c>
      <c r="F155" s="262" t="s">
        <v>155</v>
      </c>
      <c r="G155" s="260"/>
      <c r="H155" s="263">
        <v>77.5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9" t="s">
        <v>150</v>
      </c>
      <c r="AU155" s="269" t="s">
        <v>93</v>
      </c>
      <c r="AV155" s="15" t="s">
        <v>146</v>
      </c>
      <c r="AW155" s="15" t="s">
        <v>36</v>
      </c>
      <c r="AX155" s="15" t="s">
        <v>91</v>
      </c>
      <c r="AY155" s="269" t="s">
        <v>140</v>
      </c>
    </row>
    <row r="156" s="2" customFormat="1" ht="14.4" customHeight="1">
      <c r="A156" s="38"/>
      <c r="B156" s="39"/>
      <c r="C156" s="219" t="s">
        <v>146</v>
      </c>
      <c r="D156" s="219" t="s">
        <v>142</v>
      </c>
      <c r="E156" s="220" t="s">
        <v>177</v>
      </c>
      <c r="F156" s="221" t="s">
        <v>178</v>
      </c>
      <c r="G156" s="222" t="s">
        <v>145</v>
      </c>
      <c r="H156" s="223">
        <v>94.5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48</v>
      </c>
      <c r="O156" s="91"/>
      <c r="P156" s="229">
        <f>O156*H156</f>
        <v>0</v>
      </c>
      <c r="Q156" s="229">
        <v>4.0000000000000003E-05</v>
      </c>
      <c r="R156" s="229">
        <f>Q156*H156</f>
        <v>0.0037800000000000004</v>
      </c>
      <c r="S156" s="229">
        <v>0.10299999999999999</v>
      </c>
      <c r="T156" s="230">
        <f>S156*H156</f>
        <v>9.7334999999999994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146</v>
      </c>
      <c r="AT156" s="231" t="s">
        <v>142</v>
      </c>
      <c r="AU156" s="231" t="s">
        <v>93</v>
      </c>
      <c r="AY156" s="17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91</v>
      </c>
      <c r="BK156" s="232">
        <f>ROUND(I156*H156,2)</f>
        <v>0</v>
      </c>
      <c r="BL156" s="17" t="s">
        <v>146</v>
      </c>
      <c r="BM156" s="231" t="s">
        <v>179</v>
      </c>
    </row>
    <row r="157" s="2" customFormat="1">
      <c r="A157" s="38"/>
      <c r="B157" s="39"/>
      <c r="C157" s="40"/>
      <c r="D157" s="233" t="s">
        <v>148</v>
      </c>
      <c r="E157" s="40"/>
      <c r="F157" s="234" t="s">
        <v>180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148</v>
      </c>
      <c r="AU157" s="17" t="s">
        <v>93</v>
      </c>
    </row>
    <row r="158" s="13" customFormat="1">
      <c r="A158" s="13"/>
      <c r="B158" s="238"/>
      <c r="C158" s="239"/>
      <c r="D158" s="233" t="s">
        <v>150</v>
      </c>
      <c r="E158" s="240" t="s">
        <v>1</v>
      </c>
      <c r="F158" s="241" t="s">
        <v>181</v>
      </c>
      <c r="G158" s="239"/>
      <c r="H158" s="240" t="s">
        <v>1</v>
      </c>
      <c r="I158" s="242"/>
      <c r="J158" s="239"/>
      <c r="K158" s="239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150</v>
      </c>
      <c r="AU158" s="247" t="s">
        <v>93</v>
      </c>
      <c r="AV158" s="13" t="s">
        <v>91</v>
      </c>
      <c r="AW158" s="13" t="s">
        <v>36</v>
      </c>
      <c r="AX158" s="13" t="s">
        <v>83</v>
      </c>
      <c r="AY158" s="247" t="s">
        <v>140</v>
      </c>
    </row>
    <row r="159" s="14" customFormat="1">
      <c r="A159" s="14"/>
      <c r="B159" s="248"/>
      <c r="C159" s="249"/>
      <c r="D159" s="233" t="s">
        <v>150</v>
      </c>
      <c r="E159" s="250" t="s">
        <v>1</v>
      </c>
      <c r="F159" s="251" t="s">
        <v>182</v>
      </c>
      <c r="G159" s="249"/>
      <c r="H159" s="252">
        <v>94.5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150</v>
      </c>
      <c r="AU159" s="258" t="s">
        <v>93</v>
      </c>
      <c r="AV159" s="14" t="s">
        <v>93</v>
      </c>
      <c r="AW159" s="14" t="s">
        <v>36</v>
      </c>
      <c r="AX159" s="14" t="s">
        <v>91</v>
      </c>
      <c r="AY159" s="258" t="s">
        <v>140</v>
      </c>
    </row>
    <row r="160" s="2" customFormat="1" ht="14.4" customHeight="1">
      <c r="A160" s="38"/>
      <c r="B160" s="39"/>
      <c r="C160" s="219" t="s">
        <v>183</v>
      </c>
      <c r="D160" s="219" t="s">
        <v>142</v>
      </c>
      <c r="E160" s="220" t="s">
        <v>184</v>
      </c>
      <c r="F160" s="221" t="s">
        <v>185</v>
      </c>
      <c r="G160" s="222" t="s">
        <v>145</v>
      </c>
      <c r="H160" s="223">
        <v>94.5</v>
      </c>
      <c r="I160" s="224"/>
      <c r="J160" s="225">
        <f>ROUND(I160*H160,2)</f>
        <v>0</v>
      </c>
      <c r="K160" s="226"/>
      <c r="L160" s="44"/>
      <c r="M160" s="227" t="s">
        <v>1</v>
      </c>
      <c r="N160" s="228" t="s">
        <v>48</v>
      </c>
      <c r="O160" s="91"/>
      <c r="P160" s="229">
        <f>O160*H160</f>
        <v>0</v>
      </c>
      <c r="Q160" s="229">
        <v>9.0000000000000006E-05</v>
      </c>
      <c r="R160" s="229">
        <f>Q160*H160</f>
        <v>0.0085050000000000004</v>
      </c>
      <c r="S160" s="229">
        <v>0.25600000000000001</v>
      </c>
      <c r="T160" s="230">
        <f>S160*H160</f>
        <v>24.192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1" t="s">
        <v>146</v>
      </c>
      <c r="AT160" s="231" t="s">
        <v>142</v>
      </c>
      <c r="AU160" s="231" t="s">
        <v>93</v>
      </c>
      <c r="AY160" s="17" t="s">
        <v>140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7" t="s">
        <v>91</v>
      </c>
      <c r="BK160" s="232">
        <f>ROUND(I160*H160,2)</f>
        <v>0</v>
      </c>
      <c r="BL160" s="17" t="s">
        <v>146</v>
      </c>
      <c r="BM160" s="231" t="s">
        <v>186</v>
      </c>
    </row>
    <row r="161" s="2" customFormat="1">
      <c r="A161" s="38"/>
      <c r="B161" s="39"/>
      <c r="C161" s="40"/>
      <c r="D161" s="233" t="s">
        <v>148</v>
      </c>
      <c r="E161" s="40"/>
      <c r="F161" s="234" t="s">
        <v>187</v>
      </c>
      <c r="G161" s="40"/>
      <c r="H161" s="40"/>
      <c r="I161" s="235"/>
      <c r="J161" s="40"/>
      <c r="K161" s="40"/>
      <c r="L161" s="44"/>
      <c r="M161" s="236"/>
      <c r="N161" s="237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148</v>
      </c>
      <c r="AU161" s="17" t="s">
        <v>93</v>
      </c>
    </row>
    <row r="162" s="13" customFormat="1">
      <c r="A162" s="13"/>
      <c r="B162" s="238"/>
      <c r="C162" s="239"/>
      <c r="D162" s="233" t="s">
        <v>150</v>
      </c>
      <c r="E162" s="240" t="s">
        <v>1</v>
      </c>
      <c r="F162" s="241" t="s">
        <v>188</v>
      </c>
      <c r="G162" s="239"/>
      <c r="H162" s="240" t="s">
        <v>1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150</v>
      </c>
      <c r="AU162" s="247" t="s">
        <v>93</v>
      </c>
      <c r="AV162" s="13" t="s">
        <v>91</v>
      </c>
      <c r="AW162" s="13" t="s">
        <v>36</v>
      </c>
      <c r="AX162" s="13" t="s">
        <v>83</v>
      </c>
      <c r="AY162" s="247" t="s">
        <v>140</v>
      </c>
    </row>
    <row r="163" s="13" customFormat="1">
      <c r="A163" s="13"/>
      <c r="B163" s="238"/>
      <c r="C163" s="239"/>
      <c r="D163" s="233" t="s">
        <v>150</v>
      </c>
      <c r="E163" s="240" t="s">
        <v>1</v>
      </c>
      <c r="F163" s="241" t="s">
        <v>189</v>
      </c>
      <c r="G163" s="239"/>
      <c r="H163" s="240" t="s">
        <v>1</v>
      </c>
      <c r="I163" s="242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150</v>
      </c>
      <c r="AU163" s="247" t="s">
        <v>93</v>
      </c>
      <c r="AV163" s="13" t="s">
        <v>91</v>
      </c>
      <c r="AW163" s="13" t="s">
        <v>36</v>
      </c>
      <c r="AX163" s="13" t="s">
        <v>83</v>
      </c>
      <c r="AY163" s="247" t="s">
        <v>140</v>
      </c>
    </row>
    <row r="164" s="14" customFormat="1">
      <c r="A164" s="14"/>
      <c r="B164" s="248"/>
      <c r="C164" s="249"/>
      <c r="D164" s="233" t="s">
        <v>150</v>
      </c>
      <c r="E164" s="250" t="s">
        <v>1</v>
      </c>
      <c r="F164" s="251" t="s">
        <v>190</v>
      </c>
      <c r="G164" s="249"/>
      <c r="H164" s="252">
        <v>54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150</v>
      </c>
      <c r="AU164" s="258" t="s">
        <v>93</v>
      </c>
      <c r="AV164" s="14" t="s">
        <v>93</v>
      </c>
      <c r="AW164" s="14" t="s">
        <v>36</v>
      </c>
      <c r="AX164" s="14" t="s">
        <v>83</v>
      </c>
      <c r="AY164" s="258" t="s">
        <v>140</v>
      </c>
    </row>
    <row r="165" s="13" customFormat="1">
      <c r="A165" s="13"/>
      <c r="B165" s="238"/>
      <c r="C165" s="239"/>
      <c r="D165" s="233" t="s">
        <v>150</v>
      </c>
      <c r="E165" s="240" t="s">
        <v>1</v>
      </c>
      <c r="F165" s="241" t="s">
        <v>191</v>
      </c>
      <c r="G165" s="239"/>
      <c r="H165" s="240" t="s">
        <v>1</v>
      </c>
      <c r="I165" s="242"/>
      <c r="J165" s="239"/>
      <c r="K165" s="239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150</v>
      </c>
      <c r="AU165" s="247" t="s">
        <v>93</v>
      </c>
      <c r="AV165" s="13" t="s">
        <v>91</v>
      </c>
      <c r="AW165" s="13" t="s">
        <v>36</v>
      </c>
      <c r="AX165" s="13" t="s">
        <v>83</v>
      </c>
      <c r="AY165" s="247" t="s">
        <v>140</v>
      </c>
    </row>
    <row r="166" s="14" customFormat="1">
      <c r="A166" s="14"/>
      <c r="B166" s="248"/>
      <c r="C166" s="249"/>
      <c r="D166" s="233" t="s">
        <v>150</v>
      </c>
      <c r="E166" s="250" t="s">
        <v>1</v>
      </c>
      <c r="F166" s="251" t="s">
        <v>192</v>
      </c>
      <c r="G166" s="249"/>
      <c r="H166" s="252">
        <v>40.5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150</v>
      </c>
      <c r="AU166" s="258" t="s">
        <v>93</v>
      </c>
      <c r="AV166" s="14" t="s">
        <v>93</v>
      </c>
      <c r="AW166" s="14" t="s">
        <v>36</v>
      </c>
      <c r="AX166" s="14" t="s">
        <v>83</v>
      </c>
      <c r="AY166" s="258" t="s">
        <v>140</v>
      </c>
    </row>
    <row r="167" s="15" customFormat="1">
      <c r="A167" s="15"/>
      <c r="B167" s="259"/>
      <c r="C167" s="260"/>
      <c r="D167" s="233" t="s">
        <v>150</v>
      </c>
      <c r="E167" s="261" t="s">
        <v>1</v>
      </c>
      <c r="F167" s="262" t="s">
        <v>155</v>
      </c>
      <c r="G167" s="260"/>
      <c r="H167" s="263">
        <v>94.5</v>
      </c>
      <c r="I167" s="264"/>
      <c r="J167" s="260"/>
      <c r="K167" s="260"/>
      <c r="L167" s="265"/>
      <c r="M167" s="266"/>
      <c r="N167" s="267"/>
      <c r="O167" s="267"/>
      <c r="P167" s="267"/>
      <c r="Q167" s="267"/>
      <c r="R167" s="267"/>
      <c r="S167" s="267"/>
      <c r="T167" s="26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9" t="s">
        <v>150</v>
      </c>
      <c r="AU167" s="269" t="s">
        <v>93</v>
      </c>
      <c r="AV167" s="15" t="s">
        <v>146</v>
      </c>
      <c r="AW167" s="15" t="s">
        <v>36</v>
      </c>
      <c r="AX167" s="15" t="s">
        <v>91</v>
      </c>
      <c r="AY167" s="269" t="s">
        <v>140</v>
      </c>
    </row>
    <row r="168" s="2" customFormat="1" ht="14.4" customHeight="1">
      <c r="A168" s="38"/>
      <c r="B168" s="39"/>
      <c r="C168" s="219" t="s">
        <v>193</v>
      </c>
      <c r="D168" s="219" t="s">
        <v>142</v>
      </c>
      <c r="E168" s="220" t="s">
        <v>194</v>
      </c>
      <c r="F168" s="221" t="s">
        <v>195</v>
      </c>
      <c r="G168" s="222" t="s">
        <v>196</v>
      </c>
      <c r="H168" s="223">
        <v>9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48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0.20499999999999999</v>
      </c>
      <c r="T168" s="230">
        <f>S168*H168</f>
        <v>1.845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146</v>
      </c>
      <c r="AT168" s="231" t="s">
        <v>142</v>
      </c>
      <c r="AU168" s="231" t="s">
        <v>93</v>
      </c>
      <c r="AY168" s="17" t="s">
        <v>140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91</v>
      </c>
      <c r="BK168" s="232">
        <f>ROUND(I168*H168,2)</f>
        <v>0</v>
      </c>
      <c r="BL168" s="17" t="s">
        <v>146</v>
      </c>
      <c r="BM168" s="231" t="s">
        <v>197</v>
      </c>
    </row>
    <row r="169" s="2" customFormat="1">
      <c r="A169" s="38"/>
      <c r="B169" s="39"/>
      <c r="C169" s="40"/>
      <c r="D169" s="233" t="s">
        <v>148</v>
      </c>
      <c r="E169" s="40"/>
      <c r="F169" s="234" t="s">
        <v>198</v>
      </c>
      <c r="G169" s="40"/>
      <c r="H169" s="40"/>
      <c r="I169" s="235"/>
      <c r="J169" s="40"/>
      <c r="K169" s="40"/>
      <c r="L169" s="44"/>
      <c r="M169" s="236"/>
      <c r="N169" s="237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148</v>
      </c>
      <c r="AU169" s="17" t="s">
        <v>93</v>
      </c>
    </row>
    <row r="170" s="13" customFormat="1">
      <c r="A170" s="13"/>
      <c r="B170" s="238"/>
      <c r="C170" s="239"/>
      <c r="D170" s="233" t="s">
        <v>150</v>
      </c>
      <c r="E170" s="240" t="s">
        <v>1</v>
      </c>
      <c r="F170" s="241" t="s">
        <v>199</v>
      </c>
      <c r="G170" s="239"/>
      <c r="H170" s="240" t="s">
        <v>1</v>
      </c>
      <c r="I170" s="242"/>
      <c r="J170" s="239"/>
      <c r="K170" s="239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150</v>
      </c>
      <c r="AU170" s="247" t="s">
        <v>93</v>
      </c>
      <c r="AV170" s="13" t="s">
        <v>91</v>
      </c>
      <c r="AW170" s="13" t="s">
        <v>36</v>
      </c>
      <c r="AX170" s="13" t="s">
        <v>83</v>
      </c>
      <c r="AY170" s="247" t="s">
        <v>140</v>
      </c>
    </row>
    <row r="171" s="14" customFormat="1">
      <c r="A171" s="14"/>
      <c r="B171" s="248"/>
      <c r="C171" s="249"/>
      <c r="D171" s="233" t="s">
        <v>150</v>
      </c>
      <c r="E171" s="250" t="s">
        <v>1</v>
      </c>
      <c r="F171" s="251" t="s">
        <v>146</v>
      </c>
      <c r="G171" s="249"/>
      <c r="H171" s="252">
        <v>4</v>
      </c>
      <c r="I171" s="253"/>
      <c r="J171" s="249"/>
      <c r="K171" s="249"/>
      <c r="L171" s="254"/>
      <c r="M171" s="255"/>
      <c r="N171" s="256"/>
      <c r="O171" s="256"/>
      <c r="P171" s="256"/>
      <c r="Q171" s="256"/>
      <c r="R171" s="256"/>
      <c r="S171" s="256"/>
      <c r="T171" s="25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8" t="s">
        <v>150</v>
      </c>
      <c r="AU171" s="258" t="s">
        <v>93</v>
      </c>
      <c r="AV171" s="14" t="s">
        <v>93</v>
      </c>
      <c r="AW171" s="14" t="s">
        <v>36</v>
      </c>
      <c r="AX171" s="14" t="s">
        <v>83</v>
      </c>
      <c r="AY171" s="258" t="s">
        <v>140</v>
      </c>
    </row>
    <row r="172" s="13" customFormat="1">
      <c r="A172" s="13"/>
      <c r="B172" s="238"/>
      <c r="C172" s="239"/>
      <c r="D172" s="233" t="s">
        <v>150</v>
      </c>
      <c r="E172" s="240" t="s">
        <v>1</v>
      </c>
      <c r="F172" s="241" t="s">
        <v>200</v>
      </c>
      <c r="G172" s="239"/>
      <c r="H172" s="240" t="s">
        <v>1</v>
      </c>
      <c r="I172" s="242"/>
      <c r="J172" s="239"/>
      <c r="K172" s="239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150</v>
      </c>
      <c r="AU172" s="247" t="s">
        <v>93</v>
      </c>
      <c r="AV172" s="13" t="s">
        <v>91</v>
      </c>
      <c r="AW172" s="13" t="s">
        <v>36</v>
      </c>
      <c r="AX172" s="13" t="s">
        <v>83</v>
      </c>
      <c r="AY172" s="247" t="s">
        <v>140</v>
      </c>
    </row>
    <row r="173" s="14" customFormat="1">
      <c r="A173" s="14"/>
      <c r="B173" s="248"/>
      <c r="C173" s="249"/>
      <c r="D173" s="233" t="s">
        <v>150</v>
      </c>
      <c r="E173" s="250" t="s">
        <v>1</v>
      </c>
      <c r="F173" s="251" t="s">
        <v>183</v>
      </c>
      <c r="G173" s="249"/>
      <c r="H173" s="252">
        <v>5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150</v>
      </c>
      <c r="AU173" s="258" t="s">
        <v>93</v>
      </c>
      <c r="AV173" s="14" t="s">
        <v>93</v>
      </c>
      <c r="AW173" s="14" t="s">
        <v>36</v>
      </c>
      <c r="AX173" s="14" t="s">
        <v>83</v>
      </c>
      <c r="AY173" s="258" t="s">
        <v>140</v>
      </c>
    </row>
    <row r="174" s="15" customFormat="1">
      <c r="A174" s="15"/>
      <c r="B174" s="259"/>
      <c r="C174" s="260"/>
      <c r="D174" s="233" t="s">
        <v>150</v>
      </c>
      <c r="E174" s="261" t="s">
        <v>1</v>
      </c>
      <c r="F174" s="262" t="s">
        <v>155</v>
      </c>
      <c r="G174" s="260"/>
      <c r="H174" s="263">
        <v>9</v>
      </c>
      <c r="I174" s="264"/>
      <c r="J174" s="260"/>
      <c r="K174" s="260"/>
      <c r="L174" s="265"/>
      <c r="M174" s="266"/>
      <c r="N174" s="267"/>
      <c r="O174" s="267"/>
      <c r="P174" s="267"/>
      <c r="Q174" s="267"/>
      <c r="R174" s="267"/>
      <c r="S174" s="267"/>
      <c r="T174" s="26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9" t="s">
        <v>150</v>
      </c>
      <c r="AU174" s="269" t="s">
        <v>93</v>
      </c>
      <c r="AV174" s="15" t="s">
        <v>146</v>
      </c>
      <c r="AW174" s="15" t="s">
        <v>36</v>
      </c>
      <c r="AX174" s="15" t="s">
        <v>91</v>
      </c>
      <c r="AY174" s="269" t="s">
        <v>140</v>
      </c>
    </row>
    <row r="175" s="2" customFormat="1" ht="14.4" customHeight="1">
      <c r="A175" s="38"/>
      <c r="B175" s="39"/>
      <c r="C175" s="219" t="s">
        <v>201</v>
      </c>
      <c r="D175" s="219" t="s">
        <v>142</v>
      </c>
      <c r="E175" s="220" t="s">
        <v>202</v>
      </c>
      <c r="F175" s="221" t="s">
        <v>203</v>
      </c>
      <c r="G175" s="222" t="s">
        <v>196</v>
      </c>
      <c r="H175" s="223">
        <v>9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48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0.040000000000000001</v>
      </c>
      <c r="T175" s="230">
        <f>S175*H175</f>
        <v>0.35999999999999999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146</v>
      </c>
      <c r="AT175" s="231" t="s">
        <v>142</v>
      </c>
      <c r="AU175" s="231" t="s">
        <v>93</v>
      </c>
      <c r="AY175" s="17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91</v>
      </c>
      <c r="BK175" s="232">
        <f>ROUND(I175*H175,2)</f>
        <v>0</v>
      </c>
      <c r="BL175" s="17" t="s">
        <v>146</v>
      </c>
      <c r="BM175" s="231" t="s">
        <v>204</v>
      </c>
    </row>
    <row r="176" s="2" customFormat="1">
      <c r="A176" s="38"/>
      <c r="B176" s="39"/>
      <c r="C176" s="40"/>
      <c r="D176" s="233" t="s">
        <v>148</v>
      </c>
      <c r="E176" s="40"/>
      <c r="F176" s="234" t="s">
        <v>205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148</v>
      </c>
      <c r="AU176" s="17" t="s">
        <v>93</v>
      </c>
    </row>
    <row r="177" s="13" customFormat="1">
      <c r="A177" s="13"/>
      <c r="B177" s="238"/>
      <c r="C177" s="239"/>
      <c r="D177" s="233" t="s">
        <v>150</v>
      </c>
      <c r="E177" s="240" t="s">
        <v>1</v>
      </c>
      <c r="F177" s="241" t="s">
        <v>206</v>
      </c>
      <c r="G177" s="239"/>
      <c r="H177" s="240" t="s">
        <v>1</v>
      </c>
      <c r="I177" s="242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150</v>
      </c>
      <c r="AU177" s="247" t="s">
        <v>93</v>
      </c>
      <c r="AV177" s="13" t="s">
        <v>91</v>
      </c>
      <c r="AW177" s="13" t="s">
        <v>36</v>
      </c>
      <c r="AX177" s="13" t="s">
        <v>83</v>
      </c>
      <c r="AY177" s="247" t="s">
        <v>140</v>
      </c>
    </row>
    <row r="178" s="14" customFormat="1">
      <c r="A178" s="14"/>
      <c r="B178" s="248"/>
      <c r="C178" s="249"/>
      <c r="D178" s="233" t="s">
        <v>150</v>
      </c>
      <c r="E178" s="250" t="s">
        <v>1</v>
      </c>
      <c r="F178" s="251" t="s">
        <v>171</v>
      </c>
      <c r="G178" s="249"/>
      <c r="H178" s="252">
        <v>3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150</v>
      </c>
      <c r="AU178" s="258" t="s">
        <v>93</v>
      </c>
      <c r="AV178" s="14" t="s">
        <v>93</v>
      </c>
      <c r="AW178" s="14" t="s">
        <v>36</v>
      </c>
      <c r="AX178" s="14" t="s">
        <v>83</v>
      </c>
      <c r="AY178" s="258" t="s">
        <v>140</v>
      </c>
    </row>
    <row r="179" s="13" customFormat="1">
      <c r="A179" s="13"/>
      <c r="B179" s="238"/>
      <c r="C179" s="239"/>
      <c r="D179" s="233" t="s">
        <v>150</v>
      </c>
      <c r="E179" s="240" t="s">
        <v>1</v>
      </c>
      <c r="F179" s="241" t="s">
        <v>153</v>
      </c>
      <c r="G179" s="239"/>
      <c r="H179" s="240" t="s">
        <v>1</v>
      </c>
      <c r="I179" s="242"/>
      <c r="J179" s="239"/>
      <c r="K179" s="239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150</v>
      </c>
      <c r="AU179" s="247" t="s">
        <v>93</v>
      </c>
      <c r="AV179" s="13" t="s">
        <v>91</v>
      </c>
      <c r="AW179" s="13" t="s">
        <v>36</v>
      </c>
      <c r="AX179" s="13" t="s">
        <v>83</v>
      </c>
      <c r="AY179" s="247" t="s">
        <v>140</v>
      </c>
    </row>
    <row r="180" s="14" customFormat="1">
      <c r="A180" s="14"/>
      <c r="B180" s="248"/>
      <c r="C180" s="249"/>
      <c r="D180" s="233" t="s">
        <v>150</v>
      </c>
      <c r="E180" s="250" t="s">
        <v>1</v>
      </c>
      <c r="F180" s="251" t="s">
        <v>193</v>
      </c>
      <c r="G180" s="249"/>
      <c r="H180" s="252">
        <v>6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150</v>
      </c>
      <c r="AU180" s="258" t="s">
        <v>93</v>
      </c>
      <c r="AV180" s="14" t="s">
        <v>93</v>
      </c>
      <c r="AW180" s="14" t="s">
        <v>36</v>
      </c>
      <c r="AX180" s="14" t="s">
        <v>83</v>
      </c>
      <c r="AY180" s="258" t="s">
        <v>140</v>
      </c>
    </row>
    <row r="181" s="15" customFormat="1">
      <c r="A181" s="15"/>
      <c r="B181" s="259"/>
      <c r="C181" s="260"/>
      <c r="D181" s="233" t="s">
        <v>150</v>
      </c>
      <c r="E181" s="261" t="s">
        <v>1</v>
      </c>
      <c r="F181" s="262" t="s">
        <v>155</v>
      </c>
      <c r="G181" s="260"/>
      <c r="H181" s="263">
        <v>9</v>
      </c>
      <c r="I181" s="264"/>
      <c r="J181" s="260"/>
      <c r="K181" s="260"/>
      <c r="L181" s="265"/>
      <c r="M181" s="266"/>
      <c r="N181" s="267"/>
      <c r="O181" s="267"/>
      <c r="P181" s="267"/>
      <c r="Q181" s="267"/>
      <c r="R181" s="267"/>
      <c r="S181" s="267"/>
      <c r="T181" s="268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9" t="s">
        <v>150</v>
      </c>
      <c r="AU181" s="269" t="s">
        <v>93</v>
      </c>
      <c r="AV181" s="15" t="s">
        <v>146</v>
      </c>
      <c r="AW181" s="15" t="s">
        <v>36</v>
      </c>
      <c r="AX181" s="15" t="s">
        <v>91</v>
      </c>
      <c r="AY181" s="269" t="s">
        <v>140</v>
      </c>
    </row>
    <row r="182" s="2" customFormat="1" ht="14.4" customHeight="1">
      <c r="A182" s="38"/>
      <c r="B182" s="39"/>
      <c r="C182" s="219" t="s">
        <v>207</v>
      </c>
      <c r="D182" s="219" t="s">
        <v>142</v>
      </c>
      <c r="E182" s="220" t="s">
        <v>208</v>
      </c>
      <c r="F182" s="221" t="s">
        <v>209</v>
      </c>
      <c r="G182" s="222" t="s">
        <v>196</v>
      </c>
      <c r="H182" s="223">
        <v>6</v>
      </c>
      <c r="I182" s="224"/>
      <c r="J182" s="225">
        <f>ROUND(I182*H182,2)</f>
        <v>0</v>
      </c>
      <c r="K182" s="226"/>
      <c r="L182" s="44"/>
      <c r="M182" s="227" t="s">
        <v>1</v>
      </c>
      <c r="N182" s="228" t="s">
        <v>48</v>
      </c>
      <c r="O182" s="91"/>
      <c r="P182" s="229">
        <f>O182*H182</f>
        <v>0</v>
      </c>
      <c r="Q182" s="229">
        <v>0.0086800000000000002</v>
      </c>
      <c r="R182" s="229">
        <f>Q182*H182</f>
        <v>0.052080000000000001</v>
      </c>
      <c r="S182" s="229">
        <v>0</v>
      </c>
      <c r="T182" s="230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31" t="s">
        <v>146</v>
      </c>
      <c r="AT182" s="231" t="s">
        <v>142</v>
      </c>
      <c r="AU182" s="231" t="s">
        <v>93</v>
      </c>
      <c r="AY182" s="17" t="s">
        <v>140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7" t="s">
        <v>91</v>
      </c>
      <c r="BK182" s="232">
        <f>ROUND(I182*H182,2)</f>
        <v>0</v>
      </c>
      <c r="BL182" s="17" t="s">
        <v>146</v>
      </c>
      <c r="BM182" s="231" t="s">
        <v>210</v>
      </c>
    </row>
    <row r="183" s="2" customFormat="1">
      <c r="A183" s="38"/>
      <c r="B183" s="39"/>
      <c r="C183" s="40"/>
      <c r="D183" s="233" t="s">
        <v>148</v>
      </c>
      <c r="E183" s="40"/>
      <c r="F183" s="234" t="s">
        <v>211</v>
      </c>
      <c r="G183" s="40"/>
      <c r="H183" s="40"/>
      <c r="I183" s="235"/>
      <c r="J183" s="40"/>
      <c r="K183" s="40"/>
      <c r="L183" s="44"/>
      <c r="M183" s="236"/>
      <c r="N183" s="237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148</v>
      </c>
      <c r="AU183" s="17" t="s">
        <v>93</v>
      </c>
    </row>
    <row r="184" s="13" customFormat="1">
      <c r="A184" s="13"/>
      <c r="B184" s="238"/>
      <c r="C184" s="239"/>
      <c r="D184" s="233" t="s">
        <v>150</v>
      </c>
      <c r="E184" s="240" t="s">
        <v>1</v>
      </c>
      <c r="F184" s="241" t="s">
        <v>212</v>
      </c>
      <c r="G184" s="239"/>
      <c r="H184" s="240" t="s">
        <v>1</v>
      </c>
      <c r="I184" s="242"/>
      <c r="J184" s="239"/>
      <c r="K184" s="239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150</v>
      </c>
      <c r="AU184" s="247" t="s">
        <v>93</v>
      </c>
      <c r="AV184" s="13" t="s">
        <v>91</v>
      </c>
      <c r="AW184" s="13" t="s">
        <v>36</v>
      </c>
      <c r="AX184" s="13" t="s">
        <v>83</v>
      </c>
      <c r="AY184" s="247" t="s">
        <v>140</v>
      </c>
    </row>
    <row r="185" s="14" customFormat="1">
      <c r="A185" s="14"/>
      <c r="B185" s="248"/>
      <c r="C185" s="249"/>
      <c r="D185" s="233" t="s">
        <v>150</v>
      </c>
      <c r="E185" s="250" t="s">
        <v>1</v>
      </c>
      <c r="F185" s="251" t="s">
        <v>213</v>
      </c>
      <c r="G185" s="249"/>
      <c r="H185" s="252">
        <v>6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150</v>
      </c>
      <c r="AU185" s="258" t="s">
        <v>93</v>
      </c>
      <c r="AV185" s="14" t="s">
        <v>93</v>
      </c>
      <c r="AW185" s="14" t="s">
        <v>36</v>
      </c>
      <c r="AX185" s="14" t="s">
        <v>91</v>
      </c>
      <c r="AY185" s="258" t="s">
        <v>140</v>
      </c>
    </row>
    <row r="186" s="2" customFormat="1" ht="14.4" customHeight="1">
      <c r="A186" s="38"/>
      <c r="B186" s="39"/>
      <c r="C186" s="219" t="s">
        <v>214</v>
      </c>
      <c r="D186" s="219" t="s">
        <v>142</v>
      </c>
      <c r="E186" s="220" t="s">
        <v>215</v>
      </c>
      <c r="F186" s="221" t="s">
        <v>216</v>
      </c>
      <c r="G186" s="222" t="s">
        <v>196</v>
      </c>
      <c r="H186" s="223">
        <v>2.5</v>
      </c>
      <c r="I186" s="224"/>
      <c r="J186" s="225">
        <f>ROUND(I186*H186,2)</f>
        <v>0</v>
      </c>
      <c r="K186" s="226"/>
      <c r="L186" s="44"/>
      <c r="M186" s="227" t="s">
        <v>1</v>
      </c>
      <c r="N186" s="228" t="s">
        <v>48</v>
      </c>
      <c r="O186" s="91"/>
      <c r="P186" s="229">
        <f>O186*H186</f>
        <v>0</v>
      </c>
      <c r="Q186" s="229">
        <v>0.01269</v>
      </c>
      <c r="R186" s="229">
        <f>Q186*H186</f>
        <v>0.031725000000000003</v>
      </c>
      <c r="S186" s="229">
        <v>0</v>
      </c>
      <c r="T186" s="23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31" t="s">
        <v>146</v>
      </c>
      <c r="AT186" s="231" t="s">
        <v>142</v>
      </c>
      <c r="AU186" s="231" t="s">
        <v>93</v>
      </c>
      <c r="AY186" s="17" t="s">
        <v>140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7" t="s">
        <v>91</v>
      </c>
      <c r="BK186" s="232">
        <f>ROUND(I186*H186,2)</f>
        <v>0</v>
      </c>
      <c r="BL186" s="17" t="s">
        <v>146</v>
      </c>
      <c r="BM186" s="231" t="s">
        <v>217</v>
      </c>
    </row>
    <row r="187" s="2" customFormat="1">
      <c r="A187" s="38"/>
      <c r="B187" s="39"/>
      <c r="C187" s="40"/>
      <c r="D187" s="233" t="s">
        <v>148</v>
      </c>
      <c r="E187" s="40"/>
      <c r="F187" s="234" t="s">
        <v>218</v>
      </c>
      <c r="G187" s="40"/>
      <c r="H187" s="40"/>
      <c r="I187" s="235"/>
      <c r="J187" s="40"/>
      <c r="K187" s="40"/>
      <c r="L187" s="44"/>
      <c r="M187" s="236"/>
      <c r="N187" s="237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148</v>
      </c>
      <c r="AU187" s="17" t="s">
        <v>93</v>
      </c>
    </row>
    <row r="188" s="13" customFormat="1">
      <c r="A188" s="13"/>
      <c r="B188" s="238"/>
      <c r="C188" s="239"/>
      <c r="D188" s="233" t="s">
        <v>150</v>
      </c>
      <c r="E188" s="240" t="s">
        <v>1</v>
      </c>
      <c r="F188" s="241" t="s">
        <v>219</v>
      </c>
      <c r="G188" s="239"/>
      <c r="H188" s="240" t="s">
        <v>1</v>
      </c>
      <c r="I188" s="242"/>
      <c r="J188" s="239"/>
      <c r="K188" s="239"/>
      <c r="L188" s="243"/>
      <c r="M188" s="244"/>
      <c r="N188" s="245"/>
      <c r="O188" s="245"/>
      <c r="P188" s="245"/>
      <c r="Q188" s="245"/>
      <c r="R188" s="245"/>
      <c r="S188" s="245"/>
      <c r="T188" s="24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7" t="s">
        <v>150</v>
      </c>
      <c r="AU188" s="247" t="s">
        <v>93</v>
      </c>
      <c r="AV188" s="13" t="s">
        <v>91</v>
      </c>
      <c r="AW188" s="13" t="s">
        <v>36</v>
      </c>
      <c r="AX188" s="13" t="s">
        <v>83</v>
      </c>
      <c r="AY188" s="247" t="s">
        <v>140</v>
      </c>
    </row>
    <row r="189" s="14" customFormat="1">
      <c r="A189" s="14"/>
      <c r="B189" s="248"/>
      <c r="C189" s="249"/>
      <c r="D189" s="233" t="s">
        <v>150</v>
      </c>
      <c r="E189" s="250" t="s">
        <v>1</v>
      </c>
      <c r="F189" s="251" t="s">
        <v>220</v>
      </c>
      <c r="G189" s="249"/>
      <c r="H189" s="252">
        <v>2.5</v>
      </c>
      <c r="I189" s="253"/>
      <c r="J189" s="249"/>
      <c r="K189" s="249"/>
      <c r="L189" s="254"/>
      <c r="M189" s="255"/>
      <c r="N189" s="256"/>
      <c r="O189" s="256"/>
      <c r="P189" s="256"/>
      <c r="Q189" s="256"/>
      <c r="R189" s="256"/>
      <c r="S189" s="256"/>
      <c r="T189" s="25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8" t="s">
        <v>150</v>
      </c>
      <c r="AU189" s="258" t="s">
        <v>93</v>
      </c>
      <c r="AV189" s="14" t="s">
        <v>93</v>
      </c>
      <c r="AW189" s="14" t="s">
        <v>36</v>
      </c>
      <c r="AX189" s="14" t="s">
        <v>91</v>
      </c>
      <c r="AY189" s="258" t="s">
        <v>140</v>
      </c>
    </row>
    <row r="190" s="2" customFormat="1" ht="14.4" customHeight="1">
      <c r="A190" s="38"/>
      <c r="B190" s="39"/>
      <c r="C190" s="219" t="s">
        <v>221</v>
      </c>
      <c r="D190" s="219" t="s">
        <v>142</v>
      </c>
      <c r="E190" s="220" t="s">
        <v>222</v>
      </c>
      <c r="F190" s="221" t="s">
        <v>223</v>
      </c>
      <c r="G190" s="222" t="s">
        <v>196</v>
      </c>
      <c r="H190" s="223">
        <v>60.5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48</v>
      </c>
      <c r="O190" s="91"/>
      <c r="P190" s="229">
        <f>O190*H190</f>
        <v>0</v>
      </c>
      <c r="Q190" s="229">
        <v>0.036900000000000002</v>
      </c>
      <c r="R190" s="229">
        <f>Q190*H190</f>
        <v>2.23245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146</v>
      </c>
      <c r="AT190" s="231" t="s">
        <v>142</v>
      </c>
      <c r="AU190" s="231" t="s">
        <v>93</v>
      </c>
      <c r="AY190" s="17" t="s">
        <v>140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91</v>
      </c>
      <c r="BK190" s="232">
        <f>ROUND(I190*H190,2)</f>
        <v>0</v>
      </c>
      <c r="BL190" s="17" t="s">
        <v>146</v>
      </c>
      <c r="BM190" s="231" t="s">
        <v>224</v>
      </c>
    </row>
    <row r="191" s="2" customFormat="1">
      <c r="A191" s="38"/>
      <c r="B191" s="39"/>
      <c r="C191" s="40"/>
      <c r="D191" s="233" t="s">
        <v>148</v>
      </c>
      <c r="E191" s="40"/>
      <c r="F191" s="234" t="s">
        <v>225</v>
      </c>
      <c r="G191" s="40"/>
      <c r="H191" s="40"/>
      <c r="I191" s="235"/>
      <c r="J191" s="40"/>
      <c r="K191" s="40"/>
      <c r="L191" s="44"/>
      <c r="M191" s="236"/>
      <c r="N191" s="237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148</v>
      </c>
      <c r="AU191" s="17" t="s">
        <v>93</v>
      </c>
    </row>
    <row r="192" s="13" customFormat="1">
      <c r="A192" s="13"/>
      <c r="B192" s="238"/>
      <c r="C192" s="239"/>
      <c r="D192" s="233" t="s">
        <v>150</v>
      </c>
      <c r="E192" s="240" t="s">
        <v>1</v>
      </c>
      <c r="F192" s="241" t="s">
        <v>226</v>
      </c>
      <c r="G192" s="239"/>
      <c r="H192" s="240" t="s">
        <v>1</v>
      </c>
      <c r="I192" s="242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150</v>
      </c>
      <c r="AU192" s="247" t="s">
        <v>93</v>
      </c>
      <c r="AV192" s="13" t="s">
        <v>91</v>
      </c>
      <c r="AW192" s="13" t="s">
        <v>36</v>
      </c>
      <c r="AX192" s="13" t="s">
        <v>83</v>
      </c>
      <c r="AY192" s="247" t="s">
        <v>140</v>
      </c>
    </row>
    <row r="193" s="13" customFormat="1">
      <c r="A193" s="13"/>
      <c r="B193" s="238"/>
      <c r="C193" s="239"/>
      <c r="D193" s="233" t="s">
        <v>150</v>
      </c>
      <c r="E193" s="240" t="s">
        <v>1</v>
      </c>
      <c r="F193" s="241" t="s">
        <v>227</v>
      </c>
      <c r="G193" s="239"/>
      <c r="H193" s="240" t="s">
        <v>1</v>
      </c>
      <c r="I193" s="242"/>
      <c r="J193" s="239"/>
      <c r="K193" s="239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150</v>
      </c>
      <c r="AU193" s="247" t="s">
        <v>93</v>
      </c>
      <c r="AV193" s="13" t="s">
        <v>91</v>
      </c>
      <c r="AW193" s="13" t="s">
        <v>36</v>
      </c>
      <c r="AX193" s="13" t="s">
        <v>83</v>
      </c>
      <c r="AY193" s="247" t="s">
        <v>140</v>
      </c>
    </row>
    <row r="194" s="14" customFormat="1">
      <c r="A194" s="14"/>
      <c r="B194" s="248"/>
      <c r="C194" s="249"/>
      <c r="D194" s="233" t="s">
        <v>150</v>
      </c>
      <c r="E194" s="250" t="s">
        <v>1</v>
      </c>
      <c r="F194" s="251" t="s">
        <v>228</v>
      </c>
      <c r="G194" s="249"/>
      <c r="H194" s="252">
        <v>60.5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150</v>
      </c>
      <c r="AU194" s="258" t="s">
        <v>93</v>
      </c>
      <c r="AV194" s="14" t="s">
        <v>93</v>
      </c>
      <c r="AW194" s="14" t="s">
        <v>36</v>
      </c>
      <c r="AX194" s="14" t="s">
        <v>91</v>
      </c>
      <c r="AY194" s="258" t="s">
        <v>140</v>
      </c>
    </row>
    <row r="195" s="2" customFormat="1" ht="14.4" customHeight="1">
      <c r="A195" s="38"/>
      <c r="B195" s="39"/>
      <c r="C195" s="219" t="s">
        <v>229</v>
      </c>
      <c r="D195" s="219" t="s">
        <v>142</v>
      </c>
      <c r="E195" s="220" t="s">
        <v>230</v>
      </c>
      <c r="F195" s="221" t="s">
        <v>231</v>
      </c>
      <c r="G195" s="222" t="s">
        <v>232</v>
      </c>
      <c r="H195" s="223">
        <v>30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48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146</v>
      </c>
      <c r="AT195" s="231" t="s">
        <v>142</v>
      </c>
      <c r="AU195" s="231" t="s">
        <v>93</v>
      </c>
      <c r="AY195" s="17" t="s">
        <v>140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91</v>
      </c>
      <c r="BK195" s="232">
        <f>ROUND(I195*H195,2)</f>
        <v>0</v>
      </c>
      <c r="BL195" s="17" t="s">
        <v>146</v>
      </c>
      <c r="BM195" s="231" t="s">
        <v>233</v>
      </c>
    </row>
    <row r="196" s="2" customFormat="1">
      <c r="A196" s="38"/>
      <c r="B196" s="39"/>
      <c r="C196" s="40"/>
      <c r="D196" s="233" t="s">
        <v>148</v>
      </c>
      <c r="E196" s="40"/>
      <c r="F196" s="234" t="s">
        <v>234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148</v>
      </c>
      <c r="AU196" s="17" t="s">
        <v>93</v>
      </c>
    </row>
    <row r="197" s="14" customFormat="1">
      <c r="A197" s="14"/>
      <c r="B197" s="248"/>
      <c r="C197" s="249"/>
      <c r="D197" s="233" t="s">
        <v>150</v>
      </c>
      <c r="E197" s="250" t="s">
        <v>1</v>
      </c>
      <c r="F197" s="251" t="s">
        <v>235</v>
      </c>
      <c r="G197" s="249"/>
      <c r="H197" s="252">
        <v>30</v>
      </c>
      <c r="I197" s="253"/>
      <c r="J197" s="249"/>
      <c r="K197" s="249"/>
      <c r="L197" s="254"/>
      <c r="M197" s="255"/>
      <c r="N197" s="256"/>
      <c r="O197" s="256"/>
      <c r="P197" s="256"/>
      <c r="Q197" s="256"/>
      <c r="R197" s="256"/>
      <c r="S197" s="256"/>
      <c r="T197" s="25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8" t="s">
        <v>150</v>
      </c>
      <c r="AU197" s="258" t="s">
        <v>93</v>
      </c>
      <c r="AV197" s="14" t="s">
        <v>93</v>
      </c>
      <c r="AW197" s="14" t="s">
        <v>36</v>
      </c>
      <c r="AX197" s="14" t="s">
        <v>91</v>
      </c>
      <c r="AY197" s="258" t="s">
        <v>140</v>
      </c>
    </row>
    <row r="198" s="2" customFormat="1" ht="14.4" customHeight="1">
      <c r="A198" s="38"/>
      <c r="B198" s="39"/>
      <c r="C198" s="219" t="s">
        <v>236</v>
      </c>
      <c r="D198" s="219" t="s">
        <v>142</v>
      </c>
      <c r="E198" s="220" t="s">
        <v>237</v>
      </c>
      <c r="F198" s="221" t="s">
        <v>238</v>
      </c>
      <c r="G198" s="222" t="s">
        <v>232</v>
      </c>
      <c r="H198" s="223">
        <v>106.25</v>
      </c>
      <c r="I198" s="224"/>
      <c r="J198" s="225">
        <f>ROUND(I198*H198,2)</f>
        <v>0</v>
      </c>
      <c r="K198" s="226"/>
      <c r="L198" s="44"/>
      <c r="M198" s="227" t="s">
        <v>1</v>
      </c>
      <c r="N198" s="228" t="s">
        <v>48</v>
      </c>
      <c r="O198" s="91"/>
      <c r="P198" s="229">
        <f>O198*H198</f>
        <v>0</v>
      </c>
      <c r="Q198" s="229">
        <v>0</v>
      </c>
      <c r="R198" s="229">
        <f>Q198*H198</f>
        <v>0</v>
      </c>
      <c r="S198" s="229">
        <v>0</v>
      </c>
      <c r="T198" s="23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31" t="s">
        <v>146</v>
      </c>
      <c r="AT198" s="231" t="s">
        <v>142</v>
      </c>
      <c r="AU198" s="231" t="s">
        <v>93</v>
      </c>
      <c r="AY198" s="17" t="s">
        <v>140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7" t="s">
        <v>91</v>
      </c>
      <c r="BK198" s="232">
        <f>ROUND(I198*H198,2)</f>
        <v>0</v>
      </c>
      <c r="BL198" s="17" t="s">
        <v>146</v>
      </c>
      <c r="BM198" s="231" t="s">
        <v>239</v>
      </c>
    </row>
    <row r="199" s="2" customFormat="1">
      <c r="A199" s="38"/>
      <c r="B199" s="39"/>
      <c r="C199" s="40"/>
      <c r="D199" s="233" t="s">
        <v>148</v>
      </c>
      <c r="E199" s="40"/>
      <c r="F199" s="234" t="s">
        <v>240</v>
      </c>
      <c r="G199" s="40"/>
      <c r="H199" s="40"/>
      <c r="I199" s="235"/>
      <c r="J199" s="40"/>
      <c r="K199" s="40"/>
      <c r="L199" s="44"/>
      <c r="M199" s="236"/>
      <c r="N199" s="237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148</v>
      </c>
      <c r="AU199" s="17" t="s">
        <v>93</v>
      </c>
    </row>
    <row r="200" s="13" customFormat="1">
      <c r="A200" s="13"/>
      <c r="B200" s="238"/>
      <c r="C200" s="239"/>
      <c r="D200" s="233" t="s">
        <v>150</v>
      </c>
      <c r="E200" s="240" t="s">
        <v>1</v>
      </c>
      <c r="F200" s="241" t="s">
        <v>226</v>
      </c>
      <c r="G200" s="239"/>
      <c r="H200" s="240" t="s">
        <v>1</v>
      </c>
      <c r="I200" s="242"/>
      <c r="J200" s="239"/>
      <c r="K200" s="239"/>
      <c r="L200" s="243"/>
      <c r="M200" s="244"/>
      <c r="N200" s="245"/>
      <c r="O200" s="245"/>
      <c r="P200" s="245"/>
      <c r="Q200" s="245"/>
      <c r="R200" s="245"/>
      <c r="S200" s="245"/>
      <c r="T200" s="24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7" t="s">
        <v>150</v>
      </c>
      <c r="AU200" s="247" t="s">
        <v>93</v>
      </c>
      <c r="AV200" s="13" t="s">
        <v>91</v>
      </c>
      <c r="AW200" s="13" t="s">
        <v>36</v>
      </c>
      <c r="AX200" s="13" t="s">
        <v>83</v>
      </c>
      <c r="AY200" s="247" t="s">
        <v>140</v>
      </c>
    </row>
    <row r="201" s="13" customFormat="1">
      <c r="A201" s="13"/>
      <c r="B201" s="238"/>
      <c r="C201" s="239"/>
      <c r="D201" s="233" t="s">
        <v>150</v>
      </c>
      <c r="E201" s="240" t="s">
        <v>1</v>
      </c>
      <c r="F201" s="241" t="s">
        <v>227</v>
      </c>
      <c r="G201" s="239"/>
      <c r="H201" s="240" t="s">
        <v>1</v>
      </c>
      <c r="I201" s="242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150</v>
      </c>
      <c r="AU201" s="247" t="s">
        <v>93</v>
      </c>
      <c r="AV201" s="13" t="s">
        <v>91</v>
      </c>
      <c r="AW201" s="13" t="s">
        <v>36</v>
      </c>
      <c r="AX201" s="13" t="s">
        <v>83</v>
      </c>
      <c r="AY201" s="247" t="s">
        <v>140</v>
      </c>
    </row>
    <row r="202" s="14" customFormat="1">
      <c r="A202" s="14"/>
      <c r="B202" s="248"/>
      <c r="C202" s="249"/>
      <c r="D202" s="233" t="s">
        <v>150</v>
      </c>
      <c r="E202" s="250" t="s">
        <v>1</v>
      </c>
      <c r="F202" s="251" t="s">
        <v>241</v>
      </c>
      <c r="G202" s="249"/>
      <c r="H202" s="252">
        <v>90.75</v>
      </c>
      <c r="I202" s="253"/>
      <c r="J202" s="249"/>
      <c r="K202" s="249"/>
      <c r="L202" s="254"/>
      <c r="M202" s="255"/>
      <c r="N202" s="256"/>
      <c r="O202" s="256"/>
      <c r="P202" s="256"/>
      <c r="Q202" s="256"/>
      <c r="R202" s="256"/>
      <c r="S202" s="256"/>
      <c r="T202" s="257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8" t="s">
        <v>150</v>
      </c>
      <c r="AU202" s="258" t="s">
        <v>93</v>
      </c>
      <c r="AV202" s="14" t="s">
        <v>93</v>
      </c>
      <c r="AW202" s="14" t="s">
        <v>36</v>
      </c>
      <c r="AX202" s="14" t="s">
        <v>83</v>
      </c>
      <c r="AY202" s="258" t="s">
        <v>140</v>
      </c>
    </row>
    <row r="203" s="13" customFormat="1">
      <c r="A203" s="13"/>
      <c r="B203" s="238"/>
      <c r="C203" s="239"/>
      <c r="D203" s="233" t="s">
        <v>150</v>
      </c>
      <c r="E203" s="240" t="s">
        <v>1</v>
      </c>
      <c r="F203" s="241" t="s">
        <v>219</v>
      </c>
      <c r="G203" s="239"/>
      <c r="H203" s="240" t="s">
        <v>1</v>
      </c>
      <c r="I203" s="242"/>
      <c r="J203" s="239"/>
      <c r="K203" s="239"/>
      <c r="L203" s="243"/>
      <c r="M203" s="244"/>
      <c r="N203" s="245"/>
      <c r="O203" s="245"/>
      <c r="P203" s="245"/>
      <c r="Q203" s="245"/>
      <c r="R203" s="245"/>
      <c r="S203" s="245"/>
      <c r="T203" s="24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7" t="s">
        <v>150</v>
      </c>
      <c r="AU203" s="247" t="s">
        <v>93</v>
      </c>
      <c r="AV203" s="13" t="s">
        <v>91</v>
      </c>
      <c r="AW203" s="13" t="s">
        <v>36</v>
      </c>
      <c r="AX203" s="13" t="s">
        <v>83</v>
      </c>
      <c r="AY203" s="247" t="s">
        <v>140</v>
      </c>
    </row>
    <row r="204" s="14" customFormat="1">
      <c r="A204" s="14"/>
      <c r="B204" s="248"/>
      <c r="C204" s="249"/>
      <c r="D204" s="233" t="s">
        <v>150</v>
      </c>
      <c r="E204" s="250" t="s">
        <v>1</v>
      </c>
      <c r="F204" s="251" t="s">
        <v>242</v>
      </c>
      <c r="G204" s="249"/>
      <c r="H204" s="252">
        <v>3.75</v>
      </c>
      <c r="I204" s="253"/>
      <c r="J204" s="249"/>
      <c r="K204" s="249"/>
      <c r="L204" s="254"/>
      <c r="M204" s="255"/>
      <c r="N204" s="256"/>
      <c r="O204" s="256"/>
      <c r="P204" s="256"/>
      <c r="Q204" s="256"/>
      <c r="R204" s="256"/>
      <c r="S204" s="256"/>
      <c r="T204" s="257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8" t="s">
        <v>150</v>
      </c>
      <c r="AU204" s="258" t="s">
        <v>93</v>
      </c>
      <c r="AV204" s="14" t="s">
        <v>93</v>
      </c>
      <c r="AW204" s="14" t="s">
        <v>36</v>
      </c>
      <c r="AX204" s="14" t="s">
        <v>83</v>
      </c>
      <c r="AY204" s="258" t="s">
        <v>140</v>
      </c>
    </row>
    <row r="205" s="13" customFormat="1">
      <c r="A205" s="13"/>
      <c r="B205" s="238"/>
      <c r="C205" s="239"/>
      <c r="D205" s="233" t="s">
        <v>150</v>
      </c>
      <c r="E205" s="240" t="s">
        <v>1</v>
      </c>
      <c r="F205" s="241" t="s">
        <v>219</v>
      </c>
      <c r="G205" s="239"/>
      <c r="H205" s="240" t="s">
        <v>1</v>
      </c>
      <c r="I205" s="242"/>
      <c r="J205" s="239"/>
      <c r="K205" s="239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150</v>
      </c>
      <c r="AU205" s="247" t="s">
        <v>93</v>
      </c>
      <c r="AV205" s="13" t="s">
        <v>91</v>
      </c>
      <c r="AW205" s="13" t="s">
        <v>36</v>
      </c>
      <c r="AX205" s="13" t="s">
        <v>83</v>
      </c>
      <c r="AY205" s="247" t="s">
        <v>140</v>
      </c>
    </row>
    <row r="206" s="14" customFormat="1">
      <c r="A206" s="14"/>
      <c r="B206" s="248"/>
      <c r="C206" s="249"/>
      <c r="D206" s="233" t="s">
        <v>150</v>
      </c>
      <c r="E206" s="250" t="s">
        <v>1</v>
      </c>
      <c r="F206" s="251" t="s">
        <v>242</v>
      </c>
      <c r="G206" s="249"/>
      <c r="H206" s="252">
        <v>3.75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150</v>
      </c>
      <c r="AU206" s="258" t="s">
        <v>93</v>
      </c>
      <c r="AV206" s="14" t="s">
        <v>93</v>
      </c>
      <c r="AW206" s="14" t="s">
        <v>36</v>
      </c>
      <c r="AX206" s="14" t="s">
        <v>83</v>
      </c>
      <c r="AY206" s="258" t="s">
        <v>140</v>
      </c>
    </row>
    <row r="207" s="13" customFormat="1">
      <c r="A207" s="13"/>
      <c r="B207" s="238"/>
      <c r="C207" s="239"/>
      <c r="D207" s="233" t="s">
        <v>150</v>
      </c>
      <c r="E207" s="240" t="s">
        <v>1</v>
      </c>
      <c r="F207" s="241" t="s">
        <v>243</v>
      </c>
      <c r="G207" s="239"/>
      <c r="H207" s="240" t="s">
        <v>1</v>
      </c>
      <c r="I207" s="242"/>
      <c r="J207" s="239"/>
      <c r="K207" s="239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150</v>
      </c>
      <c r="AU207" s="247" t="s">
        <v>93</v>
      </c>
      <c r="AV207" s="13" t="s">
        <v>91</v>
      </c>
      <c r="AW207" s="13" t="s">
        <v>36</v>
      </c>
      <c r="AX207" s="13" t="s">
        <v>83</v>
      </c>
      <c r="AY207" s="247" t="s">
        <v>140</v>
      </c>
    </row>
    <row r="208" s="14" customFormat="1">
      <c r="A208" s="14"/>
      <c r="B208" s="248"/>
      <c r="C208" s="249"/>
      <c r="D208" s="233" t="s">
        <v>150</v>
      </c>
      <c r="E208" s="250" t="s">
        <v>1</v>
      </c>
      <c r="F208" s="251" t="s">
        <v>244</v>
      </c>
      <c r="G208" s="249"/>
      <c r="H208" s="252">
        <v>8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8" t="s">
        <v>150</v>
      </c>
      <c r="AU208" s="258" t="s">
        <v>93</v>
      </c>
      <c r="AV208" s="14" t="s">
        <v>93</v>
      </c>
      <c r="AW208" s="14" t="s">
        <v>36</v>
      </c>
      <c r="AX208" s="14" t="s">
        <v>83</v>
      </c>
      <c r="AY208" s="258" t="s">
        <v>140</v>
      </c>
    </row>
    <row r="209" s="15" customFormat="1">
      <c r="A209" s="15"/>
      <c r="B209" s="259"/>
      <c r="C209" s="260"/>
      <c r="D209" s="233" t="s">
        <v>150</v>
      </c>
      <c r="E209" s="261" t="s">
        <v>1</v>
      </c>
      <c r="F209" s="262" t="s">
        <v>155</v>
      </c>
      <c r="G209" s="260"/>
      <c r="H209" s="263">
        <v>106.25</v>
      </c>
      <c r="I209" s="264"/>
      <c r="J209" s="260"/>
      <c r="K209" s="260"/>
      <c r="L209" s="265"/>
      <c r="M209" s="266"/>
      <c r="N209" s="267"/>
      <c r="O209" s="267"/>
      <c r="P209" s="267"/>
      <c r="Q209" s="267"/>
      <c r="R209" s="267"/>
      <c r="S209" s="267"/>
      <c r="T209" s="268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9" t="s">
        <v>150</v>
      </c>
      <c r="AU209" s="269" t="s">
        <v>93</v>
      </c>
      <c r="AV209" s="15" t="s">
        <v>146</v>
      </c>
      <c r="AW209" s="15" t="s">
        <v>36</v>
      </c>
      <c r="AX209" s="15" t="s">
        <v>91</v>
      </c>
      <c r="AY209" s="269" t="s">
        <v>140</v>
      </c>
    </row>
    <row r="210" s="2" customFormat="1" ht="14.4" customHeight="1">
      <c r="A210" s="38"/>
      <c r="B210" s="39"/>
      <c r="C210" s="219" t="s">
        <v>245</v>
      </c>
      <c r="D210" s="219" t="s">
        <v>142</v>
      </c>
      <c r="E210" s="220" t="s">
        <v>246</v>
      </c>
      <c r="F210" s="221" t="s">
        <v>247</v>
      </c>
      <c r="G210" s="222" t="s">
        <v>232</v>
      </c>
      <c r="H210" s="223">
        <v>244.80000000000001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48</v>
      </c>
      <c r="O210" s="91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146</v>
      </c>
      <c r="AT210" s="231" t="s">
        <v>142</v>
      </c>
      <c r="AU210" s="231" t="s">
        <v>93</v>
      </c>
      <c r="AY210" s="17" t="s">
        <v>140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91</v>
      </c>
      <c r="BK210" s="232">
        <f>ROUND(I210*H210,2)</f>
        <v>0</v>
      </c>
      <c r="BL210" s="17" t="s">
        <v>146</v>
      </c>
      <c r="BM210" s="231" t="s">
        <v>248</v>
      </c>
    </row>
    <row r="211" s="2" customFormat="1">
      <c r="A211" s="38"/>
      <c r="B211" s="39"/>
      <c r="C211" s="40"/>
      <c r="D211" s="233" t="s">
        <v>148</v>
      </c>
      <c r="E211" s="40"/>
      <c r="F211" s="234" t="s">
        <v>249</v>
      </c>
      <c r="G211" s="40"/>
      <c r="H211" s="40"/>
      <c r="I211" s="235"/>
      <c r="J211" s="40"/>
      <c r="K211" s="40"/>
      <c r="L211" s="44"/>
      <c r="M211" s="236"/>
      <c r="N211" s="237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148</v>
      </c>
      <c r="AU211" s="17" t="s">
        <v>93</v>
      </c>
    </row>
    <row r="212" s="13" customFormat="1">
      <c r="A212" s="13"/>
      <c r="B212" s="238"/>
      <c r="C212" s="239"/>
      <c r="D212" s="233" t="s">
        <v>150</v>
      </c>
      <c r="E212" s="240" t="s">
        <v>1</v>
      </c>
      <c r="F212" s="241" t="s">
        <v>250</v>
      </c>
      <c r="G212" s="239"/>
      <c r="H212" s="240" t="s">
        <v>1</v>
      </c>
      <c r="I212" s="242"/>
      <c r="J212" s="239"/>
      <c r="K212" s="239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150</v>
      </c>
      <c r="AU212" s="247" t="s">
        <v>93</v>
      </c>
      <c r="AV212" s="13" t="s">
        <v>91</v>
      </c>
      <c r="AW212" s="13" t="s">
        <v>36</v>
      </c>
      <c r="AX212" s="13" t="s">
        <v>83</v>
      </c>
      <c r="AY212" s="247" t="s">
        <v>140</v>
      </c>
    </row>
    <row r="213" s="14" customFormat="1">
      <c r="A213" s="14"/>
      <c r="B213" s="248"/>
      <c r="C213" s="249"/>
      <c r="D213" s="233" t="s">
        <v>150</v>
      </c>
      <c r="E213" s="250" t="s">
        <v>1</v>
      </c>
      <c r="F213" s="251" t="s">
        <v>251</v>
      </c>
      <c r="G213" s="249"/>
      <c r="H213" s="252">
        <v>244.80000000000001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8" t="s">
        <v>150</v>
      </c>
      <c r="AU213" s="258" t="s">
        <v>93</v>
      </c>
      <c r="AV213" s="14" t="s">
        <v>93</v>
      </c>
      <c r="AW213" s="14" t="s">
        <v>36</v>
      </c>
      <c r="AX213" s="14" t="s">
        <v>91</v>
      </c>
      <c r="AY213" s="258" t="s">
        <v>140</v>
      </c>
    </row>
    <row r="214" s="2" customFormat="1" ht="14.4" customHeight="1">
      <c r="A214" s="38"/>
      <c r="B214" s="39"/>
      <c r="C214" s="219" t="s">
        <v>252</v>
      </c>
      <c r="D214" s="219" t="s">
        <v>142</v>
      </c>
      <c r="E214" s="220" t="s">
        <v>253</v>
      </c>
      <c r="F214" s="221" t="s">
        <v>254</v>
      </c>
      <c r="G214" s="222" t="s">
        <v>232</v>
      </c>
      <c r="H214" s="223">
        <v>244.80000000000001</v>
      </c>
      <c r="I214" s="224"/>
      <c r="J214" s="225">
        <f>ROUND(I214*H214,2)</f>
        <v>0</v>
      </c>
      <c r="K214" s="226"/>
      <c r="L214" s="44"/>
      <c r="M214" s="227" t="s">
        <v>1</v>
      </c>
      <c r="N214" s="228" t="s">
        <v>48</v>
      </c>
      <c r="O214" s="91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1" t="s">
        <v>146</v>
      </c>
      <c r="AT214" s="231" t="s">
        <v>142</v>
      </c>
      <c r="AU214" s="231" t="s">
        <v>93</v>
      </c>
      <c r="AY214" s="17" t="s">
        <v>140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7" t="s">
        <v>91</v>
      </c>
      <c r="BK214" s="232">
        <f>ROUND(I214*H214,2)</f>
        <v>0</v>
      </c>
      <c r="BL214" s="17" t="s">
        <v>146</v>
      </c>
      <c r="BM214" s="231" t="s">
        <v>255</v>
      </c>
    </row>
    <row r="215" s="2" customFormat="1">
      <c r="A215" s="38"/>
      <c r="B215" s="39"/>
      <c r="C215" s="40"/>
      <c r="D215" s="233" t="s">
        <v>148</v>
      </c>
      <c r="E215" s="40"/>
      <c r="F215" s="234" t="s">
        <v>256</v>
      </c>
      <c r="G215" s="40"/>
      <c r="H215" s="40"/>
      <c r="I215" s="235"/>
      <c r="J215" s="40"/>
      <c r="K215" s="40"/>
      <c r="L215" s="44"/>
      <c r="M215" s="236"/>
      <c r="N215" s="237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148</v>
      </c>
      <c r="AU215" s="17" t="s">
        <v>93</v>
      </c>
    </row>
    <row r="216" s="2" customFormat="1" ht="14.4" customHeight="1">
      <c r="A216" s="38"/>
      <c r="B216" s="39"/>
      <c r="C216" s="219" t="s">
        <v>8</v>
      </c>
      <c r="D216" s="219" t="s">
        <v>142</v>
      </c>
      <c r="E216" s="220" t="s">
        <v>257</v>
      </c>
      <c r="F216" s="221" t="s">
        <v>258</v>
      </c>
      <c r="G216" s="222" t="s">
        <v>145</v>
      </c>
      <c r="H216" s="223">
        <v>369.69999999999999</v>
      </c>
      <c r="I216" s="224"/>
      <c r="J216" s="225">
        <f>ROUND(I216*H216,2)</f>
        <v>0</v>
      </c>
      <c r="K216" s="226"/>
      <c r="L216" s="44"/>
      <c r="M216" s="227" t="s">
        <v>1</v>
      </c>
      <c r="N216" s="228" t="s">
        <v>48</v>
      </c>
      <c r="O216" s="91"/>
      <c r="P216" s="229">
        <f>O216*H216</f>
        <v>0</v>
      </c>
      <c r="Q216" s="229">
        <v>0.00084000000000000003</v>
      </c>
      <c r="R216" s="229">
        <f>Q216*H216</f>
        <v>0.31054799999999999</v>
      </c>
      <c r="S216" s="229">
        <v>0</v>
      </c>
      <c r="T216" s="23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31" t="s">
        <v>146</v>
      </c>
      <c r="AT216" s="231" t="s">
        <v>142</v>
      </c>
      <c r="AU216" s="231" t="s">
        <v>93</v>
      </c>
      <c r="AY216" s="17" t="s">
        <v>140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7" t="s">
        <v>91</v>
      </c>
      <c r="BK216" s="232">
        <f>ROUND(I216*H216,2)</f>
        <v>0</v>
      </c>
      <c r="BL216" s="17" t="s">
        <v>146</v>
      </c>
      <c r="BM216" s="231" t="s">
        <v>259</v>
      </c>
    </row>
    <row r="217" s="2" customFormat="1">
      <c r="A217" s="38"/>
      <c r="B217" s="39"/>
      <c r="C217" s="40"/>
      <c r="D217" s="233" t="s">
        <v>148</v>
      </c>
      <c r="E217" s="40"/>
      <c r="F217" s="234" t="s">
        <v>260</v>
      </c>
      <c r="G217" s="40"/>
      <c r="H217" s="40"/>
      <c r="I217" s="235"/>
      <c r="J217" s="40"/>
      <c r="K217" s="40"/>
      <c r="L217" s="44"/>
      <c r="M217" s="236"/>
      <c r="N217" s="237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148</v>
      </c>
      <c r="AU217" s="17" t="s">
        <v>93</v>
      </c>
    </row>
    <row r="218" s="13" customFormat="1">
      <c r="A218" s="13"/>
      <c r="B218" s="238"/>
      <c r="C218" s="239"/>
      <c r="D218" s="233" t="s">
        <v>150</v>
      </c>
      <c r="E218" s="240" t="s">
        <v>1</v>
      </c>
      <c r="F218" s="241" t="s">
        <v>261</v>
      </c>
      <c r="G218" s="239"/>
      <c r="H218" s="240" t="s">
        <v>1</v>
      </c>
      <c r="I218" s="242"/>
      <c r="J218" s="239"/>
      <c r="K218" s="239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150</v>
      </c>
      <c r="AU218" s="247" t="s">
        <v>93</v>
      </c>
      <c r="AV218" s="13" t="s">
        <v>91</v>
      </c>
      <c r="AW218" s="13" t="s">
        <v>36</v>
      </c>
      <c r="AX218" s="13" t="s">
        <v>83</v>
      </c>
      <c r="AY218" s="247" t="s">
        <v>140</v>
      </c>
    </row>
    <row r="219" s="14" customFormat="1">
      <c r="A219" s="14"/>
      <c r="B219" s="248"/>
      <c r="C219" s="249"/>
      <c r="D219" s="233" t="s">
        <v>150</v>
      </c>
      <c r="E219" s="250" t="s">
        <v>1</v>
      </c>
      <c r="F219" s="251" t="s">
        <v>262</v>
      </c>
      <c r="G219" s="249"/>
      <c r="H219" s="252">
        <v>369.69999999999999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150</v>
      </c>
      <c r="AU219" s="258" t="s">
        <v>93</v>
      </c>
      <c r="AV219" s="14" t="s">
        <v>93</v>
      </c>
      <c r="AW219" s="14" t="s">
        <v>36</v>
      </c>
      <c r="AX219" s="14" t="s">
        <v>91</v>
      </c>
      <c r="AY219" s="258" t="s">
        <v>140</v>
      </c>
    </row>
    <row r="220" s="2" customFormat="1" ht="14.4" customHeight="1">
      <c r="A220" s="38"/>
      <c r="B220" s="39"/>
      <c r="C220" s="219" t="s">
        <v>263</v>
      </c>
      <c r="D220" s="219" t="s">
        <v>142</v>
      </c>
      <c r="E220" s="220" t="s">
        <v>264</v>
      </c>
      <c r="F220" s="221" t="s">
        <v>265</v>
      </c>
      <c r="G220" s="222" t="s">
        <v>145</v>
      </c>
      <c r="H220" s="223">
        <v>88.099999999999994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48</v>
      </c>
      <c r="O220" s="91"/>
      <c r="P220" s="229">
        <f>O220*H220</f>
        <v>0</v>
      </c>
      <c r="Q220" s="229">
        <v>0.00084999999999999995</v>
      </c>
      <c r="R220" s="229">
        <f>Q220*H220</f>
        <v>0.074884999999999993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146</v>
      </c>
      <c r="AT220" s="231" t="s">
        <v>142</v>
      </c>
      <c r="AU220" s="231" t="s">
        <v>93</v>
      </c>
      <c r="AY220" s="17" t="s">
        <v>140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91</v>
      </c>
      <c r="BK220" s="232">
        <f>ROUND(I220*H220,2)</f>
        <v>0</v>
      </c>
      <c r="BL220" s="17" t="s">
        <v>146</v>
      </c>
      <c r="BM220" s="231" t="s">
        <v>266</v>
      </c>
    </row>
    <row r="221" s="2" customFormat="1">
      <c r="A221" s="38"/>
      <c r="B221" s="39"/>
      <c r="C221" s="40"/>
      <c r="D221" s="233" t="s">
        <v>148</v>
      </c>
      <c r="E221" s="40"/>
      <c r="F221" s="234" t="s">
        <v>267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148</v>
      </c>
      <c r="AU221" s="17" t="s">
        <v>93</v>
      </c>
    </row>
    <row r="222" s="2" customFormat="1" ht="14.4" customHeight="1">
      <c r="A222" s="38"/>
      <c r="B222" s="39"/>
      <c r="C222" s="219" t="s">
        <v>268</v>
      </c>
      <c r="D222" s="219" t="s">
        <v>142</v>
      </c>
      <c r="E222" s="220" t="s">
        <v>269</v>
      </c>
      <c r="F222" s="221" t="s">
        <v>270</v>
      </c>
      <c r="G222" s="222" t="s">
        <v>145</v>
      </c>
      <c r="H222" s="223">
        <v>369.69999999999999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48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146</v>
      </c>
      <c r="AT222" s="231" t="s">
        <v>142</v>
      </c>
      <c r="AU222" s="231" t="s">
        <v>93</v>
      </c>
      <c r="AY222" s="17" t="s">
        <v>140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91</v>
      </c>
      <c r="BK222" s="232">
        <f>ROUND(I222*H222,2)</f>
        <v>0</v>
      </c>
      <c r="BL222" s="17" t="s">
        <v>146</v>
      </c>
      <c r="BM222" s="231" t="s">
        <v>271</v>
      </c>
    </row>
    <row r="223" s="2" customFormat="1">
      <c r="A223" s="38"/>
      <c r="B223" s="39"/>
      <c r="C223" s="40"/>
      <c r="D223" s="233" t="s">
        <v>148</v>
      </c>
      <c r="E223" s="40"/>
      <c r="F223" s="234" t="s">
        <v>272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148</v>
      </c>
      <c r="AU223" s="17" t="s">
        <v>93</v>
      </c>
    </row>
    <row r="224" s="2" customFormat="1" ht="14.4" customHeight="1">
      <c r="A224" s="38"/>
      <c r="B224" s="39"/>
      <c r="C224" s="219" t="s">
        <v>273</v>
      </c>
      <c r="D224" s="219" t="s">
        <v>142</v>
      </c>
      <c r="E224" s="220" t="s">
        <v>274</v>
      </c>
      <c r="F224" s="221" t="s">
        <v>275</v>
      </c>
      <c r="G224" s="222" t="s">
        <v>145</v>
      </c>
      <c r="H224" s="223">
        <v>88.099999999999994</v>
      </c>
      <c r="I224" s="224"/>
      <c r="J224" s="225">
        <f>ROUND(I224*H224,2)</f>
        <v>0</v>
      </c>
      <c r="K224" s="226"/>
      <c r="L224" s="44"/>
      <c r="M224" s="227" t="s">
        <v>1</v>
      </c>
      <c r="N224" s="228" t="s">
        <v>48</v>
      </c>
      <c r="O224" s="91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31" t="s">
        <v>146</v>
      </c>
      <c r="AT224" s="231" t="s">
        <v>142</v>
      </c>
      <c r="AU224" s="231" t="s">
        <v>93</v>
      </c>
      <c r="AY224" s="17" t="s">
        <v>140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7" t="s">
        <v>91</v>
      </c>
      <c r="BK224" s="232">
        <f>ROUND(I224*H224,2)</f>
        <v>0</v>
      </c>
      <c r="BL224" s="17" t="s">
        <v>146</v>
      </c>
      <c r="BM224" s="231" t="s">
        <v>276</v>
      </c>
    </row>
    <row r="225" s="2" customFormat="1">
      <c r="A225" s="38"/>
      <c r="B225" s="39"/>
      <c r="C225" s="40"/>
      <c r="D225" s="233" t="s">
        <v>148</v>
      </c>
      <c r="E225" s="40"/>
      <c r="F225" s="234" t="s">
        <v>277</v>
      </c>
      <c r="G225" s="40"/>
      <c r="H225" s="40"/>
      <c r="I225" s="235"/>
      <c r="J225" s="40"/>
      <c r="K225" s="40"/>
      <c r="L225" s="44"/>
      <c r="M225" s="236"/>
      <c r="N225" s="237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148</v>
      </c>
      <c r="AU225" s="17" t="s">
        <v>93</v>
      </c>
    </row>
    <row r="226" s="2" customFormat="1" ht="14.4" customHeight="1">
      <c r="A226" s="38"/>
      <c r="B226" s="39"/>
      <c r="C226" s="219" t="s">
        <v>278</v>
      </c>
      <c r="D226" s="219" t="s">
        <v>142</v>
      </c>
      <c r="E226" s="220" t="s">
        <v>279</v>
      </c>
      <c r="F226" s="221" t="s">
        <v>280</v>
      </c>
      <c r="G226" s="222" t="s">
        <v>145</v>
      </c>
      <c r="H226" s="223">
        <v>18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48</v>
      </c>
      <c r="O226" s="91"/>
      <c r="P226" s="229">
        <f>O226*H226</f>
        <v>0</v>
      </c>
      <c r="Q226" s="229">
        <v>0.00014999999999999999</v>
      </c>
      <c r="R226" s="229">
        <f>Q226*H226</f>
        <v>0.0026999999999999997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146</v>
      </c>
      <c r="AT226" s="231" t="s">
        <v>142</v>
      </c>
      <c r="AU226" s="231" t="s">
        <v>93</v>
      </c>
      <c r="AY226" s="17" t="s">
        <v>140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91</v>
      </c>
      <c r="BK226" s="232">
        <f>ROUND(I226*H226,2)</f>
        <v>0</v>
      </c>
      <c r="BL226" s="17" t="s">
        <v>146</v>
      </c>
      <c r="BM226" s="231" t="s">
        <v>281</v>
      </c>
    </row>
    <row r="227" s="2" customFormat="1">
      <c r="A227" s="38"/>
      <c r="B227" s="39"/>
      <c r="C227" s="40"/>
      <c r="D227" s="233" t="s">
        <v>148</v>
      </c>
      <c r="E227" s="40"/>
      <c r="F227" s="234" t="s">
        <v>282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148</v>
      </c>
      <c r="AU227" s="17" t="s">
        <v>93</v>
      </c>
    </row>
    <row r="228" s="13" customFormat="1">
      <c r="A228" s="13"/>
      <c r="B228" s="238"/>
      <c r="C228" s="239"/>
      <c r="D228" s="233" t="s">
        <v>150</v>
      </c>
      <c r="E228" s="240" t="s">
        <v>1</v>
      </c>
      <c r="F228" s="241" t="s">
        <v>283</v>
      </c>
      <c r="G228" s="239"/>
      <c r="H228" s="240" t="s">
        <v>1</v>
      </c>
      <c r="I228" s="242"/>
      <c r="J228" s="239"/>
      <c r="K228" s="239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150</v>
      </c>
      <c r="AU228" s="247" t="s">
        <v>93</v>
      </c>
      <c r="AV228" s="13" t="s">
        <v>91</v>
      </c>
      <c r="AW228" s="13" t="s">
        <v>36</v>
      </c>
      <c r="AX228" s="13" t="s">
        <v>83</v>
      </c>
      <c r="AY228" s="247" t="s">
        <v>140</v>
      </c>
    </row>
    <row r="229" s="14" customFormat="1">
      <c r="A229" s="14"/>
      <c r="B229" s="248"/>
      <c r="C229" s="249"/>
      <c r="D229" s="233" t="s">
        <v>150</v>
      </c>
      <c r="E229" s="250" t="s">
        <v>1</v>
      </c>
      <c r="F229" s="251" t="s">
        <v>284</v>
      </c>
      <c r="G229" s="249"/>
      <c r="H229" s="252">
        <v>18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150</v>
      </c>
      <c r="AU229" s="258" t="s">
        <v>93</v>
      </c>
      <c r="AV229" s="14" t="s">
        <v>93</v>
      </c>
      <c r="AW229" s="14" t="s">
        <v>36</v>
      </c>
      <c r="AX229" s="14" t="s">
        <v>91</v>
      </c>
      <c r="AY229" s="258" t="s">
        <v>140</v>
      </c>
    </row>
    <row r="230" s="2" customFormat="1" ht="14.4" customHeight="1">
      <c r="A230" s="38"/>
      <c r="B230" s="39"/>
      <c r="C230" s="219" t="s">
        <v>285</v>
      </c>
      <c r="D230" s="219" t="s">
        <v>142</v>
      </c>
      <c r="E230" s="220" t="s">
        <v>286</v>
      </c>
      <c r="F230" s="221" t="s">
        <v>287</v>
      </c>
      <c r="G230" s="222" t="s">
        <v>145</v>
      </c>
      <c r="H230" s="223">
        <v>18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48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146</v>
      </c>
      <c r="AT230" s="231" t="s">
        <v>142</v>
      </c>
      <c r="AU230" s="231" t="s">
        <v>93</v>
      </c>
      <c r="AY230" s="17" t="s">
        <v>140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91</v>
      </c>
      <c r="BK230" s="232">
        <f>ROUND(I230*H230,2)</f>
        <v>0</v>
      </c>
      <c r="BL230" s="17" t="s">
        <v>146</v>
      </c>
      <c r="BM230" s="231" t="s">
        <v>288</v>
      </c>
    </row>
    <row r="231" s="2" customFormat="1">
      <c r="A231" s="38"/>
      <c r="B231" s="39"/>
      <c r="C231" s="40"/>
      <c r="D231" s="233" t="s">
        <v>148</v>
      </c>
      <c r="E231" s="40"/>
      <c r="F231" s="234" t="s">
        <v>289</v>
      </c>
      <c r="G231" s="40"/>
      <c r="H231" s="40"/>
      <c r="I231" s="235"/>
      <c r="J231" s="40"/>
      <c r="K231" s="40"/>
      <c r="L231" s="44"/>
      <c r="M231" s="236"/>
      <c r="N231" s="237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148</v>
      </c>
      <c r="AU231" s="17" t="s">
        <v>93</v>
      </c>
    </row>
    <row r="232" s="14" customFormat="1">
      <c r="A232" s="14"/>
      <c r="B232" s="248"/>
      <c r="C232" s="249"/>
      <c r="D232" s="233" t="s">
        <v>150</v>
      </c>
      <c r="E232" s="250" t="s">
        <v>1</v>
      </c>
      <c r="F232" s="251" t="s">
        <v>284</v>
      </c>
      <c r="G232" s="249"/>
      <c r="H232" s="252">
        <v>18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150</v>
      </c>
      <c r="AU232" s="258" t="s">
        <v>93</v>
      </c>
      <c r="AV232" s="14" t="s">
        <v>93</v>
      </c>
      <c r="AW232" s="14" t="s">
        <v>36</v>
      </c>
      <c r="AX232" s="14" t="s">
        <v>91</v>
      </c>
      <c r="AY232" s="258" t="s">
        <v>140</v>
      </c>
    </row>
    <row r="233" s="2" customFormat="1" ht="14.4" customHeight="1">
      <c r="A233" s="38"/>
      <c r="B233" s="39"/>
      <c r="C233" s="270" t="s">
        <v>7</v>
      </c>
      <c r="D233" s="270" t="s">
        <v>290</v>
      </c>
      <c r="E233" s="271" t="s">
        <v>291</v>
      </c>
      <c r="F233" s="272" t="s">
        <v>292</v>
      </c>
      <c r="G233" s="273" t="s">
        <v>293</v>
      </c>
      <c r="H233" s="274">
        <v>2.25</v>
      </c>
      <c r="I233" s="275"/>
      <c r="J233" s="276">
        <f>ROUND(I233*H233,2)</f>
        <v>0</v>
      </c>
      <c r="K233" s="277"/>
      <c r="L233" s="278"/>
      <c r="M233" s="279" t="s">
        <v>1</v>
      </c>
      <c r="N233" s="280" t="s">
        <v>48</v>
      </c>
      <c r="O233" s="91"/>
      <c r="P233" s="229">
        <f>O233*H233</f>
        <v>0</v>
      </c>
      <c r="Q233" s="229">
        <v>1</v>
      </c>
      <c r="R233" s="229">
        <f>Q233*H233</f>
        <v>2.25</v>
      </c>
      <c r="S233" s="229">
        <v>0</v>
      </c>
      <c r="T233" s="23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31" t="s">
        <v>207</v>
      </c>
      <c r="AT233" s="231" t="s">
        <v>290</v>
      </c>
      <c r="AU233" s="231" t="s">
        <v>93</v>
      </c>
      <c r="AY233" s="17" t="s">
        <v>140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7" t="s">
        <v>91</v>
      </c>
      <c r="BK233" s="232">
        <f>ROUND(I233*H233,2)</f>
        <v>0</v>
      </c>
      <c r="BL233" s="17" t="s">
        <v>146</v>
      </c>
      <c r="BM233" s="231" t="s">
        <v>294</v>
      </c>
    </row>
    <row r="234" s="2" customFormat="1">
      <c r="A234" s="38"/>
      <c r="B234" s="39"/>
      <c r="C234" s="40"/>
      <c r="D234" s="233" t="s">
        <v>148</v>
      </c>
      <c r="E234" s="40"/>
      <c r="F234" s="234" t="s">
        <v>292</v>
      </c>
      <c r="G234" s="40"/>
      <c r="H234" s="40"/>
      <c r="I234" s="235"/>
      <c r="J234" s="40"/>
      <c r="K234" s="40"/>
      <c r="L234" s="44"/>
      <c r="M234" s="236"/>
      <c r="N234" s="237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148</v>
      </c>
      <c r="AU234" s="17" t="s">
        <v>93</v>
      </c>
    </row>
    <row r="235" s="14" customFormat="1">
      <c r="A235" s="14"/>
      <c r="B235" s="248"/>
      <c r="C235" s="249"/>
      <c r="D235" s="233" t="s">
        <v>150</v>
      </c>
      <c r="E235" s="250" t="s">
        <v>1</v>
      </c>
      <c r="F235" s="251" t="s">
        <v>295</v>
      </c>
      <c r="G235" s="249"/>
      <c r="H235" s="252">
        <v>2.25</v>
      </c>
      <c r="I235" s="253"/>
      <c r="J235" s="249"/>
      <c r="K235" s="249"/>
      <c r="L235" s="254"/>
      <c r="M235" s="255"/>
      <c r="N235" s="256"/>
      <c r="O235" s="256"/>
      <c r="P235" s="256"/>
      <c r="Q235" s="256"/>
      <c r="R235" s="256"/>
      <c r="S235" s="256"/>
      <c r="T235" s="257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8" t="s">
        <v>150</v>
      </c>
      <c r="AU235" s="258" t="s">
        <v>93</v>
      </c>
      <c r="AV235" s="14" t="s">
        <v>93</v>
      </c>
      <c r="AW235" s="14" t="s">
        <v>36</v>
      </c>
      <c r="AX235" s="14" t="s">
        <v>91</v>
      </c>
      <c r="AY235" s="258" t="s">
        <v>140</v>
      </c>
    </row>
    <row r="236" s="2" customFormat="1" ht="14.4" customHeight="1">
      <c r="A236" s="38"/>
      <c r="B236" s="39"/>
      <c r="C236" s="219" t="s">
        <v>296</v>
      </c>
      <c r="D236" s="219" t="s">
        <v>142</v>
      </c>
      <c r="E236" s="220" t="s">
        <v>297</v>
      </c>
      <c r="F236" s="221" t="s">
        <v>298</v>
      </c>
      <c r="G236" s="222" t="s">
        <v>145</v>
      </c>
      <c r="H236" s="223">
        <v>18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48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146</v>
      </c>
      <c r="AT236" s="231" t="s">
        <v>142</v>
      </c>
      <c r="AU236" s="231" t="s">
        <v>93</v>
      </c>
      <c r="AY236" s="17" t="s">
        <v>140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91</v>
      </c>
      <c r="BK236" s="232">
        <f>ROUND(I236*H236,2)</f>
        <v>0</v>
      </c>
      <c r="BL236" s="17" t="s">
        <v>146</v>
      </c>
      <c r="BM236" s="231" t="s">
        <v>299</v>
      </c>
    </row>
    <row r="237" s="2" customFormat="1">
      <c r="A237" s="38"/>
      <c r="B237" s="39"/>
      <c r="C237" s="40"/>
      <c r="D237" s="233" t="s">
        <v>148</v>
      </c>
      <c r="E237" s="40"/>
      <c r="F237" s="234" t="s">
        <v>300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148</v>
      </c>
      <c r="AU237" s="17" t="s">
        <v>93</v>
      </c>
    </row>
    <row r="238" s="2" customFormat="1" ht="14.4" customHeight="1">
      <c r="A238" s="38"/>
      <c r="B238" s="39"/>
      <c r="C238" s="219" t="s">
        <v>301</v>
      </c>
      <c r="D238" s="219" t="s">
        <v>142</v>
      </c>
      <c r="E238" s="220" t="s">
        <v>302</v>
      </c>
      <c r="F238" s="221" t="s">
        <v>303</v>
      </c>
      <c r="G238" s="222" t="s">
        <v>232</v>
      </c>
      <c r="H238" s="223">
        <v>244.80000000000001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48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146</v>
      </c>
      <c r="AT238" s="231" t="s">
        <v>142</v>
      </c>
      <c r="AU238" s="231" t="s">
        <v>93</v>
      </c>
      <c r="AY238" s="17" t="s">
        <v>140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91</v>
      </c>
      <c r="BK238" s="232">
        <f>ROUND(I238*H238,2)</f>
        <v>0</v>
      </c>
      <c r="BL238" s="17" t="s">
        <v>146</v>
      </c>
      <c r="BM238" s="231" t="s">
        <v>304</v>
      </c>
    </row>
    <row r="239" s="2" customFormat="1">
      <c r="A239" s="38"/>
      <c r="B239" s="39"/>
      <c r="C239" s="40"/>
      <c r="D239" s="233" t="s">
        <v>148</v>
      </c>
      <c r="E239" s="40"/>
      <c r="F239" s="234" t="s">
        <v>305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148</v>
      </c>
      <c r="AU239" s="17" t="s">
        <v>93</v>
      </c>
    </row>
    <row r="240" s="2" customFormat="1" ht="14.4" customHeight="1">
      <c r="A240" s="38"/>
      <c r="B240" s="39"/>
      <c r="C240" s="219" t="s">
        <v>306</v>
      </c>
      <c r="D240" s="219" t="s">
        <v>142</v>
      </c>
      <c r="E240" s="220" t="s">
        <v>307</v>
      </c>
      <c r="F240" s="221" t="s">
        <v>308</v>
      </c>
      <c r="G240" s="222" t="s">
        <v>232</v>
      </c>
      <c r="H240" s="223">
        <v>173.19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48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146</v>
      </c>
      <c r="AT240" s="231" t="s">
        <v>142</v>
      </c>
      <c r="AU240" s="231" t="s">
        <v>93</v>
      </c>
      <c r="AY240" s="17" t="s">
        <v>140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91</v>
      </c>
      <c r="BK240" s="232">
        <f>ROUND(I240*H240,2)</f>
        <v>0</v>
      </c>
      <c r="BL240" s="17" t="s">
        <v>146</v>
      </c>
      <c r="BM240" s="231" t="s">
        <v>309</v>
      </c>
    </row>
    <row r="241" s="2" customFormat="1">
      <c r="A241" s="38"/>
      <c r="B241" s="39"/>
      <c r="C241" s="40"/>
      <c r="D241" s="233" t="s">
        <v>148</v>
      </c>
      <c r="E241" s="40"/>
      <c r="F241" s="234" t="s">
        <v>310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148</v>
      </c>
      <c r="AU241" s="17" t="s">
        <v>93</v>
      </c>
    </row>
    <row r="242" s="13" customFormat="1">
      <c r="A242" s="13"/>
      <c r="B242" s="238"/>
      <c r="C242" s="239"/>
      <c r="D242" s="233" t="s">
        <v>150</v>
      </c>
      <c r="E242" s="240" t="s">
        <v>1</v>
      </c>
      <c r="F242" s="241" t="s">
        <v>311</v>
      </c>
      <c r="G242" s="239"/>
      <c r="H242" s="240" t="s">
        <v>1</v>
      </c>
      <c r="I242" s="242"/>
      <c r="J242" s="239"/>
      <c r="K242" s="239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150</v>
      </c>
      <c r="AU242" s="247" t="s">
        <v>93</v>
      </c>
      <c r="AV242" s="13" t="s">
        <v>91</v>
      </c>
      <c r="AW242" s="13" t="s">
        <v>36</v>
      </c>
      <c r="AX242" s="13" t="s">
        <v>83</v>
      </c>
      <c r="AY242" s="247" t="s">
        <v>140</v>
      </c>
    </row>
    <row r="243" s="14" customFormat="1">
      <c r="A243" s="14"/>
      <c r="B243" s="248"/>
      <c r="C243" s="249"/>
      <c r="D243" s="233" t="s">
        <v>150</v>
      </c>
      <c r="E243" s="250" t="s">
        <v>1</v>
      </c>
      <c r="F243" s="251" t="s">
        <v>312</v>
      </c>
      <c r="G243" s="249"/>
      <c r="H243" s="252">
        <v>173.19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150</v>
      </c>
      <c r="AU243" s="258" t="s">
        <v>93</v>
      </c>
      <c r="AV243" s="14" t="s">
        <v>93</v>
      </c>
      <c r="AW243" s="14" t="s">
        <v>36</v>
      </c>
      <c r="AX243" s="14" t="s">
        <v>91</v>
      </c>
      <c r="AY243" s="258" t="s">
        <v>140</v>
      </c>
    </row>
    <row r="244" s="2" customFormat="1" ht="14.4" customHeight="1">
      <c r="A244" s="38"/>
      <c r="B244" s="39"/>
      <c r="C244" s="219" t="s">
        <v>313</v>
      </c>
      <c r="D244" s="219" t="s">
        <v>142</v>
      </c>
      <c r="E244" s="220" t="s">
        <v>314</v>
      </c>
      <c r="F244" s="221" t="s">
        <v>315</v>
      </c>
      <c r="G244" s="222" t="s">
        <v>232</v>
      </c>
      <c r="H244" s="223">
        <v>1731.9000000000001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48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146</v>
      </c>
      <c r="AT244" s="231" t="s">
        <v>142</v>
      </c>
      <c r="AU244" s="231" t="s">
        <v>93</v>
      </c>
      <c r="AY244" s="17" t="s">
        <v>140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91</v>
      </c>
      <c r="BK244" s="232">
        <f>ROUND(I244*H244,2)</f>
        <v>0</v>
      </c>
      <c r="BL244" s="17" t="s">
        <v>146</v>
      </c>
      <c r="BM244" s="231" t="s">
        <v>316</v>
      </c>
    </row>
    <row r="245" s="2" customFormat="1">
      <c r="A245" s="38"/>
      <c r="B245" s="39"/>
      <c r="C245" s="40"/>
      <c r="D245" s="233" t="s">
        <v>148</v>
      </c>
      <c r="E245" s="40"/>
      <c r="F245" s="234" t="s">
        <v>317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148</v>
      </c>
      <c r="AU245" s="17" t="s">
        <v>93</v>
      </c>
    </row>
    <row r="246" s="14" customFormat="1">
      <c r="A246" s="14"/>
      <c r="B246" s="248"/>
      <c r="C246" s="249"/>
      <c r="D246" s="233" t="s">
        <v>150</v>
      </c>
      <c r="E246" s="250" t="s">
        <v>1</v>
      </c>
      <c r="F246" s="251" t="s">
        <v>318</v>
      </c>
      <c r="G246" s="249"/>
      <c r="H246" s="252">
        <v>1731.9000000000001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8" t="s">
        <v>150</v>
      </c>
      <c r="AU246" s="258" t="s">
        <v>93</v>
      </c>
      <c r="AV246" s="14" t="s">
        <v>93</v>
      </c>
      <c r="AW246" s="14" t="s">
        <v>36</v>
      </c>
      <c r="AX246" s="14" t="s">
        <v>91</v>
      </c>
      <c r="AY246" s="258" t="s">
        <v>140</v>
      </c>
    </row>
    <row r="247" s="2" customFormat="1" ht="14.4" customHeight="1">
      <c r="A247" s="38"/>
      <c r="B247" s="39"/>
      <c r="C247" s="219" t="s">
        <v>319</v>
      </c>
      <c r="D247" s="219" t="s">
        <v>142</v>
      </c>
      <c r="E247" s="220" t="s">
        <v>320</v>
      </c>
      <c r="F247" s="221" t="s">
        <v>321</v>
      </c>
      <c r="G247" s="222" t="s">
        <v>232</v>
      </c>
      <c r="H247" s="223">
        <v>173.19</v>
      </c>
      <c r="I247" s="224"/>
      <c r="J247" s="225">
        <f>ROUND(I247*H247,2)</f>
        <v>0</v>
      </c>
      <c r="K247" s="226"/>
      <c r="L247" s="44"/>
      <c r="M247" s="227" t="s">
        <v>1</v>
      </c>
      <c r="N247" s="228" t="s">
        <v>48</v>
      </c>
      <c r="O247" s="91"/>
      <c r="P247" s="229">
        <f>O247*H247</f>
        <v>0</v>
      </c>
      <c r="Q247" s="229">
        <v>0</v>
      </c>
      <c r="R247" s="229">
        <f>Q247*H247</f>
        <v>0</v>
      </c>
      <c r="S247" s="229">
        <v>0</v>
      </c>
      <c r="T247" s="23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31" t="s">
        <v>146</v>
      </c>
      <c r="AT247" s="231" t="s">
        <v>142</v>
      </c>
      <c r="AU247" s="231" t="s">
        <v>93</v>
      </c>
      <c r="AY247" s="17" t="s">
        <v>140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7" t="s">
        <v>91</v>
      </c>
      <c r="BK247" s="232">
        <f>ROUND(I247*H247,2)</f>
        <v>0</v>
      </c>
      <c r="BL247" s="17" t="s">
        <v>146</v>
      </c>
      <c r="BM247" s="231" t="s">
        <v>322</v>
      </c>
    </row>
    <row r="248" s="2" customFormat="1">
      <c r="A248" s="38"/>
      <c r="B248" s="39"/>
      <c r="C248" s="40"/>
      <c r="D248" s="233" t="s">
        <v>148</v>
      </c>
      <c r="E248" s="40"/>
      <c r="F248" s="234" t="s">
        <v>323</v>
      </c>
      <c r="G248" s="40"/>
      <c r="H248" s="40"/>
      <c r="I248" s="235"/>
      <c r="J248" s="40"/>
      <c r="K248" s="40"/>
      <c r="L248" s="44"/>
      <c r="M248" s="236"/>
      <c r="N248" s="237"/>
      <c r="O248" s="91"/>
      <c r="P248" s="91"/>
      <c r="Q248" s="91"/>
      <c r="R248" s="91"/>
      <c r="S248" s="91"/>
      <c r="T248" s="92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T248" s="17" t="s">
        <v>148</v>
      </c>
      <c r="AU248" s="17" t="s">
        <v>93</v>
      </c>
    </row>
    <row r="249" s="2" customFormat="1" ht="14.4" customHeight="1">
      <c r="A249" s="38"/>
      <c r="B249" s="39"/>
      <c r="C249" s="219" t="s">
        <v>324</v>
      </c>
      <c r="D249" s="219" t="s">
        <v>142</v>
      </c>
      <c r="E249" s="220" t="s">
        <v>325</v>
      </c>
      <c r="F249" s="221" t="s">
        <v>326</v>
      </c>
      <c r="G249" s="222" t="s">
        <v>232</v>
      </c>
      <c r="H249" s="223">
        <v>71.609999999999999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48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146</v>
      </c>
      <c r="AT249" s="231" t="s">
        <v>142</v>
      </c>
      <c r="AU249" s="231" t="s">
        <v>93</v>
      </c>
      <c r="AY249" s="17" t="s">
        <v>140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91</v>
      </c>
      <c r="BK249" s="232">
        <f>ROUND(I249*H249,2)</f>
        <v>0</v>
      </c>
      <c r="BL249" s="17" t="s">
        <v>146</v>
      </c>
      <c r="BM249" s="231" t="s">
        <v>327</v>
      </c>
    </row>
    <row r="250" s="2" customFormat="1">
      <c r="A250" s="38"/>
      <c r="B250" s="39"/>
      <c r="C250" s="40"/>
      <c r="D250" s="233" t="s">
        <v>148</v>
      </c>
      <c r="E250" s="40"/>
      <c r="F250" s="234" t="s">
        <v>328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148</v>
      </c>
      <c r="AU250" s="17" t="s">
        <v>93</v>
      </c>
    </row>
    <row r="251" s="13" customFormat="1">
      <c r="A251" s="13"/>
      <c r="B251" s="238"/>
      <c r="C251" s="239"/>
      <c r="D251" s="233" t="s">
        <v>150</v>
      </c>
      <c r="E251" s="240" t="s">
        <v>1</v>
      </c>
      <c r="F251" s="241" t="s">
        <v>329</v>
      </c>
      <c r="G251" s="239"/>
      <c r="H251" s="240" t="s">
        <v>1</v>
      </c>
      <c r="I251" s="242"/>
      <c r="J251" s="239"/>
      <c r="K251" s="239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150</v>
      </c>
      <c r="AU251" s="247" t="s">
        <v>93</v>
      </c>
      <c r="AV251" s="13" t="s">
        <v>91</v>
      </c>
      <c r="AW251" s="13" t="s">
        <v>36</v>
      </c>
      <c r="AX251" s="13" t="s">
        <v>83</v>
      </c>
      <c r="AY251" s="247" t="s">
        <v>140</v>
      </c>
    </row>
    <row r="252" s="13" customFormat="1">
      <c r="A252" s="13"/>
      <c r="B252" s="238"/>
      <c r="C252" s="239"/>
      <c r="D252" s="233" t="s">
        <v>150</v>
      </c>
      <c r="E252" s="240" t="s">
        <v>1</v>
      </c>
      <c r="F252" s="241" t="s">
        <v>330</v>
      </c>
      <c r="G252" s="239"/>
      <c r="H252" s="240" t="s">
        <v>1</v>
      </c>
      <c r="I252" s="242"/>
      <c r="J252" s="239"/>
      <c r="K252" s="239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150</v>
      </c>
      <c r="AU252" s="247" t="s">
        <v>93</v>
      </c>
      <c r="AV252" s="13" t="s">
        <v>91</v>
      </c>
      <c r="AW252" s="13" t="s">
        <v>36</v>
      </c>
      <c r="AX252" s="13" t="s">
        <v>83</v>
      </c>
      <c r="AY252" s="247" t="s">
        <v>140</v>
      </c>
    </row>
    <row r="253" s="14" customFormat="1">
      <c r="A253" s="14"/>
      <c r="B253" s="248"/>
      <c r="C253" s="249"/>
      <c r="D253" s="233" t="s">
        <v>150</v>
      </c>
      <c r="E253" s="250" t="s">
        <v>1</v>
      </c>
      <c r="F253" s="251" t="s">
        <v>331</v>
      </c>
      <c r="G253" s="249"/>
      <c r="H253" s="252">
        <v>71.609999999999999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150</v>
      </c>
      <c r="AU253" s="258" t="s">
        <v>93</v>
      </c>
      <c r="AV253" s="14" t="s">
        <v>93</v>
      </c>
      <c r="AW253" s="14" t="s">
        <v>36</v>
      </c>
      <c r="AX253" s="14" t="s">
        <v>91</v>
      </c>
      <c r="AY253" s="258" t="s">
        <v>140</v>
      </c>
    </row>
    <row r="254" s="2" customFormat="1" ht="14.4" customHeight="1">
      <c r="A254" s="38"/>
      <c r="B254" s="39"/>
      <c r="C254" s="219" t="s">
        <v>332</v>
      </c>
      <c r="D254" s="219" t="s">
        <v>142</v>
      </c>
      <c r="E254" s="220" t="s">
        <v>325</v>
      </c>
      <c r="F254" s="221" t="s">
        <v>326</v>
      </c>
      <c r="G254" s="222" t="s">
        <v>232</v>
      </c>
      <c r="H254" s="223">
        <v>91.412000000000006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48</v>
      </c>
      <c r="O254" s="91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146</v>
      </c>
      <c r="AT254" s="231" t="s">
        <v>142</v>
      </c>
      <c r="AU254" s="231" t="s">
        <v>93</v>
      </c>
      <c r="AY254" s="17" t="s">
        <v>140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91</v>
      </c>
      <c r="BK254" s="232">
        <f>ROUND(I254*H254,2)</f>
        <v>0</v>
      </c>
      <c r="BL254" s="17" t="s">
        <v>146</v>
      </c>
      <c r="BM254" s="231" t="s">
        <v>333</v>
      </c>
    </row>
    <row r="255" s="2" customFormat="1">
      <c r="A255" s="38"/>
      <c r="B255" s="39"/>
      <c r="C255" s="40"/>
      <c r="D255" s="233" t="s">
        <v>148</v>
      </c>
      <c r="E255" s="40"/>
      <c r="F255" s="234" t="s">
        <v>328</v>
      </c>
      <c r="G255" s="40"/>
      <c r="H255" s="40"/>
      <c r="I255" s="235"/>
      <c r="J255" s="40"/>
      <c r="K255" s="40"/>
      <c r="L255" s="44"/>
      <c r="M255" s="236"/>
      <c r="N255" s="237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148</v>
      </c>
      <c r="AU255" s="17" t="s">
        <v>93</v>
      </c>
    </row>
    <row r="256" s="13" customFormat="1">
      <c r="A256" s="13"/>
      <c r="B256" s="238"/>
      <c r="C256" s="239"/>
      <c r="D256" s="233" t="s">
        <v>150</v>
      </c>
      <c r="E256" s="240" t="s">
        <v>1</v>
      </c>
      <c r="F256" s="241" t="s">
        <v>334</v>
      </c>
      <c r="G256" s="239"/>
      <c r="H256" s="240" t="s">
        <v>1</v>
      </c>
      <c r="I256" s="242"/>
      <c r="J256" s="239"/>
      <c r="K256" s="239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150</v>
      </c>
      <c r="AU256" s="247" t="s">
        <v>93</v>
      </c>
      <c r="AV256" s="13" t="s">
        <v>91</v>
      </c>
      <c r="AW256" s="13" t="s">
        <v>36</v>
      </c>
      <c r="AX256" s="13" t="s">
        <v>83</v>
      </c>
      <c r="AY256" s="247" t="s">
        <v>140</v>
      </c>
    </row>
    <row r="257" s="13" customFormat="1">
      <c r="A257" s="13"/>
      <c r="B257" s="238"/>
      <c r="C257" s="239"/>
      <c r="D257" s="233" t="s">
        <v>150</v>
      </c>
      <c r="E257" s="240" t="s">
        <v>1</v>
      </c>
      <c r="F257" s="241" t="s">
        <v>335</v>
      </c>
      <c r="G257" s="239"/>
      <c r="H257" s="240" t="s">
        <v>1</v>
      </c>
      <c r="I257" s="242"/>
      <c r="J257" s="239"/>
      <c r="K257" s="239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150</v>
      </c>
      <c r="AU257" s="247" t="s">
        <v>93</v>
      </c>
      <c r="AV257" s="13" t="s">
        <v>91</v>
      </c>
      <c r="AW257" s="13" t="s">
        <v>36</v>
      </c>
      <c r="AX257" s="13" t="s">
        <v>83</v>
      </c>
      <c r="AY257" s="247" t="s">
        <v>140</v>
      </c>
    </row>
    <row r="258" s="14" customFormat="1">
      <c r="A258" s="14"/>
      <c r="B258" s="248"/>
      <c r="C258" s="249"/>
      <c r="D258" s="233" t="s">
        <v>150</v>
      </c>
      <c r="E258" s="250" t="s">
        <v>1</v>
      </c>
      <c r="F258" s="251" t="s">
        <v>336</v>
      </c>
      <c r="G258" s="249"/>
      <c r="H258" s="252">
        <v>91.412000000000006</v>
      </c>
      <c r="I258" s="253"/>
      <c r="J258" s="249"/>
      <c r="K258" s="249"/>
      <c r="L258" s="254"/>
      <c r="M258" s="255"/>
      <c r="N258" s="256"/>
      <c r="O258" s="256"/>
      <c r="P258" s="256"/>
      <c r="Q258" s="256"/>
      <c r="R258" s="256"/>
      <c r="S258" s="256"/>
      <c r="T258" s="257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8" t="s">
        <v>150</v>
      </c>
      <c r="AU258" s="258" t="s">
        <v>93</v>
      </c>
      <c r="AV258" s="14" t="s">
        <v>93</v>
      </c>
      <c r="AW258" s="14" t="s">
        <v>36</v>
      </c>
      <c r="AX258" s="14" t="s">
        <v>91</v>
      </c>
      <c r="AY258" s="258" t="s">
        <v>140</v>
      </c>
    </row>
    <row r="259" s="2" customFormat="1" ht="14.4" customHeight="1">
      <c r="A259" s="38"/>
      <c r="B259" s="39"/>
      <c r="C259" s="270" t="s">
        <v>337</v>
      </c>
      <c r="D259" s="270" t="s">
        <v>290</v>
      </c>
      <c r="E259" s="271" t="s">
        <v>338</v>
      </c>
      <c r="F259" s="272" t="s">
        <v>339</v>
      </c>
      <c r="G259" s="273" t="s">
        <v>293</v>
      </c>
      <c r="H259" s="274">
        <v>180.08199999999999</v>
      </c>
      <c r="I259" s="275"/>
      <c r="J259" s="276">
        <f>ROUND(I259*H259,2)</f>
        <v>0</v>
      </c>
      <c r="K259" s="277"/>
      <c r="L259" s="278"/>
      <c r="M259" s="279" t="s">
        <v>1</v>
      </c>
      <c r="N259" s="280" t="s">
        <v>48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207</v>
      </c>
      <c r="AT259" s="231" t="s">
        <v>290</v>
      </c>
      <c r="AU259" s="231" t="s">
        <v>93</v>
      </c>
      <c r="AY259" s="17" t="s">
        <v>140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91</v>
      </c>
      <c r="BK259" s="232">
        <f>ROUND(I259*H259,2)</f>
        <v>0</v>
      </c>
      <c r="BL259" s="17" t="s">
        <v>146</v>
      </c>
      <c r="BM259" s="231" t="s">
        <v>340</v>
      </c>
    </row>
    <row r="260" s="2" customFormat="1">
      <c r="A260" s="38"/>
      <c r="B260" s="39"/>
      <c r="C260" s="40"/>
      <c r="D260" s="233" t="s">
        <v>148</v>
      </c>
      <c r="E260" s="40"/>
      <c r="F260" s="234" t="s">
        <v>339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148</v>
      </c>
      <c r="AU260" s="17" t="s">
        <v>93</v>
      </c>
    </row>
    <row r="261" s="14" customFormat="1">
      <c r="A261" s="14"/>
      <c r="B261" s="248"/>
      <c r="C261" s="249"/>
      <c r="D261" s="233" t="s">
        <v>150</v>
      </c>
      <c r="E261" s="250" t="s">
        <v>1</v>
      </c>
      <c r="F261" s="251" t="s">
        <v>341</v>
      </c>
      <c r="G261" s="249"/>
      <c r="H261" s="252">
        <v>180.08199999999999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8" t="s">
        <v>150</v>
      </c>
      <c r="AU261" s="258" t="s">
        <v>93</v>
      </c>
      <c r="AV261" s="14" t="s">
        <v>93</v>
      </c>
      <c r="AW261" s="14" t="s">
        <v>36</v>
      </c>
      <c r="AX261" s="14" t="s">
        <v>91</v>
      </c>
      <c r="AY261" s="258" t="s">
        <v>140</v>
      </c>
    </row>
    <row r="262" s="2" customFormat="1" ht="14.4" customHeight="1">
      <c r="A262" s="38"/>
      <c r="B262" s="39"/>
      <c r="C262" s="219" t="s">
        <v>342</v>
      </c>
      <c r="D262" s="219" t="s">
        <v>142</v>
      </c>
      <c r="E262" s="220" t="s">
        <v>343</v>
      </c>
      <c r="F262" s="221" t="s">
        <v>344</v>
      </c>
      <c r="G262" s="222" t="s">
        <v>232</v>
      </c>
      <c r="H262" s="223">
        <v>67.775000000000006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48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146</v>
      </c>
      <c r="AT262" s="231" t="s">
        <v>142</v>
      </c>
      <c r="AU262" s="231" t="s">
        <v>93</v>
      </c>
      <c r="AY262" s="17" t="s">
        <v>140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91</v>
      </c>
      <c r="BK262" s="232">
        <f>ROUND(I262*H262,2)</f>
        <v>0</v>
      </c>
      <c r="BL262" s="17" t="s">
        <v>146</v>
      </c>
      <c r="BM262" s="231" t="s">
        <v>345</v>
      </c>
    </row>
    <row r="263" s="2" customFormat="1">
      <c r="A263" s="38"/>
      <c r="B263" s="39"/>
      <c r="C263" s="40"/>
      <c r="D263" s="233" t="s">
        <v>148</v>
      </c>
      <c r="E263" s="40"/>
      <c r="F263" s="234" t="s">
        <v>346</v>
      </c>
      <c r="G263" s="40"/>
      <c r="H263" s="40"/>
      <c r="I263" s="235"/>
      <c r="J263" s="40"/>
      <c r="K263" s="40"/>
      <c r="L263" s="44"/>
      <c r="M263" s="236"/>
      <c r="N263" s="237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148</v>
      </c>
      <c r="AU263" s="17" t="s">
        <v>93</v>
      </c>
    </row>
    <row r="264" s="13" customFormat="1">
      <c r="A264" s="13"/>
      <c r="B264" s="238"/>
      <c r="C264" s="239"/>
      <c r="D264" s="233" t="s">
        <v>150</v>
      </c>
      <c r="E264" s="240" t="s">
        <v>1</v>
      </c>
      <c r="F264" s="241" t="s">
        <v>347</v>
      </c>
      <c r="G264" s="239"/>
      <c r="H264" s="240" t="s">
        <v>1</v>
      </c>
      <c r="I264" s="242"/>
      <c r="J264" s="239"/>
      <c r="K264" s="239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150</v>
      </c>
      <c r="AU264" s="247" t="s">
        <v>93</v>
      </c>
      <c r="AV264" s="13" t="s">
        <v>91</v>
      </c>
      <c r="AW264" s="13" t="s">
        <v>36</v>
      </c>
      <c r="AX264" s="13" t="s">
        <v>83</v>
      </c>
      <c r="AY264" s="247" t="s">
        <v>140</v>
      </c>
    </row>
    <row r="265" s="14" customFormat="1">
      <c r="A265" s="14"/>
      <c r="B265" s="248"/>
      <c r="C265" s="249"/>
      <c r="D265" s="233" t="s">
        <v>150</v>
      </c>
      <c r="E265" s="250" t="s">
        <v>1</v>
      </c>
      <c r="F265" s="251" t="s">
        <v>348</v>
      </c>
      <c r="G265" s="249"/>
      <c r="H265" s="252">
        <v>66.153999999999996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150</v>
      </c>
      <c r="AU265" s="258" t="s">
        <v>93</v>
      </c>
      <c r="AV265" s="14" t="s">
        <v>93</v>
      </c>
      <c r="AW265" s="14" t="s">
        <v>36</v>
      </c>
      <c r="AX265" s="14" t="s">
        <v>83</v>
      </c>
      <c r="AY265" s="258" t="s">
        <v>140</v>
      </c>
    </row>
    <row r="266" s="13" customFormat="1">
      <c r="A266" s="13"/>
      <c r="B266" s="238"/>
      <c r="C266" s="239"/>
      <c r="D266" s="233" t="s">
        <v>150</v>
      </c>
      <c r="E266" s="240" t="s">
        <v>1</v>
      </c>
      <c r="F266" s="241" t="s">
        <v>349</v>
      </c>
      <c r="G266" s="239"/>
      <c r="H266" s="240" t="s">
        <v>1</v>
      </c>
      <c r="I266" s="242"/>
      <c r="J266" s="239"/>
      <c r="K266" s="239"/>
      <c r="L266" s="243"/>
      <c r="M266" s="244"/>
      <c r="N266" s="245"/>
      <c r="O266" s="245"/>
      <c r="P266" s="245"/>
      <c r="Q266" s="245"/>
      <c r="R266" s="245"/>
      <c r="S266" s="245"/>
      <c r="T266" s="24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7" t="s">
        <v>150</v>
      </c>
      <c r="AU266" s="247" t="s">
        <v>93</v>
      </c>
      <c r="AV266" s="13" t="s">
        <v>91</v>
      </c>
      <c r="AW266" s="13" t="s">
        <v>36</v>
      </c>
      <c r="AX266" s="13" t="s">
        <v>83</v>
      </c>
      <c r="AY266" s="247" t="s">
        <v>140</v>
      </c>
    </row>
    <row r="267" s="14" customFormat="1">
      <c r="A267" s="14"/>
      <c r="B267" s="248"/>
      <c r="C267" s="249"/>
      <c r="D267" s="233" t="s">
        <v>150</v>
      </c>
      <c r="E267" s="250" t="s">
        <v>1</v>
      </c>
      <c r="F267" s="251" t="s">
        <v>350</v>
      </c>
      <c r="G267" s="249"/>
      <c r="H267" s="252">
        <v>1.621</v>
      </c>
      <c r="I267" s="253"/>
      <c r="J267" s="249"/>
      <c r="K267" s="249"/>
      <c r="L267" s="254"/>
      <c r="M267" s="255"/>
      <c r="N267" s="256"/>
      <c r="O267" s="256"/>
      <c r="P267" s="256"/>
      <c r="Q267" s="256"/>
      <c r="R267" s="256"/>
      <c r="S267" s="256"/>
      <c r="T267" s="257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8" t="s">
        <v>150</v>
      </c>
      <c r="AU267" s="258" t="s">
        <v>93</v>
      </c>
      <c r="AV267" s="14" t="s">
        <v>93</v>
      </c>
      <c r="AW267" s="14" t="s">
        <v>36</v>
      </c>
      <c r="AX267" s="14" t="s">
        <v>83</v>
      </c>
      <c r="AY267" s="258" t="s">
        <v>140</v>
      </c>
    </row>
    <row r="268" s="15" customFormat="1">
      <c r="A268" s="15"/>
      <c r="B268" s="259"/>
      <c r="C268" s="260"/>
      <c r="D268" s="233" t="s">
        <v>150</v>
      </c>
      <c r="E268" s="261" t="s">
        <v>1</v>
      </c>
      <c r="F268" s="262" t="s">
        <v>155</v>
      </c>
      <c r="G268" s="260"/>
      <c r="H268" s="263">
        <v>67.775000000000006</v>
      </c>
      <c r="I268" s="264"/>
      <c r="J268" s="260"/>
      <c r="K268" s="260"/>
      <c r="L268" s="265"/>
      <c r="M268" s="266"/>
      <c r="N268" s="267"/>
      <c r="O268" s="267"/>
      <c r="P268" s="267"/>
      <c r="Q268" s="267"/>
      <c r="R268" s="267"/>
      <c r="S268" s="267"/>
      <c r="T268" s="268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9" t="s">
        <v>150</v>
      </c>
      <c r="AU268" s="269" t="s">
        <v>93</v>
      </c>
      <c r="AV268" s="15" t="s">
        <v>146</v>
      </c>
      <c r="AW268" s="15" t="s">
        <v>36</v>
      </c>
      <c r="AX268" s="15" t="s">
        <v>91</v>
      </c>
      <c r="AY268" s="269" t="s">
        <v>140</v>
      </c>
    </row>
    <row r="269" s="2" customFormat="1" ht="14.4" customHeight="1">
      <c r="A269" s="38"/>
      <c r="B269" s="39"/>
      <c r="C269" s="270" t="s">
        <v>351</v>
      </c>
      <c r="D269" s="270" t="s">
        <v>290</v>
      </c>
      <c r="E269" s="271" t="s">
        <v>352</v>
      </c>
      <c r="F269" s="272" t="s">
        <v>353</v>
      </c>
      <c r="G269" s="273" t="s">
        <v>293</v>
      </c>
      <c r="H269" s="274">
        <v>135.55000000000001</v>
      </c>
      <c r="I269" s="275"/>
      <c r="J269" s="276">
        <f>ROUND(I269*H269,2)</f>
        <v>0</v>
      </c>
      <c r="K269" s="277"/>
      <c r="L269" s="278"/>
      <c r="M269" s="279" t="s">
        <v>1</v>
      </c>
      <c r="N269" s="280" t="s">
        <v>48</v>
      </c>
      <c r="O269" s="91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31" t="s">
        <v>207</v>
      </c>
      <c r="AT269" s="231" t="s">
        <v>290</v>
      </c>
      <c r="AU269" s="231" t="s">
        <v>93</v>
      </c>
      <c r="AY269" s="17" t="s">
        <v>140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7" t="s">
        <v>91</v>
      </c>
      <c r="BK269" s="232">
        <f>ROUND(I269*H269,2)</f>
        <v>0</v>
      </c>
      <c r="BL269" s="17" t="s">
        <v>146</v>
      </c>
      <c r="BM269" s="231" t="s">
        <v>354</v>
      </c>
    </row>
    <row r="270" s="2" customFormat="1">
      <c r="A270" s="38"/>
      <c r="B270" s="39"/>
      <c r="C270" s="40"/>
      <c r="D270" s="233" t="s">
        <v>148</v>
      </c>
      <c r="E270" s="40"/>
      <c r="F270" s="234" t="s">
        <v>353</v>
      </c>
      <c r="G270" s="40"/>
      <c r="H270" s="40"/>
      <c r="I270" s="235"/>
      <c r="J270" s="40"/>
      <c r="K270" s="40"/>
      <c r="L270" s="44"/>
      <c r="M270" s="236"/>
      <c r="N270" s="237"/>
      <c r="O270" s="91"/>
      <c r="P270" s="91"/>
      <c r="Q270" s="91"/>
      <c r="R270" s="91"/>
      <c r="S270" s="91"/>
      <c r="T270" s="92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T270" s="17" t="s">
        <v>148</v>
      </c>
      <c r="AU270" s="17" t="s">
        <v>93</v>
      </c>
    </row>
    <row r="271" s="14" customFormat="1">
      <c r="A271" s="14"/>
      <c r="B271" s="248"/>
      <c r="C271" s="249"/>
      <c r="D271" s="233" t="s">
        <v>150</v>
      </c>
      <c r="E271" s="249"/>
      <c r="F271" s="251" t="s">
        <v>355</v>
      </c>
      <c r="G271" s="249"/>
      <c r="H271" s="252">
        <v>135.55000000000001</v>
      </c>
      <c r="I271" s="253"/>
      <c r="J271" s="249"/>
      <c r="K271" s="249"/>
      <c r="L271" s="254"/>
      <c r="M271" s="255"/>
      <c r="N271" s="256"/>
      <c r="O271" s="256"/>
      <c r="P271" s="256"/>
      <c r="Q271" s="256"/>
      <c r="R271" s="256"/>
      <c r="S271" s="256"/>
      <c r="T271" s="257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8" t="s">
        <v>150</v>
      </c>
      <c r="AU271" s="258" t="s">
        <v>93</v>
      </c>
      <c r="AV271" s="14" t="s">
        <v>93</v>
      </c>
      <c r="AW271" s="14" t="s">
        <v>4</v>
      </c>
      <c r="AX271" s="14" t="s">
        <v>91</v>
      </c>
      <c r="AY271" s="258" t="s">
        <v>140</v>
      </c>
    </row>
    <row r="272" s="2" customFormat="1" ht="14.4" customHeight="1">
      <c r="A272" s="38"/>
      <c r="B272" s="39"/>
      <c r="C272" s="219" t="s">
        <v>356</v>
      </c>
      <c r="D272" s="219" t="s">
        <v>142</v>
      </c>
      <c r="E272" s="220" t="s">
        <v>357</v>
      </c>
      <c r="F272" s="221" t="s">
        <v>358</v>
      </c>
      <c r="G272" s="222" t="s">
        <v>145</v>
      </c>
      <c r="H272" s="223">
        <v>200</v>
      </c>
      <c r="I272" s="224"/>
      <c r="J272" s="225">
        <f>ROUND(I272*H272,2)</f>
        <v>0</v>
      </c>
      <c r="K272" s="226"/>
      <c r="L272" s="44"/>
      <c r="M272" s="227" t="s">
        <v>1</v>
      </c>
      <c r="N272" s="228" t="s">
        <v>48</v>
      </c>
      <c r="O272" s="91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31" t="s">
        <v>146</v>
      </c>
      <c r="AT272" s="231" t="s">
        <v>142</v>
      </c>
      <c r="AU272" s="231" t="s">
        <v>93</v>
      </c>
      <c r="AY272" s="17" t="s">
        <v>140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7" t="s">
        <v>91</v>
      </c>
      <c r="BK272" s="232">
        <f>ROUND(I272*H272,2)</f>
        <v>0</v>
      </c>
      <c r="BL272" s="17" t="s">
        <v>146</v>
      </c>
      <c r="BM272" s="231" t="s">
        <v>359</v>
      </c>
    </row>
    <row r="273" s="2" customFormat="1">
      <c r="A273" s="38"/>
      <c r="B273" s="39"/>
      <c r="C273" s="40"/>
      <c r="D273" s="233" t="s">
        <v>148</v>
      </c>
      <c r="E273" s="40"/>
      <c r="F273" s="234" t="s">
        <v>360</v>
      </c>
      <c r="G273" s="40"/>
      <c r="H273" s="40"/>
      <c r="I273" s="235"/>
      <c r="J273" s="40"/>
      <c r="K273" s="40"/>
      <c r="L273" s="44"/>
      <c r="M273" s="236"/>
      <c r="N273" s="237"/>
      <c r="O273" s="91"/>
      <c r="P273" s="91"/>
      <c r="Q273" s="91"/>
      <c r="R273" s="91"/>
      <c r="S273" s="91"/>
      <c r="T273" s="92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T273" s="17" t="s">
        <v>148</v>
      </c>
      <c r="AU273" s="17" t="s">
        <v>93</v>
      </c>
    </row>
    <row r="274" s="14" customFormat="1">
      <c r="A274" s="14"/>
      <c r="B274" s="248"/>
      <c r="C274" s="249"/>
      <c r="D274" s="233" t="s">
        <v>150</v>
      </c>
      <c r="E274" s="250" t="s">
        <v>1</v>
      </c>
      <c r="F274" s="251" t="s">
        <v>361</v>
      </c>
      <c r="G274" s="249"/>
      <c r="H274" s="252">
        <v>200</v>
      </c>
      <c r="I274" s="253"/>
      <c r="J274" s="249"/>
      <c r="K274" s="249"/>
      <c r="L274" s="254"/>
      <c r="M274" s="255"/>
      <c r="N274" s="256"/>
      <c r="O274" s="256"/>
      <c r="P274" s="256"/>
      <c r="Q274" s="256"/>
      <c r="R274" s="256"/>
      <c r="S274" s="256"/>
      <c r="T274" s="257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8" t="s">
        <v>150</v>
      </c>
      <c r="AU274" s="258" t="s">
        <v>93</v>
      </c>
      <c r="AV274" s="14" t="s">
        <v>93</v>
      </c>
      <c r="AW274" s="14" t="s">
        <v>36</v>
      </c>
      <c r="AX274" s="14" t="s">
        <v>91</v>
      </c>
      <c r="AY274" s="258" t="s">
        <v>140</v>
      </c>
    </row>
    <row r="275" s="2" customFormat="1" ht="14.4" customHeight="1">
      <c r="A275" s="38"/>
      <c r="B275" s="39"/>
      <c r="C275" s="219" t="s">
        <v>362</v>
      </c>
      <c r="D275" s="219" t="s">
        <v>142</v>
      </c>
      <c r="E275" s="220" t="s">
        <v>363</v>
      </c>
      <c r="F275" s="221" t="s">
        <v>364</v>
      </c>
      <c r="G275" s="222" t="s">
        <v>145</v>
      </c>
      <c r="H275" s="223">
        <v>200</v>
      </c>
      <c r="I275" s="224"/>
      <c r="J275" s="225">
        <f>ROUND(I275*H275,2)</f>
        <v>0</v>
      </c>
      <c r="K275" s="226"/>
      <c r="L275" s="44"/>
      <c r="M275" s="227" t="s">
        <v>1</v>
      </c>
      <c r="N275" s="228" t="s">
        <v>48</v>
      </c>
      <c r="O275" s="91"/>
      <c r="P275" s="229">
        <f>O275*H275</f>
        <v>0</v>
      </c>
      <c r="Q275" s="229">
        <v>0</v>
      </c>
      <c r="R275" s="229">
        <f>Q275*H275</f>
        <v>0</v>
      </c>
      <c r="S275" s="229">
        <v>0</v>
      </c>
      <c r="T275" s="23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31" t="s">
        <v>146</v>
      </c>
      <c r="AT275" s="231" t="s">
        <v>142</v>
      </c>
      <c r="AU275" s="231" t="s">
        <v>93</v>
      </c>
      <c r="AY275" s="17" t="s">
        <v>140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7" t="s">
        <v>91</v>
      </c>
      <c r="BK275" s="232">
        <f>ROUND(I275*H275,2)</f>
        <v>0</v>
      </c>
      <c r="BL275" s="17" t="s">
        <v>146</v>
      </c>
      <c r="BM275" s="231" t="s">
        <v>365</v>
      </c>
    </row>
    <row r="276" s="2" customFormat="1">
      <c r="A276" s="38"/>
      <c r="B276" s="39"/>
      <c r="C276" s="40"/>
      <c r="D276" s="233" t="s">
        <v>148</v>
      </c>
      <c r="E276" s="40"/>
      <c r="F276" s="234" t="s">
        <v>366</v>
      </c>
      <c r="G276" s="40"/>
      <c r="H276" s="40"/>
      <c r="I276" s="235"/>
      <c r="J276" s="40"/>
      <c r="K276" s="40"/>
      <c r="L276" s="44"/>
      <c r="M276" s="236"/>
      <c r="N276" s="237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148</v>
      </c>
      <c r="AU276" s="17" t="s">
        <v>93</v>
      </c>
    </row>
    <row r="277" s="2" customFormat="1" ht="14.4" customHeight="1">
      <c r="A277" s="38"/>
      <c r="B277" s="39"/>
      <c r="C277" s="270" t="s">
        <v>367</v>
      </c>
      <c r="D277" s="270" t="s">
        <v>290</v>
      </c>
      <c r="E277" s="271" t="s">
        <v>368</v>
      </c>
      <c r="F277" s="272" t="s">
        <v>369</v>
      </c>
      <c r="G277" s="273" t="s">
        <v>370</v>
      </c>
      <c r="H277" s="274">
        <v>7</v>
      </c>
      <c r="I277" s="275"/>
      <c r="J277" s="276">
        <f>ROUND(I277*H277,2)</f>
        <v>0</v>
      </c>
      <c r="K277" s="277"/>
      <c r="L277" s="278"/>
      <c r="M277" s="279" t="s">
        <v>1</v>
      </c>
      <c r="N277" s="280" t="s">
        <v>48</v>
      </c>
      <c r="O277" s="91"/>
      <c r="P277" s="229">
        <f>O277*H277</f>
        <v>0</v>
      </c>
      <c r="Q277" s="229">
        <v>0.001</v>
      </c>
      <c r="R277" s="229">
        <f>Q277*H277</f>
        <v>0.0070000000000000001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207</v>
      </c>
      <c r="AT277" s="231" t="s">
        <v>290</v>
      </c>
      <c r="AU277" s="231" t="s">
        <v>93</v>
      </c>
      <c r="AY277" s="17" t="s">
        <v>140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91</v>
      </c>
      <c r="BK277" s="232">
        <f>ROUND(I277*H277,2)</f>
        <v>0</v>
      </c>
      <c r="BL277" s="17" t="s">
        <v>146</v>
      </c>
      <c r="BM277" s="231" t="s">
        <v>371</v>
      </c>
    </row>
    <row r="278" s="2" customFormat="1">
      <c r="A278" s="38"/>
      <c r="B278" s="39"/>
      <c r="C278" s="40"/>
      <c r="D278" s="233" t="s">
        <v>148</v>
      </c>
      <c r="E278" s="40"/>
      <c r="F278" s="234" t="s">
        <v>369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148</v>
      </c>
      <c r="AU278" s="17" t="s">
        <v>93</v>
      </c>
    </row>
    <row r="279" s="14" customFormat="1">
      <c r="A279" s="14"/>
      <c r="B279" s="248"/>
      <c r="C279" s="249"/>
      <c r="D279" s="233" t="s">
        <v>150</v>
      </c>
      <c r="E279" s="249"/>
      <c r="F279" s="251" t="s">
        <v>372</v>
      </c>
      <c r="G279" s="249"/>
      <c r="H279" s="252">
        <v>7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8" t="s">
        <v>150</v>
      </c>
      <c r="AU279" s="258" t="s">
        <v>93</v>
      </c>
      <c r="AV279" s="14" t="s">
        <v>93</v>
      </c>
      <c r="AW279" s="14" t="s">
        <v>4</v>
      </c>
      <c r="AX279" s="14" t="s">
        <v>91</v>
      </c>
      <c r="AY279" s="258" t="s">
        <v>140</v>
      </c>
    </row>
    <row r="280" s="12" customFormat="1" ht="22.8" customHeight="1">
      <c r="A280" s="12"/>
      <c r="B280" s="203"/>
      <c r="C280" s="204"/>
      <c r="D280" s="205" t="s">
        <v>82</v>
      </c>
      <c r="E280" s="217" t="s">
        <v>93</v>
      </c>
      <c r="F280" s="217" t="s">
        <v>373</v>
      </c>
      <c r="G280" s="204"/>
      <c r="H280" s="204"/>
      <c r="I280" s="207"/>
      <c r="J280" s="218">
        <f>BK280</f>
        <v>0</v>
      </c>
      <c r="K280" s="204"/>
      <c r="L280" s="209"/>
      <c r="M280" s="210"/>
      <c r="N280" s="211"/>
      <c r="O280" s="211"/>
      <c r="P280" s="212">
        <f>SUM(P281:P287)</f>
        <v>0</v>
      </c>
      <c r="Q280" s="211"/>
      <c r="R280" s="212">
        <f>SUM(R281:R287)</f>
        <v>0</v>
      </c>
      <c r="S280" s="211"/>
      <c r="T280" s="213">
        <f>SUM(T281:T287)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4" t="s">
        <v>91</v>
      </c>
      <c r="AT280" s="215" t="s">
        <v>82</v>
      </c>
      <c r="AU280" s="215" t="s">
        <v>91</v>
      </c>
      <c r="AY280" s="214" t="s">
        <v>140</v>
      </c>
      <c r="BK280" s="216">
        <f>SUM(BK281:BK287)</f>
        <v>0</v>
      </c>
    </row>
    <row r="281" s="2" customFormat="1" ht="14.4" customHeight="1">
      <c r="A281" s="38"/>
      <c r="B281" s="39"/>
      <c r="C281" s="219" t="s">
        <v>374</v>
      </c>
      <c r="D281" s="219" t="s">
        <v>142</v>
      </c>
      <c r="E281" s="220" t="s">
        <v>375</v>
      </c>
      <c r="F281" s="221" t="s">
        <v>376</v>
      </c>
      <c r="G281" s="222" t="s">
        <v>145</v>
      </c>
      <c r="H281" s="223">
        <v>140.02799999999999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48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146</v>
      </c>
      <c r="AT281" s="231" t="s">
        <v>142</v>
      </c>
      <c r="AU281" s="231" t="s">
        <v>93</v>
      </c>
      <c r="AY281" s="17" t="s">
        <v>140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91</v>
      </c>
      <c r="BK281" s="232">
        <f>ROUND(I281*H281,2)</f>
        <v>0</v>
      </c>
      <c r="BL281" s="17" t="s">
        <v>146</v>
      </c>
      <c r="BM281" s="231" t="s">
        <v>377</v>
      </c>
    </row>
    <row r="282" s="2" customFormat="1">
      <c r="A282" s="38"/>
      <c r="B282" s="39"/>
      <c r="C282" s="40"/>
      <c r="D282" s="233" t="s">
        <v>148</v>
      </c>
      <c r="E282" s="40"/>
      <c r="F282" s="234" t="s">
        <v>378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148</v>
      </c>
      <c r="AU282" s="17" t="s">
        <v>93</v>
      </c>
    </row>
    <row r="283" s="13" customFormat="1">
      <c r="A283" s="13"/>
      <c r="B283" s="238"/>
      <c r="C283" s="239"/>
      <c r="D283" s="233" t="s">
        <v>150</v>
      </c>
      <c r="E283" s="240" t="s">
        <v>1</v>
      </c>
      <c r="F283" s="241" t="s">
        <v>347</v>
      </c>
      <c r="G283" s="239"/>
      <c r="H283" s="240" t="s">
        <v>1</v>
      </c>
      <c r="I283" s="242"/>
      <c r="J283" s="239"/>
      <c r="K283" s="239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150</v>
      </c>
      <c r="AU283" s="247" t="s">
        <v>93</v>
      </c>
      <c r="AV283" s="13" t="s">
        <v>91</v>
      </c>
      <c r="AW283" s="13" t="s">
        <v>36</v>
      </c>
      <c r="AX283" s="13" t="s">
        <v>83</v>
      </c>
      <c r="AY283" s="247" t="s">
        <v>140</v>
      </c>
    </row>
    <row r="284" s="14" customFormat="1">
      <c r="A284" s="14"/>
      <c r="B284" s="248"/>
      <c r="C284" s="249"/>
      <c r="D284" s="233" t="s">
        <v>150</v>
      </c>
      <c r="E284" s="250" t="s">
        <v>1</v>
      </c>
      <c r="F284" s="251" t="s">
        <v>379</v>
      </c>
      <c r="G284" s="249"/>
      <c r="H284" s="252">
        <v>132.30799999999999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150</v>
      </c>
      <c r="AU284" s="258" t="s">
        <v>93</v>
      </c>
      <c r="AV284" s="14" t="s">
        <v>93</v>
      </c>
      <c r="AW284" s="14" t="s">
        <v>36</v>
      </c>
      <c r="AX284" s="14" t="s">
        <v>83</v>
      </c>
      <c r="AY284" s="258" t="s">
        <v>140</v>
      </c>
    </row>
    <row r="285" s="13" customFormat="1">
      <c r="A285" s="13"/>
      <c r="B285" s="238"/>
      <c r="C285" s="239"/>
      <c r="D285" s="233" t="s">
        <v>150</v>
      </c>
      <c r="E285" s="240" t="s">
        <v>1</v>
      </c>
      <c r="F285" s="241" t="s">
        <v>349</v>
      </c>
      <c r="G285" s="239"/>
      <c r="H285" s="240" t="s">
        <v>1</v>
      </c>
      <c r="I285" s="242"/>
      <c r="J285" s="239"/>
      <c r="K285" s="239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150</v>
      </c>
      <c r="AU285" s="247" t="s">
        <v>93</v>
      </c>
      <c r="AV285" s="13" t="s">
        <v>91</v>
      </c>
      <c r="AW285" s="13" t="s">
        <v>36</v>
      </c>
      <c r="AX285" s="13" t="s">
        <v>83</v>
      </c>
      <c r="AY285" s="247" t="s">
        <v>140</v>
      </c>
    </row>
    <row r="286" s="14" customFormat="1">
      <c r="A286" s="14"/>
      <c r="B286" s="248"/>
      <c r="C286" s="249"/>
      <c r="D286" s="233" t="s">
        <v>150</v>
      </c>
      <c r="E286" s="250" t="s">
        <v>1</v>
      </c>
      <c r="F286" s="251" t="s">
        <v>380</v>
      </c>
      <c r="G286" s="249"/>
      <c r="H286" s="252">
        <v>7.7199999999999998</v>
      </c>
      <c r="I286" s="253"/>
      <c r="J286" s="249"/>
      <c r="K286" s="249"/>
      <c r="L286" s="254"/>
      <c r="M286" s="255"/>
      <c r="N286" s="256"/>
      <c r="O286" s="256"/>
      <c r="P286" s="256"/>
      <c r="Q286" s="256"/>
      <c r="R286" s="256"/>
      <c r="S286" s="256"/>
      <c r="T286" s="257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8" t="s">
        <v>150</v>
      </c>
      <c r="AU286" s="258" t="s">
        <v>93</v>
      </c>
      <c r="AV286" s="14" t="s">
        <v>93</v>
      </c>
      <c r="AW286" s="14" t="s">
        <v>36</v>
      </c>
      <c r="AX286" s="14" t="s">
        <v>83</v>
      </c>
      <c r="AY286" s="258" t="s">
        <v>140</v>
      </c>
    </row>
    <row r="287" s="15" customFormat="1">
      <c r="A287" s="15"/>
      <c r="B287" s="259"/>
      <c r="C287" s="260"/>
      <c r="D287" s="233" t="s">
        <v>150</v>
      </c>
      <c r="E287" s="261" t="s">
        <v>1</v>
      </c>
      <c r="F287" s="262" t="s">
        <v>155</v>
      </c>
      <c r="G287" s="260"/>
      <c r="H287" s="263">
        <v>140.02799999999999</v>
      </c>
      <c r="I287" s="264"/>
      <c r="J287" s="260"/>
      <c r="K287" s="260"/>
      <c r="L287" s="265"/>
      <c r="M287" s="266"/>
      <c r="N287" s="267"/>
      <c r="O287" s="267"/>
      <c r="P287" s="267"/>
      <c r="Q287" s="267"/>
      <c r="R287" s="267"/>
      <c r="S287" s="267"/>
      <c r="T287" s="268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9" t="s">
        <v>150</v>
      </c>
      <c r="AU287" s="269" t="s">
        <v>93</v>
      </c>
      <c r="AV287" s="15" t="s">
        <v>146</v>
      </c>
      <c r="AW287" s="15" t="s">
        <v>36</v>
      </c>
      <c r="AX287" s="15" t="s">
        <v>91</v>
      </c>
      <c r="AY287" s="269" t="s">
        <v>140</v>
      </c>
    </row>
    <row r="288" s="12" customFormat="1" ht="22.8" customHeight="1">
      <c r="A288" s="12"/>
      <c r="B288" s="203"/>
      <c r="C288" s="204"/>
      <c r="D288" s="205" t="s">
        <v>82</v>
      </c>
      <c r="E288" s="217" t="s">
        <v>146</v>
      </c>
      <c r="F288" s="217" t="s">
        <v>381</v>
      </c>
      <c r="G288" s="204"/>
      <c r="H288" s="204"/>
      <c r="I288" s="207"/>
      <c r="J288" s="218">
        <f>BK288</f>
        <v>0</v>
      </c>
      <c r="K288" s="204"/>
      <c r="L288" s="209"/>
      <c r="M288" s="210"/>
      <c r="N288" s="211"/>
      <c r="O288" s="211"/>
      <c r="P288" s="212">
        <f>SUM(P289:P300)</f>
        <v>0</v>
      </c>
      <c r="Q288" s="211"/>
      <c r="R288" s="212">
        <f>SUM(R289:R300)</f>
        <v>0.015975</v>
      </c>
      <c r="S288" s="211"/>
      <c r="T288" s="213">
        <f>SUM(T289:T300)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4" t="s">
        <v>91</v>
      </c>
      <c r="AT288" s="215" t="s">
        <v>82</v>
      </c>
      <c r="AU288" s="215" t="s">
        <v>91</v>
      </c>
      <c r="AY288" s="214" t="s">
        <v>140</v>
      </c>
      <c r="BK288" s="216">
        <f>SUM(BK289:BK300)</f>
        <v>0</v>
      </c>
    </row>
    <row r="289" s="2" customFormat="1" ht="14.4" customHeight="1">
      <c r="A289" s="38"/>
      <c r="B289" s="39"/>
      <c r="C289" s="219" t="s">
        <v>382</v>
      </c>
      <c r="D289" s="219" t="s">
        <v>142</v>
      </c>
      <c r="E289" s="220" t="s">
        <v>383</v>
      </c>
      <c r="F289" s="221" t="s">
        <v>384</v>
      </c>
      <c r="G289" s="222" t="s">
        <v>232</v>
      </c>
      <c r="H289" s="223">
        <v>14.003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48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146</v>
      </c>
      <c r="AT289" s="231" t="s">
        <v>142</v>
      </c>
      <c r="AU289" s="231" t="s">
        <v>93</v>
      </c>
      <c r="AY289" s="17" t="s">
        <v>140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91</v>
      </c>
      <c r="BK289" s="232">
        <f>ROUND(I289*H289,2)</f>
        <v>0</v>
      </c>
      <c r="BL289" s="17" t="s">
        <v>146</v>
      </c>
      <c r="BM289" s="231" t="s">
        <v>385</v>
      </c>
    </row>
    <row r="290" s="2" customFormat="1">
      <c r="A290" s="38"/>
      <c r="B290" s="39"/>
      <c r="C290" s="40"/>
      <c r="D290" s="233" t="s">
        <v>148</v>
      </c>
      <c r="E290" s="40"/>
      <c r="F290" s="234" t="s">
        <v>386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148</v>
      </c>
      <c r="AU290" s="17" t="s">
        <v>93</v>
      </c>
    </row>
    <row r="291" s="13" customFormat="1">
      <c r="A291" s="13"/>
      <c r="B291" s="238"/>
      <c r="C291" s="239"/>
      <c r="D291" s="233" t="s">
        <v>150</v>
      </c>
      <c r="E291" s="240" t="s">
        <v>1</v>
      </c>
      <c r="F291" s="241" t="s">
        <v>347</v>
      </c>
      <c r="G291" s="239"/>
      <c r="H291" s="240" t="s">
        <v>1</v>
      </c>
      <c r="I291" s="242"/>
      <c r="J291" s="239"/>
      <c r="K291" s="239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150</v>
      </c>
      <c r="AU291" s="247" t="s">
        <v>93</v>
      </c>
      <c r="AV291" s="13" t="s">
        <v>91</v>
      </c>
      <c r="AW291" s="13" t="s">
        <v>36</v>
      </c>
      <c r="AX291" s="13" t="s">
        <v>83</v>
      </c>
      <c r="AY291" s="247" t="s">
        <v>140</v>
      </c>
    </row>
    <row r="292" s="14" customFormat="1">
      <c r="A292" s="14"/>
      <c r="B292" s="248"/>
      <c r="C292" s="249"/>
      <c r="D292" s="233" t="s">
        <v>150</v>
      </c>
      <c r="E292" s="250" t="s">
        <v>1</v>
      </c>
      <c r="F292" s="251" t="s">
        <v>387</v>
      </c>
      <c r="G292" s="249"/>
      <c r="H292" s="252">
        <v>13.231</v>
      </c>
      <c r="I292" s="253"/>
      <c r="J292" s="249"/>
      <c r="K292" s="249"/>
      <c r="L292" s="254"/>
      <c r="M292" s="255"/>
      <c r="N292" s="256"/>
      <c r="O292" s="256"/>
      <c r="P292" s="256"/>
      <c r="Q292" s="256"/>
      <c r="R292" s="256"/>
      <c r="S292" s="256"/>
      <c r="T292" s="257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8" t="s">
        <v>150</v>
      </c>
      <c r="AU292" s="258" t="s">
        <v>93</v>
      </c>
      <c r="AV292" s="14" t="s">
        <v>93</v>
      </c>
      <c r="AW292" s="14" t="s">
        <v>36</v>
      </c>
      <c r="AX292" s="14" t="s">
        <v>83</v>
      </c>
      <c r="AY292" s="258" t="s">
        <v>140</v>
      </c>
    </row>
    <row r="293" s="13" customFormat="1">
      <c r="A293" s="13"/>
      <c r="B293" s="238"/>
      <c r="C293" s="239"/>
      <c r="D293" s="233" t="s">
        <v>150</v>
      </c>
      <c r="E293" s="240" t="s">
        <v>1</v>
      </c>
      <c r="F293" s="241" t="s">
        <v>349</v>
      </c>
      <c r="G293" s="239"/>
      <c r="H293" s="240" t="s">
        <v>1</v>
      </c>
      <c r="I293" s="242"/>
      <c r="J293" s="239"/>
      <c r="K293" s="239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150</v>
      </c>
      <c r="AU293" s="247" t="s">
        <v>93</v>
      </c>
      <c r="AV293" s="13" t="s">
        <v>91</v>
      </c>
      <c r="AW293" s="13" t="s">
        <v>36</v>
      </c>
      <c r="AX293" s="13" t="s">
        <v>83</v>
      </c>
      <c r="AY293" s="247" t="s">
        <v>140</v>
      </c>
    </row>
    <row r="294" s="14" customFormat="1">
      <c r="A294" s="14"/>
      <c r="B294" s="248"/>
      <c r="C294" s="249"/>
      <c r="D294" s="233" t="s">
        <v>150</v>
      </c>
      <c r="E294" s="250" t="s">
        <v>1</v>
      </c>
      <c r="F294" s="251" t="s">
        <v>388</v>
      </c>
      <c r="G294" s="249"/>
      <c r="H294" s="252">
        <v>0.77200000000000002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150</v>
      </c>
      <c r="AU294" s="258" t="s">
        <v>93</v>
      </c>
      <c r="AV294" s="14" t="s">
        <v>93</v>
      </c>
      <c r="AW294" s="14" t="s">
        <v>36</v>
      </c>
      <c r="AX294" s="14" t="s">
        <v>83</v>
      </c>
      <c r="AY294" s="258" t="s">
        <v>140</v>
      </c>
    </row>
    <row r="295" s="15" customFormat="1">
      <c r="A295" s="15"/>
      <c r="B295" s="259"/>
      <c r="C295" s="260"/>
      <c r="D295" s="233" t="s">
        <v>150</v>
      </c>
      <c r="E295" s="261" t="s">
        <v>1</v>
      </c>
      <c r="F295" s="262" t="s">
        <v>155</v>
      </c>
      <c r="G295" s="260"/>
      <c r="H295" s="263">
        <v>14.003</v>
      </c>
      <c r="I295" s="264"/>
      <c r="J295" s="260"/>
      <c r="K295" s="260"/>
      <c r="L295" s="265"/>
      <c r="M295" s="266"/>
      <c r="N295" s="267"/>
      <c r="O295" s="267"/>
      <c r="P295" s="267"/>
      <c r="Q295" s="267"/>
      <c r="R295" s="267"/>
      <c r="S295" s="267"/>
      <c r="T295" s="268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9" t="s">
        <v>150</v>
      </c>
      <c r="AU295" s="269" t="s">
        <v>93</v>
      </c>
      <c r="AV295" s="15" t="s">
        <v>146</v>
      </c>
      <c r="AW295" s="15" t="s">
        <v>36</v>
      </c>
      <c r="AX295" s="15" t="s">
        <v>91</v>
      </c>
      <c r="AY295" s="269" t="s">
        <v>140</v>
      </c>
    </row>
    <row r="296" s="2" customFormat="1" ht="14.4" customHeight="1">
      <c r="A296" s="38"/>
      <c r="B296" s="39"/>
      <c r="C296" s="219" t="s">
        <v>389</v>
      </c>
      <c r="D296" s="219" t="s">
        <v>142</v>
      </c>
      <c r="E296" s="220" t="s">
        <v>390</v>
      </c>
      <c r="F296" s="221" t="s">
        <v>391</v>
      </c>
      <c r="G296" s="222" t="s">
        <v>232</v>
      </c>
      <c r="H296" s="223">
        <v>1.5</v>
      </c>
      <c r="I296" s="224"/>
      <c r="J296" s="225">
        <f>ROUND(I296*H296,2)</f>
        <v>0</v>
      </c>
      <c r="K296" s="226"/>
      <c r="L296" s="44"/>
      <c r="M296" s="227" t="s">
        <v>1</v>
      </c>
      <c r="N296" s="228" t="s">
        <v>48</v>
      </c>
      <c r="O296" s="91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31" t="s">
        <v>146</v>
      </c>
      <c r="AT296" s="231" t="s">
        <v>142</v>
      </c>
      <c r="AU296" s="231" t="s">
        <v>93</v>
      </c>
      <c r="AY296" s="17" t="s">
        <v>140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7" t="s">
        <v>91</v>
      </c>
      <c r="BK296" s="232">
        <f>ROUND(I296*H296,2)</f>
        <v>0</v>
      </c>
      <c r="BL296" s="17" t="s">
        <v>146</v>
      </c>
      <c r="BM296" s="231" t="s">
        <v>392</v>
      </c>
    </row>
    <row r="297" s="2" customFormat="1">
      <c r="A297" s="38"/>
      <c r="B297" s="39"/>
      <c r="C297" s="40"/>
      <c r="D297" s="233" t="s">
        <v>148</v>
      </c>
      <c r="E297" s="40"/>
      <c r="F297" s="234" t="s">
        <v>393</v>
      </c>
      <c r="G297" s="40"/>
      <c r="H297" s="40"/>
      <c r="I297" s="235"/>
      <c r="J297" s="40"/>
      <c r="K297" s="40"/>
      <c r="L297" s="44"/>
      <c r="M297" s="236"/>
      <c r="N297" s="237"/>
      <c r="O297" s="91"/>
      <c r="P297" s="91"/>
      <c r="Q297" s="91"/>
      <c r="R297" s="91"/>
      <c r="S297" s="91"/>
      <c r="T297" s="92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T297" s="17" t="s">
        <v>148</v>
      </c>
      <c r="AU297" s="17" t="s">
        <v>93</v>
      </c>
    </row>
    <row r="298" s="14" customFormat="1">
      <c r="A298" s="14"/>
      <c r="B298" s="248"/>
      <c r="C298" s="249"/>
      <c r="D298" s="233" t="s">
        <v>150</v>
      </c>
      <c r="E298" s="250" t="s">
        <v>1</v>
      </c>
      <c r="F298" s="251" t="s">
        <v>394</v>
      </c>
      <c r="G298" s="249"/>
      <c r="H298" s="252">
        <v>1.5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150</v>
      </c>
      <c r="AU298" s="258" t="s">
        <v>93</v>
      </c>
      <c r="AV298" s="14" t="s">
        <v>93</v>
      </c>
      <c r="AW298" s="14" t="s">
        <v>36</v>
      </c>
      <c r="AX298" s="14" t="s">
        <v>91</v>
      </c>
      <c r="AY298" s="258" t="s">
        <v>140</v>
      </c>
    </row>
    <row r="299" s="2" customFormat="1" ht="14.4" customHeight="1">
      <c r="A299" s="38"/>
      <c r="B299" s="39"/>
      <c r="C299" s="219" t="s">
        <v>395</v>
      </c>
      <c r="D299" s="219" t="s">
        <v>142</v>
      </c>
      <c r="E299" s="220" t="s">
        <v>396</v>
      </c>
      <c r="F299" s="221" t="s">
        <v>397</v>
      </c>
      <c r="G299" s="222" t="s">
        <v>145</v>
      </c>
      <c r="H299" s="223">
        <v>2.5</v>
      </c>
      <c r="I299" s="224"/>
      <c r="J299" s="225">
        <f>ROUND(I299*H299,2)</f>
        <v>0</v>
      </c>
      <c r="K299" s="226"/>
      <c r="L299" s="44"/>
      <c r="M299" s="227" t="s">
        <v>1</v>
      </c>
      <c r="N299" s="228" t="s">
        <v>48</v>
      </c>
      <c r="O299" s="91"/>
      <c r="P299" s="229">
        <f>O299*H299</f>
        <v>0</v>
      </c>
      <c r="Q299" s="229">
        <v>0.0063899999999999998</v>
      </c>
      <c r="R299" s="229">
        <f>Q299*H299</f>
        <v>0.015975</v>
      </c>
      <c r="S299" s="229">
        <v>0</v>
      </c>
      <c r="T299" s="23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31" t="s">
        <v>146</v>
      </c>
      <c r="AT299" s="231" t="s">
        <v>142</v>
      </c>
      <c r="AU299" s="231" t="s">
        <v>93</v>
      </c>
      <c r="AY299" s="17" t="s">
        <v>140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7" t="s">
        <v>91</v>
      </c>
      <c r="BK299" s="232">
        <f>ROUND(I299*H299,2)</f>
        <v>0</v>
      </c>
      <c r="BL299" s="17" t="s">
        <v>146</v>
      </c>
      <c r="BM299" s="231" t="s">
        <v>398</v>
      </c>
    </row>
    <row r="300" s="2" customFormat="1">
      <c r="A300" s="38"/>
      <c r="B300" s="39"/>
      <c r="C300" s="40"/>
      <c r="D300" s="233" t="s">
        <v>148</v>
      </c>
      <c r="E300" s="40"/>
      <c r="F300" s="234" t="s">
        <v>399</v>
      </c>
      <c r="G300" s="40"/>
      <c r="H300" s="40"/>
      <c r="I300" s="235"/>
      <c r="J300" s="40"/>
      <c r="K300" s="40"/>
      <c r="L300" s="44"/>
      <c r="M300" s="236"/>
      <c r="N300" s="237"/>
      <c r="O300" s="91"/>
      <c r="P300" s="91"/>
      <c r="Q300" s="91"/>
      <c r="R300" s="91"/>
      <c r="S300" s="91"/>
      <c r="T300" s="92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T300" s="17" t="s">
        <v>148</v>
      </c>
      <c r="AU300" s="17" t="s">
        <v>93</v>
      </c>
    </row>
    <row r="301" s="12" customFormat="1" ht="22.8" customHeight="1">
      <c r="A301" s="12"/>
      <c r="B301" s="203"/>
      <c r="C301" s="204"/>
      <c r="D301" s="205" t="s">
        <v>82</v>
      </c>
      <c r="E301" s="217" t="s">
        <v>183</v>
      </c>
      <c r="F301" s="217" t="s">
        <v>400</v>
      </c>
      <c r="G301" s="204"/>
      <c r="H301" s="204"/>
      <c r="I301" s="207"/>
      <c r="J301" s="218">
        <f>BK301</f>
        <v>0</v>
      </c>
      <c r="K301" s="204"/>
      <c r="L301" s="209"/>
      <c r="M301" s="210"/>
      <c r="N301" s="211"/>
      <c r="O301" s="211"/>
      <c r="P301" s="212">
        <f>SUM(P302:P338)</f>
        <v>0</v>
      </c>
      <c r="Q301" s="211"/>
      <c r="R301" s="212">
        <f>SUM(R302:R338)</f>
        <v>96.311973000000023</v>
      </c>
      <c r="S301" s="211"/>
      <c r="T301" s="213">
        <f>SUM(T302:T338)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4" t="s">
        <v>91</v>
      </c>
      <c r="AT301" s="215" t="s">
        <v>82</v>
      </c>
      <c r="AU301" s="215" t="s">
        <v>91</v>
      </c>
      <c r="AY301" s="214" t="s">
        <v>140</v>
      </c>
      <c r="BK301" s="216">
        <f>SUM(BK302:BK338)</f>
        <v>0</v>
      </c>
    </row>
    <row r="302" s="2" customFormat="1" ht="14.4" customHeight="1">
      <c r="A302" s="38"/>
      <c r="B302" s="39"/>
      <c r="C302" s="219" t="s">
        <v>401</v>
      </c>
      <c r="D302" s="219" t="s">
        <v>142</v>
      </c>
      <c r="E302" s="220" t="s">
        <v>402</v>
      </c>
      <c r="F302" s="221" t="s">
        <v>403</v>
      </c>
      <c r="G302" s="222" t="s">
        <v>145</v>
      </c>
      <c r="H302" s="223">
        <v>68.900000000000006</v>
      </c>
      <c r="I302" s="224"/>
      <c r="J302" s="225">
        <f>ROUND(I302*H302,2)</f>
        <v>0</v>
      </c>
      <c r="K302" s="226"/>
      <c r="L302" s="44"/>
      <c r="M302" s="227" t="s">
        <v>1</v>
      </c>
      <c r="N302" s="228" t="s">
        <v>48</v>
      </c>
      <c r="O302" s="91"/>
      <c r="P302" s="229">
        <f>O302*H302</f>
        <v>0</v>
      </c>
      <c r="Q302" s="229">
        <v>0.37080000000000002</v>
      </c>
      <c r="R302" s="229">
        <f>Q302*H302</f>
        <v>25.548120000000004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146</v>
      </c>
      <c r="AT302" s="231" t="s">
        <v>142</v>
      </c>
      <c r="AU302" s="231" t="s">
        <v>93</v>
      </c>
      <c r="AY302" s="17" t="s">
        <v>140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91</v>
      </c>
      <c r="BK302" s="232">
        <f>ROUND(I302*H302,2)</f>
        <v>0</v>
      </c>
      <c r="BL302" s="17" t="s">
        <v>146</v>
      </c>
      <c r="BM302" s="231" t="s">
        <v>404</v>
      </c>
    </row>
    <row r="303" s="2" customFormat="1">
      <c r="A303" s="38"/>
      <c r="B303" s="39"/>
      <c r="C303" s="40"/>
      <c r="D303" s="233" t="s">
        <v>148</v>
      </c>
      <c r="E303" s="40"/>
      <c r="F303" s="234" t="s">
        <v>405</v>
      </c>
      <c r="G303" s="40"/>
      <c r="H303" s="40"/>
      <c r="I303" s="235"/>
      <c r="J303" s="40"/>
      <c r="K303" s="40"/>
      <c r="L303" s="44"/>
      <c r="M303" s="236"/>
      <c r="N303" s="23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148</v>
      </c>
      <c r="AU303" s="17" t="s">
        <v>93</v>
      </c>
    </row>
    <row r="304" s="13" customFormat="1">
      <c r="A304" s="13"/>
      <c r="B304" s="238"/>
      <c r="C304" s="239"/>
      <c r="D304" s="233" t="s">
        <v>150</v>
      </c>
      <c r="E304" s="240" t="s">
        <v>1</v>
      </c>
      <c r="F304" s="241" t="s">
        <v>406</v>
      </c>
      <c r="G304" s="239"/>
      <c r="H304" s="240" t="s">
        <v>1</v>
      </c>
      <c r="I304" s="242"/>
      <c r="J304" s="239"/>
      <c r="K304" s="239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150</v>
      </c>
      <c r="AU304" s="247" t="s">
        <v>93</v>
      </c>
      <c r="AV304" s="13" t="s">
        <v>91</v>
      </c>
      <c r="AW304" s="13" t="s">
        <v>36</v>
      </c>
      <c r="AX304" s="13" t="s">
        <v>83</v>
      </c>
      <c r="AY304" s="247" t="s">
        <v>140</v>
      </c>
    </row>
    <row r="305" s="14" customFormat="1">
      <c r="A305" s="14"/>
      <c r="B305" s="248"/>
      <c r="C305" s="249"/>
      <c r="D305" s="233" t="s">
        <v>150</v>
      </c>
      <c r="E305" s="250" t="s">
        <v>1</v>
      </c>
      <c r="F305" s="251" t="s">
        <v>166</v>
      </c>
      <c r="G305" s="249"/>
      <c r="H305" s="252">
        <v>19.5</v>
      </c>
      <c r="I305" s="253"/>
      <c r="J305" s="249"/>
      <c r="K305" s="249"/>
      <c r="L305" s="254"/>
      <c r="M305" s="255"/>
      <c r="N305" s="256"/>
      <c r="O305" s="256"/>
      <c r="P305" s="256"/>
      <c r="Q305" s="256"/>
      <c r="R305" s="256"/>
      <c r="S305" s="256"/>
      <c r="T305" s="25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8" t="s">
        <v>150</v>
      </c>
      <c r="AU305" s="258" t="s">
        <v>93</v>
      </c>
      <c r="AV305" s="14" t="s">
        <v>93</v>
      </c>
      <c r="AW305" s="14" t="s">
        <v>36</v>
      </c>
      <c r="AX305" s="14" t="s">
        <v>83</v>
      </c>
      <c r="AY305" s="258" t="s">
        <v>140</v>
      </c>
    </row>
    <row r="306" s="13" customFormat="1">
      <c r="A306" s="13"/>
      <c r="B306" s="238"/>
      <c r="C306" s="239"/>
      <c r="D306" s="233" t="s">
        <v>150</v>
      </c>
      <c r="E306" s="240" t="s">
        <v>1</v>
      </c>
      <c r="F306" s="241" t="s">
        <v>407</v>
      </c>
      <c r="G306" s="239"/>
      <c r="H306" s="240" t="s">
        <v>1</v>
      </c>
      <c r="I306" s="242"/>
      <c r="J306" s="239"/>
      <c r="K306" s="239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150</v>
      </c>
      <c r="AU306" s="247" t="s">
        <v>93</v>
      </c>
      <c r="AV306" s="13" t="s">
        <v>91</v>
      </c>
      <c r="AW306" s="13" t="s">
        <v>36</v>
      </c>
      <c r="AX306" s="13" t="s">
        <v>83</v>
      </c>
      <c r="AY306" s="247" t="s">
        <v>140</v>
      </c>
    </row>
    <row r="307" s="14" customFormat="1">
      <c r="A307" s="14"/>
      <c r="B307" s="248"/>
      <c r="C307" s="249"/>
      <c r="D307" s="233" t="s">
        <v>150</v>
      </c>
      <c r="E307" s="250" t="s">
        <v>1</v>
      </c>
      <c r="F307" s="251" t="s">
        <v>408</v>
      </c>
      <c r="G307" s="249"/>
      <c r="H307" s="252">
        <v>49.399999999999999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150</v>
      </c>
      <c r="AU307" s="258" t="s">
        <v>93</v>
      </c>
      <c r="AV307" s="14" t="s">
        <v>93</v>
      </c>
      <c r="AW307" s="14" t="s">
        <v>36</v>
      </c>
      <c r="AX307" s="14" t="s">
        <v>83</v>
      </c>
      <c r="AY307" s="258" t="s">
        <v>140</v>
      </c>
    </row>
    <row r="308" s="15" customFormat="1">
      <c r="A308" s="15"/>
      <c r="B308" s="259"/>
      <c r="C308" s="260"/>
      <c r="D308" s="233" t="s">
        <v>150</v>
      </c>
      <c r="E308" s="261" t="s">
        <v>1</v>
      </c>
      <c r="F308" s="262" t="s">
        <v>155</v>
      </c>
      <c r="G308" s="260"/>
      <c r="H308" s="263">
        <v>68.900000000000006</v>
      </c>
      <c r="I308" s="264"/>
      <c r="J308" s="260"/>
      <c r="K308" s="260"/>
      <c r="L308" s="265"/>
      <c r="M308" s="266"/>
      <c r="N308" s="267"/>
      <c r="O308" s="267"/>
      <c r="P308" s="267"/>
      <c r="Q308" s="267"/>
      <c r="R308" s="267"/>
      <c r="S308" s="267"/>
      <c r="T308" s="268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69" t="s">
        <v>150</v>
      </c>
      <c r="AU308" s="269" t="s">
        <v>93</v>
      </c>
      <c r="AV308" s="15" t="s">
        <v>146</v>
      </c>
      <c r="AW308" s="15" t="s">
        <v>36</v>
      </c>
      <c r="AX308" s="15" t="s">
        <v>91</v>
      </c>
      <c r="AY308" s="269" t="s">
        <v>140</v>
      </c>
    </row>
    <row r="309" s="2" customFormat="1" ht="14.4" customHeight="1">
      <c r="A309" s="38"/>
      <c r="B309" s="39"/>
      <c r="C309" s="219" t="s">
        <v>409</v>
      </c>
      <c r="D309" s="219" t="s">
        <v>142</v>
      </c>
      <c r="E309" s="220" t="s">
        <v>410</v>
      </c>
      <c r="F309" s="221" t="s">
        <v>411</v>
      </c>
      <c r="G309" s="222" t="s">
        <v>145</v>
      </c>
      <c r="H309" s="223">
        <v>19.800000000000001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48</v>
      </c>
      <c r="O309" s="91"/>
      <c r="P309" s="229">
        <f>O309*H309</f>
        <v>0</v>
      </c>
      <c r="Q309" s="229">
        <v>0.46166000000000001</v>
      </c>
      <c r="R309" s="229">
        <f>Q309*H309</f>
        <v>9.1408680000000011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146</v>
      </c>
      <c r="AT309" s="231" t="s">
        <v>142</v>
      </c>
      <c r="AU309" s="231" t="s">
        <v>93</v>
      </c>
      <c r="AY309" s="17" t="s">
        <v>140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91</v>
      </c>
      <c r="BK309" s="232">
        <f>ROUND(I309*H309,2)</f>
        <v>0</v>
      </c>
      <c r="BL309" s="17" t="s">
        <v>146</v>
      </c>
      <c r="BM309" s="231" t="s">
        <v>412</v>
      </c>
    </row>
    <row r="310" s="2" customFormat="1">
      <c r="A310" s="38"/>
      <c r="B310" s="39"/>
      <c r="C310" s="40"/>
      <c r="D310" s="233" t="s">
        <v>148</v>
      </c>
      <c r="E310" s="40"/>
      <c r="F310" s="234" t="s">
        <v>413</v>
      </c>
      <c r="G310" s="40"/>
      <c r="H310" s="40"/>
      <c r="I310" s="235"/>
      <c r="J310" s="40"/>
      <c r="K310" s="40"/>
      <c r="L310" s="44"/>
      <c r="M310" s="236"/>
      <c r="N310" s="237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148</v>
      </c>
      <c r="AU310" s="17" t="s">
        <v>93</v>
      </c>
    </row>
    <row r="311" s="13" customFormat="1">
      <c r="A311" s="13"/>
      <c r="B311" s="238"/>
      <c r="C311" s="239"/>
      <c r="D311" s="233" t="s">
        <v>150</v>
      </c>
      <c r="E311" s="240" t="s">
        <v>1</v>
      </c>
      <c r="F311" s="241" t="s">
        <v>414</v>
      </c>
      <c r="G311" s="239"/>
      <c r="H311" s="240" t="s">
        <v>1</v>
      </c>
      <c r="I311" s="242"/>
      <c r="J311" s="239"/>
      <c r="K311" s="239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150</v>
      </c>
      <c r="AU311" s="247" t="s">
        <v>93</v>
      </c>
      <c r="AV311" s="13" t="s">
        <v>91</v>
      </c>
      <c r="AW311" s="13" t="s">
        <v>36</v>
      </c>
      <c r="AX311" s="13" t="s">
        <v>83</v>
      </c>
      <c r="AY311" s="247" t="s">
        <v>140</v>
      </c>
    </row>
    <row r="312" s="14" customFormat="1">
      <c r="A312" s="14"/>
      <c r="B312" s="248"/>
      <c r="C312" s="249"/>
      <c r="D312" s="233" t="s">
        <v>150</v>
      </c>
      <c r="E312" s="250" t="s">
        <v>1</v>
      </c>
      <c r="F312" s="251" t="s">
        <v>415</v>
      </c>
      <c r="G312" s="249"/>
      <c r="H312" s="252">
        <v>19.800000000000001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8" t="s">
        <v>150</v>
      </c>
      <c r="AU312" s="258" t="s">
        <v>93</v>
      </c>
      <c r="AV312" s="14" t="s">
        <v>93</v>
      </c>
      <c r="AW312" s="14" t="s">
        <v>36</v>
      </c>
      <c r="AX312" s="14" t="s">
        <v>91</v>
      </c>
      <c r="AY312" s="258" t="s">
        <v>140</v>
      </c>
    </row>
    <row r="313" s="2" customFormat="1" ht="14.4" customHeight="1">
      <c r="A313" s="38"/>
      <c r="B313" s="39"/>
      <c r="C313" s="219" t="s">
        <v>416</v>
      </c>
      <c r="D313" s="219" t="s">
        <v>142</v>
      </c>
      <c r="E313" s="220" t="s">
        <v>417</v>
      </c>
      <c r="F313" s="221" t="s">
        <v>418</v>
      </c>
      <c r="G313" s="222" t="s">
        <v>145</v>
      </c>
      <c r="H313" s="223">
        <v>94.5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48</v>
      </c>
      <c r="O313" s="91"/>
      <c r="P313" s="229">
        <f>O313*H313</f>
        <v>0</v>
      </c>
      <c r="Q313" s="229">
        <v>0.26375999999999999</v>
      </c>
      <c r="R313" s="229">
        <f>Q313*H313</f>
        <v>24.925319999999999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146</v>
      </c>
      <c r="AT313" s="231" t="s">
        <v>142</v>
      </c>
      <c r="AU313" s="231" t="s">
        <v>93</v>
      </c>
      <c r="AY313" s="17" t="s">
        <v>140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91</v>
      </c>
      <c r="BK313" s="232">
        <f>ROUND(I313*H313,2)</f>
        <v>0</v>
      </c>
      <c r="BL313" s="17" t="s">
        <v>146</v>
      </c>
      <c r="BM313" s="231" t="s">
        <v>419</v>
      </c>
    </row>
    <row r="314" s="2" customFormat="1">
      <c r="A314" s="38"/>
      <c r="B314" s="39"/>
      <c r="C314" s="40"/>
      <c r="D314" s="233" t="s">
        <v>148</v>
      </c>
      <c r="E314" s="40"/>
      <c r="F314" s="234" t="s">
        <v>420</v>
      </c>
      <c r="G314" s="40"/>
      <c r="H314" s="40"/>
      <c r="I314" s="235"/>
      <c r="J314" s="40"/>
      <c r="K314" s="40"/>
      <c r="L314" s="44"/>
      <c r="M314" s="236"/>
      <c r="N314" s="237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148</v>
      </c>
      <c r="AU314" s="17" t="s">
        <v>93</v>
      </c>
    </row>
    <row r="315" s="13" customFormat="1">
      <c r="A315" s="13"/>
      <c r="B315" s="238"/>
      <c r="C315" s="239"/>
      <c r="D315" s="233" t="s">
        <v>150</v>
      </c>
      <c r="E315" s="240" t="s">
        <v>1</v>
      </c>
      <c r="F315" s="241" t="s">
        <v>188</v>
      </c>
      <c r="G315" s="239"/>
      <c r="H315" s="240" t="s">
        <v>1</v>
      </c>
      <c r="I315" s="242"/>
      <c r="J315" s="239"/>
      <c r="K315" s="239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150</v>
      </c>
      <c r="AU315" s="247" t="s">
        <v>93</v>
      </c>
      <c r="AV315" s="13" t="s">
        <v>91</v>
      </c>
      <c r="AW315" s="13" t="s">
        <v>36</v>
      </c>
      <c r="AX315" s="13" t="s">
        <v>83</v>
      </c>
      <c r="AY315" s="247" t="s">
        <v>140</v>
      </c>
    </row>
    <row r="316" s="13" customFormat="1">
      <c r="A316" s="13"/>
      <c r="B316" s="238"/>
      <c r="C316" s="239"/>
      <c r="D316" s="233" t="s">
        <v>150</v>
      </c>
      <c r="E316" s="240" t="s">
        <v>1</v>
      </c>
      <c r="F316" s="241" t="s">
        <v>189</v>
      </c>
      <c r="G316" s="239"/>
      <c r="H316" s="240" t="s">
        <v>1</v>
      </c>
      <c r="I316" s="242"/>
      <c r="J316" s="239"/>
      <c r="K316" s="239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150</v>
      </c>
      <c r="AU316" s="247" t="s">
        <v>93</v>
      </c>
      <c r="AV316" s="13" t="s">
        <v>91</v>
      </c>
      <c r="AW316" s="13" t="s">
        <v>36</v>
      </c>
      <c r="AX316" s="13" t="s">
        <v>83</v>
      </c>
      <c r="AY316" s="247" t="s">
        <v>140</v>
      </c>
    </row>
    <row r="317" s="14" customFormat="1">
      <c r="A317" s="14"/>
      <c r="B317" s="248"/>
      <c r="C317" s="249"/>
      <c r="D317" s="233" t="s">
        <v>150</v>
      </c>
      <c r="E317" s="250" t="s">
        <v>1</v>
      </c>
      <c r="F317" s="251" t="s">
        <v>421</v>
      </c>
      <c r="G317" s="249"/>
      <c r="H317" s="252">
        <v>94.5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150</v>
      </c>
      <c r="AU317" s="258" t="s">
        <v>93</v>
      </c>
      <c r="AV317" s="14" t="s">
        <v>93</v>
      </c>
      <c r="AW317" s="14" t="s">
        <v>36</v>
      </c>
      <c r="AX317" s="14" t="s">
        <v>91</v>
      </c>
      <c r="AY317" s="258" t="s">
        <v>140</v>
      </c>
    </row>
    <row r="318" s="2" customFormat="1" ht="14.4" customHeight="1">
      <c r="A318" s="38"/>
      <c r="B318" s="39"/>
      <c r="C318" s="219" t="s">
        <v>422</v>
      </c>
      <c r="D318" s="219" t="s">
        <v>142</v>
      </c>
      <c r="E318" s="220" t="s">
        <v>423</v>
      </c>
      <c r="F318" s="221" t="s">
        <v>424</v>
      </c>
      <c r="G318" s="222" t="s">
        <v>145</v>
      </c>
      <c r="H318" s="223">
        <v>59.5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48</v>
      </c>
      <c r="O318" s="91"/>
      <c r="P318" s="229">
        <f>O318*H318</f>
        <v>0</v>
      </c>
      <c r="Q318" s="229">
        <v>0.37536000000000003</v>
      </c>
      <c r="R318" s="229">
        <f>Q318*H318</f>
        <v>22.333920000000003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146</v>
      </c>
      <c r="AT318" s="231" t="s">
        <v>142</v>
      </c>
      <c r="AU318" s="231" t="s">
        <v>93</v>
      </c>
      <c r="AY318" s="17" t="s">
        <v>140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91</v>
      </c>
      <c r="BK318" s="232">
        <f>ROUND(I318*H318,2)</f>
        <v>0</v>
      </c>
      <c r="BL318" s="17" t="s">
        <v>146</v>
      </c>
      <c r="BM318" s="231" t="s">
        <v>425</v>
      </c>
    </row>
    <row r="319" s="2" customFormat="1">
      <c r="A319" s="38"/>
      <c r="B319" s="39"/>
      <c r="C319" s="40"/>
      <c r="D319" s="233" t="s">
        <v>148</v>
      </c>
      <c r="E319" s="40"/>
      <c r="F319" s="234" t="s">
        <v>426</v>
      </c>
      <c r="G319" s="40"/>
      <c r="H319" s="40"/>
      <c r="I319" s="235"/>
      <c r="J319" s="40"/>
      <c r="K319" s="40"/>
      <c r="L319" s="44"/>
      <c r="M319" s="236"/>
      <c r="N319" s="237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148</v>
      </c>
      <c r="AU319" s="17" t="s">
        <v>93</v>
      </c>
    </row>
    <row r="320" s="13" customFormat="1">
      <c r="A320" s="13"/>
      <c r="B320" s="238"/>
      <c r="C320" s="239"/>
      <c r="D320" s="233" t="s">
        <v>150</v>
      </c>
      <c r="E320" s="240" t="s">
        <v>1</v>
      </c>
      <c r="F320" s="241" t="s">
        <v>161</v>
      </c>
      <c r="G320" s="239"/>
      <c r="H320" s="240" t="s">
        <v>1</v>
      </c>
      <c r="I320" s="242"/>
      <c r="J320" s="239"/>
      <c r="K320" s="239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150</v>
      </c>
      <c r="AU320" s="247" t="s">
        <v>93</v>
      </c>
      <c r="AV320" s="13" t="s">
        <v>91</v>
      </c>
      <c r="AW320" s="13" t="s">
        <v>36</v>
      </c>
      <c r="AX320" s="13" t="s">
        <v>83</v>
      </c>
      <c r="AY320" s="247" t="s">
        <v>140</v>
      </c>
    </row>
    <row r="321" s="14" customFormat="1">
      <c r="A321" s="14"/>
      <c r="B321" s="248"/>
      <c r="C321" s="249"/>
      <c r="D321" s="233" t="s">
        <v>150</v>
      </c>
      <c r="E321" s="250" t="s">
        <v>1</v>
      </c>
      <c r="F321" s="251" t="s">
        <v>427</v>
      </c>
      <c r="G321" s="249"/>
      <c r="H321" s="252">
        <v>59.5</v>
      </c>
      <c r="I321" s="253"/>
      <c r="J321" s="249"/>
      <c r="K321" s="249"/>
      <c r="L321" s="254"/>
      <c r="M321" s="255"/>
      <c r="N321" s="256"/>
      <c r="O321" s="256"/>
      <c r="P321" s="256"/>
      <c r="Q321" s="256"/>
      <c r="R321" s="256"/>
      <c r="S321" s="256"/>
      <c r="T321" s="257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8" t="s">
        <v>150</v>
      </c>
      <c r="AU321" s="258" t="s">
        <v>93</v>
      </c>
      <c r="AV321" s="14" t="s">
        <v>93</v>
      </c>
      <c r="AW321" s="14" t="s">
        <v>36</v>
      </c>
      <c r="AX321" s="14" t="s">
        <v>91</v>
      </c>
      <c r="AY321" s="258" t="s">
        <v>140</v>
      </c>
    </row>
    <row r="322" s="2" customFormat="1" ht="14.4" customHeight="1">
      <c r="A322" s="38"/>
      <c r="B322" s="39"/>
      <c r="C322" s="219" t="s">
        <v>428</v>
      </c>
      <c r="D322" s="219" t="s">
        <v>142</v>
      </c>
      <c r="E322" s="220" t="s">
        <v>429</v>
      </c>
      <c r="F322" s="221" t="s">
        <v>430</v>
      </c>
      <c r="G322" s="222" t="s">
        <v>145</v>
      </c>
      <c r="H322" s="223">
        <v>94.5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48</v>
      </c>
      <c r="O322" s="91"/>
      <c r="P322" s="229">
        <f>O322*H322</f>
        <v>0</v>
      </c>
      <c r="Q322" s="229">
        <v>0.12966</v>
      </c>
      <c r="R322" s="229">
        <f>Q322*H322</f>
        <v>12.25287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146</v>
      </c>
      <c r="AT322" s="231" t="s">
        <v>142</v>
      </c>
      <c r="AU322" s="231" t="s">
        <v>93</v>
      </c>
      <c r="AY322" s="17" t="s">
        <v>140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91</v>
      </c>
      <c r="BK322" s="232">
        <f>ROUND(I322*H322,2)</f>
        <v>0</v>
      </c>
      <c r="BL322" s="17" t="s">
        <v>146</v>
      </c>
      <c r="BM322" s="231" t="s">
        <v>431</v>
      </c>
    </row>
    <row r="323" s="2" customFormat="1">
      <c r="A323" s="38"/>
      <c r="B323" s="39"/>
      <c r="C323" s="40"/>
      <c r="D323" s="233" t="s">
        <v>148</v>
      </c>
      <c r="E323" s="40"/>
      <c r="F323" s="234" t="s">
        <v>432</v>
      </c>
      <c r="G323" s="40"/>
      <c r="H323" s="40"/>
      <c r="I323" s="235"/>
      <c r="J323" s="40"/>
      <c r="K323" s="40"/>
      <c r="L323" s="44"/>
      <c r="M323" s="236"/>
      <c r="N323" s="23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148</v>
      </c>
      <c r="AU323" s="17" t="s">
        <v>93</v>
      </c>
    </row>
    <row r="324" s="13" customFormat="1">
      <c r="A324" s="13"/>
      <c r="B324" s="238"/>
      <c r="C324" s="239"/>
      <c r="D324" s="233" t="s">
        <v>150</v>
      </c>
      <c r="E324" s="240" t="s">
        <v>1</v>
      </c>
      <c r="F324" s="241" t="s">
        <v>433</v>
      </c>
      <c r="G324" s="239"/>
      <c r="H324" s="240" t="s">
        <v>1</v>
      </c>
      <c r="I324" s="242"/>
      <c r="J324" s="239"/>
      <c r="K324" s="239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150</v>
      </c>
      <c r="AU324" s="247" t="s">
        <v>93</v>
      </c>
      <c r="AV324" s="13" t="s">
        <v>91</v>
      </c>
      <c r="AW324" s="13" t="s">
        <v>36</v>
      </c>
      <c r="AX324" s="13" t="s">
        <v>83</v>
      </c>
      <c r="AY324" s="247" t="s">
        <v>140</v>
      </c>
    </row>
    <row r="325" s="13" customFormat="1">
      <c r="A325" s="13"/>
      <c r="B325" s="238"/>
      <c r="C325" s="239"/>
      <c r="D325" s="233" t="s">
        <v>150</v>
      </c>
      <c r="E325" s="240" t="s">
        <v>1</v>
      </c>
      <c r="F325" s="241" t="s">
        <v>188</v>
      </c>
      <c r="G325" s="239"/>
      <c r="H325" s="240" t="s">
        <v>1</v>
      </c>
      <c r="I325" s="242"/>
      <c r="J325" s="239"/>
      <c r="K325" s="239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150</v>
      </c>
      <c r="AU325" s="247" t="s">
        <v>93</v>
      </c>
      <c r="AV325" s="13" t="s">
        <v>91</v>
      </c>
      <c r="AW325" s="13" t="s">
        <v>36</v>
      </c>
      <c r="AX325" s="13" t="s">
        <v>83</v>
      </c>
      <c r="AY325" s="247" t="s">
        <v>140</v>
      </c>
    </row>
    <row r="326" s="13" customFormat="1">
      <c r="A326" s="13"/>
      <c r="B326" s="238"/>
      <c r="C326" s="239"/>
      <c r="D326" s="233" t="s">
        <v>150</v>
      </c>
      <c r="E326" s="240" t="s">
        <v>1</v>
      </c>
      <c r="F326" s="241" t="s">
        <v>189</v>
      </c>
      <c r="G326" s="239"/>
      <c r="H326" s="240" t="s">
        <v>1</v>
      </c>
      <c r="I326" s="242"/>
      <c r="J326" s="239"/>
      <c r="K326" s="239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150</v>
      </c>
      <c r="AU326" s="247" t="s">
        <v>93</v>
      </c>
      <c r="AV326" s="13" t="s">
        <v>91</v>
      </c>
      <c r="AW326" s="13" t="s">
        <v>36</v>
      </c>
      <c r="AX326" s="13" t="s">
        <v>83</v>
      </c>
      <c r="AY326" s="247" t="s">
        <v>140</v>
      </c>
    </row>
    <row r="327" s="14" customFormat="1">
      <c r="A327" s="14"/>
      <c r="B327" s="248"/>
      <c r="C327" s="249"/>
      <c r="D327" s="233" t="s">
        <v>150</v>
      </c>
      <c r="E327" s="250" t="s">
        <v>1</v>
      </c>
      <c r="F327" s="251" t="s">
        <v>190</v>
      </c>
      <c r="G327" s="249"/>
      <c r="H327" s="252">
        <v>54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150</v>
      </c>
      <c r="AU327" s="258" t="s">
        <v>93</v>
      </c>
      <c r="AV327" s="14" t="s">
        <v>93</v>
      </c>
      <c r="AW327" s="14" t="s">
        <v>36</v>
      </c>
      <c r="AX327" s="14" t="s">
        <v>83</v>
      </c>
      <c r="AY327" s="258" t="s">
        <v>140</v>
      </c>
    </row>
    <row r="328" s="13" customFormat="1">
      <c r="A328" s="13"/>
      <c r="B328" s="238"/>
      <c r="C328" s="239"/>
      <c r="D328" s="233" t="s">
        <v>150</v>
      </c>
      <c r="E328" s="240" t="s">
        <v>1</v>
      </c>
      <c r="F328" s="241" t="s">
        <v>191</v>
      </c>
      <c r="G328" s="239"/>
      <c r="H328" s="240" t="s">
        <v>1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150</v>
      </c>
      <c r="AU328" s="247" t="s">
        <v>93</v>
      </c>
      <c r="AV328" s="13" t="s">
        <v>91</v>
      </c>
      <c r="AW328" s="13" t="s">
        <v>36</v>
      </c>
      <c r="AX328" s="13" t="s">
        <v>83</v>
      </c>
      <c r="AY328" s="247" t="s">
        <v>140</v>
      </c>
    </row>
    <row r="329" s="14" customFormat="1">
      <c r="A329" s="14"/>
      <c r="B329" s="248"/>
      <c r="C329" s="249"/>
      <c r="D329" s="233" t="s">
        <v>150</v>
      </c>
      <c r="E329" s="250" t="s">
        <v>1</v>
      </c>
      <c r="F329" s="251" t="s">
        <v>192</v>
      </c>
      <c r="G329" s="249"/>
      <c r="H329" s="252">
        <v>40.5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8" t="s">
        <v>150</v>
      </c>
      <c r="AU329" s="258" t="s">
        <v>93</v>
      </c>
      <c r="AV329" s="14" t="s">
        <v>93</v>
      </c>
      <c r="AW329" s="14" t="s">
        <v>36</v>
      </c>
      <c r="AX329" s="14" t="s">
        <v>83</v>
      </c>
      <c r="AY329" s="258" t="s">
        <v>140</v>
      </c>
    </row>
    <row r="330" s="15" customFormat="1">
      <c r="A330" s="15"/>
      <c r="B330" s="259"/>
      <c r="C330" s="260"/>
      <c r="D330" s="233" t="s">
        <v>150</v>
      </c>
      <c r="E330" s="261" t="s">
        <v>1</v>
      </c>
      <c r="F330" s="262" t="s">
        <v>155</v>
      </c>
      <c r="G330" s="260"/>
      <c r="H330" s="263">
        <v>94.5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9" t="s">
        <v>150</v>
      </c>
      <c r="AU330" s="269" t="s">
        <v>93</v>
      </c>
      <c r="AV330" s="15" t="s">
        <v>146</v>
      </c>
      <c r="AW330" s="15" t="s">
        <v>36</v>
      </c>
      <c r="AX330" s="15" t="s">
        <v>91</v>
      </c>
      <c r="AY330" s="269" t="s">
        <v>140</v>
      </c>
    </row>
    <row r="331" s="2" customFormat="1" ht="14.4" customHeight="1">
      <c r="A331" s="38"/>
      <c r="B331" s="39"/>
      <c r="C331" s="219" t="s">
        <v>434</v>
      </c>
      <c r="D331" s="219" t="s">
        <v>142</v>
      </c>
      <c r="E331" s="220" t="s">
        <v>435</v>
      </c>
      <c r="F331" s="221" t="s">
        <v>436</v>
      </c>
      <c r="G331" s="222" t="s">
        <v>145</v>
      </c>
      <c r="H331" s="223">
        <v>19.5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48</v>
      </c>
      <c r="O331" s="91"/>
      <c r="P331" s="229">
        <f>O331*H331</f>
        <v>0</v>
      </c>
      <c r="Q331" s="229">
        <v>0.084250000000000005</v>
      </c>
      <c r="R331" s="229">
        <f>Q331*H331</f>
        <v>1.6428750000000001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146</v>
      </c>
      <c r="AT331" s="231" t="s">
        <v>142</v>
      </c>
      <c r="AU331" s="231" t="s">
        <v>93</v>
      </c>
      <c r="AY331" s="17" t="s">
        <v>140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91</v>
      </c>
      <c r="BK331" s="232">
        <f>ROUND(I331*H331,2)</f>
        <v>0</v>
      </c>
      <c r="BL331" s="17" t="s">
        <v>146</v>
      </c>
      <c r="BM331" s="231" t="s">
        <v>437</v>
      </c>
    </row>
    <row r="332" s="2" customFormat="1">
      <c r="A332" s="38"/>
      <c r="B332" s="39"/>
      <c r="C332" s="40"/>
      <c r="D332" s="233" t="s">
        <v>148</v>
      </c>
      <c r="E332" s="40"/>
      <c r="F332" s="234" t="s">
        <v>438</v>
      </c>
      <c r="G332" s="40"/>
      <c r="H332" s="40"/>
      <c r="I332" s="235"/>
      <c r="J332" s="40"/>
      <c r="K332" s="40"/>
      <c r="L332" s="44"/>
      <c r="M332" s="236"/>
      <c r="N332" s="23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148</v>
      </c>
      <c r="AU332" s="17" t="s">
        <v>93</v>
      </c>
    </row>
    <row r="333" s="13" customFormat="1">
      <c r="A333" s="13"/>
      <c r="B333" s="238"/>
      <c r="C333" s="239"/>
      <c r="D333" s="233" t="s">
        <v>150</v>
      </c>
      <c r="E333" s="240" t="s">
        <v>1</v>
      </c>
      <c r="F333" s="241" t="s">
        <v>439</v>
      </c>
      <c r="G333" s="239"/>
      <c r="H333" s="240" t="s">
        <v>1</v>
      </c>
      <c r="I333" s="242"/>
      <c r="J333" s="239"/>
      <c r="K333" s="239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150</v>
      </c>
      <c r="AU333" s="247" t="s">
        <v>93</v>
      </c>
      <c r="AV333" s="13" t="s">
        <v>91</v>
      </c>
      <c r="AW333" s="13" t="s">
        <v>36</v>
      </c>
      <c r="AX333" s="13" t="s">
        <v>83</v>
      </c>
      <c r="AY333" s="247" t="s">
        <v>140</v>
      </c>
    </row>
    <row r="334" s="13" customFormat="1">
      <c r="A334" s="13"/>
      <c r="B334" s="238"/>
      <c r="C334" s="239"/>
      <c r="D334" s="233" t="s">
        <v>150</v>
      </c>
      <c r="E334" s="240" t="s">
        <v>1</v>
      </c>
      <c r="F334" s="241" t="s">
        <v>440</v>
      </c>
      <c r="G334" s="239"/>
      <c r="H334" s="240" t="s">
        <v>1</v>
      </c>
      <c r="I334" s="242"/>
      <c r="J334" s="239"/>
      <c r="K334" s="239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150</v>
      </c>
      <c r="AU334" s="247" t="s">
        <v>93</v>
      </c>
      <c r="AV334" s="13" t="s">
        <v>91</v>
      </c>
      <c r="AW334" s="13" t="s">
        <v>36</v>
      </c>
      <c r="AX334" s="13" t="s">
        <v>83</v>
      </c>
      <c r="AY334" s="247" t="s">
        <v>140</v>
      </c>
    </row>
    <row r="335" s="14" customFormat="1">
      <c r="A335" s="14"/>
      <c r="B335" s="248"/>
      <c r="C335" s="249"/>
      <c r="D335" s="233" t="s">
        <v>150</v>
      </c>
      <c r="E335" s="250" t="s">
        <v>1</v>
      </c>
      <c r="F335" s="251" t="s">
        <v>166</v>
      </c>
      <c r="G335" s="249"/>
      <c r="H335" s="252">
        <v>19.5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8" t="s">
        <v>150</v>
      </c>
      <c r="AU335" s="258" t="s">
        <v>93</v>
      </c>
      <c r="AV335" s="14" t="s">
        <v>93</v>
      </c>
      <c r="AW335" s="14" t="s">
        <v>36</v>
      </c>
      <c r="AX335" s="14" t="s">
        <v>91</v>
      </c>
      <c r="AY335" s="258" t="s">
        <v>140</v>
      </c>
    </row>
    <row r="336" s="2" customFormat="1" ht="14.4" customHeight="1">
      <c r="A336" s="38"/>
      <c r="B336" s="39"/>
      <c r="C336" s="270" t="s">
        <v>441</v>
      </c>
      <c r="D336" s="270" t="s">
        <v>290</v>
      </c>
      <c r="E336" s="271" t="s">
        <v>442</v>
      </c>
      <c r="F336" s="272" t="s">
        <v>443</v>
      </c>
      <c r="G336" s="273" t="s">
        <v>145</v>
      </c>
      <c r="H336" s="274">
        <v>3.8999999999999999</v>
      </c>
      <c r="I336" s="275"/>
      <c r="J336" s="276">
        <f>ROUND(I336*H336,2)</f>
        <v>0</v>
      </c>
      <c r="K336" s="277"/>
      <c r="L336" s="278"/>
      <c r="M336" s="279" t="s">
        <v>1</v>
      </c>
      <c r="N336" s="280" t="s">
        <v>48</v>
      </c>
      <c r="O336" s="91"/>
      <c r="P336" s="229">
        <f>O336*H336</f>
        <v>0</v>
      </c>
      <c r="Q336" s="229">
        <v>0.12</v>
      </c>
      <c r="R336" s="229">
        <f>Q336*H336</f>
        <v>0.46799999999999997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207</v>
      </c>
      <c r="AT336" s="231" t="s">
        <v>290</v>
      </c>
      <c r="AU336" s="231" t="s">
        <v>93</v>
      </c>
      <c r="AY336" s="17" t="s">
        <v>140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91</v>
      </c>
      <c r="BK336" s="232">
        <f>ROUND(I336*H336,2)</f>
        <v>0</v>
      </c>
      <c r="BL336" s="17" t="s">
        <v>146</v>
      </c>
      <c r="BM336" s="231" t="s">
        <v>444</v>
      </c>
    </row>
    <row r="337" s="2" customFormat="1">
      <c r="A337" s="38"/>
      <c r="B337" s="39"/>
      <c r="C337" s="40"/>
      <c r="D337" s="233" t="s">
        <v>148</v>
      </c>
      <c r="E337" s="40"/>
      <c r="F337" s="234" t="s">
        <v>443</v>
      </c>
      <c r="G337" s="40"/>
      <c r="H337" s="40"/>
      <c r="I337" s="235"/>
      <c r="J337" s="40"/>
      <c r="K337" s="40"/>
      <c r="L337" s="44"/>
      <c r="M337" s="236"/>
      <c r="N337" s="23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148</v>
      </c>
      <c r="AU337" s="17" t="s">
        <v>93</v>
      </c>
    </row>
    <row r="338" s="14" customFormat="1">
      <c r="A338" s="14"/>
      <c r="B338" s="248"/>
      <c r="C338" s="249"/>
      <c r="D338" s="233" t="s">
        <v>150</v>
      </c>
      <c r="E338" s="250" t="s">
        <v>1</v>
      </c>
      <c r="F338" s="251" t="s">
        <v>445</v>
      </c>
      <c r="G338" s="249"/>
      <c r="H338" s="252">
        <v>3.8999999999999999</v>
      </c>
      <c r="I338" s="253"/>
      <c r="J338" s="249"/>
      <c r="K338" s="249"/>
      <c r="L338" s="254"/>
      <c r="M338" s="255"/>
      <c r="N338" s="256"/>
      <c r="O338" s="256"/>
      <c r="P338" s="256"/>
      <c r="Q338" s="256"/>
      <c r="R338" s="256"/>
      <c r="S338" s="256"/>
      <c r="T338" s="25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8" t="s">
        <v>150</v>
      </c>
      <c r="AU338" s="258" t="s">
        <v>93</v>
      </c>
      <c r="AV338" s="14" t="s">
        <v>93</v>
      </c>
      <c r="AW338" s="14" t="s">
        <v>36</v>
      </c>
      <c r="AX338" s="14" t="s">
        <v>91</v>
      </c>
      <c r="AY338" s="258" t="s">
        <v>140</v>
      </c>
    </row>
    <row r="339" s="12" customFormat="1" ht="22.8" customHeight="1">
      <c r="A339" s="12"/>
      <c r="B339" s="203"/>
      <c r="C339" s="204"/>
      <c r="D339" s="205" t="s">
        <v>82</v>
      </c>
      <c r="E339" s="217" t="s">
        <v>207</v>
      </c>
      <c r="F339" s="217" t="s">
        <v>446</v>
      </c>
      <c r="G339" s="204"/>
      <c r="H339" s="204"/>
      <c r="I339" s="207"/>
      <c r="J339" s="218">
        <f>BK339</f>
        <v>0</v>
      </c>
      <c r="K339" s="204"/>
      <c r="L339" s="209"/>
      <c r="M339" s="210"/>
      <c r="N339" s="211"/>
      <c r="O339" s="211"/>
      <c r="P339" s="212">
        <f>SUM(P340:P464)</f>
        <v>0</v>
      </c>
      <c r="Q339" s="211"/>
      <c r="R339" s="212">
        <f>SUM(R340:R464)</f>
        <v>9.0237846399999988</v>
      </c>
      <c r="S339" s="211"/>
      <c r="T339" s="213">
        <f>SUM(T340:T464)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14" t="s">
        <v>91</v>
      </c>
      <c r="AT339" s="215" t="s">
        <v>82</v>
      </c>
      <c r="AU339" s="215" t="s">
        <v>91</v>
      </c>
      <c r="AY339" s="214" t="s">
        <v>140</v>
      </c>
      <c r="BK339" s="216">
        <f>SUM(BK340:BK464)</f>
        <v>0</v>
      </c>
    </row>
    <row r="340" s="2" customFormat="1" ht="14.4" customHeight="1">
      <c r="A340" s="38"/>
      <c r="B340" s="39"/>
      <c r="C340" s="219" t="s">
        <v>447</v>
      </c>
      <c r="D340" s="219" t="s">
        <v>142</v>
      </c>
      <c r="E340" s="220" t="s">
        <v>448</v>
      </c>
      <c r="F340" s="221" t="s">
        <v>449</v>
      </c>
      <c r="G340" s="222" t="s">
        <v>450</v>
      </c>
      <c r="H340" s="223">
        <v>2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48</v>
      </c>
      <c r="O340" s="91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146</v>
      </c>
      <c r="AT340" s="231" t="s">
        <v>142</v>
      </c>
      <c r="AU340" s="231" t="s">
        <v>93</v>
      </c>
      <c r="AY340" s="17" t="s">
        <v>140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91</v>
      </c>
      <c r="BK340" s="232">
        <f>ROUND(I340*H340,2)</f>
        <v>0</v>
      </c>
      <c r="BL340" s="17" t="s">
        <v>146</v>
      </c>
      <c r="BM340" s="231" t="s">
        <v>451</v>
      </c>
    </row>
    <row r="341" s="2" customFormat="1">
      <c r="A341" s="38"/>
      <c r="B341" s="39"/>
      <c r="C341" s="40"/>
      <c r="D341" s="233" t="s">
        <v>148</v>
      </c>
      <c r="E341" s="40"/>
      <c r="F341" s="234" t="s">
        <v>452</v>
      </c>
      <c r="G341" s="40"/>
      <c r="H341" s="40"/>
      <c r="I341" s="235"/>
      <c r="J341" s="40"/>
      <c r="K341" s="40"/>
      <c r="L341" s="44"/>
      <c r="M341" s="236"/>
      <c r="N341" s="237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148</v>
      </c>
      <c r="AU341" s="17" t="s">
        <v>93</v>
      </c>
    </row>
    <row r="342" s="13" customFormat="1">
      <c r="A342" s="13"/>
      <c r="B342" s="238"/>
      <c r="C342" s="239"/>
      <c r="D342" s="233" t="s">
        <v>150</v>
      </c>
      <c r="E342" s="240" t="s">
        <v>1</v>
      </c>
      <c r="F342" s="241" t="s">
        <v>453</v>
      </c>
      <c r="G342" s="239"/>
      <c r="H342" s="240" t="s">
        <v>1</v>
      </c>
      <c r="I342" s="242"/>
      <c r="J342" s="239"/>
      <c r="K342" s="239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150</v>
      </c>
      <c r="AU342" s="247" t="s">
        <v>93</v>
      </c>
      <c r="AV342" s="13" t="s">
        <v>91</v>
      </c>
      <c r="AW342" s="13" t="s">
        <v>36</v>
      </c>
      <c r="AX342" s="13" t="s">
        <v>83</v>
      </c>
      <c r="AY342" s="247" t="s">
        <v>140</v>
      </c>
    </row>
    <row r="343" s="14" customFormat="1">
      <c r="A343" s="14"/>
      <c r="B343" s="248"/>
      <c r="C343" s="249"/>
      <c r="D343" s="233" t="s">
        <v>150</v>
      </c>
      <c r="E343" s="250" t="s">
        <v>1</v>
      </c>
      <c r="F343" s="251" t="s">
        <v>93</v>
      </c>
      <c r="G343" s="249"/>
      <c r="H343" s="252">
        <v>2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8" t="s">
        <v>150</v>
      </c>
      <c r="AU343" s="258" t="s">
        <v>93</v>
      </c>
      <c r="AV343" s="14" t="s">
        <v>93</v>
      </c>
      <c r="AW343" s="14" t="s">
        <v>36</v>
      </c>
      <c r="AX343" s="14" t="s">
        <v>91</v>
      </c>
      <c r="AY343" s="258" t="s">
        <v>140</v>
      </c>
    </row>
    <row r="344" s="2" customFormat="1" ht="14.4" customHeight="1">
      <c r="A344" s="38"/>
      <c r="B344" s="39"/>
      <c r="C344" s="219" t="s">
        <v>454</v>
      </c>
      <c r="D344" s="219" t="s">
        <v>142</v>
      </c>
      <c r="E344" s="220" t="s">
        <v>455</v>
      </c>
      <c r="F344" s="221" t="s">
        <v>456</v>
      </c>
      <c r="G344" s="222" t="s">
        <v>196</v>
      </c>
      <c r="H344" s="223">
        <v>120.28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48</v>
      </c>
      <c r="O344" s="91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146</v>
      </c>
      <c r="AT344" s="231" t="s">
        <v>142</v>
      </c>
      <c r="AU344" s="231" t="s">
        <v>93</v>
      </c>
      <c r="AY344" s="17" t="s">
        <v>140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91</v>
      </c>
      <c r="BK344" s="232">
        <f>ROUND(I344*H344,2)</f>
        <v>0</v>
      </c>
      <c r="BL344" s="17" t="s">
        <v>146</v>
      </c>
      <c r="BM344" s="231" t="s">
        <v>457</v>
      </c>
    </row>
    <row r="345" s="2" customFormat="1">
      <c r="A345" s="38"/>
      <c r="B345" s="39"/>
      <c r="C345" s="40"/>
      <c r="D345" s="233" t="s">
        <v>148</v>
      </c>
      <c r="E345" s="40"/>
      <c r="F345" s="234" t="s">
        <v>458</v>
      </c>
      <c r="G345" s="40"/>
      <c r="H345" s="40"/>
      <c r="I345" s="235"/>
      <c r="J345" s="40"/>
      <c r="K345" s="40"/>
      <c r="L345" s="44"/>
      <c r="M345" s="236"/>
      <c r="N345" s="237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148</v>
      </c>
      <c r="AU345" s="17" t="s">
        <v>93</v>
      </c>
    </row>
    <row r="346" s="14" customFormat="1">
      <c r="A346" s="14"/>
      <c r="B346" s="248"/>
      <c r="C346" s="249"/>
      <c r="D346" s="233" t="s">
        <v>150</v>
      </c>
      <c r="E346" s="250" t="s">
        <v>1</v>
      </c>
      <c r="F346" s="251" t="s">
        <v>459</v>
      </c>
      <c r="G346" s="249"/>
      <c r="H346" s="252">
        <v>120.28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8" t="s">
        <v>150</v>
      </c>
      <c r="AU346" s="258" t="s">
        <v>93</v>
      </c>
      <c r="AV346" s="14" t="s">
        <v>93</v>
      </c>
      <c r="AW346" s="14" t="s">
        <v>36</v>
      </c>
      <c r="AX346" s="14" t="s">
        <v>91</v>
      </c>
      <c r="AY346" s="258" t="s">
        <v>140</v>
      </c>
    </row>
    <row r="347" s="2" customFormat="1" ht="24.15" customHeight="1">
      <c r="A347" s="38"/>
      <c r="B347" s="39"/>
      <c r="C347" s="270" t="s">
        <v>460</v>
      </c>
      <c r="D347" s="270" t="s">
        <v>290</v>
      </c>
      <c r="E347" s="271" t="s">
        <v>461</v>
      </c>
      <c r="F347" s="272" t="s">
        <v>462</v>
      </c>
      <c r="G347" s="273" t="s">
        <v>196</v>
      </c>
      <c r="H347" s="274">
        <v>131.46600000000001</v>
      </c>
      <c r="I347" s="275"/>
      <c r="J347" s="276">
        <f>ROUND(I347*H347,2)</f>
        <v>0</v>
      </c>
      <c r="K347" s="277"/>
      <c r="L347" s="278"/>
      <c r="M347" s="279" t="s">
        <v>1</v>
      </c>
      <c r="N347" s="280" t="s">
        <v>48</v>
      </c>
      <c r="O347" s="91"/>
      <c r="P347" s="229">
        <f>O347*H347</f>
        <v>0</v>
      </c>
      <c r="Q347" s="229">
        <v>0.033500000000000002</v>
      </c>
      <c r="R347" s="229">
        <f>Q347*H347</f>
        <v>4.4041110000000003</v>
      </c>
      <c r="S347" s="229">
        <v>0</v>
      </c>
      <c r="T347" s="23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31" t="s">
        <v>207</v>
      </c>
      <c r="AT347" s="231" t="s">
        <v>290</v>
      </c>
      <c r="AU347" s="231" t="s">
        <v>93</v>
      </c>
      <c r="AY347" s="17" t="s">
        <v>140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7" t="s">
        <v>91</v>
      </c>
      <c r="BK347" s="232">
        <f>ROUND(I347*H347,2)</f>
        <v>0</v>
      </c>
      <c r="BL347" s="17" t="s">
        <v>146</v>
      </c>
      <c r="BM347" s="231" t="s">
        <v>463</v>
      </c>
    </row>
    <row r="348" s="2" customFormat="1">
      <c r="A348" s="38"/>
      <c r="B348" s="39"/>
      <c r="C348" s="40"/>
      <c r="D348" s="233" t="s">
        <v>148</v>
      </c>
      <c r="E348" s="40"/>
      <c r="F348" s="234" t="s">
        <v>464</v>
      </c>
      <c r="G348" s="40"/>
      <c r="H348" s="40"/>
      <c r="I348" s="235"/>
      <c r="J348" s="40"/>
      <c r="K348" s="40"/>
      <c r="L348" s="44"/>
      <c r="M348" s="236"/>
      <c r="N348" s="237"/>
      <c r="O348" s="91"/>
      <c r="P348" s="91"/>
      <c r="Q348" s="91"/>
      <c r="R348" s="91"/>
      <c r="S348" s="91"/>
      <c r="T348" s="92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T348" s="17" t="s">
        <v>148</v>
      </c>
      <c r="AU348" s="17" t="s">
        <v>93</v>
      </c>
    </row>
    <row r="349" s="13" customFormat="1">
      <c r="A349" s="13"/>
      <c r="B349" s="238"/>
      <c r="C349" s="239"/>
      <c r="D349" s="233" t="s">
        <v>150</v>
      </c>
      <c r="E349" s="240" t="s">
        <v>1</v>
      </c>
      <c r="F349" s="241" t="s">
        <v>465</v>
      </c>
      <c r="G349" s="239"/>
      <c r="H349" s="240" t="s">
        <v>1</v>
      </c>
      <c r="I349" s="242"/>
      <c r="J349" s="239"/>
      <c r="K349" s="239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150</v>
      </c>
      <c r="AU349" s="247" t="s">
        <v>93</v>
      </c>
      <c r="AV349" s="13" t="s">
        <v>91</v>
      </c>
      <c r="AW349" s="13" t="s">
        <v>36</v>
      </c>
      <c r="AX349" s="13" t="s">
        <v>83</v>
      </c>
      <c r="AY349" s="247" t="s">
        <v>140</v>
      </c>
    </row>
    <row r="350" s="14" customFormat="1">
      <c r="A350" s="14"/>
      <c r="B350" s="248"/>
      <c r="C350" s="249"/>
      <c r="D350" s="233" t="s">
        <v>150</v>
      </c>
      <c r="E350" s="250" t="s">
        <v>1</v>
      </c>
      <c r="F350" s="251" t="s">
        <v>466</v>
      </c>
      <c r="G350" s="249"/>
      <c r="H350" s="252">
        <v>131.46600000000001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8" t="s">
        <v>150</v>
      </c>
      <c r="AU350" s="258" t="s">
        <v>93</v>
      </c>
      <c r="AV350" s="14" t="s">
        <v>93</v>
      </c>
      <c r="AW350" s="14" t="s">
        <v>36</v>
      </c>
      <c r="AX350" s="14" t="s">
        <v>91</v>
      </c>
      <c r="AY350" s="258" t="s">
        <v>140</v>
      </c>
    </row>
    <row r="351" s="2" customFormat="1" ht="14.4" customHeight="1">
      <c r="A351" s="38"/>
      <c r="B351" s="39"/>
      <c r="C351" s="219" t="s">
        <v>467</v>
      </c>
      <c r="D351" s="219" t="s">
        <v>142</v>
      </c>
      <c r="E351" s="220" t="s">
        <v>468</v>
      </c>
      <c r="F351" s="221" t="s">
        <v>469</v>
      </c>
      <c r="G351" s="222" t="s">
        <v>450</v>
      </c>
      <c r="H351" s="223">
        <v>11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48</v>
      </c>
      <c r="O351" s="91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146</v>
      </c>
      <c r="AT351" s="231" t="s">
        <v>142</v>
      </c>
      <c r="AU351" s="231" t="s">
        <v>93</v>
      </c>
      <c r="AY351" s="17" t="s">
        <v>140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91</v>
      </c>
      <c r="BK351" s="232">
        <f>ROUND(I351*H351,2)</f>
        <v>0</v>
      </c>
      <c r="BL351" s="17" t="s">
        <v>146</v>
      </c>
      <c r="BM351" s="231" t="s">
        <v>470</v>
      </c>
    </row>
    <row r="352" s="2" customFormat="1">
      <c r="A352" s="38"/>
      <c r="B352" s="39"/>
      <c r="C352" s="40"/>
      <c r="D352" s="233" t="s">
        <v>148</v>
      </c>
      <c r="E352" s="40"/>
      <c r="F352" s="234" t="s">
        <v>471</v>
      </c>
      <c r="G352" s="40"/>
      <c r="H352" s="40"/>
      <c r="I352" s="235"/>
      <c r="J352" s="40"/>
      <c r="K352" s="40"/>
      <c r="L352" s="44"/>
      <c r="M352" s="236"/>
      <c r="N352" s="237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148</v>
      </c>
      <c r="AU352" s="17" t="s">
        <v>93</v>
      </c>
    </row>
    <row r="353" s="13" customFormat="1">
      <c r="A353" s="13"/>
      <c r="B353" s="238"/>
      <c r="C353" s="239"/>
      <c r="D353" s="233" t="s">
        <v>150</v>
      </c>
      <c r="E353" s="240" t="s">
        <v>1</v>
      </c>
      <c r="F353" s="241" t="s">
        <v>472</v>
      </c>
      <c r="G353" s="239"/>
      <c r="H353" s="240" t="s">
        <v>1</v>
      </c>
      <c r="I353" s="242"/>
      <c r="J353" s="239"/>
      <c r="K353" s="239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150</v>
      </c>
      <c r="AU353" s="247" t="s">
        <v>93</v>
      </c>
      <c r="AV353" s="13" t="s">
        <v>91</v>
      </c>
      <c r="AW353" s="13" t="s">
        <v>36</v>
      </c>
      <c r="AX353" s="13" t="s">
        <v>83</v>
      </c>
      <c r="AY353" s="247" t="s">
        <v>140</v>
      </c>
    </row>
    <row r="354" s="14" customFormat="1">
      <c r="A354" s="14"/>
      <c r="B354" s="248"/>
      <c r="C354" s="249"/>
      <c r="D354" s="233" t="s">
        <v>150</v>
      </c>
      <c r="E354" s="250" t="s">
        <v>1</v>
      </c>
      <c r="F354" s="251" t="s">
        <v>473</v>
      </c>
      <c r="G354" s="249"/>
      <c r="H354" s="252">
        <v>11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8" t="s">
        <v>150</v>
      </c>
      <c r="AU354" s="258" t="s">
        <v>93</v>
      </c>
      <c r="AV354" s="14" t="s">
        <v>93</v>
      </c>
      <c r="AW354" s="14" t="s">
        <v>36</v>
      </c>
      <c r="AX354" s="14" t="s">
        <v>91</v>
      </c>
      <c r="AY354" s="258" t="s">
        <v>140</v>
      </c>
    </row>
    <row r="355" s="2" customFormat="1" ht="14.4" customHeight="1">
      <c r="A355" s="38"/>
      <c r="B355" s="39"/>
      <c r="C355" s="219" t="s">
        <v>474</v>
      </c>
      <c r="D355" s="219" t="s">
        <v>142</v>
      </c>
      <c r="E355" s="220" t="s">
        <v>475</v>
      </c>
      <c r="F355" s="221" t="s">
        <v>476</v>
      </c>
      <c r="G355" s="222" t="s">
        <v>450</v>
      </c>
      <c r="H355" s="223">
        <v>2</v>
      </c>
      <c r="I355" s="224"/>
      <c r="J355" s="225">
        <f>ROUND(I355*H355,2)</f>
        <v>0</v>
      </c>
      <c r="K355" s="226"/>
      <c r="L355" s="44"/>
      <c r="M355" s="227" t="s">
        <v>1</v>
      </c>
      <c r="N355" s="228" t="s">
        <v>48</v>
      </c>
      <c r="O355" s="91"/>
      <c r="P355" s="229">
        <f>O355*H355</f>
        <v>0</v>
      </c>
      <c r="Q355" s="229">
        <v>0.00021000000000000001</v>
      </c>
      <c r="R355" s="229">
        <f>Q355*H355</f>
        <v>0.00042000000000000002</v>
      </c>
      <c r="S355" s="229">
        <v>0</v>
      </c>
      <c r="T355" s="23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31" t="s">
        <v>146</v>
      </c>
      <c r="AT355" s="231" t="s">
        <v>142</v>
      </c>
      <c r="AU355" s="231" t="s">
        <v>93</v>
      </c>
      <c r="AY355" s="17" t="s">
        <v>140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7" t="s">
        <v>91</v>
      </c>
      <c r="BK355" s="232">
        <f>ROUND(I355*H355,2)</f>
        <v>0</v>
      </c>
      <c r="BL355" s="17" t="s">
        <v>146</v>
      </c>
      <c r="BM355" s="231" t="s">
        <v>477</v>
      </c>
    </row>
    <row r="356" s="2" customFormat="1">
      <c r="A356" s="38"/>
      <c r="B356" s="39"/>
      <c r="C356" s="40"/>
      <c r="D356" s="233" t="s">
        <v>148</v>
      </c>
      <c r="E356" s="40"/>
      <c r="F356" s="234" t="s">
        <v>478</v>
      </c>
      <c r="G356" s="40"/>
      <c r="H356" s="40"/>
      <c r="I356" s="235"/>
      <c r="J356" s="40"/>
      <c r="K356" s="40"/>
      <c r="L356" s="44"/>
      <c r="M356" s="236"/>
      <c r="N356" s="237"/>
      <c r="O356" s="91"/>
      <c r="P356" s="91"/>
      <c r="Q356" s="91"/>
      <c r="R356" s="91"/>
      <c r="S356" s="91"/>
      <c r="T356" s="92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T356" s="17" t="s">
        <v>148</v>
      </c>
      <c r="AU356" s="17" t="s">
        <v>93</v>
      </c>
    </row>
    <row r="357" s="2" customFormat="1" ht="14.4" customHeight="1">
      <c r="A357" s="38"/>
      <c r="B357" s="39"/>
      <c r="C357" s="270" t="s">
        <v>479</v>
      </c>
      <c r="D357" s="270" t="s">
        <v>290</v>
      </c>
      <c r="E357" s="271" t="s">
        <v>480</v>
      </c>
      <c r="F357" s="272" t="s">
        <v>481</v>
      </c>
      <c r="G357" s="273" t="s">
        <v>450</v>
      </c>
      <c r="H357" s="274">
        <v>2</v>
      </c>
      <c r="I357" s="275"/>
      <c r="J357" s="276">
        <f>ROUND(I357*H357,2)</f>
        <v>0</v>
      </c>
      <c r="K357" s="277"/>
      <c r="L357" s="278"/>
      <c r="M357" s="279" t="s">
        <v>1</v>
      </c>
      <c r="N357" s="280" t="s">
        <v>48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207</v>
      </c>
      <c r="AT357" s="231" t="s">
        <v>290</v>
      </c>
      <c r="AU357" s="231" t="s">
        <v>93</v>
      </c>
      <c r="AY357" s="17" t="s">
        <v>140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91</v>
      </c>
      <c r="BK357" s="232">
        <f>ROUND(I357*H357,2)</f>
        <v>0</v>
      </c>
      <c r="BL357" s="17" t="s">
        <v>146</v>
      </c>
      <c r="BM357" s="231" t="s">
        <v>482</v>
      </c>
    </row>
    <row r="358" s="2" customFormat="1">
      <c r="A358" s="38"/>
      <c r="B358" s="39"/>
      <c r="C358" s="40"/>
      <c r="D358" s="233" t="s">
        <v>148</v>
      </c>
      <c r="E358" s="40"/>
      <c r="F358" s="234" t="s">
        <v>483</v>
      </c>
      <c r="G358" s="40"/>
      <c r="H358" s="40"/>
      <c r="I358" s="235"/>
      <c r="J358" s="40"/>
      <c r="K358" s="40"/>
      <c r="L358" s="44"/>
      <c r="M358" s="236"/>
      <c r="N358" s="23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148</v>
      </c>
      <c r="AU358" s="17" t="s">
        <v>93</v>
      </c>
    </row>
    <row r="359" s="2" customFormat="1" ht="14.4" customHeight="1">
      <c r="A359" s="38"/>
      <c r="B359" s="39"/>
      <c r="C359" s="219" t="s">
        <v>484</v>
      </c>
      <c r="D359" s="219" t="s">
        <v>142</v>
      </c>
      <c r="E359" s="220" t="s">
        <v>485</v>
      </c>
      <c r="F359" s="221" t="s">
        <v>486</v>
      </c>
      <c r="G359" s="222" t="s">
        <v>450</v>
      </c>
      <c r="H359" s="223">
        <v>2</v>
      </c>
      <c r="I359" s="224"/>
      <c r="J359" s="225">
        <f>ROUND(I359*H359,2)</f>
        <v>0</v>
      </c>
      <c r="K359" s="226"/>
      <c r="L359" s="44"/>
      <c r="M359" s="227" t="s">
        <v>1</v>
      </c>
      <c r="N359" s="228" t="s">
        <v>48</v>
      </c>
      <c r="O359" s="91"/>
      <c r="P359" s="229">
        <f>O359*H359</f>
        <v>0</v>
      </c>
      <c r="Q359" s="229">
        <v>0.00010000000000000001</v>
      </c>
      <c r="R359" s="229">
        <f>Q359*H359</f>
        <v>0.00020000000000000001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146</v>
      </c>
      <c r="AT359" s="231" t="s">
        <v>142</v>
      </c>
      <c r="AU359" s="231" t="s">
        <v>93</v>
      </c>
      <c r="AY359" s="17" t="s">
        <v>140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91</v>
      </c>
      <c r="BK359" s="232">
        <f>ROUND(I359*H359,2)</f>
        <v>0</v>
      </c>
      <c r="BL359" s="17" t="s">
        <v>146</v>
      </c>
      <c r="BM359" s="231" t="s">
        <v>487</v>
      </c>
    </row>
    <row r="360" s="2" customFormat="1">
      <c r="A360" s="38"/>
      <c r="B360" s="39"/>
      <c r="C360" s="40"/>
      <c r="D360" s="233" t="s">
        <v>148</v>
      </c>
      <c r="E360" s="40"/>
      <c r="F360" s="234" t="s">
        <v>488</v>
      </c>
      <c r="G360" s="40"/>
      <c r="H360" s="40"/>
      <c r="I360" s="235"/>
      <c r="J360" s="40"/>
      <c r="K360" s="40"/>
      <c r="L360" s="44"/>
      <c r="M360" s="236"/>
      <c r="N360" s="237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148</v>
      </c>
      <c r="AU360" s="17" t="s">
        <v>93</v>
      </c>
    </row>
    <row r="361" s="2" customFormat="1" ht="14.4" customHeight="1">
      <c r="A361" s="38"/>
      <c r="B361" s="39"/>
      <c r="C361" s="270" t="s">
        <v>489</v>
      </c>
      <c r="D361" s="270" t="s">
        <v>290</v>
      </c>
      <c r="E361" s="271" t="s">
        <v>490</v>
      </c>
      <c r="F361" s="272" t="s">
        <v>491</v>
      </c>
      <c r="G361" s="273" t="s">
        <v>450</v>
      </c>
      <c r="H361" s="274">
        <v>2</v>
      </c>
      <c r="I361" s="275"/>
      <c r="J361" s="276">
        <f>ROUND(I361*H361,2)</f>
        <v>0</v>
      </c>
      <c r="K361" s="277"/>
      <c r="L361" s="278"/>
      <c r="M361" s="279" t="s">
        <v>1</v>
      </c>
      <c r="N361" s="280" t="s">
        <v>48</v>
      </c>
      <c r="O361" s="91"/>
      <c r="P361" s="229">
        <f>O361*H361</f>
        <v>0</v>
      </c>
      <c r="Q361" s="229">
        <v>0.00067000000000000002</v>
      </c>
      <c r="R361" s="229">
        <f>Q361*H361</f>
        <v>0.0013400000000000001</v>
      </c>
      <c r="S361" s="229">
        <v>0</v>
      </c>
      <c r="T361" s="23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31" t="s">
        <v>207</v>
      </c>
      <c r="AT361" s="231" t="s">
        <v>290</v>
      </c>
      <c r="AU361" s="231" t="s">
        <v>93</v>
      </c>
      <c r="AY361" s="17" t="s">
        <v>140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7" t="s">
        <v>91</v>
      </c>
      <c r="BK361" s="232">
        <f>ROUND(I361*H361,2)</f>
        <v>0</v>
      </c>
      <c r="BL361" s="17" t="s">
        <v>146</v>
      </c>
      <c r="BM361" s="231" t="s">
        <v>492</v>
      </c>
    </row>
    <row r="362" s="2" customFormat="1">
      <c r="A362" s="38"/>
      <c r="B362" s="39"/>
      <c r="C362" s="40"/>
      <c r="D362" s="233" t="s">
        <v>148</v>
      </c>
      <c r="E362" s="40"/>
      <c r="F362" s="234" t="s">
        <v>491</v>
      </c>
      <c r="G362" s="40"/>
      <c r="H362" s="40"/>
      <c r="I362" s="235"/>
      <c r="J362" s="40"/>
      <c r="K362" s="40"/>
      <c r="L362" s="44"/>
      <c r="M362" s="236"/>
      <c r="N362" s="237"/>
      <c r="O362" s="91"/>
      <c r="P362" s="91"/>
      <c r="Q362" s="91"/>
      <c r="R362" s="91"/>
      <c r="S362" s="91"/>
      <c r="T362" s="92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T362" s="17" t="s">
        <v>148</v>
      </c>
      <c r="AU362" s="17" t="s">
        <v>93</v>
      </c>
    </row>
    <row r="363" s="2" customFormat="1" ht="14.4" customHeight="1">
      <c r="A363" s="38"/>
      <c r="B363" s="39"/>
      <c r="C363" s="270" t="s">
        <v>493</v>
      </c>
      <c r="D363" s="270" t="s">
        <v>290</v>
      </c>
      <c r="E363" s="271" t="s">
        <v>494</v>
      </c>
      <c r="F363" s="272" t="s">
        <v>495</v>
      </c>
      <c r="G363" s="273" t="s">
        <v>450</v>
      </c>
      <c r="H363" s="274">
        <v>2</v>
      </c>
      <c r="I363" s="275"/>
      <c r="J363" s="276">
        <f>ROUND(I363*H363,2)</f>
        <v>0</v>
      </c>
      <c r="K363" s="277"/>
      <c r="L363" s="278"/>
      <c r="M363" s="279" t="s">
        <v>1</v>
      </c>
      <c r="N363" s="280" t="s">
        <v>48</v>
      </c>
      <c r="O363" s="91"/>
      <c r="P363" s="229">
        <f>O363*H363</f>
        <v>0</v>
      </c>
      <c r="Q363" s="229">
        <v>0.0040000000000000001</v>
      </c>
      <c r="R363" s="229">
        <f>Q363*H363</f>
        <v>0.0080000000000000002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207</v>
      </c>
      <c r="AT363" s="231" t="s">
        <v>290</v>
      </c>
      <c r="AU363" s="231" t="s">
        <v>93</v>
      </c>
      <c r="AY363" s="17" t="s">
        <v>140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91</v>
      </c>
      <c r="BK363" s="232">
        <f>ROUND(I363*H363,2)</f>
        <v>0</v>
      </c>
      <c r="BL363" s="17" t="s">
        <v>146</v>
      </c>
      <c r="BM363" s="231" t="s">
        <v>496</v>
      </c>
    </row>
    <row r="364" s="2" customFormat="1">
      <c r="A364" s="38"/>
      <c r="B364" s="39"/>
      <c r="C364" s="40"/>
      <c r="D364" s="233" t="s">
        <v>148</v>
      </c>
      <c r="E364" s="40"/>
      <c r="F364" s="234" t="s">
        <v>495</v>
      </c>
      <c r="G364" s="40"/>
      <c r="H364" s="40"/>
      <c r="I364" s="235"/>
      <c r="J364" s="40"/>
      <c r="K364" s="40"/>
      <c r="L364" s="44"/>
      <c r="M364" s="236"/>
      <c r="N364" s="237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148</v>
      </c>
      <c r="AU364" s="17" t="s">
        <v>93</v>
      </c>
    </row>
    <row r="365" s="2" customFormat="1" ht="14.4" customHeight="1">
      <c r="A365" s="38"/>
      <c r="B365" s="39"/>
      <c r="C365" s="219" t="s">
        <v>497</v>
      </c>
      <c r="D365" s="219" t="s">
        <v>142</v>
      </c>
      <c r="E365" s="220" t="s">
        <v>498</v>
      </c>
      <c r="F365" s="221" t="s">
        <v>499</v>
      </c>
      <c r="G365" s="222" t="s">
        <v>450</v>
      </c>
      <c r="H365" s="223">
        <v>2</v>
      </c>
      <c r="I365" s="224"/>
      <c r="J365" s="225">
        <f>ROUND(I365*H365,2)</f>
        <v>0</v>
      </c>
      <c r="K365" s="226"/>
      <c r="L365" s="44"/>
      <c r="M365" s="227" t="s">
        <v>1</v>
      </c>
      <c r="N365" s="228" t="s">
        <v>48</v>
      </c>
      <c r="O365" s="91"/>
      <c r="P365" s="229">
        <f>O365*H365</f>
        <v>0</v>
      </c>
      <c r="Q365" s="229">
        <v>0.00167</v>
      </c>
      <c r="R365" s="229">
        <f>Q365*H365</f>
        <v>0.0033400000000000001</v>
      </c>
      <c r="S365" s="229">
        <v>0</v>
      </c>
      <c r="T365" s="23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31" t="s">
        <v>146</v>
      </c>
      <c r="AT365" s="231" t="s">
        <v>142</v>
      </c>
      <c r="AU365" s="231" t="s">
        <v>93</v>
      </c>
      <c r="AY365" s="17" t="s">
        <v>140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7" t="s">
        <v>91</v>
      </c>
      <c r="BK365" s="232">
        <f>ROUND(I365*H365,2)</f>
        <v>0</v>
      </c>
      <c r="BL365" s="17" t="s">
        <v>146</v>
      </c>
      <c r="BM365" s="231" t="s">
        <v>500</v>
      </c>
    </row>
    <row r="366" s="2" customFormat="1">
      <c r="A366" s="38"/>
      <c r="B366" s="39"/>
      <c r="C366" s="40"/>
      <c r="D366" s="233" t="s">
        <v>148</v>
      </c>
      <c r="E366" s="40"/>
      <c r="F366" s="234" t="s">
        <v>501</v>
      </c>
      <c r="G366" s="40"/>
      <c r="H366" s="40"/>
      <c r="I366" s="235"/>
      <c r="J366" s="40"/>
      <c r="K366" s="40"/>
      <c r="L366" s="44"/>
      <c r="M366" s="236"/>
      <c r="N366" s="237"/>
      <c r="O366" s="91"/>
      <c r="P366" s="91"/>
      <c r="Q366" s="91"/>
      <c r="R366" s="91"/>
      <c r="S366" s="91"/>
      <c r="T366" s="92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T366" s="17" t="s">
        <v>148</v>
      </c>
      <c r="AU366" s="17" t="s">
        <v>93</v>
      </c>
    </row>
    <row r="367" s="13" customFormat="1">
      <c r="A367" s="13"/>
      <c r="B367" s="238"/>
      <c r="C367" s="239"/>
      <c r="D367" s="233" t="s">
        <v>150</v>
      </c>
      <c r="E367" s="240" t="s">
        <v>1</v>
      </c>
      <c r="F367" s="241" t="s">
        <v>502</v>
      </c>
      <c r="G367" s="239"/>
      <c r="H367" s="240" t="s">
        <v>1</v>
      </c>
      <c r="I367" s="242"/>
      <c r="J367" s="239"/>
      <c r="K367" s="239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150</v>
      </c>
      <c r="AU367" s="247" t="s">
        <v>93</v>
      </c>
      <c r="AV367" s="13" t="s">
        <v>91</v>
      </c>
      <c r="AW367" s="13" t="s">
        <v>36</v>
      </c>
      <c r="AX367" s="13" t="s">
        <v>83</v>
      </c>
      <c r="AY367" s="247" t="s">
        <v>140</v>
      </c>
    </row>
    <row r="368" s="14" customFormat="1">
      <c r="A368" s="14"/>
      <c r="B368" s="248"/>
      <c r="C368" s="249"/>
      <c r="D368" s="233" t="s">
        <v>150</v>
      </c>
      <c r="E368" s="250" t="s">
        <v>1</v>
      </c>
      <c r="F368" s="251" t="s">
        <v>93</v>
      </c>
      <c r="G368" s="249"/>
      <c r="H368" s="252">
        <v>2</v>
      </c>
      <c r="I368" s="253"/>
      <c r="J368" s="249"/>
      <c r="K368" s="249"/>
      <c r="L368" s="254"/>
      <c r="M368" s="255"/>
      <c r="N368" s="256"/>
      <c r="O368" s="256"/>
      <c r="P368" s="256"/>
      <c r="Q368" s="256"/>
      <c r="R368" s="256"/>
      <c r="S368" s="256"/>
      <c r="T368" s="257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8" t="s">
        <v>150</v>
      </c>
      <c r="AU368" s="258" t="s">
        <v>93</v>
      </c>
      <c r="AV368" s="14" t="s">
        <v>93</v>
      </c>
      <c r="AW368" s="14" t="s">
        <v>36</v>
      </c>
      <c r="AX368" s="14" t="s">
        <v>91</v>
      </c>
      <c r="AY368" s="258" t="s">
        <v>140</v>
      </c>
    </row>
    <row r="369" s="2" customFormat="1" ht="14.4" customHeight="1">
      <c r="A369" s="38"/>
      <c r="B369" s="39"/>
      <c r="C369" s="270" t="s">
        <v>503</v>
      </c>
      <c r="D369" s="270" t="s">
        <v>290</v>
      </c>
      <c r="E369" s="271" t="s">
        <v>504</v>
      </c>
      <c r="F369" s="272" t="s">
        <v>505</v>
      </c>
      <c r="G369" s="273" t="s">
        <v>196</v>
      </c>
      <c r="H369" s="274">
        <v>2</v>
      </c>
      <c r="I369" s="275"/>
      <c r="J369" s="276">
        <f>ROUND(I369*H369,2)</f>
        <v>0</v>
      </c>
      <c r="K369" s="277"/>
      <c r="L369" s="278"/>
      <c r="M369" s="279" t="s">
        <v>1</v>
      </c>
      <c r="N369" s="280" t="s">
        <v>48</v>
      </c>
      <c r="O369" s="91"/>
      <c r="P369" s="229">
        <f>O369*H369</f>
        <v>0</v>
      </c>
      <c r="Q369" s="229">
        <v>0.023120000000000002</v>
      </c>
      <c r="R369" s="229">
        <f>Q369*H369</f>
        <v>0.046240000000000003</v>
      </c>
      <c r="S369" s="229">
        <v>0</v>
      </c>
      <c r="T369" s="23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31" t="s">
        <v>207</v>
      </c>
      <c r="AT369" s="231" t="s">
        <v>290</v>
      </c>
      <c r="AU369" s="231" t="s">
        <v>93</v>
      </c>
      <c r="AY369" s="17" t="s">
        <v>140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7" t="s">
        <v>91</v>
      </c>
      <c r="BK369" s="232">
        <f>ROUND(I369*H369,2)</f>
        <v>0</v>
      </c>
      <c r="BL369" s="17" t="s">
        <v>146</v>
      </c>
      <c r="BM369" s="231" t="s">
        <v>506</v>
      </c>
    </row>
    <row r="370" s="2" customFormat="1">
      <c r="A370" s="38"/>
      <c r="B370" s="39"/>
      <c r="C370" s="40"/>
      <c r="D370" s="233" t="s">
        <v>148</v>
      </c>
      <c r="E370" s="40"/>
      <c r="F370" s="234" t="s">
        <v>507</v>
      </c>
      <c r="G370" s="40"/>
      <c r="H370" s="40"/>
      <c r="I370" s="235"/>
      <c r="J370" s="40"/>
      <c r="K370" s="40"/>
      <c r="L370" s="44"/>
      <c r="M370" s="236"/>
      <c r="N370" s="237"/>
      <c r="O370" s="91"/>
      <c r="P370" s="91"/>
      <c r="Q370" s="91"/>
      <c r="R370" s="91"/>
      <c r="S370" s="91"/>
      <c r="T370" s="92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T370" s="17" t="s">
        <v>148</v>
      </c>
      <c r="AU370" s="17" t="s">
        <v>93</v>
      </c>
    </row>
    <row r="371" s="2" customFormat="1" ht="14.4" customHeight="1">
      <c r="A371" s="38"/>
      <c r="B371" s="39"/>
      <c r="C371" s="219" t="s">
        <v>508</v>
      </c>
      <c r="D371" s="219" t="s">
        <v>142</v>
      </c>
      <c r="E371" s="220" t="s">
        <v>509</v>
      </c>
      <c r="F371" s="221" t="s">
        <v>510</v>
      </c>
      <c r="G371" s="222" t="s">
        <v>450</v>
      </c>
      <c r="H371" s="223">
        <v>2</v>
      </c>
      <c r="I371" s="224"/>
      <c r="J371" s="225">
        <f>ROUND(I371*H371,2)</f>
        <v>0</v>
      </c>
      <c r="K371" s="226"/>
      <c r="L371" s="44"/>
      <c r="M371" s="227" t="s">
        <v>1</v>
      </c>
      <c r="N371" s="228" t="s">
        <v>48</v>
      </c>
      <c r="O371" s="91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146</v>
      </c>
      <c r="AT371" s="231" t="s">
        <v>142</v>
      </c>
      <c r="AU371" s="231" t="s">
        <v>93</v>
      </c>
      <c r="AY371" s="17" t="s">
        <v>140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91</v>
      </c>
      <c r="BK371" s="232">
        <f>ROUND(I371*H371,2)</f>
        <v>0</v>
      </c>
      <c r="BL371" s="17" t="s">
        <v>146</v>
      </c>
      <c r="BM371" s="231" t="s">
        <v>511</v>
      </c>
    </row>
    <row r="372" s="2" customFormat="1">
      <c r="A372" s="38"/>
      <c r="B372" s="39"/>
      <c r="C372" s="40"/>
      <c r="D372" s="233" t="s">
        <v>148</v>
      </c>
      <c r="E372" s="40"/>
      <c r="F372" s="234" t="s">
        <v>512</v>
      </c>
      <c r="G372" s="40"/>
      <c r="H372" s="40"/>
      <c r="I372" s="235"/>
      <c r="J372" s="40"/>
      <c r="K372" s="40"/>
      <c r="L372" s="44"/>
      <c r="M372" s="236"/>
      <c r="N372" s="237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148</v>
      </c>
      <c r="AU372" s="17" t="s">
        <v>93</v>
      </c>
    </row>
    <row r="373" s="13" customFormat="1">
      <c r="A373" s="13"/>
      <c r="B373" s="238"/>
      <c r="C373" s="239"/>
      <c r="D373" s="233" t="s">
        <v>150</v>
      </c>
      <c r="E373" s="240" t="s">
        <v>1</v>
      </c>
      <c r="F373" s="241" t="s">
        <v>513</v>
      </c>
      <c r="G373" s="239"/>
      <c r="H373" s="240" t="s">
        <v>1</v>
      </c>
      <c r="I373" s="242"/>
      <c r="J373" s="239"/>
      <c r="K373" s="239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150</v>
      </c>
      <c r="AU373" s="247" t="s">
        <v>93</v>
      </c>
      <c r="AV373" s="13" t="s">
        <v>91</v>
      </c>
      <c r="AW373" s="13" t="s">
        <v>36</v>
      </c>
      <c r="AX373" s="13" t="s">
        <v>83</v>
      </c>
      <c r="AY373" s="247" t="s">
        <v>140</v>
      </c>
    </row>
    <row r="374" s="14" customFormat="1">
      <c r="A374" s="14"/>
      <c r="B374" s="248"/>
      <c r="C374" s="249"/>
      <c r="D374" s="233" t="s">
        <v>150</v>
      </c>
      <c r="E374" s="250" t="s">
        <v>1</v>
      </c>
      <c r="F374" s="251" t="s">
        <v>91</v>
      </c>
      <c r="G374" s="249"/>
      <c r="H374" s="252">
        <v>1</v>
      </c>
      <c r="I374" s="253"/>
      <c r="J374" s="249"/>
      <c r="K374" s="249"/>
      <c r="L374" s="254"/>
      <c r="M374" s="255"/>
      <c r="N374" s="256"/>
      <c r="O374" s="256"/>
      <c r="P374" s="256"/>
      <c r="Q374" s="256"/>
      <c r="R374" s="256"/>
      <c r="S374" s="256"/>
      <c r="T374" s="257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8" t="s">
        <v>150</v>
      </c>
      <c r="AU374" s="258" t="s">
        <v>93</v>
      </c>
      <c r="AV374" s="14" t="s">
        <v>93</v>
      </c>
      <c r="AW374" s="14" t="s">
        <v>36</v>
      </c>
      <c r="AX374" s="14" t="s">
        <v>83</v>
      </c>
      <c r="AY374" s="258" t="s">
        <v>140</v>
      </c>
    </row>
    <row r="375" s="13" customFormat="1">
      <c r="A375" s="13"/>
      <c r="B375" s="238"/>
      <c r="C375" s="239"/>
      <c r="D375" s="233" t="s">
        <v>150</v>
      </c>
      <c r="E375" s="240" t="s">
        <v>1</v>
      </c>
      <c r="F375" s="241" t="s">
        <v>514</v>
      </c>
      <c r="G375" s="239"/>
      <c r="H375" s="240" t="s">
        <v>1</v>
      </c>
      <c r="I375" s="242"/>
      <c r="J375" s="239"/>
      <c r="K375" s="239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150</v>
      </c>
      <c r="AU375" s="247" t="s">
        <v>93</v>
      </c>
      <c r="AV375" s="13" t="s">
        <v>91</v>
      </c>
      <c r="AW375" s="13" t="s">
        <v>36</v>
      </c>
      <c r="AX375" s="13" t="s">
        <v>83</v>
      </c>
      <c r="AY375" s="247" t="s">
        <v>140</v>
      </c>
    </row>
    <row r="376" s="14" customFormat="1">
      <c r="A376" s="14"/>
      <c r="B376" s="248"/>
      <c r="C376" s="249"/>
      <c r="D376" s="233" t="s">
        <v>150</v>
      </c>
      <c r="E376" s="250" t="s">
        <v>1</v>
      </c>
      <c r="F376" s="251" t="s">
        <v>91</v>
      </c>
      <c r="G376" s="249"/>
      <c r="H376" s="252">
        <v>1</v>
      </c>
      <c r="I376" s="253"/>
      <c r="J376" s="249"/>
      <c r="K376" s="249"/>
      <c r="L376" s="254"/>
      <c r="M376" s="255"/>
      <c r="N376" s="256"/>
      <c r="O376" s="256"/>
      <c r="P376" s="256"/>
      <c r="Q376" s="256"/>
      <c r="R376" s="256"/>
      <c r="S376" s="256"/>
      <c r="T376" s="257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8" t="s">
        <v>150</v>
      </c>
      <c r="AU376" s="258" t="s">
        <v>93</v>
      </c>
      <c r="AV376" s="14" t="s">
        <v>93</v>
      </c>
      <c r="AW376" s="14" t="s">
        <v>36</v>
      </c>
      <c r="AX376" s="14" t="s">
        <v>83</v>
      </c>
      <c r="AY376" s="258" t="s">
        <v>140</v>
      </c>
    </row>
    <row r="377" s="15" customFormat="1">
      <c r="A377" s="15"/>
      <c r="B377" s="259"/>
      <c r="C377" s="260"/>
      <c r="D377" s="233" t="s">
        <v>150</v>
      </c>
      <c r="E377" s="261" t="s">
        <v>1</v>
      </c>
      <c r="F377" s="262" t="s">
        <v>155</v>
      </c>
      <c r="G377" s="260"/>
      <c r="H377" s="263">
        <v>2</v>
      </c>
      <c r="I377" s="264"/>
      <c r="J377" s="260"/>
      <c r="K377" s="260"/>
      <c r="L377" s="265"/>
      <c r="M377" s="266"/>
      <c r="N377" s="267"/>
      <c r="O377" s="267"/>
      <c r="P377" s="267"/>
      <c r="Q377" s="267"/>
      <c r="R377" s="267"/>
      <c r="S377" s="267"/>
      <c r="T377" s="268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9" t="s">
        <v>150</v>
      </c>
      <c r="AU377" s="269" t="s">
        <v>93</v>
      </c>
      <c r="AV377" s="15" t="s">
        <v>146</v>
      </c>
      <c r="AW377" s="15" t="s">
        <v>36</v>
      </c>
      <c r="AX377" s="15" t="s">
        <v>91</v>
      </c>
      <c r="AY377" s="269" t="s">
        <v>140</v>
      </c>
    </row>
    <row r="378" s="2" customFormat="1" ht="14.4" customHeight="1">
      <c r="A378" s="38"/>
      <c r="B378" s="39"/>
      <c r="C378" s="270" t="s">
        <v>515</v>
      </c>
      <c r="D378" s="270" t="s">
        <v>290</v>
      </c>
      <c r="E378" s="271" t="s">
        <v>516</v>
      </c>
      <c r="F378" s="272" t="s">
        <v>517</v>
      </c>
      <c r="G378" s="273" t="s">
        <v>450</v>
      </c>
      <c r="H378" s="274">
        <v>1</v>
      </c>
      <c r="I378" s="275"/>
      <c r="J378" s="276">
        <f>ROUND(I378*H378,2)</f>
        <v>0</v>
      </c>
      <c r="K378" s="277"/>
      <c r="L378" s="278"/>
      <c r="M378" s="279" t="s">
        <v>1</v>
      </c>
      <c r="N378" s="280" t="s">
        <v>48</v>
      </c>
      <c r="O378" s="91"/>
      <c r="P378" s="229">
        <f>O378*H378</f>
        <v>0</v>
      </c>
      <c r="Q378" s="229">
        <v>0.016500000000000001</v>
      </c>
      <c r="R378" s="229">
        <f>Q378*H378</f>
        <v>0.016500000000000001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207</v>
      </c>
      <c r="AT378" s="231" t="s">
        <v>290</v>
      </c>
      <c r="AU378" s="231" t="s">
        <v>93</v>
      </c>
      <c r="AY378" s="17" t="s">
        <v>140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91</v>
      </c>
      <c r="BK378" s="232">
        <f>ROUND(I378*H378,2)</f>
        <v>0</v>
      </c>
      <c r="BL378" s="17" t="s">
        <v>146</v>
      </c>
      <c r="BM378" s="231" t="s">
        <v>518</v>
      </c>
    </row>
    <row r="379" s="2" customFormat="1">
      <c r="A379" s="38"/>
      <c r="B379" s="39"/>
      <c r="C379" s="40"/>
      <c r="D379" s="233" t="s">
        <v>148</v>
      </c>
      <c r="E379" s="40"/>
      <c r="F379" s="234" t="s">
        <v>517</v>
      </c>
      <c r="G379" s="40"/>
      <c r="H379" s="40"/>
      <c r="I379" s="235"/>
      <c r="J379" s="40"/>
      <c r="K379" s="40"/>
      <c r="L379" s="44"/>
      <c r="M379" s="236"/>
      <c r="N379" s="237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148</v>
      </c>
      <c r="AU379" s="17" t="s">
        <v>93</v>
      </c>
    </row>
    <row r="380" s="2" customFormat="1" ht="14.4" customHeight="1">
      <c r="A380" s="38"/>
      <c r="B380" s="39"/>
      <c r="C380" s="270" t="s">
        <v>519</v>
      </c>
      <c r="D380" s="270" t="s">
        <v>290</v>
      </c>
      <c r="E380" s="271" t="s">
        <v>520</v>
      </c>
      <c r="F380" s="272" t="s">
        <v>521</v>
      </c>
      <c r="G380" s="273" t="s">
        <v>450</v>
      </c>
      <c r="H380" s="274">
        <v>1</v>
      </c>
      <c r="I380" s="275"/>
      <c r="J380" s="276">
        <f>ROUND(I380*H380,2)</f>
        <v>0</v>
      </c>
      <c r="K380" s="277"/>
      <c r="L380" s="278"/>
      <c r="M380" s="279" t="s">
        <v>1</v>
      </c>
      <c r="N380" s="280" t="s">
        <v>48</v>
      </c>
      <c r="O380" s="91"/>
      <c r="P380" s="229">
        <f>O380*H380</f>
        <v>0</v>
      </c>
      <c r="Q380" s="229">
        <v>0.017899999999999999</v>
      </c>
      <c r="R380" s="229">
        <f>Q380*H380</f>
        <v>0.017899999999999999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207</v>
      </c>
      <c r="AT380" s="231" t="s">
        <v>290</v>
      </c>
      <c r="AU380" s="231" t="s">
        <v>93</v>
      </c>
      <c r="AY380" s="17" t="s">
        <v>140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91</v>
      </c>
      <c r="BK380" s="232">
        <f>ROUND(I380*H380,2)</f>
        <v>0</v>
      </c>
      <c r="BL380" s="17" t="s">
        <v>146</v>
      </c>
      <c r="BM380" s="231" t="s">
        <v>522</v>
      </c>
    </row>
    <row r="381" s="2" customFormat="1">
      <c r="A381" s="38"/>
      <c r="B381" s="39"/>
      <c r="C381" s="40"/>
      <c r="D381" s="233" t="s">
        <v>148</v>
      </c>
      <c r="E381" s="40"/>
      <c r="F381" s="234" t="s">
        <v>521</v>
      </c>
      <c r="G381" s="40"/>
      <c r="H381" s="40"/>
      <c r="I381" s="235"/>
      <c r="J381" s="40"/>
      <c r="K381" s="40"/>
      <c r="L381" s="44"/>
      <c r="M381" s="236"/>
      <c r="N381" s="237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148</v>
      </c>
      <c r="AU381" s="17" t="s">
        <v>93</v>
      </c>
    </row>
    <row r="382" s="2" customFormat="1" ht="14.4" customHeight="1">
      <c r="A382" s="38"/>
      <c r="B382" s="39"/>
      <c r="C382" s="219" t="s">
        <v>523</v>
      </c>
      <c r="D382" s="219" t="s">
        <v>142</v>
      </c>
      <c r="E382" s="220" t="s">
        <v>524</v>
      </c>
      <c r="F382" s="221" t="s">
        <v>525</v>
      </c>
      <c r="G382" s="222" t="s">
        <v>450</v>
      </c>
      <c r="H382" s="223">
        <v>5</v>
      </c>
      <c r="I382" s="224"/>
      <c r="J382" s="225">
        <f>ROUND(I382*H382,2)</f>
        <v>0</v>
      </c>
      <c r="K382" s="226"/>
      <c r="L382" s="44"/>
      <c r="M382" s="227" t="s">
        <v>1</v>
      </c>
      <c r="N382" s="228" t="s">
        <v>48</v>
      </c>
      <c r="O382" s="91"/>
      <c r="P382" s="229">
        <f>O382*H382</f>
        <v>0</v>
      </c>
      <c r="Q382" s="229">
        <v>0.00296</v>
      </c>
      <c r="R382" s="229">
        <f>Q382*H382</f>
        <v>0.014800000000000001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146</v>
      </c>
      <c r="AT382" s="231" t="s">
        <v>142</v>
      </c>
      <c r="AU382" s="231" t="s">
        <v>93</v>
      </c>
      <c r="AY382" s="17" t="s">
        <v>140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91</v>
      </c>
      <c r="BK382" s="232">
        <f>ROUND(I382*H382,2)</f>
        <v>0</v>
      </c>
      <c r="BL382" s="17" t="s">
        <v>146</v>
      </c>
      <c r="BM382" s="231" t="s">
        <v>526</v>
      </c>
    </row>
    <row r="383" s="2" customFormat="1">
      <c r="A383" s="38"/>
      <c r="B383" s="39"/>
      <c r="C383" s="40"/>
      <c r="D383" s="233" t="s">
        <v>148</v>
      </c>
      <c r="E383" s="40"/>
      <c r="F383" s="234" t="s">
        <v>527</v>
      </c>
      <c r="G383" s="40"/>
      <c r="H383" s="40"/>
      <c r="I383" s="235"/>
      <c r="J383" s="40"/>
      <c r="K383" s="40"/>
      <c r="L383" s="44"/>
      <c r="M383" s="236"/>
      <c r="N383" s="237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148</v>
      </c>
      <c r="AU383" s="17" t="s">
        <v>93</v>
      </c>
    </row>
    <row r="384" s="13" customFormat="1">
      <c r="A384" s="13"/>
      <c r="B384" s="238"/>
      <c r="C384" s="239"/>
      <c r="D384" s="233" t="s">
        <v>150</v>
      </c>
      <c r="E384" s="240" t="s">
        <v>1</v>
      </c>
      <c r="F384" s="241" t="s">
        <v>528</v>
      </c>
      <c r="G384" s="239"/>
      <c r="H384" s="240" t="s">
        <v>1</v>
      </c>
      <c r="I384" s="242"/>
      <c r="J384" s="239"/>
      <c r="K384" s="239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150</v>
      </c>
      <c r="AU384" s="247" t="s">
        <v>93</v>
      </c>
      <c r="AV384" s="13" t="s">
        <v>91</v>
      </c>
      <c r="AW384" s="13" t="s">
        <v>36</v>
      </c>
      <c r="AX384" s="13" t="s">
        <v>83</v>
      </c>
      <c r="AY384" s="247" t="s">
        <v>140</v>
      </c>
    </row>
    <row r="385" s="14" customFormat="1">
      <c r="A385" s="14"/>
      <c r="B385" s="248"/>
      <c r="C385" s="249"/>
      <c r="D385" s="233" t="s">
        <v>150</v>
      </c>
      <c r="E385" s="250" t="s">
        <v>1</v>
      </c>
      <c r="F385" s="251" t="s">
        <v>93</v>
      </c>
      <c r="G385" s="249"/>
      <c r="H385" s="252">
        <v>2</v>
      </c>
      <c r="I385" s="253"/>
      <c r="J385" s="249"/>
      <c r="K385" s="249"/>
      <c r="L385" s="254"/>
      <c r="M385" s="255"/>
      <c r="N385" s="256"/>
      <c r="O385" s="256"/>
      <c r="P385" s="256"/>
      <c r="Q385" s="256"/>
      <c r="R385" s="256"/>
      <c r="S385" s="256"/>
      <c r="T385" s="257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8" t="s">
        <v>150</v>
      </c>
      <c r="AU385" s="258" t="s">
        <v>93</v>
      </c>
      <c r="AV385" s="14" t="s">
        <v>93</v>
      </c>
      <c r="AW385" s="14" t="s">
        <v>36</v>
      </c>
      <c r="AX385" s="14" t="s">
        <v>83</v>
      </c>
      <c r="AY385" s="258" t="s">
        <v>140</v>
      </c>
    </row>
    <row r="386" s="13" customFormat="1">
      <c r="A386" s="13"/>
      <c r="B386" s="238"/>
      <c r="C386" s="239"/>
      <c r="D386" s="233" t="s">
        <v>150</v>
      </c>
      <c r="E386" s="240" t="s">
        <v>1</v>
      </c>
      <c r="F386" s="241" t="s">
        <v>529</v>
      </c>
      <c r="G386" s="239"/>
      <c r="H386" s="240" t="s">
        <v>1</v>
      </c>
      <c r="I386" s="242"/>
      <c r="J386" s="239"/>
      <c r="K386" s="239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150</v>
      </c>
      <c r="AU386" s="247" t="s">
        <v>93</v>
      </c>
      <c r="AV386" s="13" t="s">
        <v>91</v>
      </c>
      <c r="AW386" s="13" t="s">
        <v>36</v>
      </c>
      <c r="AX386" s="13" t="s">
        <v>83</v>
      </c>
      <c r="AY386" s="247" t="s">
        <v>140</v>
      </c>
    </row>
    <row r="387" s="14" customFormat="1">
      <c r="A387" s="14"/>
      <c r="B387" s="248"/>
      <c r="C387" s="249"/>
      <c r="D387" s="233" t="s">
        <v>150</v>
      </c>
      <c r="E387" s="250" t="s">
        <v>1</v>
      </c>
      <c r="F387" s="251" t="s">
        <v>171</v>
      </c>
      <c r="G387" s="249"/>
      <c r="H387" s="252">
        <v>3</v>
      </c>
      <c r="I387" s="253"/>
      <c r="J387" s="249"/>
      <c r="K387" s="249"/>
      <c r="L387" s="254"/>
      <c r="M387" s="255"/>
      <c r="N387" s="256"/>
      <c r="O387" s="256"/>
      <c r="P387" s="256"/>
      <c r="Q387" s="256"/>
      <c r="R387" s="256"/>
      <c r="S387" s="256"/>
      <c r="T387" s="257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8" t="s">
        <v>150</v>
      </c>
      <c r="AU387" s="258" t="s">
        <v>93</v>
      </c>
      <c r="AV387" s="14" t="s">
        <v>93</v>
      </c>
      <c r="AW387" s="14" t="s">
        <v>36</v>
      </c>
      <c r="AX387" s="14" t="s">
        <v>83</v>
      </c>
      <c r="AY387" s="258" t="s">
        <v>140</v>
      </c>
    </row>
    <row r="388" s="15" customFormat="1">
      <c r="A388" s="15"/>
      <c r="B388" s="259"/>
      <c r="C388" s="260"/>
      <c r="D388" s="233" t="s">
        <v>150</v>
      </c>
      <c r="E388" s="261" t="s">
        <v>1</v>
      </c>
      <c r="F388" s="262" t="s">
        <v>155</v>
      </c>
      <c r="G388" s="260"/>
      <c r="H388" s="263">
        <v>5</v>
      </c>
      <c r="I388" s="264"/>
      <c r="J388" s="260"/>
      <c r="K388" s="260"/>
      <c r="L388" s="265"/>
      <c r="M388" s="266"/>
      <c r="N388" s="267"/>
      <c r="O388" s="267"/>
      <c r="P388" s="267"/>
      <c r="Q388" s="267"/>
      <c r="R388" s="267"/>
      <c r="S388" s="267"/>
      <c r="T388" s="268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9" t="s">
        <v>150</v>
      </c>
      <c r="AU388" s="269" t="s">
        <v>93</v>
      </c>
      <c r="AV388" s="15" t="s">
        <v>146</v>
      </c>
      <c r="AW388" s="15" t="s">
        <v>36</v>
      </c>
      <c r="AX388" s="15" t="s">
        <v>91</v>
      </c>
      <c r="AY388" s="269" t="s">
        <v>140</v>
      </c>
    </row>
    <row r="389" s="2" customFormat="1" ht="14.4" customHeight="1">
      <c r="A389" s="38"/>
      <c r="B389" s="39"/>
      <c r="C389" s="270" t="s">
        <v>530</v>
      </c>
      <c r="D389" s="270" t="s">
        <v>290</v>
      </c>
      <c r="E389" s="271" t="s">
        <v>531</v>
      </c>
      <c r="F389" s="272" t="s">
        <v>532</v>
      </c>
      <c r="G389" s="273" t="s">
        <v>450</v>
      </c>
      <c r="H389" s="274">
        <v>3</v>
      </c>
      <c r="I389" s="275"/>
      <c r="J389" s="276">
        <f>ROUND(I389*H389,2)</f>
        <v>0</v>
      </c>
      <c r="K389" s="277"/>
      <c r="L389" s="278"/>
      <c r="M389" s="279" t="s">
        <v>1</v>
      </c>
      <c r="N389" s="280" t="s">
        <v>48</v>
      </c>
      <c r="O389" s="91"/>
      <c r="P389" s="229">
        <f>O389*H389</f>
        <v>0</v>
      </c>
      <c r="Q389" s="229">
        <v>0.016</v>
      </c>
      <c r="R389" s="229">
        <f>Q389*H389</f>
        <v>0.048000000000000001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207</v>
      </c>
      <c r="AT389" s="231" t="s">
        <v>290</v>
      </c>
      <c r="AU389" s="231" t="s">
        <v>93</v>
      </c>
      <c r="AY389" s="17" t="s">
        <v>140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91</v>
      </c>
      <c r="BK389" s="232">
        <f>ROUND(I389*H389,2)</f>
        <v>0</v>
      </c>
      <c r="BL389" s="17" t="s">
        <v>146</v>
      </c>
      <c r="BM389" s="231" t="s">
        <v>533</v>
      </c>
    </row>
    <row r="390" s="2" customFormat="1">
      <c r="A390" s="38"/>
      <c r="B390" s="39"/>
      <c r="C390" s="40"/>
      <c r="D390" s="233" t="s">
        <v>148</v>
      </c>
      <c r="E390" s="40"/>
      <c r="F390" s="234" t="s">
        <v>532</v>
      </c>
      <c r="G390" s="40"/>
      <c r="H390" s="40"/>
      <c r="I390" s="235"/>
      <c r="J390" s="40"/>
      <c r="K390" s="40"/>
      <c r="L390" s="44"/>
      <c r="M390" s="236"/>
      <c r="N390" s="237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148</v>
      </c>
      <c r="AU390" s="17" t="s">
        <v>93</v>
      </c>
    </row>
    <row r="391" s="2" customFormat="1" ht="14.4" customHeight="1">
      <c r="A391" s="38"/>
      <c r="B391" s="39"/>
      <c r="C391" s="270" t="s">
        <v>534</v>
      </c>
      <c r="D391" s="270" t="s">
        <v>290</v>
      </c>
      <c r="E391" s="271" t="s">
        <v>535</v>
      </c>
      <c r="F391" s="272" t="s">
        <v>536</v>
      </c>
      <c r="G391" s="273" t="s">
        <v>450</v>
      </c>
      <c r="H391" s="274">
        <v>2</v>
      </c>
      <c r="I391" s="275"/>
      <c r="J391" s="276">
        <f>ROUND(I391*H391,2)</f>
        <v>0</v>
      </c>
      <c r="K391" s="277"/>
      <c r="L391" s="278"/>
      <c r="M391" s="279" t="s">
        <v>1</v>
      </c>
      <c r="N391" s="280" t="s">
        <v>48</v>
      </c>
      <c r="O391" s="91"/>
      <c r="P391" s="229">
        <f>O391*H391</f>
        <v>0</v>
      </c>
      <c r="Q391" s="229">
        <v>0.013899999999999999</v>
      </c>
      <c r="R391" s="229">
        <f>Q391*H391</f>
        <v>0.027799999999999998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207</v>
      </c>
      <c r="AT391" s="231" t="s">
        <v>290</v>
      </c>
      <c r="AU391" s="231" t="s">
        <v>93</v>
      </c>
      <c r="AY391" s="17" t="s">
        <v>140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91</v>
      </c>
      <c r="BK391" s="232">
        <f>ROUND(I391*H391,2)</f>
        <v>0</v>
      </c>
      <c r="BL391" s="17" t="s">
        <v>146</v>
      </c>
      <c r="BM391" s="231" t="s">
        <v>537</v>
      </c>
    </row>
    <row r="392" s="2" customFormat="1">
      <c r="A392" s="38"/>
      <c r="B392" s="39"/>
      <c r="C392" s="40"/>
      <c r="D392" s="233" t="s">
        <v>148</v>
      </c>
      <c r="E392" s="40"/>
      <c r="F392" s="234" t="s">
        <v>538</v>
      </c>
      <c r="G392" s="40"/>
      <c r="H392" s="40"/>
      <c r="I392" s="235"/>
      <c r="J392" s="40"/>
      <c r="K392" s="40"/>
      <c r="L392" s="44"/>
      <c r="M392" s="236"/>
      <c r="N392" s="237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148</v>
      </c>
      <c r="AU392" s="17" t="s">
        <v>93</v>
      </c>
    </row>
    <row r="393" s="2" customFormat="1" ht="14.4" customHeight="1">
      <c r="A393" s="38"/>
      <c r="B393" s="39"/>
      <c r="C393" s="219" t="s">
        <v>539</v>
      </c>
      <c r="D393" s="219" t="s">
        <v>142</v>
      </c>
      <c r="E393" s="220" t="s">
        <v>540</v>
      </c>
      <c r="F393" s="221" t="s">
        <v>541</v>
      </c>
      <c r="G393" s="222" t="s">
        <v>450</v>
      </c>
      <c r="H393" s="223">
        <v>2</v>
      </c>
      <c r="I393" s="224"/>
      <c r="J393" s="225">
        <f>ROUND(I393*H393,2)</f>
        <v>0</v>
      </c>
      <c r="K393" s="226"/>
      <c r="L393" s="44"/>
      <c r="M393" s="227" t="s">
        <v>1</v>
      </c>
      <c r="N393" s="228" t="s">
        <v>48</v>
      </c>
      <c r="O393" s="91"/>
      <c r="P393" s="229">
        <f>O393*H393</f>
        <v>0</v>
      </c>
      <c r="Q393" s="229">
        <v>0.0038</v>
      </c>
      <c r="R393" s="229">
        <f>Q393*H393</f>
        <v>0.0076</v>
      </c>
      <c r="S393" s="229">
        <v>0</v>
      </c>
      <c r="T393" s="23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1" t="s">
        <v>146</v>
      </c>
      <c r="AT393" s="231" t="s">
        <v>142</v>
      </c>
      <c r="AU393" s="231" t="s">
        <v>93</v>
      </c>
      <c r="AY393" s="17" t="s">
        <v>140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7" t="s">
        <v>91</v>
      </c>
      <c r="BK393" s="232">
        <f>ROUND(I393*H393,2)</f>
        <v>0</v>
      </c>
      <c r="BL393" s="17" t="s">
        <v>146</v>
      </c>
      <c r="BM393" s="231" t="s">
        <v>542</v>
      </c>
    </row>
    <row r="394" s="2" customFormat="1">
      <c r="A394" s="38"/>
      <c r="B394" s="39"/>
      <c r="C394" s="40"/>
      <c r="D394" s="233" t="s">
        <v>148</v>
      </c>
      <c r="E394" s="40"/>
      <c r="F394" s="234" t="s">
        <v>543</v>
      </c>
      <c r="G394" s="40"/>
      <c r="H394" s="40"/>
      <c r="I394" s="235"/>
      <c r="J394" s="40"/>
      <c r="K394" s="40"/>
      <c r="L394" s="44"/>
      <c r="M394" s="236"/>
      <c r="N394" s="237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148</v>
      </c>
      <c r="AU394" s="17" t="s">
        <v>93</v>
      </c>
    </row>
    <row r="395" s="2" customFormat="1" ht="14.4" customHeight="1">
      <c r="A395" s="38"/>
      <c r="B395" s="39"/>
      <c r="C395" s="270" t="s">
        <v>544</v>
      </c>
      <c r="D395" s="270" t="s">
        <v>290</v>
      </c>
      <c r="E395" s="271" t="s">
        <v>545</v>
      </c>
      <c r="F395" s="272" t="s">
        <v>546</v>
      </c>
      <c r="G395" s="273" t="s">
        <v>450</v>
      </c>
      <c r="H395" s="274">
        <v>1</v>
      </c>
      <c r="I395" s="275"/>
      <c r="J395" s="276">
        <f>ROUND(I395*H395,2)</f>
        <v>0</v>
      </c>
      <c r="K395" s="277"/>
      <c r="L395" s="278"/>
      <c r="M395" s="279" t="s">
        <v>1</v>
      </c>
      <c r="N395" s="280" t="s">
        <v>48</v>
      </c>
      <c r="O395" s="91"/>
      <c r="P395" s="229">
        <f>O395*H395</f>
        <v>0</v>
      </c>
      <c r="Q395" s="229">
        <v>0.028400000000000002</v>
      </c>
      <c r="R395" s="229">
        <f>Q395*H395</f>
        <v>0.028400000000000002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207</v>
      </c>
      <c r="AT395" s="231" t="s">
        <v>290</v>
      </c>
      <c r="AU395" s="231" t="s">
        <v>93</v>
      </c>
      <c r="AY395" s="17" t="s">
        <v>140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91</v>
      </c>
      <c r="BK395" s="232">
        <f>ROUND(I395*H395,2)</f>
        <v>0</v>
      </c>
      <c r="BL395" s="17" t="s">
        <v>146</v>
      </c>
      <c r="BM395" s="231" t="s">
        <v>547</v>
      </c>
    </row>
    <row r="396" s="2" customFormat="1">
      <c r="A396" s="38"/>
      <c r="B396" s="39"/>
      <c r="C396" s="40"/>
      <c r="D396" s="233" t="s">
        <v>148</v>
      </c>
      <c r="E396" s="40"/>
      <c r="F396" s="234" t="s">
        <v>546</v>
      </c>
      <c r="G396" s="40"/>
      <c r="H396" s="40"/>
      <c r="I396" s="235"/>
      <c r="J396" s="40"/>
      <c r="K396" s="40"/>
      <c r="L396" s="44"/>
      <c r="M396" s="236"/>
      <c r="N396" s="237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148</v>
      </c>
      <c r="AU396" s="17" t="s">
        <v>93</v>
      </c>
    </row>
    <row r="397" s="2" customFormat="1" ht="14.4" customHeight="1">
      <c r="A397" s="38"/>
      <c r="B397" s="39"/>
      <c r="C397" s="270" t="s">
        <v>548</v>
      </c>
      <c r="D397" s="270" t="s">
        <v>290</v>
      </c>
      <c r="E397" s="271" t="s">
        <v>549</v>
      </c>
      <c r="F397" s="272" t="s">
        <v>550</v>
      </c>
      <c r="G397" s="273" t="s">
        <v>450</v>
      </c>
      <c r="H397" s="274">
        <v>1</v>
      </c>
      <c r="I397" s="275"/>
      <c r="J397" s="276">
        <f>ROUND(I397*H397,2)</f>
        <v>0</v>
      </c>
      <c r="K397" s="277"/>
      <c r="L397" s="278"/>
      <c r="M397" s="279" t="s">
        <v>1</v>
      </c>
      <c r="N397" s="280" t="s">
        <v>48</v>
      </c>
      <c r="O397" s="91"/>
      <c r="P397" s="229">
        <f>O397*H397</f>
        <v>0</v>
      </c>
      <c r="Q397" s="229">
        <v>0.0275</v>
      </c>
      <c r="R397" s="229">
        <f>Q397*H397</f>
        <v>0.0275</v>
      </c>
      <c r="S397" s="229">
        <v>0</v>
      </c>
      <c r="T397" s="23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31" t="s">
        <v>207</v>
      </c>
      <c r="AT397" s="231" t="s">
        <v>290</v>
      </c>
      <c r="AU397" s="231" t="s">
        <v>93</v>
      </c>
      <c r="AY397" s="17" t="s">
        <v>140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7" t="s">
        <v>91</v>
      </c>
      <c r="BK397" s="232">
        <f>ROUND(I397*H397,2)</f>
        <v>0</v>
      </c>
      <c r="BL397" s="17" t="s">
        <v>146</v>
      </c>
      <c r="BM397" s="231" t="s">
        <v>551</v>
      </c>
    </row>
    <row r="398" s="2" customFormat="1">
      <c r="A398" s="38"/>
      <c r="B398" s="39"/>
      <c r="C398" s="40"/>
      <c r="D398" s="233" t="s">
        <v>148</v>
      </c>
      <c r="E398" s="40"/>
      <c r="F398" s="234" t="s">
        <v>550</v>
      </c>
      <c r="G398" s="40"/>
      <c r="H398" s="40"/>
      <c r="I398" s="235"/>
      <c r="J398" s="40"/>
      <c r="K398" s="40"/>
      <c r="L398" s="44"/>
      <c r="M398" s="236"/>
      <c r="N398" s="237"/>
      <c r="O398" s="91"/>
      <c r="P398" s="91"/>
      <c r="Q398" s="91"/>
      <c r="R398" s="91"/>
      <c r="S398" s="91"/>
      <c r="T398" s="92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T398" s="17" t="s">
        <v>148</v>
      </c>
      <c r="AU398" s="17" t="s">
        <v>93</v>
      </c>
    </row>
    <row r="399" s="2" customFormat="1" ht="14.4" customHeight="1">
      <c r="A399" s="38"/>
      <c r="B399" s="39"/>
      <c r="C399" s="219" t="s">
        <v>552</v>
      </c>
      <c r="D399" s="219" t="s">
        <v>142</v>
      </c>
      <c r="E399" s="220" t="s">
        <v>553</v>
      </c>
      <c r="F399" s="221" t="s">
        <v>554</v>
      </c>
      <c r="G399" s="222" t="s">
        <v>196</v>
      </c>
      <c r="H399" s="223">
        <v>7.7199999999999998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48</v>
      </c>
      <c r="O399" s="91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146</v>
      </c>
      <c r="AT399" s="231" t="s">
        <v>142</v>
      </c>
      <c r="AU399" s="231" t="s">
        <v>93</v>
      </c>
      <c r="AY399" s="17" t="s">
        <v>140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91</v>
      </c>
      <c r="BK399" s="232">
        <f>ROUND(I399*H399,2)</f>
        <v>0</v>
      </c>
      <c r="BL399" s="17" t="s">
        <v>146</v>
      </c>
      <c r="BM399" s="231" t="s">
        <v>555</v>
      </c>
    </row>
    <row r="400" s="2" customFormat="1">
      <c r="A400" s="38"/>
      <c r="B400" s="39"/>
      <c r="C400" s="40"/>
      <c r="D400" s="233" t="s">
        <v>148</v>
      </c>
      <c r="E400" s="40"/>
      <c r="F400" s="234" t="s">
        <v>556</v>
      </c>
      <c r="G400" s="40"/>
      <c r="H400" s="40"/>
      <c r="I400" s="235"/>
      <c r="J400" s="40"/>
      <c r="K400" s="40"/>
      <c r="L400" s="44"/>
      <c r="M400" s="236"/>
      <c r="N400" s="237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148</v>
      </c>
      <c r="AU400" s="17" t="s">
        <v>93</v>
      </c>
    </row>
    <row r="401" s="2" customFormat="1" ht="14.4" customHeight="1">
      <c r="A401" s="38"/>
      <c r="B401" s="39"/>
      <c r="C401" s="270" t="s">
        <v>557</v>
      </c>
      <c r="D401" s="270" t="s">
        <v>290</v>
      </c>
      <c r="E401" s="271" t="s">
        <v>558</v>
      </c>
      <c r="F401" s="272" t="s">
        <v>559</v>
      </c>
      <c r="G401" s="273" t="s">
        <v>196</v>
      </c>
      <c r="H401" s="274">
        <v>8.4380000000000006</v>
      </c>
      <c r="I401" s="275"/>
      <c r="J401" s="276">
        <f>ROUND(I401*H401,2)</f>
        <v>0</v>
      </c>
      <c r="K401" s="277"/>
      <c r="L401" s="278"/>
      <c r="M401" s="279" t="s">
        <v>1</v>
      </c>
      <c r="N401" s="280" t="s">
        <v>48</v>
      </c>
      <c r="O401" s="91"/>
      <c r="P401" s="229">
        <f>O401*H401</f>
        <v>0</v>
      </c>
      <c r="Q401" s="229">
        <v>0.0031800000000000001</v>
      </c>
      <c r="R401" s="229">
        <f>Q401*H401</f>
        <v>0.026832840000000004</v>
      </c>
      <c r="S401" s="229">
        <v>0</v>
      </c>
      <c r="T401" s="23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31" t="s">
        <v>207</v>
      </c>
      <c r="AT401" s="231" t="s">
        <v>290</v>
      </c>
      <c r="AU401" s="231" t="s">
        <v>93</v>
      </c>
      <c r="AY401" s="17" t="s">
        <v>140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7" t="s">
        <v>91</v>
      </c>
      <c r="BK401" s="232">
        <f>ROUND(I401*H401,2)</f>
        <v>0</v>
      </c>
      <c r="BL401" s="17" t="s">
        <v>146</v>
      </c>
      <c r="BM401" s="231" t="s">
        <v>560</v>
      </c>
    </row>
    <row r="402" s="2" customFormat="1">
      <c r="A402" s="38"/>
      <c r="B402" s="39"/>
      <c r="C402" s="40"/>
      <c r="D402" s="233" t="s">
        <v>148</v>
      </c>
      <c r="E402" s="40"/>
      <c r="F402" s="234" t="s">
        <v>559</v>
      </c>
      <c r="G402" s="40"/>
      <c r="H402" s="40"/>
      <c r="I402" s="235"/>
      <c r="J402" s="40"/>
      <c r="K402" s="40"/>
      <c r="L402" s="44"/>
      <c r="M402" s="236"/>
      <c r="N402" s="237"/>
      <c r="O402" s="91"/>
      <c r="P402" s="91"/>
      <c r="Q402" s="91"/>
      <c r="R402" s="91"/>
      <c r="S402" s="91"/>
      <c r="T402" s="92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T402" s="17" t="s">
        <v>148</v>
      </c>
      <c r="AU402" s="17" t="s">
        <v>93</v>
      </c>
    </row>
    <row r="403" s="13" customFormat="1">
      <c r="A403" s="13"/>
      <c r="B403" s="238"/>
      <c r="C403" s="239"/>
      <c r="D403" s="233" t="s">
        <v>150</v>
      </c>
      <c r="E403" s="240" t="s">
        <v>1</v>
      </c>
      <c r="F403" s="241" t="s">
        <v>465</v>
      </c>
      <c r="G403" s="239"/>
      <c r="H403" s="240" t="s">
        <v>1</v>
      </c>
      <c r="I403" s="242"/>
      <c r="J403" s="239"/>
      <c r="K403" s="239"/>
      <c r="L403" s="243"/>
      <c r="M403" s="244"/>
      <c r="N403" s="245"/>
      <c r="O403" s="245"/>
      <c r="P403" s="245"/>
      <c r="Q403" s="245"/>
      <c r="R403" s="245"/>
      <c r="S403" s="245"/>
      <c r="T403" s="246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7" t="s">
        <v>150</v>
      </c>
      <c r="AU403" s="247" t="s">
        <v>93</v>
      </c>
      <c r="AV403" s="13" t="s">
        <v>91</v>
      </c>
      <c r="AW403" s="13" t="s">
        <v>36</v>
      </c>
      <c r="AX403" s="13" t="s">
        <v>83</v>
      </c>
      <c r="AY403" s="247" t="s">
        <v>140</v>
      </c>
    </row>
    <row r="404" s="14" customFormat="1">
      <c r="A404" s="14"/>
      <c r="B404" s="248"/>
      <c r="C404" s="249"/>
      <c r="D404" s="233" t="s">
        <v>150</v>
      </c>
      <c r="E404" s="250" t="s">
        <v>1</v>
      </c>
      <c r="F404" s="251" t="s">
        <v>561</v>
      </c>
      <c r="G404" s="249"/>
      <c r="H404" s="252">
        <v>8.4380000000000006</v>
      </c>
      <c r="I404" s="253"/>
      <c r="J404" s="249"/>
      <c r="K404" s="249"/>
      <c r="L404" s="254"/>
      <c r="M404" s="255"/>
      <c r="N404" s="256"/>
      <c r="O404" s="256"/>
      <c r="P404" s="256"/>
      <c r="Q404" s="256"/>
      <c r="R404" s="256"/>
      <c r="S404" s="256"/>
      <c r="T404" s="25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8" t="s">
        <v>150</v>
      </c>
      <c r="AU404" s="258" t="s">
        <v>93</v>
      </c>
      <c r="AV404" s="14" t="s">
        <v>93</v>
      </c>
      <c r="AW404" s="14" t="s">
        <v>36</v>
      </c>
      <c r="AX404" s="14" t="s">
        <v>91</v>
      </c>
      <c r="AY404" s="258" t="s">
        <v>140</v>
      </c>
    </row>
    <row r="405" s="2" customFormat="1" ht="14.4" customHeight="1">
      <c r="A405" s="38"/>
      <c r="B405" s="39"/>
      <c r="C405" s="219" t="s">
        <v>562</v>
      </c>
      <c r="D405" s="219" t="s">
        <v>142</v>
      </c>
      <c r="E405" s="220" t="s">
        <v>563</v>
      </c>
      <c r="F405" s="221" t="s">
        <v>564</v>
      </c>
      <c r="G405" s="222" t="s">
        <v>450</v>
      </c>
      <c r="H405" s="223">
        <v>2</v>
      </c>
      <c r="I405" s="224"/>
      <c r="J405" s="225">
        <f>ROUND(I405*H405,2)</f>
        <v>0</v>
      </c>
      <c r="K405" s="226"/>
      <c r="L405" s="44"/>
      <c r="M405" s="227" t="s">
        <v>1</v>
      </c>
      <c r="N405" s="228" t="s">
        <v>48</v>
      </c>
      <c r="O405" s="91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31" t="s">
        <v>146</v>
      </c>
      <c r="AT405" s="231" t="s">
        <v>142</v>
      </c>
      <c r="AU405" s="231" t="s">
        <v>93</v>
      </c>
      <c r="AY405" s="17" t="s">
        <v>140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7" t="s">
        <v>91</v>
      </c>
      <c r="BK405" s="232">
        <f>ROUND(I405*H405,2)</f>
        <v>0</v>
      </c>
      <c r="BL405" s="17" t="s">
        <v>146</v>
      </c>
      <c r="BM405" s="231" t="s">
        <v>565</v>
      </c>
    </row>
    <row r="406" s="2" customFormat="1">
      <c r="A406" s="38"/>
      <c r="B406" s="39"/>
      <c r="C406" s="40"/>
      <c r="D406" s="233" t="s">
        <v>148</v>
      </c>
      <c r="E406" s="40"/>
      <c r="F406" s="234" t="s">
        <v>566</v>
      </c>
      <c r="G406" s="40"/>
      <c r="H406" s="40"/>
      <c r="I406" s="235"/>
      <c r="J406" s="40"/>
      <c r="K406" s="40"/>
      <c r="L406" s="44"/>
      <c r="M406" s="236"/>
      <c r="N406" s="237"/>
      <c r="O406" s="91"/>
      <c r="P406" s="91"/>
      <c r="Q406" s="91"/>
      <c r="R406" s="91"/>
      <c r="S406" s="91"/>
      <c r="T406" s="92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T406" s="17" t="s">
        <v>148</v>
      </c>
      <c r="AU406" s="17" t="s">
        <v>93</v>
      </c>
    </row>
    <row r="407" s="2" customFormat="1" ht="14.4" customHeight="1">
      <c r="A407" s="38"/>
      <c r="B407" s="39"/>
      <c r="C407" s="270" t="s">
        <v>567</v>
      </c>
      <c r="D407" s="270" t="s">
        <v>290</v>
      </c>
      <c r="E407" s="271" t="s">
        <v>568</v>
      </c>
      <c r="F407" s="272" t="s">
        <v>569</v>
      </c>
      <c r="G407" s="273" t="s">
        <v>450</v>
      </c>
      <c r="H407" s="274">
        <v>2</v>
      </c>
      <c r="I407" s="275"/>
      <c r="J407" s="276">
        <f>ROUND(I407*H407,2)</f>
        <v>0</v>
      </c>
      <c r="K407" s="277"/>
      <c r="L407" s="278"/>
      <c r="M407" s="279" t="s">
        <v>1</v>
      </c>
      <c r="N407" s="280" t="s">
        <v>48</v>
      </c>
      <c r="O407" s="91"/>
      <c r="P407" s="229">
        <f>O407*H407</f>
        <v>0</v>
      </c>
      <c r="Q407" s="229">
        <v>0.00072000000000000005</v>
      </c>
      <c r="R407" s="229">
        <f>Q407*H407</f>
        <v>0.0014400000000000001</v>
      </c>
      <c r="S407" s="229">
        <v>0</v>
      </c>
      <c r="T407" s="23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31" t="s">
        <v>207</v>
      </c>
      <c r="AT407" s="231" t="s">
        <v>290</v>
      </c>
      <c r="AU407" s="231" t="s">
        <v>93</v>
      </c>
      <c r="AY407" s="17" t="s">
        <v>140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7" t="s">
        <v>91</v>
      </c>
      <c r="BK407" s="232">
        <f>ROUND(I407*H407,2)</f>
        <v>0</v>
      </c>
      <c r="BL407" s="17" t="s">
        <v>146</v>
      </c>
      <c r="BM407" s="231" t="s">
        <v>570</v>
      </c>
    </row>
    <row r="408" s="2" customFormat="1">
      <c r="A408" s="38"/>
      <c r="B408" s="39"/>
      <c r="C408" s="40"/>
      <c r="D408" s="233" t="s">
        <v>148</v>
      </c>
      <c r="E408" s="40"/>
      <c r="F408" s="234" t="s">
        <v>569</v>
      </c>
      <c r="G408" s="40"/>
      <c r="H408" s="40"/>
      <c r="I408" s="235"/>
      <c r="J408" s="40"/>
      <c r="K408" s="40"/>
      <c r="L408" s="44"/>
      <c r="M408" s="236"/>
      <c r="N408" s="237"/>
      <c r="O408" s="91"/>
      <c r="P408" s="91"/>
      <c r="Q408" s="91"/>
      <c r="R408" s="91"/>
      <c r="S408" s="91"/>
      <c r="T408" s="92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T408" s="17" t="s">
        <v>148</v>
      </c>
      <c r="AU408" s="17" t="s">
        <v>93</v>
      </c>
    </row>
    <row r="409" s="2" customFormat="1" ht="14.4" customHeight="1">
      <c r="A409" s="38"/>
      <c r="B409" s="39"/>
      <c r="C409" s="219" t="s">
        <v>571</v>
      </c>
      <c r="D409" s="219" t="s">
        <v>142</v>
      </c>
      <c r="E409" s="220" t="s">
        <v>572</v>
      </c>
      <c r="F409" s="221" t="s">
        <v>573</v>
      </c>
      <c r="G409" s="222" t="s">
        <v>450</v>
      </c>
      <c r="H409" s="223">
        <v>2</v>
      </c>
      <c r="I409" s="224"/>
      <c r="J409" s="225">
        <f>ROUND(I409*H409,2)</f>
        <v>0</v>
      </c>
      <c r="K409" s="226"/>
      <c r="L409" s="44"/>
      <c r="M409" s="227" t="s">
        <v>1</v>
      </c>
      <c r="N409" s="228" t="s">
        <v>48</v>
      </c>
      <c r="O409" s="91"/>
      <c r="P409" s="229">
        <f>O409*H409</f>
        <v>0</v>
      </c>
      <c r="Q409" s="229">
        <v>0.00165</v>
      </c>
      <c r="R409" s="229">
        <f>Q409*H409</f>
        <v>0.0033</v>
      </c>
      <c r="S409" s="229">
        <v>0</v>
      </c>
      <c r="T409" s="23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31" t="s">
        <v>146</v>
      </c>
      <c r="AT409" s="231" t="s">
        <v>142</v>
      </c>
      <c r="AU409" s="231" t="s">
        <v>93</v>
      </c>
      <c r="AY409" s="17" t="s">
        <v>140</v>
      </c>
      <c r="BE409" s="232">
        <f>IF(N409="základní",J409,0)</f>
        <v>0</v>
      </c>
      <c r="BF409" s="232">
        <f>IF(N409="snížená",J409,0)</f>
        <v>0</v>
      </c>
      <c r="BG409" s="232">
        <f>IF(N409="zákl. přenesená",J409,0)</f>
        <v>0</v>
      </c>
      <c r="BH409" s="232">
        <f>IF(N409="sníž. přenesená",J409,0)</f>
        <v>0</v>
      </c>
      <c r="BI409" s="232">
        <f>IF(N409="nulová",J409,0)</f>
        <v>0</v>
      </c>
      <c r="BJ409" s="17" t="s">
        <v>91</v>
      </c>
      <c r="BK409" s="232">
        <f>ROUND(I409*H409,2)</f>
        <v>0</v>
      </c>
      <c r="BL409" s="17" t="s">
        <v>146</v>
      </c>
      <c r="BM409" s="231" t="s">
        <v>574</v>
      </c>
    </row>
    <row r="410" s="2" customFormat="1">
      <c r="A410" s="38"/>
      <c r="B410" s="39"/>
      <c r="C410" s="40"/>
      <c r="D410" s="233" t="s">
        <v>148</v>
      </c>
      <c r="E410" s="40"/>
      <c r="F410" s="234" t="s">
        <v>575</v>
      </c>
      <c r="G410" s="40"/>
      <c r="H410" s="40"/>
      <c r="I410" s="235"/>
      <c r="J410" s="40"/>
      <c r="K410" s="40"/>
      <c r="L410" s="44"/>
      <c r="M410" s="236"/>
      <c r="N410" s="237"/>
      <c r="O410" s="91"/>
      <c r="P410" s="91"/>
      <c r="Q410" s="91"/>
      <c r="R410" s="91"/>
      <c r="S410" s="91"/>
      <c r="T410" s="92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T410" s="17" t="s">
        <v>148</v>
      </c>
      <c r="AU410" s="17" t="s">
        <v>93</v>
      </c>
    </row>
    <row r="411" s="2" customFormat="1" ht="24.15" customHeight="1">
      <c r="A411" s="38"/>
      <c r="B411" s="39"/>
      <c r="C411" s="270" t="s">
        <v>576</v>
      </c>
      <c r="D411" s="270" t="s">
        <v>290</v>
      </c>
      <c r="E411" s="271" t="s">
        <v>577</v>
      </c>
      <c r="F411" s="272" t="s">
        <v>578</v>
      </c>
      <c r="G411" s="273" t="s">
        <v>450</v>
      </c>
      <c r="H411" s="274">
        <v>2</v>
      </c>
      <c r="I411" s="275"/>
      <c r="J411" s="276">
        <f>ROUND(I411*H411,2)</f>
        <v>0</v>
      </c>
      <c r="K411" s="277"/>
      <c r="L411" s="278"/>
      <c r="M411" s="279" t="s">
        <v>1</v>
      </c>
      <c r="N411" s="280" t="s">
        <v>48</v>
      </c>
      <c r="O411" s="91"/>
      <c r="P411" s="229">
        <f>O411*H411</f>
        <v>0</v>
      </c>
      <c r="Q411" s="229">
        <v>0.023</v>
      </c>
      <c r="R411" s="229">
        <f>Q411*H411</f>
        <v>0.045999999999999999</v>
      </c>
      <c r="S411" s="229">
        <v>0</v>
      </c>
      <c r="T411" s="23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31" t="s">
        <v>207</v>
      </c>
      <c r="AT411" s="231" t="s">
        <v>290</v>
      </c>
      <c r="AU411" s="231" t="s">
        <v>93</v>
      </c>
      <c r="AY411" s="17" t="s">
        <v>140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7" t="s">
        <v>91</v>
      </c>
      <c r="BK411" s="232">
        <f>ROUND(I411*H411,2)</f>
        <v>0</v>
      </c>
      <c r="BL411" s="17" t="s">
        <v>146</v>
      </c>
      <c r="BM411" s="231" t="s">
        <v>579</v>
      </c>
    </row>
    <row r="412" s="2" customFormat="1">
      <c r="A412" s="38"/>
      <c r="B412" s="39"/>
      <c r="C412" s="40"/>
      <c r="D412" s="233" t="s">
        <v>148</v>
      </c>
      <c r="E412" s="40"/>
      <c r="F412" s="234" t="s">
        <v>580</v>
      </c>
      <c r="G412" s="40"/>
      <c r="H412" s="40"/>
      <c r="I412" s="235"/>
      <c r="J412" s="40"/>
      <c r="K412" s="40"/>
      <c r="L412" s="44"/>
      <c r="M412" s="236"/>
      <c r="N412" s="237"/>
      <c r="O412" s="91"/>
      <c r="P412" s="91"/>
      <c r="Q412" s="91"/>
      <c r="R412" s="91"/>
      <c r="S412" s="91"/>
      <c r="T412" s="92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T412" s="17" t="s">
        <v>148</v>
      </c>
      <c r="AU412" s="17" t="s">
        <v>93</v>
      </c>
    </row>
    <row r="413" s="2" customFormat="1" ht="14.4" customHeight="1">
      <c r="A413" s="38"/>
      <c r="B413" s="39"/>
      <c r="C413" s="219" t="s">
        <v>581</v>
      </c>
      <c r="D413" s="219" t="s">
        <v>142</v>
      </c>
      <c r="E413" s="220" t="s">
        <v>582</v>
      </c>
      <c r="F413" s="221" t="s">
        <v>583</v>
      </c>
      <c r="G413" s="222" t="s">
        <v>450</v>
      </c>
      <c r="H413" s="223">
        <v>3</v>
      </c>
      <c r="I413" s="224"/>
      <c r="J413" s="225">
        <f>ROUND(I413*H413,2)</f>
        <v>0</v>
      </c>
      <c r="K413" s="226"/>
      <c r="L413" s="44"/>
      <c r="M413" s="227" t="s">
        <v>1</v>
      </c>
      <c r="N413" s="228" t="s">
        <v>48</v>
      </c>
      <c r="O413" s="91"/>
      <c r="P413" s="229">
        <f>O413*H413</f>
        <v>0</v>
      </c>
      <c r="Q413" s="229">
        <v>0.00296</v>
      </c>
      <c r="R413" s="229">
        <f>Q413*H413</f>
        <v>0.008879999999999999</v>
      </c>
      <c r="S413" s="229">
        <v>0</v>
      </c>
      <c r="T413" s="23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31" t="s">
        <v>146</v>
      </c>
      <c r="AT413" s="231" t="s">
        <v>142</v>
      </c>
      <c r="AU413" s="231" t="s">
        <v>93</v>
      </c>
      <c r="AY413" s="17" t="s">
        <v>140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7" t="s">
        <v>91</v>
      </c>
      <c r="BK413" s="232">
        <f>ROUND(I413*H413,2)</f>
        <v>0</v>
      </c>
      <c r="BL413" s="17" t="s">
        <v>146</v>
      </c>
      <c r="BM413" s="231" t="s">
        <v>584</v>
      </c>
    </row>
    <row r="414" s="2" customFormat="1">
      <c r="A414" s="38"/>
      <c r="B414" s="39"/>
      <c r="C414" s="40"/>
      <c r="D414" s="233" t="s">
        <v>148</v>
      </c>
      <c r="E414" s="40"/>
      <c r="F414" s="234" t="s">
        <v>585</v>
      </c>
      <c r="G414" s="40"/>
      <c r="H414" s="40"/>
      <c r="I414" s="235"/>
      <c r="J414" s="40"/>
      <c r="K414" s="40"/>
      <c r="L414" s="44"/>
      <c r="M414" s="236"/>
      <c r="N414" s="237"/>
      <c r="O414" s="91"/>
      <c r="P414" s="91"/>
      <c r="Q414" s="91"/>
      <c r="R414" s="91"/>
      <c r="S414" s="91"/>
      <c r="T414" s="92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T414" s="17" t="s">
        <v>148</v>
      </c>
      <c r="AU414" s="17" t="s">
        <v>93</v>
      </c>
    </row>
    <row r="415" s="2" customFormat="1" ht="24.15" customHeight="1">
      <c r="A415" s="38"/>
      <c r="B415" s="39"/>
      <c r="C415" s="270" t="s">
        <v>586</v>
      </c>
      <c r="D415" s="270" t="s">
        <v>290</v>
      </c>
      <c r="E415" s="271" t="s">
        <v>587</v>
      </c>
      <c r="F415" s="272" t="s">
        <v>588</v>
      </c>
      <c r="G415" s="273" t="s">
        <v>450</v>
      </c>
      <c r="H415" s="274">
        <v>3</v>
      </c>
      <c r="I415" s="275"/>
      <c r="J415" s="276">
        <f>ROUND(I415*H415,2)</f>
        <v>0</v>
      </c>
      <c r="K415" s="277"/>
      <c r="L415" s="278"/>
      <c r="M415" s="279" t="s">
        <v>1</v>
      </c>
      <c r="N415" s="280" t="s">
        <v>48</v>
      </c>
      <c r="O415" s="91"/>
      <c r="P415" s="229">
        <f>O415*H415</f>
        <v>0</v>
      </c>
      <c r="Q415" s="229">
        <v>0.045999999999999999</v>
      </c>
      <c r="R415" s="229">
        <f>Q415*H415</f>
        <v>0.13800000000000001</v>
      </c>
      <c r="S415" s="229">
        <v>0</v>
      </c>
      <c r="T415" s="23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31" t="s">
        <v>207</v>
      </c>
      <c r="AT415" s="231" t="s">
        <v>290</v>
      </c>
      <c r="AU415" s="231" t="s">
        <v>93</v>
      </c>
      <c r="AY415" s="17" t="s">
        <v>140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7" t="s">
        <v>91</v>
      </c>
      <c r="BK415" s="232">
        <f>ROUND(I415*H415,2)</f>
        <v>0</v>
      </c>
      <c r="BL415" s="17" t="s">
        <v>146</v>
      </c>
      <c r="BM415" s="231" t="s">
        <v>589</v>
      </c>
    </row>
    <row r="416" s="2" customFormat="1">
      <c r="A416" s="38"/>
      <c r="B416" s="39"/>
      <c r="C416" s="40"/>
      <c r="D416" s="233" t="s">
        <v>148</v>
      </c>
      <c r="E416" s="40"/>
      <c r="F416" s="234" t="s">
        <v>590</v>
      </c>
      <c r="G416" s="40"/>
      <c r="H416" s="40"/>
      <c r="I416" s="235"/>
      <c r="J416" s="40"/>
      <c r="K416" s="40"/>
      <c r="L416" s="44"/>
      <c r="M416" s="236"/>
      <c r="N416" s="237"/>
      <c r="O416" s="91"/>
      <c r="P416" s="91"/>
      <c r="Q416" s="91"/>
      <c r="R416" s="91"/>
      <c r="S416" s="91"/>
      <c r="T416" s="92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T416" s="17" t="s">
        <v>148</v>
      </c>
      <c r="AU416" s="17" t="s">
        <v>93</v>
      </c>
    </row>
    <row r="417" s="2" customFormat="1" ht="14.4" customHeight="1">
      <c r="A417" s="38"/>
      <c r="B417" s="39"/>
      <c r="C417" s="270" t="s">
        <v>591</v>
      </c>
      <c r="D417" s="270" t="s">
        <v>290</v>
      </c>
      <c r="E417" s="271" t="s">
        <v>592</v>
      </c>
      <c r="F417" s="272" t="s">
        <v>593</v>
      </c>
      <c r="G417" s="273" t="s">
        <v>450</v>
      </c>
      <c r="H417" s="274">
        <v>5</v>
      </c>
      <c r="I417" s="275"/>
      <c r="J417" s="276">
        <f>ROUND(I417*H417,2)</f>
        <v>0</v>
      </c>
      <c r="K417" s="277"/>
      <c r="L417" s="278"/>
      <c r="M417" s="279" t="s">
        <v>1</v>
      </c>
      <c r="N417" s="280" t="s">
        <v>48</v>
      </c>
      <c r="O417" s="91"/>
      <c r="P417" s="229">
        <f>O417*H417</f>
        <v>0</v>
      </c>
      <c r="Q417" s="229">
        <v>0.0040000000000000001</v>
      </c>
      <c r="R417" s="229">
        <f>Q417*H417</f>
        <v>0.02</v>
      </c>
      <c r="S417" s="229">
        <v>0</v>
      </c>
      <c r="T417" s="23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31" t="s">
        <v>207</v>
      </c>
      <c r="AT417" s="231" t="s">
        <v>290</v>
      </c>
      <c r="AU417" s="231" t="s">
        <v>93</v>
      </c>
      <c r="AY417" s="17" t="s">
        <v>140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7" t="s">
        <v>91</v>
      </c>
      <c r="BK417" s="232">
        <f>ROUND(I417*H417,2)</f>
        <v>0</v>
      </c>
      <c r="BL417" s="17" t="s">
        <v>146</v>
      </c>
      <c r="BM417" s="231" t="s">
        <v>594</v>
      </c>
    </row>
    <row r="418" s="2" customFormat="1">
      <c r="A418" s="38"/>
      <c r="B418" s="39"/>
      <c r="C418" s="40"/>
      <c r="D418" s="233" t="s">
        <v>148</v>
      </c>
      <c r="E418" s="40"/>
      <c r="F418" s="234" t="s">
        <v>595</v>
      </c>
      <c r="G418" s="40"/>
      <c r="H418" s="40"/>
      <c r="I418" s="235"/>
      <c r="J418" s="40"/>
      <c r="K418" s="40"/>
      <c r="L418" s="44"/>
      <c r="M418" s="236"/>
      <c r="N418" s="237"/>
      <c r="O418" s="91"/>
      <c r="P418" s="91"/>
      <c r="Q418" s="91"/>
      <c r="R418" s="91"/>
      <c r="S418" s="91"/>
      <c r="T418" s="92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T418" s="17" t="s">
        <v>148</v>
      </c>
      <c r="AU418" s="17" t="s">
        <v>93</v>
      </c>
    </row>
    <row r="419" s="2" customFormat="1" ht="14.4" customHeight="1">
      <c r="A419" s="38"/>
      <c r="B419" s="39"/>
      <c r="C419" s="219" t="s">
        <v>596</v>
      </c>
      <c r="D419" s="219" t="s">
        <v>142</v>
      </c>
      <c r="E419" s="220" t="s">
        <v>597</v>
      </c>
      <c r="F419" s="221" t="s">
        <v>598</v>
      </c>
      <c r="G419" s="222" t="s">
        <v>196</v>
      </c>
      <c r="H419" s="223">
        <v>7.7199999999999998</v>
      </c>
      <c r="I419" s="224"/>
      <c r="J419" s="225">
        <f>ROUND(I419*H419,2)</f>
        <v>0</v>
      </c>
      <c r="K419" s="226"/>
      <c r="L419" s="44"/>
      <c r="M419" s="227" t="s">
        <v>1</v>
      </c>
      <c r="N419" s="228" t="s">
        <v>48</v>
      </c>
      <c r="O419" s="91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31" t="s">
        <v>146</v>
      </c>
      <c r="AT419" s="231" t="s">
        <v>142</v>
      </c>
      <c r="AU419" s="231" t="s">
        <v>93</v>
      </c>
      <c r="AY419" s="17" t="s">
        <v>140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7" t="s">
        <v>91</v>
      </c>
      <c r="BK419" s="232">
        <f>ROUND(I419*H419,2)</f>
        <v>0</v>
      </c>
      <c r="BL419" s="17" t="s">
        <v>146</v>
      </c>
      <c r="BM419" s="231" t="s">
        <v>599</v>
      </c>
    </row>
    <row r="420" s="2" customFormat="1">
      <c r="A420" s="38"/>
      <c r="B420" s="39"/>
      <c r="C420" s="40"/>
      <c r="D420" s="233" t="s">
        <v>148</v>
      </c>
      <c r="E420" s="40"/>
      <c r="F420" s="234" t="s">
        <v>600</v>
      </c>
      <c r="G420" s="40"/>
      <c r="H420" s="40"/>
      <c r="I420" s="235"/>
      <c r="J420" s="40"/>
      <c r="K420" s="40"/>
      <c r="L420" s="44"/>
      <c r="M420" s="236"/>
      <c r="N420" s="237"/>
      <c r="O420" s="91"/>
      <c r="P420" s="91"/>
      <c r="Q420" s="91"/>
      <c r="R420" s="91"/>
      <c r="S420" s="91"/>
      <c r="T420" s="92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T420" s="17" t="s">
        <v>148</v>
      </c>
      <c r="AU420" s="17" t="s">
        <v>93</v>
      </c>
    </row>
    <row r="421" s="2" customFormat="1" ht="14.4" customHeight="1">
      <c r="A421" s="38"/>
      <c r="B421" s="39"/>
      <c r="C421" s="219" t="s">
        <v>601</v>
      </c>
      <c r="D421" s="219" t="s">
        <v>142</v>
      </c>
      <c r="E421" s="220" t="s">
        <v>602</v>
      </c>
      <c r="F421" s="221" t="s">
        <v>603</v>
      </c>
      <c r="G421" s="222" t="s">
        <v>196</v>
      </c>
      <c r="H421" s="223">
        <v>7.7199999999999998</v>
      </c>
      <c r="I421" s="224"/>
      <c r="J421" s="225">
        <f>ROUND(I421*H421,2)</f>
        <v>0</v>
      </c>
      <c r="K421" s="226"/>
      <c r="L421" s="44"/>
      <c r="M421" s="227" t="s">
        <v>1</v>
      </c>
      <c r="N421" s="228" t="s">
        <v>48</v>
      </c>
      <c r="O421" s="91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31" t="s">
        <v>146</v>
      </c>
      <c r="AT421" s="231" t="s">
        <v>142</v>
      </c>
      <c r="AU421" s="231" t="s">
        <v>93</v>
      </c>
      <c r="AY421" s="17" t="s">
        <v>140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7" t="s">
        <v>91</v>
      </c>
      <c r="BK421" s="232">
        <f>ROUND(I421*H421,2)</f>
        <v>0</v>
      </c>
      <c r="BL421" s="17" t="s">
        <v>146</v>
      </c>
      <c r="BM421" s="231" t="s">
        <v>604</v>
      </c>
    </row>
    <row r="422" s="2" customFormat="1">
      <c r="A422" s="38"/>
      <c r="B422" s="39"/>
      <c r="C422" s="40"/>
      <c r="D422" s="233" t="s">
        <v>148</v>
      </c>
      <c r="E422" s="40"/>
      <c r="F422" s="234" t="s">
        <v>603</v>
      </c>
      <c r="G422" s="40"/>
      <c r="H422" s="40"/>
      <c r="I422" s="235"/>
      <c r="J422" s="40"/>
      <c r="K422" s="40"/>
      <c r="L422" s="44"/>
      <c r="M422" s="236"/>
      <c r="N422" s="237"/>
      <c r="O422" s="91"/>
      <c r="P422" s="91"/>
      <c r="Q422" s="91"/>
      <c r="R422" s="91"/>
      <c r="S422" s="91"/>
      <c r="T422" s="92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T422" s="17" t="s">
        <v>148</v>
      </c>
      <c r="AU422" s="17" t="s">
        <v>93</v>
      </c>
    </row>
    <row r="423" s="2" customFormat="1" ht="14.4" customHeight="1">
      <c r="A423" s="38"/>
      <c r="B423" s="39"/>
      <c r="C423" s="219" t="s">
        <v>605</v>
      </c>
      <c r="D423" s="219" t="s">
        <v>142</v>
      </c>
      <c r="E423" s="220" t="s">
        <v>606</v>
      </c>
      <c r="F423" s="221" t="s">
        <v>607</v>
      </c>
      <c r="G423" s="222" t="s">
        <v>196</v>
      </c>
      <c r="H423" s="223">
        <v>120.28</v>
      </c>
      <c r="I423" s="224"/>
      <c r="J423" s="225">
        <f>ROUND(I423*H423,2)</f>
        <v>0</v>
      </c>
      <c r="K423" s="226"/>
      <c r="L423" s="44"/>
      <c r="M423" s="227" t="s">
        <v>1</v>
      </c>
      <c r="N423" s="228" t="s">
        <v>48</v>
      </c>
      <c r="O423" s="91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31" t="s">
        <v>146</v>
      </c>
      <c r="AT423" s="231" t="s">
        <v>142</v>
      </c>
      <c r="AU423" s="231" t="s">
        <v>93</v>
      </c>
      <c r="AY423" s="17" t="s">
        <v>140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7" t="s">
        <v>91</v>
      </c>
      <c r="BK423" s="232">
        <f>ROUND(I423*H423,2)</f>
        <v>0</v>
      </c>
      <c r="BL423" s="17" t="s">
        <v>146</v>
      </c>
      <c r="BM423" s="231" t="s">
        <v>608</v>
      </c>
    </row>
    <row r="424" s="2" customFormat="1">
      <c r="A424" s="38"/>
      <c r="B424" s="39"/>
      <c r="C424" s="40"/>
      <c r="D424" s="233" t="s">
        <v>148</v>
      </c>
      <c r="E424" s="40"/>
      <c r="F424" s="234" t="s">
        <v>609</v>
      </c>
      <c r="G424" s="40"/>
      <c r="H424" s="40"/>
      <c r="I424" s="235"/>
      <c r="J424" s="40"/>
      <c r="K424" s="40"/>
      <c r="L424" s="44"/>
      <c r="M424" s="236"/>
      <c r="N424" s="237"/>
      <c r="O424" s="91"/>
      <c r="P424" s="91"/>
      <c r="Q424" s="91"/>
      <c r="R424" s="91"/>
      <c r="S424" s="91"/>
      <c r="T424" s="92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T424" s="17" t="s">
        <v>148</v>
      </c>
      <c r="AU424" s="17" t="s">
        <v>93</v>
      </c>
    </row>
    <row r="425" s="2" customFormat="1" ht="14.4" customHeight="1">
      <c r="A425" s="38"/>
      <c r="B425" s="39"/>
      <c r="C425" s="219" t="s">
        <v>610</v>
      </c>
      <c r="D425" s="219" t="s">
        <v>142</v>
      </c>
      <c r="E425" s="220" t="s">
        <v>611</v>
      </c>
      <c r="F425" s="221" t="s">
        <v>612</v>
      </c>
      <c r="G425" s="222" t="s">
        <v>196</v>
      </c>
      <c r="H425" s="223">
        <v>120.28</v>
      </c>
      <c r="I425" s="224"/>
      <c r="J425" s="225">
        <f>ROUND(I425*H425,2)</f>
        <v>0</v>
      </c>
      <c r="K425" s="226"/>
      <c r="L425" s="44"/>
      <c r="M425" s="227" t="s">
        <v>1</v>
      </c>
      <c r="N425" s="228" t="s">
        <v>48</v>
      </c>
      <c r="O425" s="91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31" t="s">
        <v>146</v>
      </c>
      <c r="AT425" s="231" t="s">
        <v>142</v>
      </c>
      <c r="AU425" s="231" t="s">
        <v>93</v>
      </c>
      <c r="AY425" s="17" t="s">
        <v>140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7" t="s">
        <v>91</v>
      </c>
      <c r="BK425" s="232">
        <f>ROUND(I425*H425,2)</f>
        <v>0</v>
      </c>
      <c r="BL425" s="17" t="s">
        <v>146</v>
      </c>
      <c r="BM425" s="231" t="s">
        <v>613</v>
      </c>
    </row>
    <row r="426" s="2" customFormat="1">
      <c r="A426" s="38"/>
      <c r="B426" s="39"/>
      <c r="C426" s="40"/>
      <c r="D426" s="233" t="s">
        <v>148</v>
      </c>
      <c r="E426" s="40"/>
      <c r="F426" s="234" t="s">
        <v>612</v>
      </c>
      <c r="G426" s="40"/>
      <c r="H426" s="40"/>
      <c r="I426" s="235"/>
      <c r="J426" s="40"/>
      <c r="K426" s="40"/>
      <c r="L426" s="44"/>
      <c r="M426" s="236"/>
      <c r="N426" s="237"/>
      <c r="O426" s="91"/>
      <c r="P426" s="91"/>
      <c r="Q426" s="91"/>
      <c r="R426" s="91"/>
      <c r="S426" s="91"/>
      <c r="T426" s="92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T426" s="17" t="s">
        <v>148</v>
      </c>
      <c r="AU426" s="17" t="s">
        <v>93</v>
      </c>
    </row>
    <row r="427" s="2" customFormat="1" ht="14.4" customHeight="1">
      <c r="A427" s="38"/>
      <c r="B427" s="39"/>
      <c r="C427" s="219" t="s">
        <v>614</v>
      </c>
      <c r="D427" s="219" t="s">
        <v>142</v>
      </c>
      <c r="E427" s="220" t="s">
        <v>615</v>
      </c>
      <c r="F427" s="221" t="s">
        <v>616</v>
      </c>
      <c r="G427" s="222" t="s">
        <v>450</v>
      </c>
      <c r="H427" s="223">
        <v>3</v>
      </c>
      <c r="I427" s="224"/>
      <c r="J427" s="225">
        <f>ROUND(I427*H427,2)</f>
        <v>0</v>
      </c>
      <c r="K427" s="226"/>
      <c r="L427" s="44"/>
      <c r="M427" s="227" t="s">
        <v>1</v>
      </c>
      <c r="N427" s="228" t="s">
        <v>48</v>
      </c>
      <c r="O427" s="91"/>
      <c r="P427" s="229">
        <f>O427*H427</f>
        <v>0</v>
      </c>
      <c r="Q427" s="229">
        <v>0.46009</v>
      </c>
      <c r="R427" s="229">
        <f>Q427*H427</f>
        <v>1.3802699999999999</v>
      </c>
      <c r="S427" s="229">
        <v>0</v>
      </c>
      <c r="T427" s="23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31" t="s">
        <v>146</v>
      </c>
      <c r="AT427" s="231" t="s">
        <v>142</v>
      </c>
      <c r="AU427" s="231" t="s">
        <v>93</v>
      </c>
      <c r="AY427" s="17" t="s">
        <v>140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7" t="s">
        <v>91</v>
      </c>
      <c r="BK427" s="232">
        <f>ROUND(I427*H427,2)</f>
        <v>0</v>
      </c>
      <c r="BL427" s="17" t="s">
        <v>146</v>
      </c>
      <c r="BM427" s="231" t="s">
        <v>617</v>
      </c>
    </row>
    <row r="428" s="2" customFormat="1">
      <c r="A428" s="38"/>
      <c r="B428" s="39"/>
      <c r="C428" s="40"/>
      <c r="D428" s="233" t="s">
        <v>148</v>
      </c>
      <c r="E428" s="40"/>
      <c r="F428" s="234" t="s">
        <v>618</v>
      </c>
      <c r="G428" s="40"/>
      <c r="H428" s="40"/>
      <c r="I428" s="235"/>
      <c r="J428" s="40"/>
      <c r="K428" s="40"/>
      <c r="L428" s="44"/>
      <c r="M428" s="236"/>
      <c r="N428" s="237"/>
      <c r="O428" s="91"/>
      <c r="P428" s="91"/>
      <c r="Q428" s="91"/>
      <c r="R428" s="91"/>
      <c r="S428" s="91"/>
      <c r="T428" s="92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T428" s="17" t="s">
        <v>148</v>
      </c>
      <c r="AU428" s="17" t="s">
        <v>93</v>
      </c>
    </row>
    <row r="429" s="2" customFormat="1" ht="14.4" customHeight="1">
      <c r="A429" s="38"/>
      <c r="B429" s="39"/>
      <c r="C429" s="219" t="s">
        <v>619</v>
      </c>
      <c r="D429" s="219" t="s">
        <v>142</v>
      </c>
      <c r="E429" s="220" t="s">
        <v>620</v>
      </c>
      <c r="F429" s="221" t="s">
        <v>621</v>
      </c>
      <c r="G429" s="222" t="s">
        <v>450</v>
      </c>
      <c r="H429" s="223">
        <v>5</v>
      </c>
      <c r="I429" s="224"/>
      <c r="J429" s="225">
        <f>ROUND(I429*H429,2)</f>
        <v>0</v>
      </c>
      <c r="K429" s="226"/>
      <c r="L429" s="44"/>
      <c r="M429" s="227" t="s">
        <v>1</v>
      </c>
      <c r="N429" s="228" t="s">
        <v>48</v>
      </c>
      <c r="O429" s="91"/>
      <c r="P429" s="229">
        <f>O429*H429</f>
        <v>0</v>
      </c>
      <c r="Q429" s="229">
        <v>0</v>
      </c>
      <c r="R429" s="229">
        <f>Q429*H429</f>
        <v>0</v>
      </c>
      <c r="S429" s="229">
        <v>0</v>
      </c>
      <c r="T429" s="230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31" t="s">
        <v>146</v>
      </c>
      <c r="AT429" s="231" t="s">
        <v>142</v>
      </c>
      <c r="AU429" s="231" t="s">
        <v>93</v>
      </c>
      <c r="AY429" s="17" t="s">
        <v>140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7" t="s">
        <v>91</v>
      </c>
      <c r="BK429" s="232">
        <f>ROUND(I429*H429,2)</f>
        <v>0</v>
      </c>
      <c r="BL429" s="17" t="s">
        <v>146</v>
      </c>
      <c r="BM429" s="231" t="s">
        <v>622</v>
      </c>
    </row>
    <row r="430" s="2" customFormat="1">
      <c r="A430" s="38"/>
      <c r="B430" s="39"/>
      <c r="C430" s="40"/>
      <c r="D430" s="233" t="s">
        <v>148</v>
      </c>
      <c r="E430" s="40"/>
      <c r="F430" s="234" t="s">
        <v>621</v>
      </c>
      <c r="G430" s="40"/>
      <c r="H430" s="40"/>
      <c r="I430" s="235"/>
      <c r="J430" s="40"/>
      <c r="K430" s="40"/>
      <c r="L430" s="44"/>
      <c r="M430" s="236"/>
      <c r="N430" s="237"/>
      <c r="O430" s="91"/>
      <c r="P430" s="91"/>
      <c r="Q430" s="91"/>
      <c r="R430" s="91"/>
      <c r="S430" s="91"/>
      <c r="T430" s="92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T430" s="17" t="s">
        <v>148</v>
      </c>
      <c r="AU430" s="17" t="s">
        <v>93</v>
      </c>
    </row>
    <row r="431" s="2" customFormat="1" ht="14.4" customHeight="1">
      <c r="A431" s="38"/>
      <c r="B431" s="39"/>
      <c r="C431" s="270" t="s">
        <v>623</v>
      </c>
      <c r="D431" s="270" t="s">
        <v>290</v>
      </c>
      <c r="E431" s="271" t="s">
        <v>624</v>
      </c>
      <c r="F431" s="272" t="s">
        <v>625</v>
      </c>
      <c r="G431" s="273" t="s">
        <v>450</v>
      </c>
      <c r="H431" s="274">
        <v>5</v>
      </c>
      <c r="I431" s="275"/>
      <c r="J431" s="276">
        <f>ROUND(I431*H431,2)</f>
        <v>0</v>
      </c>
      <c r="K431" s="277"/>
      <c r="L431" s="278"/>
      <c r="M431" s="279" t="s">
        <v>1</v>
      </c>
      <c r="N431" s="280" t="s">
        <v>48</v>
      </c>
      <c r="O431" s="91"/>
      <c r="P431" s="229">
        <f>O431*H431</f>
        <v>0</v>
      </c>
      <c r="Q431" s="229">
        <v>0.00089999999999999998</v>
      </c>
      <c r="R431" s="229">
        <f>Q431*H431</f>
        <v>0.0044999999999999997</v>
      </c>
      <c r="S431" s="229">
        <v>0</v>
      </c>
      <c r="T431" s="23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31" t="s">
        <v>207</v>
      </c>
      <c r="AT431" s="231" t="s">
        <v>290</v>
      </c>
      <c r="AU431" s="231" t="s">
        <v>93</v>
      </c>
      <c r="AY431" s="17" t="s">
        <v>140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7" t="s">
        <v>91</v>
      </c>
      <c r="BK431" s="232">
        <f>ROUND(I431*H431,2)</f>
        <v>0</v>
      </c>
      <c r="BL431" s="17" t="s">
        <v>146</v>
      </c>
      <c r="BM431" s="231" t="s">
        <v>626</v>
      </c>
    </row>
    <row r="432" s="2" customFormat="1">
      <c r="A432" s="38"/>
      <c r="B432" s="39"/>
      <c r="C432" s="40"/>
      <c r="D432" s="233" t="s">
        <v>148</v>
      </c>
      <c r="E432" s="40"/>
      <c r="F432" s="234" t="s">
        <v>625</v>
      </c>
      <c r="G432" s="40"/>
      <c r="H432" s="40"/>
      <c r="I432" s="235"/>
      <c r="J432" s="40"/>
      <c r="K432" s="40"/>
      <c r="L432" s="44"/>
      <c r="M432" s="236"/>
      <c r="N432" s="237"/>
      <c r="O432" s="91"/>
      <c r="P432" s="91"/>
      <c r="Q432" s="91"/>
      <c r="R432" s="91"/>
      <c r="S432" s="91"/>
      <c r="T432" s="92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T432" s="17" t="s">
        <v>148</v>
      </c>
      <c r="AU432" s="17" t="s">
        <v>93</v>
      </c>
    </row>
    <row r="433" s="2" customFormat="1" ht="14.4" customHeight="1">
      <c r="A433" s="38"/>
      <c r="B433" s="39"/>
      <c r="C433" s="270" t="s">
        <v>627</v>
      </c>
      <c r="D433" s="270" t="s">
        <v>290</v>
      </c>
      <c r="E433" s="271" t="s">
        <v>628</v>
      </c>
      <c r="F433" s="272" t="s">
        <v>629</v>
      </c>
      <c r="G433" s="273" t="s">
        <v>450</v>
      </c>
      <c r="H433" s="274">
        <v>5</v>
      </c>
      <c r="I433" s="275"/>
      <c r="J433" s="276">
        <f>ROUND(I433*H433,2)</f>
        <v>0</v>
      </c>
      <c r="K433" s="277"/>
      <c r="L433" s="278"/>
      <c r="M433" s="279" t="s">
        <v>1</v>
      </c>
      <c r="N433" s="280" t="s">
        <v>48</v>
      </c>
      <c r="O433" s="91"/>
      <c r="P433" s="229">
        <f>O433*H433</f>
        <v>0</v>
      </c>
      <c r="Q433" s="229">
        <v>0.029999999999999999</v>
      </c>
      <c r="R433" s="229">
        <f>Q433*H433</f>
        <v>0.14999999999999999</v>
      </c>
      <c r="S433" s="229">
        <v>0</v>
      </c>
      <c r="T433" s="230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31" t="s">
        <v>207</v>
      </c>
      <c r="AT433" s="231" t="s">
        <v>290</v>
      </c>
      <c r="AU433" s="231" t="s">
        <v>93</v>
      </c>
      <c r="AY433" s="17" t="s">
        <v>140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7" t="s">
        <v>91</v>
      </c>
      <c r="BK433" s="232">
        <f>ROUND(I433*H433,2)</f>
        <v>0</v>
      </c>
      <c r="BL433" s="17" t="s">
        <v>146</v>
      </c>
      <c r="BM433" s="231" t="s">
        <v>630</v>
      </c>
    </row>
    <row r="434" s="2" customFormat="1">
      <c r="A434" s="38"/>
      <c r="B434" s="39"/>
      <c r="C434" s="40"/>
      <c r="D434" s="233" t="s">
        <v>148</v>
      </c>
      <c r="E434" s="40"/>
      <c r="F434" s="234" t="s">
        <v>629</v>
      </c>
      <c r="G434" s="40"/>
      <c r="H434" s="40"/>
      <c r="I434" s="235"/>
      <c r="J434" s="40"/>
      <c r="K434" s="40"/>
      <c r="L434" s="44"/>
      <c r="M434" s="236"/>
      <c r="N434" s="237"/>
      <c r="O434" s="91"/>
      <c r="P434" s="91"/>
      <c r="Q434" s="91"/>
      <c r="R434" s="91"/>
      <c r="S434" s="91"/>
      <c r="T434" s="92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T434" s="17" t="s">
        <v>148</v>
      </c>
      <c r="AU434" s="17" t="s">
        <v>93</v>
      </c>
    </row>
    <row r="435" s="2" customFormat="1" ht="14.4" customHeight="1">
      <c r="A435" s="38"/>
      <c r="B435" s="39"/>
      <c r="C435" s="219" t="s">
        <v>631</v>
      </c>
      <c r="D435" s="219" t="s">
        <v>142</v>
      </c>
      <c r="E435" s="220" t="s">
        <v>632</v>
      </c>
      <c r="F435" s="221" t="s">
        <v>633</v>
      </c>
      <c r="G435" s="222" t="s">
        <v>450</v>
      </c>
      <c r="H435" s="223">
        <v>6</v>
      </c>
      <c r="I435" s="224"/>
      <c r="J435" s="225">
        <f>ROUND(I435*H435,2)</f>
        <v>0</v>
      </c>
      <c r="K435" s="226"/>
      <c r="L435" s="44"/>
      <c r="M435" s="227" t="s">
        <v>1</v>
      </c>
      <c r="N435" s="228" t="s">
        <v>48</v>
      </c>
      <c r="O435" s="91"/>
      <c r="P435" s="229">
        <f>O435*H435</f>
        <v>0</v>
      </c>
      <c r="Q435" s="229">
        <v>0.00031</v>
      </c>
      <c r="R435" s="229">
        <f>Q435*H435</f>
        <v>0.0018600000000000001</v>
      </c>
      <c r="S435" s="229">
        <v>0</v>
      </c>
      <c r="T435" s="230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31" t="s">
        <v>146</v>
      </c>
      <c r="AT435" s="231" t="s">
        <v>142</v>
      </c>
      <c r="AU435" s="231" t="s">
        <v>93</v>
      </c>
      <c r="AY435" s="17" t="s">
        <v>140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7" t="s">
        <v>91</v>
      </c>
      <c r="BK435" s="232">
        <f>ROUND(I435*H435,2)</f>
        <v>0</v>
      </c>
      <c r="BL435" s="17" t="s">
        <v>146</v>
      </c>
      <c r="BM435" s="231" t="s">
        <v>634</v>
      </c>
    </row>
    <row r="436" s="2" customFormat="1">
      <c r="A436" s="38"/>
      <c r="B436" s="39"/>
      <c r="C436" s="40"/>
      <c r="D436" s="233" t="s">
        <v>148</v>
      </c>
      <c r="E436" s="40"/>
      <c r="F436" s="234" t="s">
        <v>635</v>
      </c>
      <c r="G436" s="40"/>
      <c r="H436" s="40"/>
      <c r="I436" s="235"/>
      <c r="J436" s="40"/>
      <c r="K436" s="40"/>
      <c r="L436" s="44"/>
      <c r="M436" s="236"/>
      <c r="N436" s="237"/>
      <c r="O436" s="91"/>
      <c r="P436" s="91"/>
      <c r="Q436" s="91"/>
      <c r="R436" s="91"/>
      <c r="S436" s="91"/>
      <c r="T436" s="92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T436" s="17" t="s">
        <v>148</v>
      </c>
      <c r="AU436" s="17" t="s">
        <v>93</v>
      </c>
    </row>
    <row r="437" s="2" customFormat="1" ht="14.4" customHeight="1">
      <c r="A437" s="38"/>
      <c r="B437" s="39"/>
      <c r="C437" s="219" t="s">
        <v>636</v>
      </c>
      <c r="D437" s="219" t="s">
        <v>142</v>
      </c>
      <c r="E437" s="220" t="s">
        <v>637</v>
      </c>
      <c r="F437" s="221" t="s">
        <v>638</v>
      </c>
      <c r="G437" s="222" t="s">
        <v>196</v>
      </c>
      <c r="H437" s="223">
        <v>147.19999999999999</v>
      </c>
      <c r="I437" s="224"/>
      <c r="J437" s="225">
        <f>ROUND(I437*H437,2)</f>
        <v>0</v>
      </c>
      <c r="K437" s="226"/>
      <c r="L437" s="44"/>
      <c r="M437" s="227" t="s">
        <v>1</v>
      </c>
      <c r="N437" s="228" t="s">
        <v>48</v>
      </c>
      <c r="O437" s="91"/>
      <c r="P437" s="229">
        <f>O437*H437</f>
        <v>0</v>
      </c>
      <c r="Q437" s="229">
        <v>0.00019000000000000001</v>
      </c>
      <c r="R437" s="229">
        <f>Q437*H437</f>
        <v>0.027968</v>
      </c>
      <c r="S437" s="229">
        <v>0</v>
      </c>
      <c r="T437" s="23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1" t="s">
        <v>146</v>
      </c>
      <c r="AT437" s="231" t="s">
        <v>142</v>
      </c>
      <c r="AU437" s="231" t="s">
        <v>93</v>
      </c>
      <c r="AY437" s="17" t="s">
        <v>140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7" t="s">
        <v>91</v>
      </c>
      <c r="BK437" s="232">
        <f>ROUND(I437*H437,2)</f>
        <v>0</v>
      </c>
      <c r="BL437" s="17" t="s">
        <v>146</v>
      </c>
      <c r="BM437" s="231" t="s">
        <v>639</v>
      </c>
    </row>
    <row r="438" s="2" customFormat="1">
      <c r="A438" s="38"/>
      <c r="B438" s="39"/>
      <c r="C438" s="40"/>
      <c r="D438" s="233" t="s">
        <v>148</v>
      </c>
      <c r="E438" s="40"/>
      <c r="F438" s="234" t="s">
        <v>640</v>
      </c>
      <c r="G438" s="40"/>
      <c r="H438" s="40"/>
      <c r="I438" s="235"/>
      <c r="J438" s="40"/>
      <c r="K438" s="40"/>
      <c r="L438" s="44"/>
      <c r="M438" s="236"/>
      <c r="N438" s="237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148</v>
      </c>
      <c r="AU438" s="17" t="s">
        <v>93</v>
      </c>
    </row>
    <row r="439" s="13" customFormat="1">
      <c r="A439" s="13"/>
      <c r="B439" s="238"/>
      <c r="C439" s="239"/>
      <c r="D439" s="233" t="s">
        <v>150</v>
      </c>
      <c r="E439" s="240" t="s">
        <v>1</v>
      </c>
      <c r="F439" s="241" t="s">
        <v>641</v>
      </c>
      <c r="G439" s="239"/>
      <c r="H439" s="240" t="s">
        <v>1</v>
      </c>
      <c r="I439" s="242"/>
      <c r="J439" s="239"/>
      <c r="K439" s="239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150</v>
      </c>
      <c r="AU439" s="247" t="s">
        <v>93</v>
      </c>
      <c r="AV439" s="13" t="s">
        <v>91</v>
      </c>
      <c r="AW439" s="13" t="s">
        <v>36</v>
      </c>
      <c r="AX439" s="13" t="s">
        <v>83</v>
      </c>
      <c r="AY439" s="247" t="s">
        <v>140</v>
      </c>
    </row>
    <row r="440" s="14" customFormat="1">
      <c r="A440" s="14"/>
      <c r="B440" s="248"/>
      <c r="C440" s="249"/>
      <c r="D440" s="233" t="s">
        <v>150</v>
      </c>
      <c r="E440" s="250" t="s">
        <v>1</v>
      </c>
      <c r="F440" s="251" t="s">
        <v>642</v>
      </c>
      <c r="G440" s="249"/>
      <c r="H440" s="252">
        <v>147.19999999999999</v>
      </c>
      <c r="I440" s="253"/>
      <c r="J440" s="249"/>
      <c r="K440" s="249"/>
      <c r="L440" s="254"/>
      <c r="M440" s="255"/>
      <c r="N440" s="256"/>
      <c r="O440" s="256"/>
      <c r="P440" s="256"/>
      <c r="Q440" s="256"/>
      <c r="R440" s="256"/>
      <c r="S440" s="256"/>
      <c r="T440" s="257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8" t="s">
        <v>150</v>
      </c>
      <c r="AU440" s="258" t="s">
        <v>93</v>
      </c>
      <c r="AV440" s="14" t="s">
        <v>93</v>
      </c>
      <c r="AW440" s="14" t="s">
        <v>36</v>
      </c>
      <c r="AX440" s="14" t="s">
        <v>91</v>
      </c>
      <c r="AY440" s="258" t="s">
        <v>140</v>
      </c>
    </row>
    <row r="441" s="2" customFormat="1" ht="14.4" customHeight="1">
      <c r="A441" s="38"/>
      <c r="B441" s="39"/>
      <c r="C441" s="270" t="s">
        <v>643</v>
      </c>
      <c r="D441" s="270" t="s">
        <v>290</v>
      </c>
      <c r="E441" s="271" t="s">
        <v>644</v>
      </c>
      <c r="F441" s="272" t="s">
        <v>645</v>
      </c>
      <c r="G441" s="273" t="s">
        <v>196</v>
      </c>
      <c r="H441" s="274">
        <v>154.56</v>
      </c>
      <c r="I441" s="275"/>
      <c r="J441" s="276">
        <f>ROUND(I441*H441,2)</f>
        <v>0</v>
      </c>
      <c r="K441" s="277"/>
      <c r="L441" s="278"/>
      <c r="M441" s="279" t="s">
        <v>1</v>
      </c>
      <c r="N441" s="280" t="s">
        <v>48</v>
      </c>
      <c r="O441" s="91"/>
      <c r="P441" s="229">
        <f>O441*H441</f>
        <v>0</v>
      </c>
      <c r="Q441" s="229">
        <v>8.0000000000000007E-05</v>
      </c>
      <c r="R441" s="229">
        <f>Q441*H441</f>
        <v>0.0123648</v>
      </c>
      <c r="S441" s="229">
        <v>0</v>
      </c>
      <c r="T441" s="230">
        <f>S441*H441</f>
        <v>0</v>
      </c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R441" s="231" t="s">
        <v>207</v>
      </c>
      <c r="AT441" s="231" t="s">
        <v>290</v>
      </c>
      <c r="AU441" s="231" t="s">
        <v>93</v>
      </c>
      <c r="AY441" s="17" t="s">
        <v>140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7" t="s">
        <v>91</v>
      </c>
      <c r="BK441" s="232">
        <f>ROUND(I441*H441,2)</f>
        <v>0</v>
      </c>
      <c r="BL441" s="17" t="s">
        <v>146</v>
      </c>
      <c r="BM441" s="231" t="s">
        <v>646</v>
      </c>
    </row>
    <row r="442" s="2" customFormat="1">
      <c r="A442" s="38"/>
      <c r="B442" s="39"/>
      <c r="C442" s="40"/>
      <c r="D442" s="233" t="s">
        <v>148</v>
      </c>
      <c r="E442" s="40"/>
      <c r="F442" s="234" t="s">
        <v>647</v>
      </c>
      <c r="G442" s="40"/>
      <c r="H442" s="40"/>
      <c r="I442" s="235"/>
      <c r="J442" s="40"/>
      <c r="K442" s="40"/>
      <c r="L442" s="44"/>
      <c r="M442" s="236"/>
      <c r="N442" s="237"/>
      <c r="O442" s="91"/>
      <c r="P442" s="91"/>
      <c r="Q442" s="91"/>
      <c r="R442" s="91"/>
      <c r="S442" s="91"/>
      <c r="T442" s="92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T442" s="17" t="s">
        <v>148</v>
      </c>
      <c r="AU442" s="17" t="s">
        <v>93</v>
      </c>
    </row>
    <row r="443" s="14" customFormat="1">
      <c r="A443" s="14"/>
      <c r="B443" s="248"/>
      <c r="C443" s="249"/>
      <c r="D443" s="233" t="s">
        <v>150</v>
      </c>
      <c r="E443" s="250" t="s">
        <v>1</v>
      </c>
      <c r="F443" s="251" t="s">
        <v>648</v>
      </c>
      <c r="G443" s="249"/>
      <c r="H443" s="252">
        <v>154.56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8" t="s">
        <v>150</v>
      </c>
      <c r="AU443" s="258" t="s">
        <v>93</v>
      </c>
      <c r="AV443" s="14" t="s">
        <v>93</v>
      </c>
      <c r="AW443" s="14" t="s">
        <v>36</v>
      </c>
      <c r="AX443" s="14" t="s">
        <v>91</v>
      </c>
      <c r="AY443" s="258" t="s">
        <v>140</v>
      </c>
    </row>
    <row r="444" s="2" customFormat="1" ht="14.4" customHeight="1">
      <c r="A444" s="38"/>
      <c r="B444" s="39"/>
      <c r="C444" s="219" t="s">
        <v>649</v>
      </c>
      <c r="D444" s="219" t="s">
        <v>142</v>
      </c>
      <c r="E444" s="220" t="s">
        <v>650</v>
      </c>
      <c r="F444" s="221" t="s">
        <v>651</v>
      </c>
      <c r="G444" s="222" t="s">
        <v>196</v>
      </c>
      <c r="H444" s="223">
        <v>153.59999999999999</v>
      </c>
      <c r="I444" s="224"/>
      <c r="J444" s="225">
        <f>ROUND(I444*H444,2)</f>
        <v>0</v>
      </c>
      <c r="K444" s="226"/>
      <c r="L444" s="44"/>
      <c r="M444" s="227" t="s">
        <v>1</v>
      </c>
      <c r="N444" s="228" t="s">
        <v>48</v>
      </c>
      <c r="O444" s="91"/>
      <c r="P444" s="229">
        <f>O444*H444</f>
        <v>0</v>
      </c>
      <c r="Q444" s="229">
        <v>0.00012999999999999999</v>
      </c>
      <c r="R444" s="229">
        <f>Q444*H444</f>
        <v>0.019967999999999996</v>
      </c>
      <c r="S444" s="229">
        <v>0</v>
      </c>
      <c r="T444" s="23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146</v>
      </c>
      <c r="AT444" s="231" t="s">
        <v>142</v>
      </c>
      <c r="AU444" s="231" t="s">
        <v>93</v>
      </c>
      <c r="AY444" s="17" t="s">
        <v>140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91</v>
      </c>
      <c r="BK444" s="232">
        <f>ROUND(I444*H444,2)</f>
        <v>0</v>
      </c>
      <c r="BL444" s="17" t="s">
        <v>146</v>
      </c>
      <c r="BM444" s="231" t="s">
        <v>652</v>
      </c>
    </row>
    <row r="445" s="2" customFormat="1">
      <c r="A445" s="38"/>
      <c r="B445" s="39"/>
      <c r="C445" s="40"/>
      <c r="D445" s="233" t="s">
        <v>148</v>
      </c>
      <c r="E445" s="40"/>
      <c r="F445" s="234" t="s">
        <v>653</v>
      </c>
      <c r="G445" s="40"/>
      <c r="H445" s="40"/>
      <c r="I445" s="235"/>
      <c r="J445" s="40"/>
      <c r="K445" s="40"/>
      <c r="L445" s="44"/>
      <c r="M445" s="236"/>
      <c r="N445" s="237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148</v>
      </c>
      <c r="AU445" s="17" t="s">
        <v>93</v>
      </c>
    </row>
    <row r="446" s="13" customFormat="1">
      <c r="A446" s="13"/>
      <c r="B446" s="238"/>
      <c r="C446" s="239"/>
      <c r="D446" s="233" t="s">
        <v>150</v>
      </c>
      <c r="E446" s="240" t="s">
        <v>1</v>
      </c>
      <c r="F446" s="241" t="s">
        <v>654</v>
      </c>
      <c r="G446" s="239"/>
      <c r="H446" s="240" t="s">
        <v>1</v>
      </c>
      <c r="I446" s="242"/>
      <c r="J446" s="239"/>
      <c r="K446" s="239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150</v>
      </c>
      <c r="AU446" s="247" t="s">
        <v>93</v>
      </c>
      <c r="AV446" s="13" t="s">
        <v>91</v>
      </c>
      <c r="AW446" s="13" t="s">
        <v>36</v>
      </c>
      <c r="AX446" s="13" t="s">
        <v>83</v>
      </c>
      <c r="AY446" s="247" t="s">
        <v>140</v>
      </c>
    </row>
    <row r="447" s="14" customFormat="1">
      <c r="A447" s="14"/>
      <c r="B447" s="248"/>
      <c r="C447" s="249"/>
      <c r="D447" s="233" t="s">
        <v>150</v>
      </c>
      <c r="E447" s="250" t="s">
        <v>1</v>
      </c>
      <c r="F447" s="251" t="s">
        <v>655</v>
      </c>
      <c r="G447" s="249"/>
      <c r="H447" s="252">
        <v>153.59999999999999</v>
      </c>
      <c r="I447" s="253"/>
      <c r="J447" s="249"/>
      <c r="K447" s="249"/>
      <c r="L447" s="254"/>
      <c r="M447" s="255"/>
      <c r="N447" s="256"/>
      <c r="O447" s="256"/>
      <c r="P447" s="256"/>
      <c r="Q447" s="256"/>
      <c r="R447" s="256"/>
      <c r="S447" s="256"/>
      <c r="T447" s="257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8" t="s">
        <v>150</v>
      </c>
      <c r="AU447" s="258" t="s">
        <v>93</v>
      </c>
      <c r="AV447" s="14" t="s">
        <v>93</v>
      </c>
      <c r="AW447" s="14" t="s">
        <v>36</v>
      </c>
      <c r="AX447" s="14" t="s">
        <v>91</v>
      </c>
      <c r="AY447" s="258" t="s">
        <v>140</v>
      </c>
    </row>
    <row r="448" s="2" customFormat="1" ht="14.4" customHeight="1">
      <c r="A448" s="38"/>
      <c r="B448" s="39"/>
      <c r="C448" s="219" t="s">
        <v>656</v>
      </c>
      <c r="D448" s="219" t="s">
        <v>142</v>
      </c>
      <c r="E448" s="220" t="s">
        <v>657</v>
      </c>
      <c r="F448" s="221" t="s">
        <v>658</v>
      </c>
      <c r="G448" s="222" t="s">
        <v>450</v>
      </c>
      <c r="H448" s="223">
        <v>35</v>
      </c>
      <c r="I448" s="224"/>
      <c r="J448" s="225">
        <f>ROUND(I448*H448,2)</f>
        <v>0</v>
      </c>
      <c r="K448" s="226"/>
      <c r="L448" s="44"/>
      <c r="M448" s="227" t="s">
        <v>1</v>
      </c>
      <c r="N448" s="228" t="s">
        <v>48</v>
      </c>
      <c r="O448" s="91"/>
      <c r="P448" s="229">
        <f>O448*H448</f>
        <v>0</v>
      </c>
      <c r="Q448" s="229">
        <v>0.00011</v>
      </c>
      <c r="R448" s="229">
        <f>Q448*H448</f>
        <v>0.0038500000000000001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146</v>
      </c>
      <c r="AT448" s="231" t="s">
        <v>142</v>
      </c>
      <c r="AU448" s="231" t="s">
        <v>93</v>
      </c>
      <c r="AY448" s="17" t="s">
        <v>140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91</v>
      </c>
      <c r="BK448" s="232">
        <f>ROUND(I448*H448,2)</f>
        <v>0</v>
      </c>
      <c r="BL448" s="17" t="s">
        <v>146</v>
      </c>
      <c r="BM448" s="231" t="s">
        <v>659</v>
      </c>
    </row>
    <row r="449" s="2" customFormat="1">
      <c r="A449" s="38"/>
      <c r="B449" s="39"/>
      <c r="C449" s="40"/>
      <c r="D449" s="233" t="s">
        <v>148</v>
      </c>
      <c r="E449" s="40"/>
      <c r="F449" s="234" t="s">
        <v>660</v>
      </c>
      <c r="G449" s="40"/>
      <c r="H449" s="40"/>
      <c r="I449" s="235"/>
      <c r="J449" s="40"/>
      <c r="K449" s="40"/>
      <c r="L449" s="44"/>
      <c r="M449" s="236"/>
      <c r="N449" s="237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148</v>
      </c>
      <c r="AU449" s="17" t="s">
        <v>93</v>
      </c>
    </row>
    <row r="450" s="14" customFormat="1">
      <c r="A450" s="14"/>
      <c r="B450" s="248"/>
      <c r="C450" s="249"/>
      <c r="D450" s="233" t="s">
        <v>150</v>
      </c>
      <c r="E450" s="250" t="s">
        <v>1</v>
      </c>
      <c r="F450" s="251" t="s">
        <v>661</v>
      </c>
      <c r="G450" s="249"/>
      <c r="H450" s="252">
        <v>35</v>
      </c>
      <c r="I450" s="253"/>
      <c r="J450" s="249"/>
      <c r="K450" s="249"/>
      <c r="L450" s="254"/>
      <c r="M450" s="255"/>
      <c r="N450" s="256"/>
      <c r="O450" s="256"/>
      <c r="P450" s="256"/>
      <c r="Q450" s="256"/>
      <c r="R450" s="256"/>
      <c r="S450" s="256"/>
      <c r="T450" s="257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8" t="s">
        <v>150</v>
      </c>
      <c r="AU450" s="258" t="s">
        <v>93</v>
      </c>
      <c r="AV450" s="14" t="s">
        <v>93</v>
      </c>
      <c r="AW450" s="14" t="s">
        <v>36</v>
      </c>
      <c r="AX450" s="14" t="s">
        <v>91</v>
      </c>
      <c r="AY450" s="258" t="s">
        <v>140</v>
      </c>
    </row>
    <row r="451" s="2" customFormat="1" ht="14.4" customHeight="1">
      <c r="A451" s="38"/>
      <c r="B451" s="39"/>
      <c r="C451" s="219" t="s">
        <v>662</v>
      </c>
      <c r="D451" s="219" t="s">
        <v>142</v>
      </c>
      <c r="E451" s="220" t="s">
        <v>663</v>
      </c>
      <c r="F451" s="221" t="s">
        <v>664</v>
      </c>
      <c r="G451" s="222" t="s">
        <v>450</v>
      </c>
      <c r="H451" s="223">
        <v>4</v>
      </c>
      <c r="I451" s="224"/>
      <c r="J451" s="225">
        <f>ROUND(I451*H451,2)</f>
        <v>0</v>
      </c>
      <c r="K451" s="226"/>
      <c r="L451" s="44"/>
      <c r="M451" s="227" t="s">
        <v>1</v>
      </c>
      <c r="N451" s="228" t="s">
        <v>48</v>
      </c>
      <c r="O451" s="91"/>
      <c r="P451" s="229">
        <f>O451*H451</f>
        <v>0</v>
      </c>
      <c r="Q451" s="229">
        <v>0.0011999999999999999</v>
      </c>
      <c r="R451" s="229">
        <f>Q451*H451</f>
        <v>0.0047999999999999996</v>
      </c>
      <c r="S451" s="229">
        <v>0</v>
      </c>
      <c r="T451" s="230">
        <f>S451*H451</f>
        <v>0</v>
      </c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R451" s="231" t="s">
        <v>146</v>
      </c>
      <c r="AT451" s="231" t="s">
        <v>142</v>
      </c>
      <c r="AU451" s="231" t="s">
        <v>93</v>
      </c>
      <c r="AY451" s="17" t="s">
        <v>140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7" t="s">
        <v>91</v>
      </c>
      <c r="BK451" s="232">
        <f>ROUND(I451*H451,2)</f>
        <v>0</v>
      </c>
      <c r="BL451" s="17" t="s">
        <v>146</v>
      </c>
      <c r="BM451" s="231" t="s">
        <v>665</v>
      </c>
    </row>
    <row r="452" s="2" customFormat="1">
      <c r="A452" s="38"/>
      <c r="B452" s="39"/>
      <c r="C452" s="40"/>
      <c r="D452" s="233" t="s">
        <v>148</v>
      </c>
      <c r="E452" s="40"/>
      <c r="F452" s="234" t="s">
        <v>666</v>
      </c>
      <c r="G452" s="40"/>
      <c r="H452" s="40"/>
      <c r="I452" s="235"/>
      <c r="J452" s="40"/>
      <c r="K452" s="40"/>
      <c r="L452" s="44"/>
      <c r="M452" s="236"/>
      <c r="N452" s="237"/>
      <c r="O452" s="91"/>
      <c r="P452" s="91"/>
      <c r="Q452" s="91"/>
      <c r="R452" s="91"/>
      <c r="S452" s="91"/>
      <c r="T452" s="92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T452" s="17" t="s">
        <v>148</v>
      </c>
      <c r="AU452" s="17" t="s">
        <v>93</v>
      </c>
    </row>
    <row r="453" s="2" customFormat="1" ht="14.4" customHeight="1">
      <c r="A453" s="38"/>
      <c r="B453" s="39"/>
      <c r="C453" s="219" t="s">
        <v>667</v>
      </c>
      <c r="D453" s="219" t="s">
        <v>142</v>
      </c>
      <c r="E453" s="220" t="s">
        <v>668</v>
      </c>
      <c r="F453" s="221" t="s">
        <v>669</v>
      </c>
      <c r="G453" s="222" t="s">
        <v>196</v>
      </c>
      <c r="H453" s="223">
        <v>40</v>
      </c>
      <c r="I453" s="224"/>
      <c r="J453" s="225">
        <f>ROUND(I453*H453,2)</f>
        <v>0</v>
      </c>
      <c r="K453" s="226"/>
      <c r="L453" s="44"/>
      <c r="M453" s="227" t="s">
        <v>1</v>
      </c>
      <c r="N453" s="228" t="s">
        <v>48</v>
      </c>
      <c r="O453" s="91"/>
      <c r="P453" s="229">
        <f>O453*H453</f>
        <v>0</v>
      </c>
      <c r="Q453" s="229">
        <v>0.00064000000000000005</v>
      </c>
      <c r="R453" s="229">
        <f>Q453*H453</f>
        <v>0.025600000000000001</v>
      </c>
      <c r="S453" s="229">
        <v>0</v>
      </c>
      <c r="T453" s="23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31" t="s">
        <v>146</v>
      </c>
      <c r="AT453" s="231" t="s">
        <v>142</v>
      </c>
      <c r="AU453" s="231" t="s">
        <v>93</v>
      </c>
      <c r="AY453" s="17" t="s">
        <v>140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7" t="s">
        <v>91</v>
      </c>
      <c r="BK453" s="232">
        <f>ROUND(I453*H453,2)</f>
        <v>0</v>
      </c>
      <c r="BL453" s="17" t="s">
        <v>146</v>
      </c>
      <c r="BM453" s="231" t="s">
        <v>670</v>
      </c>
    </row>
    <row r="454" s="2" customFormat="1">
      <c r="A454" s="38"/>
      <c r="B454" s="39"/>
      <c r="C454" s="40"/>
      <c r="D454" s="233" t="s">
        <v>148</v>
      </c>
      <c r="E454" s="40"/>
      <c r="F454" s="234" t="s">
        <v>671</v>
      </c>
      <c r="G454" s="40"/>
      <c r="H454" s="40"/>
      <c r="I454" s="235"/>
      <c r="J454" s="40"/>
      <c r="K454" s="40"/>
      <c r="L454" s="44"/>
      <c r="M454" s="236"/>
      <c r="N454" s="237"/>
      <c r="O454" s="91"/>
      <c r="P454" s="91"/>
      <c r="Q454" s="91"/>
      <c r="R454" s="91"/>
      <c r="S454" s="91"/>
      <c r="T454" s="92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T454" s="17" t="s">
        <v>148</v>
      </c>
      <c r="AU454" s="17" t="s">
        <v>93</v>
      </c>
    </row>
    <row r="455" s="13" customFormat="1">
      <c r="A455" s="13"/>
      <c r="B455" s="238"/>
      <c r="C455" s="239"/>
      <c r="D455" s="233" t="s">
        <v>150</v>
      </c>
      <c r="E455" s="240" t="s">
        <v>1</v>
      </c>
      <c r="F455" s="241" t="s">
        <v>672</v>
      </c>
      <c r="G455" s="239"/>
      <c r="H455" s="240" t="s">
        <v>1</v>
      </c>
      <c r="I455" s="242"/>
      <c r="J455" s="239"/>
      <c r="K455" s="239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150</v>
      </c>
      <c r="AU455" s="247" t="s">
        <v>93</v>
      </c>
      <c r="AV455" s="13" t="s">
        <v>91</v>
      </c>
      <c r="AW455" s="13" t="s">
        <v>36</v>
      </c>
      <c r="AX455" s="13" t="s">
        <v>83</v>
      </c>
      <c r="AY455" s="247" t="s">
        <v>140</v>
      </c>
    </row>
    <row r="456" s="14" customFormat="1">
      <c r="A456" s="14"/>
      <c r="B456" s="248"/>
      <c r="C456" s="249"/>
      <c r="D456" s="233" t="s">
        <v>150</v>
      </c>
      <c r="E456" s="250" t="s">
        <v>1</v>
      </c>
      <c r="F456" s="251" t="s">
        <v>673</v>
      </c>
      <c r="G456" s="249"/>
      <c r="H456" s="252">
        <v>40</v>
      </c>
      <c r="I456" s="253"/>
      <c r="J456" s="249"/>
      <c r="K456" s="249"/>
      <c r="L456" s="254"/>
      <c r="M456" s="255"/>
      <c r="N456" s="256"/>
      <c r="O456" s="256"/>
      <c r="P456" s="256"/>
      <c r="Q456" s="256"/>
      <c r="R456" s="256"/>
      <c r="S456" s="256"/>
      <c r="T456" s="257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8" t="s">
        <v>150</v>
      </c>
      <c r="AU456" s="258" t="s">
        <v>93</v>
      </c>
      <c r="AV456" s="14" t="s">
        <v>93</v>
      </c>
      <c r="AW456" s="14" t="s">
        <v>36</v>
      </c>
      <c r="AX456" s="14" t="s">
        <v>91</v>
      </c>
      <c r="AY456" s="258" t="s">
        <v>140</v>
      </c>
    </row>
    <row r="457" s="2" customFormat="1" ht="14.4" customHeight="1">
      <c r="A457" s="38"/>
      <c r="B457" s="39"/>
      <c r="C457" s="270" t="s">
        <v>674</v>
      </c>
      <c r="D457" s="270" t="s">
        <v>290</v>
      </c>
      <c r="E457" s="271" t="s">
        <v>675</v>
      </c>
      <c r="F457" s="272" t="s">
        <v>676</v>
      </c>
      <c r="G457" s="273" t="s">
        <v>196</v>
      </c>
      <c r="H457" s="274">
        <v>40</v>
      </c>
      <c r="I457" s="275"/>
      <c r="J457" s="276">
        <f>ROUND(I457*H457,2)</f>
        <v>0</v>
      </c>
      <c r="K457" s="277"/>
      <c r="L457" s="278"/>
      <c r="M457" s="279" t="s">
        <v>1</v>
      </c>
      <c r="N457" s="280" t="s">
        <v>48</v>
      </c>
      <c r="O457" s="91"/>
      <c r="P457" s="229">
        <f>O457*H457</f>
        <v>0</v>
      </c>
      <c r="Q457" s="229">
        <v>0.062399999999999997</v>
      </c>
      <c r="R457" s="229">
        <f>Q457*H457</f>
        <v>2.496</v>
      </c>
      <c r="S457" s="229">
        <v>0</v>
      </c>
      <c r="T457" s="230">
        <f>S457*H457</f>
        <v>0</v>
      </c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R457" s="231" t="s">
        <v>207</v>
      </c>
      <c r="AT457" s="231" t="s">
        <v>290</v>
      </c>
      <c r="AU457" s="231" t="s">
        <v>93</v>
      </c>
      <c r="AY457" s="17" t="s">
        <v>140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7" t="s">
        <v>91</v>
      </c>
      <c r="BK457" s="232">
        <f>ROUND(I457*H457,2)</f>
        <v>0</v>
      </c>
      <c r="BL457" s="17" t="s">
        <v>146</v>
      </c>
      <c r="BM457" s="231" t="s">
        <v>677</v>
      </c>
    </row>
    <row r="458" s="2" customFormat="1">
      <c r="A458" s="38"/>
      <c r="B458" s="39"/>
      <c r="C458" s="40"/>
      <c r="D458" s="233" t="s">
        <v>148</v>
      </c>
      <c r="E458" s="40"/>
      <c r="F458" s="234" t="s">
        <v>676</v>
      </c>
      <c r="G458" s="40"/>
      <c r="H458" s="40"/>
      <c r="I458" s="235"/>
      <c r="J458" s="40"/>
      <c r="K458" s="40"/>
      <c r="L458" s="44"/>
      <c r="M458" s="236"/>
      <c r="N458" s="237"/>
      <c r="O458" s="91"/>
      <c r="P458" s="91"/>
      <c r="Q458" s="91"/>
      <c r="R458" s="91"/>
      <c r="S458" s="91"/>
      <c r="T458" s="92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T458" s="17" t="s">
        <v>148</v>
      </c>
      <c r="AU458" s="17" t="s">
        <v>93</v>
      </c>
    </row>
    <row r="459" s="2" customFormat="1" ht="14.4" customHeight="1">
      <c r="A459" s="38"/>
      <c r="B459" s="39"/>
      <c r="C459" s="219" t="s">
        <v>678</v>
      </c>
      <c r="D459" s="219" t="s">
        <v>142</v>
      </c>
      <c r="E459" s="220" t="s">
        <v>679</v>
      </c>
      <c r="F459" s="221" t="s">
        <v>680</v>
      </c>
      <c r="G459" s="222" t="s">
        <v>232</v>
      </c>
      <c r="H459" s="223">
        <v>11.199999999999999</v>
      </c>
      <c r="I459" s="224"/>
      <c r="J459" s="225">
        <f>ROUND(I459*H459,2)</f>
        <v>0</v>
      </c>
      <c r="K459" s="226"/>
      <c r="L459" s="44"/>
      <c r="M459" s="227" t="s">
        <v>1</v>
      </c>
      <c r="N459" s="228" t="s">
        <v>48</v>
      </c>
      <c r="O459" s="91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1" t="s">
        <v>146</v>
      </c>
      <c r="AT459" s="231" t="s">
        <v>142</v>
      </c>
      <c r="AU459" s="231" t="s">
        <v>93</v>
      </c>
      <c r="AY459" s="17" t="s">
        <v>140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7" t="s">
        <v>91</v>
      </c>
      <c r="BK459" s="232">
        <f>ROUND(I459*H459,2)</f>
        <v>0</v>
      </c>
      <c r="BL459" s="17" t="s">
        <v>146</v>
      </c>
      <c r="BM459" s="231" t="s">
        <v>681</v>
      </c>
    </row>
    <row r="460" s="2" customFormat="1">
      <c r="A460" s="38"/>
      <c r="B460" s="39"/>
      <c r="C460" s="40"/>
      <c r="D460" s="233" t="s">
        <v>148</v>
      </c>
      <c r="E460" s="40"/>
      <c r="F460" s="234" t="s">
        <v>680</v>
      </c>
      <c r="G460" s="40"/>
      <c r="H460" s="40"/>
      <c r="I460" s="235"/>
      <c r="J460" s="40"/>
      <c r="K460" s="40"/>
      <c r="L460" s="44"/>
      <c r="M460" s="236"/>
      <c r="N460" s="237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148</v>
      </c>
      <c r="AU460" s="17" t="s">
        <v>93</v>
      </c>
    </row>
    <row r="461" s="2" customFormat="1" ht="14.4" customHeight="1">
      <c r="A461" s="38"/>
      <c r="B461" s="39"/>
      <c r="C461" s="219" t="s">
        <v>682</v>
      </c>
      <c r="D461" s="219" t="s">
        <v>142</v>
      </c>
      <c r="E461" s="220" t="s">
        <v>683</v>
      </c>
      <c r="F461" s="221" t="s">
        <v>684</v>
      </c>
      <c r="G461" s="222" t="s">
        <v>685</v>
      </c>
      <c r="H461" s="223">
        <v>1</v>
      </c>
      <c r="I461" s="224"/>
      <c r="J461" s="225">
        <f>ROUND(I461*H461,2)</f>
        <v>0</v>
      </c>
      <c r="K461" s="226"/>
      <c r="L461" s="44"/>
      <c r="M461" s="227" t="s">
        <v>1</v>
      </c>
      <c r="N461" s="228" t="s">
        <v>48</v>
      </c>
      <c r="O461" s="91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1" t="s">
        <v>146</v>
      </c>
      <c r="AT461" s="231" t="s">
        <v>142</v>
      </c>
      <c r="AU461" s="231" t="s">
        <v>93</v>
      </c>
      <c r="AY461" s="17" t="s">
        <v>140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7" t="s">
        <v>91</v>
      </c>
      <c r="BK461" s="232">
        <f>ROUND(I461*H461,2)</f>
        <v>0</v>
      </c>
      <c r="BL461" s="17" t="s">
        <v>146</v>
      </c>
      <c r="BM461" s="231" t="s">
        <v>686</v>
      </c>
    </row>
    <row r="462" s="2" customFormat="1">
      <c r="A462" s="38"/>
      <c r="B462" s="39"/>
      <c r="C462" s="40"/>
      <c r="D462" s="233" t="s">
        <v>148</v>
      </c>
      <c r="E462" s="40"/>
      <c r="F462" s="234" t="s">
        <v>687</v>
      </c>
      <c r="G462" s="40"/>
      <c r="H462" s="40"/>
      <c r="I462" s="235"/>
      <c r="J462" s="40"/>
      <c r="K462" s="40"/>
      <c r="L462" s="44"/>
      <c r="M462" s="236"/>
      <c r="N462" s="237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148</v>
      </c>
      <c r="AU462" s="17" t="s">
        <v>93</v>
      </c>
    </row>
    <row r="463" s="2" customFormat="1" ht="14.4" customHeight="1">
      <c r="A463" s="38"/>
      <c r="B463" s="39"/>
      <c r="C463" s="219" t="s">
        <v>688</v>
      </c>
      <c r="D463" s="219" t="s">
        <v>142</v>
      </c>
      <c r="E463" s="220" t="s">
        <v>689</v>
      </c>
      <c r="F463" s="221" t="s">
        <v>690</v>
      </c>
      <c r="G463" s="222" t="s">
        <v>685</v>
      </c>
      <c r="H463" s="223">
        <v>1</v>
      </c>
      <c r="I463" s="224"/>
      <c r="J463" s="225">
        <f>ROUND(I463*H463,2)</f>
        <v>0</v>
      </c>
      <c r="K463" s="226"/>
      <c r="L463" s="44"/>
      <c r="M463" s="227" t="s">
        <v>1</v>
      </c>
      <c r="N463" s="228" t="s">
        <v>48</v>
      </c>
      <c r="O463" s="91"/>
      <c r="P463" s="229">
        <f>O463*H463</f>
        <v>0</v>
      </c>
      <c r="Q463" s="229">
        <v>0</v>
      </c>
      <c r="R463" s="229">
        <f>Q463*H463</f>
        <v>0</v>
      </c>
      <c r="S463" s="229">
        <v>0</v>
      </c>
      <c r="T463" s="230">
        <f>S463*H463</f>
        <v>0</v>
      </c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R463" s="231" t="s">
        <v>146</v>
      </c>
      <c r="AT463" s="231" t="s">
        <v>142</v>
      </c>
      <c r="AU463" s="231" t="s">
        <v>93</v>
      </c>
      <c r="AY463" s="17" t="s">
        <v>140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7" t="s">
        <v>91</v>
      </c>
      <c r="BK463" s="232">
        <f>ROUND(I463*H463,2)</f>
        <v>0</v>
      </c>
      <c r="BL463" s="17" t="s">
        <v>146</v>
      </c>
      <c r="BM463" s="231" t="s">
        <v>691</v>
      </c>
    </row>
    <row r="464" s="2" customFormat="1">
      <c r="A464" s="38"/>
      <c r="B464" s="39"/>
      <c r="C464" s="40"/>
      <c r="D464" s="233" t="s">
        <v>148</v>
      </c>
      <c r="E464" s="40"/>
      <c r="F464" s="234" t="s">
        <v>692</v>
      </c>
      <c r="G464" s="40"/>
      <c r="H464" s="40"/>
      <c r="I464" s="235"/>
      <c r="J464" s="40"/>
      <c r="K464" s="40"/>
      <c r="L464" s="44"/>
      <c r="M464" s="236"/>
      <c r="N464" s="237"/>
      <c r="O464" s="91"/>
      <c r="P464" s="91"/>
      <c r="Q464" s="91"/>
      <c r="R464" s="91"/>
      <c r="S464" s="91"/>
      <c r="T464" s="92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T464" s="17" t="s">
        <v>148</v>
      </c>
      <c r="AU464" s="17" t="s">
        <v>93</v>
      </c>
    </row>
    <row r="465" s="12" customFormat="1" ht="22.8" customHeight="1">
      <c r="A465" s="12"/>
      <c r="B465" s="203"/>
      <c r="C465" s="204"/>
      <c r="D465" s="205" t="s">
        <v>82</v>
      </c>
      <c r="E465" s="217" t="s">
        <v>214</v>
      </c>
      <c r="F465" s="217" t="s">
        <v>693</v>
      </c>
      <c r="G465" s="204"/>
      <c r="H465" s="204"/>
      <c r="I465" s="207"/>
      <c r="J465" s="218">
        <f>BK465</f>
        <v>0</v>
      </c>
      <c r="K465" s="204"/>
      <c r="L465" s="209"/>
      <c r="M465" s="210"/>
      <c r="N465" s="211"/>
      <c r="O465" s="211"/>
      <c r="P465" s="212">
        <f>SUM(P466:P537)</f>
        <v>0</v>
      </c>
      <c r="Q465" s="211"/>
      <c r="R465" s="212">
        <f>SUM(R466:R537)</f>
        <v>1.94845</v>
      </c>
      <c r="S465" s="211"/>
      <c r="T465" s="213">
        <f>SUM(T466:T537)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14" t="s">
        <v>91</v>
      </c>
      <c r="AT465" s="215" t="s">
        <v>82</v>
      </c>
      <c r="AU465" s="215" t="s">
        <v>91</v>
      </c>
      <c r="AY465" s="214" t="s">
        <v>140</v>
      </c>
      <c r="BK465" s="216">
        <f>SUM(BK466:BK537)</f>
        <v>0</v>
      </c>
    </row>
    <row r="466" s="2" customFormat="1" ht="14.4" customHeight="1">
      <c r="A466" s="38"/>
      <c r="B466" s="39"/>
      <c r="C466" s="219" t="s">
        <v>694</v>
      </c>
      <c r="D466" s="219" t="s">
        <v>142</v>
      </c>
      <c r="E466" s="220" t="s">
        <v>695</v>
      </c>
      <c r="F466" s="221" t="s">
        <v>696</v>
      </c>
      <c r="G466" s="222" t="s">
        <v>196</v>
      </c>
      <c r="H466" s="223">
        <v>4</v>
      </c>
      <c r="I466" s="224"/>
      <c r="J466" s="225">
        <f>ROUND(I466*H466,2)</f>
        <v>0</v>
      </c>
      <c r="K466" s="226"/>
      <c r="L466" s="44"/>
      <c r="M466" s="227" t="s">
        <v>1</v>
      </c>
      <c r="N466" s="228" t="s">
        <v>48</v>
      </c>
      <c r="O466" s="91"/>
      <c r="P466" s="229">
        <f>O466*H466</f>
        <v>0</v>
      </c>
      <c r="Q466" s="229">
        <v>0.1295</v>
      </c>
      <c r="R466" s="229">
        <f>Q466*H466</f>
        <v>0.51800000000000002</v>
      </c>
      <c r="S466" s="229">
        <v>0</v>
      </c>
      <c r="T466" s="230">
        <f>S466*H466</f>
        <v>0</v>
      </c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R466" s="231" t="s">
        <v>146</v>
      </c>
      <c r="AT466" s="231" t="s">
        <v>142</v>
      </c>
      <c r="AU466" s="231" t="s">
        <v>93</v>
      </c>
      <c r="AY466" s="17" t="s">
        <v>140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7" t="s">
        <v>91</v>
      </c>
      <c r="BK466" s="232">
        <f>ROUND(I466*H466,2)</f>
        <v>0</v>
      </c>
      <c r="BL466" s="17" t="s">
        <v>146</v>
      </c>
      <c r="BM466" s="231" t="s">
        <v>697</v>
      </c>
    </row>
    <row r="467" s="2" customFormat="1">
      <c r="A467" s="38"/>
      <c r="B467" s="39"/>
      <c r="C467" s="40"/>
      <c r="D467" s="233" t="s">
        <v>148</v>
      </c>
      <c r="E467" s="40"/>
      <c r="F467" s="234" t="s">
        <v>698</v>
      </c>
      <c r="G467" s="40"/>
      <c r="H467" s="40"/>
      <c r="I467" s="235"/>
      <c r="J467" s="40"/>
      <c r="K467" s="40"/>
      <c r="L467" s="44"/>
      <c r="M467" s="236"/>
      <c r="N467" s="237"/>
      <c r="O467" s="91"/>
      <c r="P467" s="91"/>
      <c r="Q467" s="91"/>
      <c r="R467" s="91"/>
      <c r="S467" s="91"/>
      <c r="T467" s="92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T467" s="17" t="s">
        <v>148</v>
      </c>
      <c r="AU467" s="17" t="s">
        <v>93</v>
      </c>
    </row>
    <row r="468" s="13" customFormat="1">
      <c r="A468" s="13"/>
      <c r="B468" s="238"/>
      <c r="C468" s="239"/>
      <c r="D468" s="233" t="s">
        <v>150</v>
      </c>
      <c r="E468" s="240" t="s">
        <v>1</v>
      </c>
      <c r="F468" s="241" t="s">
        <v>699</v>
      </c>
      <c r="G468" s="239"/>
      <c r="H468" s="240" t="s">
        <v>1</v>
      </c>
      <c r="I468" s="242"/>
      <c r="J468" s="239"/>
      <c r="K468" s="239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150</v>
      </c>
      <c r="AU468" s="247" t="s">
        <v>93</v>
      </c>
      <c r="AV468" s="13" t="s">
        <v>91</v>
      </c>
      <c r="AW468" s="13" t="s">
        <v>36</v>
      </c>
      <c r="AX468" s="13" t="s">
        <v>83</v>
      </c>
      <c r="AY468" s="247" t="s">
        <v>140</v>
      </c>
    </row>
    <row r="469" s="14" customFormat="1">
      <c r="A469" s="14"/>
      <c r="B469" s="248"/>
      <c r="C469" s="249"/>
      <c r="D469" s="233" t="s">
        <v>150</v>
      </c>
      <c r="E469" s="250" t="s">
        <v>1</v>
      </c>
      <c r="F469" s="251" t="s">
        <v>146</v>
      </c>
      <c r="G469" s="249"/>
      <c r="H469" s="252">
        <v>4</v>
      </c>
      <c r="I469" s="253"/>
      <c r="J469" s="249"/>
      <c r="K469" s="249"/>
      <c r="L469" s="254"/>
      <c r="M469" s="255"/>
      <c r="N469" s="256"/>
      <c r="O469" s="256"/>
      <c r="P469" s="256"/>
      <c r="Q469" s="256"/>
      <c r="R469" s="256"/>
      <c r="S469" s="256"/>
      <c r="T469" s="257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8" t="s">
        <v>150</v>
      </c>
      <c r="AU469" s="258" t="s">
        <v>93</v>
      </c>
      <c r="AV469" s="14" t="s">
        <v>93</v>
      </c>
      <c r="AW469" s="14" t="s">
        <v>36</v>
      </c>
      <c r="AX469" s="14" t="s">
        <v>91</v>
      </c>
      <c r="AY469" s="258" t="s">
        <v>140</v>
      </c>
    </row>
    <row r="470" s="2" customFormat="1" ht="14.4" customHeight="1">
      <c r="A470" s="38"/>
      <c r="B470" s="39"/>
      <c r="C470" s="270" t="s">
        <v>700</v>
      </c>
      <c r="D470" s="270" t="s">
        <v>290</v>
      </c>
      <c r="E470" s="271" t="s">
        <v>701</v>
      </c>
      <c r="F470" s="272" t="s">
        <v>702</v>
      </c>
      <c r="G470" s="273" t="s">
        <v>196</v>
      </c>
      <c r="H470" s="274">
        <v>4</v>
      </c>
      <c r="I470" s="275"/>
      <c r="J470" s="276">
        <f>ROUND(I470*H470,2)</f>
        <v>0</v>
      </c>
      <c r="K470" s="277"/>
      <c r="L470" s="278"/>
      <c r="M470" s="279" t="s">
        <v>1</v>
      </c>
      <c r="N470" s="280" t="s">
        <v>48</v>
      </c>
      <c r="O470" s="91"/>
      <c r="P470" s="229">
        <f>O470*H470</f>
        <v>0</v>
      </c>
      <c r="Q470" s="229">
        <v>0.048300000000000003</v>
      </c>
      <c r="R470" s="229">
        <f>Q470*H470</f>
        <v>0.19320000000000001</v>
      </c>
      <c r="S470" s="229">
        <v>0</v>
      </c>
      <c r="T470" s="23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207</v>
      </c>
      <c r="AT470" s="231" t="s">
        <v>290</v>
      </c>
      <c r="AU470" s="231" t="s">
        <v>93</v>
      </c>
      <c r="AY470" s="17" t="s">
        <v>140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91</v>
      </c>
      <c r="BK470" s="232">
        <f>ROUND(I470*H470,2)</f>
        <v>0</v>
      </c>
      <c r="BL470" s="17" t="s">
        <v>146</v>
      </c>
      <c r="BM470" s="231" t="s">
        <v>703</v>
      </c>
    </row>
    <row r="471" s="2" customFormat="1">
      <c r="A471" s="38"/>
      <c r="B471" s="39"/>
      <c r="C471" s="40"/>
      <c r="D471" s="233" t="s">
        <v>148</v>
      </c>
      <c r="E471" s="40"/>
      <c r="F471" s="234" t="s">
        <v>702</v>
      </c>
      <c r="G471" s="40"/>
      <c r="H471" s="40"/>
      <c r="I471" s="235"/>
      <c r="J471" s="40"/>
      <c r="K471" s="40"/>
      <c r="L471" s="44"/>
      <c r="M471" s="236"/>
      <c r="N471" s="237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148</v>
      </c>
      <c r="AU471" s="17" t="s">
        <v>93</v>
      </c>
    </row>
    <row r="472" s="2" customFormat="1" ht="14.4" customHeight="1">
      <c r="A472" s="38"/>
      <c r="B472" s="39"/>
      <c r="C472" s="219" t="s">
        <v>704</v>
      </c>
      <c r="D472" s="219" t="s">
        <v>142</v>
      </c>
      <c r="E472" s="220" t="s">
        <v>705</v>
      </c>
      <c r="F472" s="221" t="s">
        <v>706</v>
      </c>
      <c r="G472" s="222" t="s">
        <v>196</v>
      </c>
      <c r="H472" s="223">
        <v>9</v>
      </c>
      <c r="I472" s="224"/>
      <c r="J472" s="225">
        <f>ROUND(I472*H472,2)</f>
        <v>0</v>
      </c>
      <c r="K472" s="226"/>
      <c r="L472" s="44"/>
      <c r="M472" s="227" t="s">
        <v>1</v>
      </c>
      <c r="N472" s="228" t="s">
        <v>48</v>
      </c>
      <c r="O472" s="91"/>
      <c r="P472" s="229">
        <f>O472*H472</f>
        <v>0</v>
      </c>
      <c r="Q472" s="229">
        <v>0.10095</v>
      </c>
      <c r="R472" s="229">
        <f>Q472*H472</f>
        <v>0.90854999999999997</v>
      </c>
      <c r="S472" s="229">
        <v>0</v>
      </c>
      <c r="T472" s="23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1" t="s">
        <v>146</v>
      </c>
      <c r="AT472" s="231" t="s">
        <v>142</v>
      </c>
      <c r="AU472" s="231" t="s">
        <v>93</v>
      </c>
      <c r="AY472" s="17" t="s">
        <v>140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7" t="s">
        <v>91</v>
      </c>
      <c r="BK472" s="232">
        <f>ROUND(I472*H472,2)</f>
        <v>0</v>
      </c>
      <c r="BL472" s="17" t="s">
        <v>146</v>
      </c>
      <c r="BM472" s="231" t="s">
        <v>707</v>
      </c>
    </row>
    <row r="473" s="2" customFormat="1">
      <c r="A473" s="38"/>
      <c r="B473" s="39"/>
      <c r="C473" s="40"/>
      <c r="D473" s="233" t="s">
        <v>148</v>
      </c>
      <c r="E473" s="40"/>
      <c r="F473" s="234" t="s">
        <v>708</v>
      </c>
      <c r="G473" s="40"/>
      <c r="H473" s="40"/>
      <c r="I473" s="235"/>
      <c r="J473" s="40"/>
      <c r="K473" s="40"/>
      <c r="L473" s="44"/>
      <c r="M473" s="236"/>
      <c r="N473" s="237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148</v>
      </c>
      <c r="AU473" s="17" t="s">
        <v>93</v>
      </c>
    </row>
    <row r="474" s="13" customFormat="1">
      <c r="A474" s="13"/>
      <c r="B474" s="238"/>
      <c r="C474" s="239"/>
      <c r="D474" s="233" t="s">
        <v>150</v>
      </c>
      <c r="E474" s="240" t="s">
        <v>1</v>
      </c>
      <c r="F474" s="241" t="s">
        <v>206</v>
      </c>
      <c r="G474" s="239"/>
      <c r="H474" s="240" t="s">
        <v>1</v>
      </c>
      <c r="I474" s="242"/>
      <c r="J474" s="239"/>
      <c r="K474" s="239"/>
      <c r="L474" s="243"/>
      <c r="M474" s="244"/>
      <c r="N474" s="245"/>
      <c r="O474" s="245"/>
      <c r="P474" s="245"/>
      <c r="Q474" s="245"/>
      <c r="R474" s="245"/>
      <c r="S474" s="245"/>
      <c r="T474" s="24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7" t="s">
        <v>150</v>
      </c>
      <c r="AU474" s="247" t="s">
        <v>93</v>
      </c>
      <c r="AV474" s="13" t="s">
        <v>91</v>
      </c>
      <c r="AW474" s="13" t="s">
        <v>36</v>
      </c>
      <c r="AX474" s="13" t="s">
        <v>83</v>
      </c>
      <c r="AY474" s="247" t="s">
        <v>140</v>
      </c>
    </row>
    <row r="475" s="14" customFormat="1">
      <c r="A475" s="14"/>
      <c r="B475" s="248"/>
      <c r="C475" s="249"/>
      <c r="D475" s="233" t="s">
        <v>150</v>
      </c>
      <c r="E475" s="250" t="s">
        <v>1</v>
      </c>
      <c r="F475" s="251" t="s">
        <v>171</v>
      </c>
      <c r="G475" s="249"/>
      <c r="H475" s="252">
        <v>3</v>
      </c>
      <c r="I475" s="253"/>
      <c r="J475" s="249"/>
      <c r="K475" s="249"/>
      <c r="L475" s="254"/>
      <c r="M475" s="255"/>
      <c r="N475" s="256"/>
      <c r="O475" s="256"/>
      <c r="P475" s="256"/>
      <c r="Q475" s="256"/>
      <c r="R475" s="256"/>
      <c r="S475" s="256"/>
      <c r="T475" s="257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8" t="s">
        <v>150</v>
      </c>
      <c r="AU475" s="258" t="s">
        <v>93</v>
      </c>
      <c r="AV475" s="14" t="s">
        <v>93</v>
      </c>
      <c r="AW475" s="14" t="s">
        <v>36</v>
      </c>
      <c r="AX475" s="14" t="s">
        <v>83</v>
      </c>
      <c r="AY475" s="258" t="s">
        <v>140</v>
      </c>
    </row>
    <row r="476" s="13" customFormat="1">
      <c r="A476" s="13"/>
      <c r="B476" s="238"/>
      <c r="C476" s="239"/>
      <c r="D476" s="233" t="s">
        <v>150</v>
      </c>
      <c r="E476" s="240" t="s">
        <v>1</v>
      </c>
      <c r="F476" s="241" t="s">
        <v>153</v>
      </c>
      <c r="G476" s="239"/>
      <c r="H476" s="240" t="s">
        <v>1</v>
      </c>
      <c r="I476" s="242"/>
      <c r="J476" s="239"/>
      <c r="K476" s="239"/>
      <c r="L476" s="243"/>
      <c r="M476" s="244"/>
      <c r="N476" s="245"/>
      <c r="O476" s="245"/>
      <c r="P476" s="245"/>
      <c r="Q476" s="245"/>
      <c r="R476" s="245"/>
      <c r="S476" s="245"/>
      <c r="T476" s="246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7" t="s">
        <v>150</v>
      </c>
      <c r="AU476" s="247" t="s">
        <v>93</v>
      </c>
      <c r="AV476" s="13" t="s">
        <v>91</v>
      </c>
      <c r="AW476" s="13" t="s">
        <v>36</v>
      </c>
      <c r="AX476" s="13" t="s">
        <v>83</v>
      </c>
      <c r="AY476" s="247" t="s">
        <v>140</v>
      </c>
    </row>
    <row r="477" s="14" customFormat="1">
      <c r="A477" s="14"/>
      <c r="B477" s="248"/>
      <c r="C477" s="249"/>
      <c r="D477" s="233" t="s">
        <v>150</v>
      </c>
      <c r="E477" s="250" t="s">
        <v>1</v>
      </c>
      <c r="F477" s="251" t="s">
        <v>193</v>
      </c>
      <c r="G477" s="249"/>
      <c r="H477" s="252">
        <v>6</v>
      </c>
      <c r="I477" s="253"/>
      <c r="J477" s="249"/>
      <c r="K477" s="249"/>
      <c r="L477" s="254"/>
      <c r="M477" s="255"/>
      <c r="N477" s="256"/>
      <c r="O477" s="256"/>
      <c r="P477" s="256"/>
      <c r="Q477" s="256"/>
      <c r="R477" s="256"/>
      <c r="S477" s="256"/>
      <c r="T477" s="257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8" t="s">
        <v>150</v>
      </c>
      <c r="AU477" s="258" t="s">
        <v>93</v>
      </c>
      <c r="AV477" s="14" t="s">
        <v>93</v>
      </c>
      <c r="AW477" s="14" t="s">
        <v>36</v>
      </c>
      <c r="AX477" s="14" t="s">
        <v>83</v>
      </c>
      <c r="AY477" s="258" t="s">
        <v>140</v>
      </c>
    </row>
    <row r="478" s="15" customFormat="1">
      <c r="A478" s="15"/>
      <c r="B478" s="259"/>
      <c r="C478" s="260"/>
      <c r="D478" s="233" t="s">
        <v>150</v>
      </c>
      <c r="E478" s="261" t="s">
        <v>1</v>
      </c>
      <c r="F478" s="262" t="s">
        <v>155</v>
      </c>
      <c r="G478" s="260"/>
      <c r="H478" s="263">
        <v>9</v>
      </c>
      <c r="I478" s="264"/>
      <c r="J478" s="260"/>
      <c r="K478" s="260"/>
      <c r="L478" s="265"/>
      <c r="M478" s="266"/>
      <c r="N478" s="267"/>
      <c r="O478" s="267"/>
      <c r="P478" s="267"/>
      <c r="Q478" s="267"/>
      <c r="R478" s="267"/>
      <c r="S478" s="267"/>
      <c r="T478" s="268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9" t="s">
        <v>150</v>
      </c>
      <c r="AU478" s="269" t="s">
        <v>93</v>
      </c>
      <c r="AV478" s="15" t="s">
        <v>146</v>
      </c>
      <c r="AW478" s="15" t="s">
        <v>36</v>
      </c>
      <c r="AX478" s="15" t="s">
        <v>91</v>
      </c>
      <c r="AY478" s="269" t="s">
        <v>140</v>
      </c>
    </row>
    <row r="479" s="2" customFormat="1" ht="14.4" customHeight="1">
      <c r="A479" s="38"/>
      <c r="B479" s="39"/>
      <c r="C479" s="270" t="s">
        <v>709</v>
      </c>
      <c r="D479" s="270" t="s">
        <v>290</v>
      </c>
      <c r="E479" s="271" t="s">
        <v>710</v>
      </c>
      <c r="F479" s="272" t="s">
        <v>711</v>
      </c>
      <c r="G479" s="273" t="s">
        <v>196</v>
      </c>
      <c r="H479" s="274">
        <v>10</v>
      </c>
      <c r="I479" s="275"/>
      <c r="J479" s="276">
        <f>ROUND(I479*H479,2)</f>
        <v>0</v>
      </c>
      <c r="K479" s="277"/>
      <c r="L479" s="278"/>
      <c r="M479" s="279" t="s">
        <v>1</v>
      </c>
      <c r="N479" s="280" t="s">
        <v>48</v>
      </c>
      <c r="O479" s="91"/>
      <c r="P479" s="229">
        <f>O479*H479</f>
        <v>0</v>
      </c>
      <c r="Q479" s="229">
        <v>0.028000000000000001</v>
      </c>
      <c r="R479" s="229">
        <f>Q479*H479</f>
        <v>0.28000000000000003</v>
      </c>
      <c r="S479" s="229">
        <v>0</v>
      </c>
      <c r="T479" s="23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1" t="s">
        <v>207</v>
      </c>
      <c r="AT479" s="231" t="s">
        <v>290</v>
      </c>
      <c r="AU479" s="231" t="s">
        <v>93</v>
      </c>
      <c r="AY479" s="17" t="s">
        <v>140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7" t="s">
        <v>91</v>
      </c>
      <c r="BK479" s="232">
        <f>ROUND(I479*H479,2)</f>
        <v>0</v>
      </c>
      <c r="BL479" s="17" t="s">
        <v>146</v>
      </c>
      <c r="BM479" s="231" t="s">
        <v>712</v>
      </c>
    </row>
    <row r="480" s="2" customFormat="1">
      <c r="A480" s="38"/>
      <c r="B480" s="39"/>
      <c r="C480" s="40"/>
      <c r="D480" s="233" t="s">
        <v>148</v>
      </c>
      <c r="E480" s="40"/>
      <c r="F480" s="234" t="s">
        <v>711</v>
      </c>
      <c r="G480" s="40"/>
      <c r="H480" s="40"/>
      <c r="I480" s="235"/>
      <c r="J480" s="40"/>
      <c r="K480" s="40"/>
      <c r="L480" s="44"/>
      <c r="M480" s="236"/>
      <c r="N480" s="237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148</v>
      </c>
      <c r="AU480" s="17" t="s">
        <v>93</v>
      </c>
    </row>
    <row r="481" s="2" customFormat="1" ht="14.4" customHeight="1">
      <c r="A481" s="38"/>
      <c r="B481" s="39"/>
      <c r="C481" s="219" t="s">
        <v>713</v>
      </c>
      <c r="D481" s="219" t="s">
        <v>142</v>
      </c>
      <c r="E481" s="220" t="s">
        <v>714</v>
      </c>
      <c r="F481" s="221" t="s">
        <v>715</v>
      </c>
      <c r="G481" s="222" t="s">
        <v>196</v>
      </c>
      <c r="H481" s="223">
        <v>80</v>
      </c>
      <c r="I481" s="224"/>
      <c r="J481" s="225">
        <f>ROUND(I481*H481,2)</f>
        <v>0</v>
      </c>
      <c r="K481" s="226"/>
      <c r="L481" s="44"/>
      <c r="M481" s="227" t="s">
        <v>1</v>
      </c>
      <c r="N481" s="228" t="s">
        <v>48</v>
      </c>
      <c r="O481" s="91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1" t="s">
        <v>146</v>
      </c>
      <c r="AT481" s="231" t="s">
        <v>142</v>
      </c>
      <c r="AU481" s="231" t="s">
        <v>93</v>
      </c>
      <c r="AY481" s="17" t="s">
        <v>140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7" t="s">
        <v>91</v>
      </c>
      <c r="BK481" s="232">
        <f>ROUND(I481*H481,2)</f>
        <v>0</v>
      </c>
      <c r="BL481" s="17" t="s">
        <v>146</v>
      </c>
      <c r="BM481" s="231" t="s">
        <v>716</v>
      </c>
    </row>
    <row r="482" s="2" customFormat="1">
      <c r="A482" s="38"/>
      <c r="B482" s="39"/>
      <c r="C482" s="40"/>
      <c r="D482" s="233" t="s">
        <v>148</v>
      </c>
      <c r="E482" s="40"/>
      <c r="F482" s="234" t="s">
        <v>717</v>
      </c>
      <c r="G482" s="40"/>
      <c r="H482" s="40"/>
      <c r="I482" s="235"/>
      <c r="J482" s="40"/>
      <c r="K482" s="40"/>
      <c r="L482" s="44"/>
      <c r="M482" s="236"/>
      <c r="N482" s="237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148</v>
      </c>
      <c r="AU482" s="17" t="s">
        <v>93</v>
      </c>
    </row>
    <row r="483" s="13" customFormat="1">
      <c r="A483" s="13"/>
      <c r="B483" s="238"/>
      <c r="C483" s="239"/>
      <c r="D483" s="233" t="s">
        <v>150</v>
      </c>
      <c r="E483" s="240" t="s">
        <v>1</v>
      </c>
      <c r="F483" s="241" t="s">
        <v>718</v>
      </c>
      <c r="G483" s="239"/>
      <c r="H483" s="240" t="s">
        <v>1</v>
      </c>
      <c r="I483" s="242"/>
      <c r="J483" s="239"/>
      <c r="K483" s="239"/>
      <c r="L483" s="243"/>
      <c r="M483" s="244"/>
      <c r="N483" s="245"/>
      <c r="O483" s="245"/>
      <c r="P483" s="245"/>
      <c r="Q483" s="245"/>
      <c r="R483" s="245"/>
      <c r="S483" s="245"/>
      <c r="T483" s="24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7" t="s">
        <v>150</v>
      </c>
      <c r="AU483" s="247" t="s">
        <v>93</v>
      </c>
      <c r="AV483" s="13" t="s">
        <v>91</v>
      </c>
      <c r="AW483" s="13" t="s">
        <v>36</v>
      </c>
      <c r="AX483" s="13" t="s">
        <v>83</v>
      </c>
      <c r="AY483" s="247" t="s">
        <v>140</v>
      </c>
    </row>
    <row r="484" s="14" customFormat="1">
      <c r="A484" s="14"/>
      <c r="B484" s="248"/>
      <c r="C484" s="249"/>
      <c r="D484" s="233" t="s">
        <v>150</v>
      </c>
      <c r="E484" s="250" t="s">
        <v>1</v>
      </c>
      <c r="F484" s="251" t="s">
        <v>719</v>
      </c>
      <c r="G484" s="249"/>
      <c r="H484" s="252">
        <v>70</v>
      </c>
      <c r="I484" s="253"/>
      <c r="J484" s="249"/>
      <c r="K484" s="249"/>
      <c r="L484" s="254"/>
      <c r="M484" s="255"/>
      <c r="N484" s="256"/>
      <c r="O484" s="256"/>
      <c r="P484" s="256"/>
      <c r="Q484" s="256"/>
      <c r="R484" s="256"/>
      <c r="S484" s="256"/>
      <c r="T484" s="257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8" t="s">
        <v>150</v>
      </c>
      <c r="AU484" s="258" t="s">
        <v>93</v>
      </c>
      <c r="AV484" s="14" t="s">
        <v>93</v>
      </c>
      <c r="AW484" s="14" t="s">
        <v>36</v>
      </c>
      <c r="AX484" s="14" t="s">
        <v>83</v>
      </c>
      <c r="AY484" s="258" t="s">
        <v>140</v>
      </c>
    </row>
    <row r="485" s="13" customFormat="1">
      <c r="A485" s="13"/>
      <c r="B485" s="238"/>
      <c r="C485" s="239"/>
      <c r="D485" s="233" t="s">
        <v>150</v>
      </c>
      <c r="E485" s="240" t="s">
        <v>1</v>
      </c>
      <c r="F485" s="241" t="s">
        <v>720</v>
      </c>
      <c r="G485" s="239"/>
      <c r="H485" s="240" t="s">
        <v>1</v>
      </c>
      <c r="I485" s="242"/>
      <c r="J485" s="239"/>
      <c r="K485" s="239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150</v>
      </c>
      <c r="AU485" s="247" t="s">
        <v>93</v>
      </c>
      <c r="AV485" s="13" t="s">
        <v>91</v>
      </c>
      <c r="AW485" s="13" t="s">
        <v>36</v>
      </c>
      <c r="AX485" s="13" t="s">
        <v>83</v>
      </c>
      <c r="AY485" s="247" t="s">
        <v>140</v>
      </c>
    </row>
    <row r="486" s="14" customFormat="1">
      <c r="A486" s="14"/>
      <c r="B486" s="248"/>
      <c r="C486" s="249"/>
      <c r="D486" s="233" t="s">
        <v>150</v>
      </c>
      <c r="E486" s="250" t="s">
        <v>1</v>
      </c>
      <c r="F486" s="251" t="s">
        <v>221</v>
      </c>
      <c r="G486" s="249"/>
      <c r="H486" s="252">
        <v>10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8" t="s">
        <v>150</v>
      </c>
      <c r="AU486" s="258" t="s">
        <v>93</v>
      </c>
      <c r="AV486" s="14" t="s">
        <v>93</v>
      </c>
      <c r="AW486" s="14" t="s">
        <v>36</v>
      </c>
      <c r="AX486" s="14" t="s">
        <v>83</v>
      </c>
      <c r="AY486" s="258" t="s">
        <v>140</v>
      </c>
    </row>
    <row r="487" s="15" customFormat="1">
      <c r="A487" s="15"/>
      <c r="B487" s="259"/>
      <c r="C487" s="260"/>
      <c r="D487" s="233" t="s">
        <v>150</v>
      </c>
      <c r="E487" s="261" t="s">
        <v>1</v>
      </c>
      <c r="F487" s="262" t="s">
        <v>155</v>
      </c>
      <c r="G487" s="260"/>
      <c r="H487" s="263">
        <v>80</v>
      </c>
      <c r="I487" s="264"/>
      <c r="J487" s="260"/>
      <c r="K487" s="260"/>
      <c r="L487" s="265"/>
      <c r="M487" s="266"/>
      <c r="N487" s="267"/>
      <c r="O487" s="267"/>
      <c r="P487" s="267"/>
      <c r="Q487" s="267"/>
      <c r="R487" s="267"/>
      <c r="S487" s="267"/>
      <c r="T487" s="268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9" t="s">
        <v>150</v>
      </c>
      <c r="AU487" s="269" t="s">
        <v>93</v>
      </c>
      <c r="AV487" s="15" t="s">
        <v>146</v>
      </c>
      <c r="AW487" s="15" t="s">
        <v>36</v>
      </c>
      <c r="AX487" s="15" t="s">
        <v>91</v>
      </c>
      <c r="AY487" s="269" t="s">
        <v>140</v>
      </c>
    </row>
    <row r="488" s="2" customFormat="1" ht="14.4" customHeight="1">
      <c r="A488" s="38"/>
      <c r="B488" s="39"/>
      <c r="C488" s="219" t="s">
        <v>721</v>
      </c>
      <c r="D488" s="219" t="s">
        <v>142</v>
      </c>
      <c r="E488" s="220" t="s">
        <v>722</v>
      </c>
      <c r="F488" s="221" t="s">
        <v>723</v>
      </c>
      <c r="G488" s="222" t="s">
        <v>196</v>
      </c>
      <c r="H488" s="223">
        <v>70</v>
      </c>
      <c r="I488" s="224"/>
      <c r="J488" s="225">
        <f>ROUND(I488*H488,2)</f>
        <v>0</v>
      </c>
      <c r="K488" s="226"/>
      <c r="L488" s="44"/>
      <c r="M488" s="227" t="s">
        <v>1</v>
      </c>
      <c r="N488" s="228" t="s">
        <v>48</v>
      </c>
      <c r="O488" s="91"/>
      <c r="P488" s="229">
        <f>O488*H488</f>
        <v>0</v>
      </c>
      <c r="Q488" s="229">
        <v>0.00060999999999999997</v>
      </c>
      <c r="R488" s="229">
        <f>Q488*H488</f>
        <v>0.042699999999999995</v>
      </c>
      <c r="S488" s="229">
        <v>0</v>
      </c>
      <c r="T488" s="230">
        <f>S488*H488</f>
        <v>0</v>
      </c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R488" s="231" t="s">
        <v>146</v>
      </c>
      <c r="AT488" s="231" t="s">
        <v>142</v>
      </c>
      <c r="AU488" s="231" t="s">
        <v>93</v>
      </c>
      <c r="AY488" s="17" t="s">
        <v>140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7" t="s">
        <v>91</v>
      </c>
      <c r="BK488" s="232">
        <f>ROUND(I488*H488,2)</f>
        <v>0</v>
      </c>
      <c r="BL488" s="17" t="s">
        <v>146</v>
      </c>
      <c r="BM488" s="231" t="s">
        <v>724</v>
      </c>
    </row>
    <row r="489" s="2" customFormat="1">
      <c r="A489" s="38"/>
      <c r="B489" s="39"/>
      <c r="C489" s="40"/>
      <c r="D489" s="233" t="s">
        <v>148</v>
      </c>
      <c r="E489" s="40"/>
      <c r="F489" s="234" t="s">
        <v>725</v>
      </c>
      <c r="G489" s="40"/>
      <c r="H489" s="40"/>
      <c r="I489" s="235"/>
      <c r="J489" s="40"/>
      <c r="K489" s="40"/>
      <c r="L489" s="44"/>
      <c r="M489" s="236"/>
      <c r="N489" s="237"/>
      <c r="O489" s="91"/>
      <c r="P489" s="91"/>
      <c r="Q489" s="91"/>
      <c r="R489" s="91"/>
      <c r="S489" s="91"/>
      <c r="T489" s="92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T489" s="17" t="s">
        <v>148</v>
      </c>
      <c r="AU489" s="17" t="s">
        <v>93</v>
      </c>
    </row>
    <row r="490" s="13" customFormat="1">
      <c r="A490" s="13"/>
      <c r="B490" s="238"/>
      <c r="C490" s="239"/>
      <c r="D490" s="233" t="s">
        <v>150</v>
      </c>
      <c r="E490" s="240" t="s">
        <v>1</v>
      </c>
      <c r="F490" s="241" t="s">
        <v>726</v>
      </c>
      <c r="G490" s="239"/>
      <c r="H490" s="240" t="s">
        <v>1</v>
      </c>
      <c r="I490" s="242"/>
      <c r="J490" s="239"/>
      <c r="K490" s="239"/>
      <c r="L490" s="243"/>
      <c r="M490" s="244"/>
      <c r="N490" s="245"/>
      <c r="O490" s="245"/>
      <c r="P490" s="245"/>
      <c r="Q490" s="245"/>
      <c r="R490" s="245"/>
      <c r="S490" s="245"/>
      <c r="T490" s="24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7" t="s">
        <v>150</v>
      </c>
      <c r="AU490" s="247" t="s">
        <v>93</v>
      </c>
      <c r="AV490" s="13" t="s">
        <v>91</v>
      </c>
      <c r="AW490" s="13" t="s">
        <v>36</v>
      </c>
      <c r="AX490" s="13" t="s">
        <v>83</v>
      </c>
      <c r="AY490" s="247" t="s">
        <v>140</v>
      </c>
    </row>
    <row r="491" s="14" customFormat="1">
      <c r="A491" s="14"/>
      <c r="B491" s="248"/>
      <c r="C491" s="249"/>
      <c r="D491" s="233" t="s">
        <v>150</v>
      </c>
      <c r="E491" s="250" t="s">
        <v>1</v>
      </c>
      <c r="F491" s="251" t="s">
        <v>727</v>
      </c>
      <c r="G491" s="249"/>
      <c r="H491" s="252">
        <v>70</v>
      </c>
      <c r="I491" s="253"/>
      <c r="J491" s="249"/>
      <c r="K491" s="249"/>
      <c r="L491" s="254"/>
      <c r="M491" s="255"/>
      <c r="N491" s="256"/>
      <c r="O491" s="256"/>
      <c r="P491" s="256"/>
      <c r="Q491" s="256"/>
      <c r="R491" s="256"/>
      <c r="S491" s="256"/>
      <c r="T491" s="257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8" t="s">
        <v>150</v>
      </c>
      <c r="AU491" s="258" t="s">
        <v>93</v>
      </c>
      <c r="AV491" s="14" t="s">
        <v>93</v>
      </c>
      <c r="AW491" s="14" t="s">
        <v>36</v>
      </c>
      <c r="AX491" s="14" t="s">
        <v>91</v>
      </c>
      <c r="AY491" s="258" t="s">
        <v>140</v>
      </c>
    </row>
    <row r="492" s="2" customFormat="1" ht="14.4" customHeight="1">
      <c r="A492" s="38"/>
      <c r="B492" s="39"/>
      <c r="C492" s="219" t="s">
        <v>728</v>
      </c>
      <c r="D492" s="219" t="s">
        <v>142</v>
      </c>
      <c r="E492" s="220" t="s">
        <v>729</v>
      </c>
      <c r="F492" s="221" t="s">
        <v>730</v>
      </c>
      <c r="G492" s="222" t="s">
        <v>196</v>
      </c>
      <c r="H492" s="223">
        <v>10</v>
      </c>
      <c r="I492" s="224"/>
      <c r="J492" s="225">
        <f>ROUND(I492*H492,2)</f>
        <v>0</v>
      </c>
      <c r="K492" s="226"/>
      <c r="L492" s="44"/>
      <c r="M492" s="227" t="s">
        <v>1</v>
      </c>
      <c r="N492" s="228" t="s">
        <v>48</v>
      </c>
      <c r="O492" s="91"/>
      <c r="P492" s="229">
        <f>O492*H492</f>
        <v>0</v>
      </c>
      <c r="Q492" s="229">
        <v>0.00059999999999999995</v>
      </c>
      <c r="R492" s="229">
        <f>Q492*H492</f>
        <v>0.0059999999999999993</v>
      </c>
      <c r="S492" s="229">
        <v>0</v>
      </c>
      <c r="T492" s="230">
        <f>S492*H492</f>
        <v>0</v>
      </c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R492" s="231" t="s">
        <v>146</v>
      </c>
      <c r="AT492" s="231" t="s">
        <v>142</v>
      </c>
      <c r="AU492" s="231" t="s">
        <v>93</v>
      </c>
      <c r="AY492" s="17" t="s">
        <v>140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7" t="s">
        <v>91</v>
      </c>
      <c r="BK492" s="232">
        <f>ROUND(I492*H492,2)</f>
        <v>0</v>
      </c>
      <c r="BL492" s="17" t="s">
        <v>146</v>
      </c>
      <c r="BM492" s="231" t="s">
        <v>731</v>
      </c>
    </row>
    <row r="493" s="2" customFormat="1">
      <c r="A493" s="38"/>
      <c r="B493" s="39"/>
      <c r="C493" s="40"/>
      <c r="D493" s="233" t="s">
        <v>148</v>
      </c>
      <c r="E493" s="40"/>
      <c r="F493" s="234" t="s">
        <v>732</v>
      </c>
      <c r="G493" s="40"/>
      <c r="H493" s="40"/>
      <c r="I493" s="235"/>
      <c r="J493" s="40"/>
      <c r="K493" s="40"/>
      <c r="L493" s="44"/>
      <c r="M493" s="236"/>
      <c r="N493" s="237"/>
      <c r="O493" s="91"/>
      <c r="P493" s="91"/>
      <c r="Q493" s="91"/>
      <c r="R493" s="91"/>
      <c r="S493" s="91"/>
      <c r="T493" s="92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T493" s="17" t="s">
        <v>148</v>
      </c>
      <c r="AU493" s="17" t="s">
        <v>93</v>
      </c>
    </row>
    <row r="494" s="13" customFormat="1">
      <c r="A494" s="13"/>
      <c r="B494" s="238"/>
      <c r="C494" s="239"/>
      <c r="D494" s="233" t="s">
        <v>150</v>
      </c>
      <c r="E494" s="240" t="s">
        <v>1</v>
      </c>
      <c r="F494" s="241" t="s">
        <v>733</v>
      </c>
      <c r="G494" s="239"/>
      <c r="H494" s="240" t="s">
        <v>1</v>
      </c>
      <c r="I494" s="242"/>
      <c r="J494" s="239"/>
      <c r="K494" s="239"/>
      <c r="L494" s="243"/>
      <c r="M494" s="244"/>
      <c r="N494" s="245"/>
      <c r="O494" s="245"/>
      <c r="P494" s="245"/>
      <c r="Q494" s="245"/>
      <c r="R494" s="245"/>
      <c r="S494" s="245"/>
      <c r="T494" s="24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7" t="s">
        <v>150</v>
      </c>
      <c r="AU494" s="247" t="s">
        <v>93</v>
      </c>
      <c r="AV494" s="13" t="s">
        <v>91</v>
      </c>
      <c r="AW494" s="13" t="s">
        <v>36</v>
      </c>
      <c r="AX494" s="13" t="s">
        <v>83</v>
      </c>
      <c r="AY494" s="247" t="s">
        <v>140</v>
      </c>
    </row>
    <row r="495" s="14" customFormat="1">
      <c r="A495" s="14"/>
      <c r="B495" s="248"/>
      <c r="C495" s="249"/>
      <c r="D495" s="233" t="s">
        <v>150</v>
      </c>
      <c r="E495" s="250" t="s">
        <v>1</v>
      </c>
      <c r="F495" s="251" t="s">
        <v>221</v>
      </c>
      <c r="G495" s="249"/>
      <c r="H495" s="252">
        <v>10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8" t="s">
        <v>150</v>
      </c>
      <c r="AU495" s="258" t="s">
        <v>93</v>
      </c>
      <c r="AV495" s="14" t="s">
        <v>93</v>
      </c>
      <c r="AW495" s="14" t="s">
        <v>36</v>
      </c>
      <c r="AX495" s="14" t="s">
        <v>91</v>
      </c>
      <c r="AY495" s="258" t="s">
        <v>140</v>
      </c>
    </row>
    <row r="496" s="2" customFormat="1" ht="14.4" customHeight="1">
      <c r="A496" s="38"/>
      <c r="B496" s="39"/>
      <c r="C496" s="219" t="s">
        <v>734</v>
      </c>
      <c r="D496" s="219" t="s">
        <v>142</v>
      </c>
      <c r="E496" s="220" t="s">
        <v>735</v>
      </c>
      <c r="F496" s="221" t="s">
        <v>736</v>
      </c>
      <c r="G496" s="222" t="s">
        <v>196</v>
      </c>
      <c r="H496" s="223">
        <v>10</v>
      </c>
      <c r="I496" s="224"/>
      <c r="J496" s="225">
        <f>ROUND(I496*H496,2)</f>
        <v>0</v>
      </c>
      <c r="K496" s="226"/>
      <c r="L496" s="44"/>
      <c r="M496" s="227" t="s">
        <v>1</v>
      </c>
      <c r="N496" s="228" t="s">
        <v>48</v>
      </c>
      <c r="O496" s="91"/>
      <c r="P496" s="229">
        <f>O496*H496</f>
        <v>0</v>
      </c>
      <c r="Q496" s="229">
        <v>0</v>
      </c>
      <c r="R496" s="229">
        <f>Q496*H496</f>
        <v>0</v>
      </c>
      <c r="S496" s="229">
        <v>0</v>
      </c>
      <c r="T496" s="23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1" t="s">
        <v>146</v>
      </c>
      <c r="AT496" s="231" t="s">
        <v>142</v>
      </c>
      <c r="AU496" s="231" t="s">
        <v>93</v>
      </c>
      <c r="AY496" s="17" t="s">
        <v>140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7" t="s">
        <v>91</v>
      </c>
      <c r="BK496" s="232">
        <f>ROUND(I496*H496,2)</f>
        <v>0</v>
      </c>
      <c r="BL496" s="17" t="s">
        <v>146</v>
      </c>
      <c r="BM496" s="231" t="s">
        <v>737</v>
      </c>
    </row>
    <row r="497" s="2" customFormat="1">
      <c r="A497" s="38"/>
      <c r="B497" s="39"/>
      <c r="C497" s="40"/>
      <c r="D497" s="233" t="s">
        <v>148</v>
      </c>
      <c r="E497" s="40"/>
      <c r="F497" s="234" t="s">
        <v>738</v>
      </c>
      <c r="G497" s="40"/>
      <c r="H497" s="40"/>
      <c r="I497" s="235"/>
      <c r="J497" s="40"/>
      <c r="K497" s="40"/>
      <c r="L497" s="44"/>
      <c r="M497" s="236"/>
      <c r="N497" s="237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148</v>
      </c>
      <c r="AU497" s="17" t="s">
        <v>93</v>
      </c>
    </row>
    <row r="498" s="13" customFormat="1">
      <c r="A498" s="13"/>
      <c r="B498" s="238"/>
      <c r="C498" s="239"/>
      <c r="D498" s="233" t="s">
        <v>150</v>
      </c>
      <c r="E498" s="240" t="s">
        <v>1</v>
      </c>
      <c r="F498" s="241" t="s">
        <v>739</v>
      </c>
      <c r="G498" s="239"/>
      <c r="H498" s="240" t="s">
        <v>1</v>
      </c>
      <c r="I498" s="242"/>
      <c r="J498" s="239"/>
      <c r="K498" s="239"/>
      <c r="L498" s="243"/>
      <c r="M498" s="244"/>
      <c r="N498" s="245"/>
      <c r="O498" s="245"/>
      <c r="P498" s="245"/>
      <c r="Q498" s="245"/>
      <c r="R498" s="245"/>
      <c r="S498" s="245"/>
      <c r="T498" s="24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7" t="s">
        <v>150</v>
      </c>
      <c r="AU498" s="247" t="s">
        <v>93</v>
      </c>
      <c r="AV498" s="13" t="s">
        <v>91</v>
      </c>
      <c r="AW498" s="13" t="s">
        <v>36</v>
      </c>
      <c r="AX498" s="13" t="s">
        <v>83</v>
      </c>
      <c r="AY498" s="247" t="s">
        <v>140</v>
      </c>
    </row>
    <row r="499" s="14" customFormat="1">
      <c r="A499" s="14"/>
      <c r="B499" s="248"/>
      <c r="C499" s="249"/>
      <c r="D499" s="233" t="s">
        <v>150</v>
      </c>
      <c r="E499" s="250" t="s">
        <v>1</v>
      </c>
      <c r="F499" s="251" t="s">
        <v>221</v>
      </c>
      <c r="G499" s="249"/>
      <c r="H499" s="252">
        <v>10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8" t="s">
        <v>150</v>
      </c>
      <c r="AU499" s="258" t="s">
        <v>93</v>
      </c>
      <c r="AV499" s="14" t="s">
        <v>93</v>
      </c>
      <c r="AW499" s="14" t="s">
        <v>36</v>
      </c>
      <c r="AX499" s="14" t="s">
        <v>91</v>
      </c>
      <c r="AY499" s="258" t="s">
        <v>140</v>
      </c>
    </row>
    <row r="500" s="2" customFormat="1" ht="14.4" customHeight="1">
      <c r="A500" s="38"/>
      <c r="B500" s="39"/>
      <c r="C500" s="219" t="s">
        <v>740</v>
      </c>
      <c r="D500" s="219" t="s">
        <v>142</v>
      </c>
      <c r="E500" s="220" t="s">
        <v>741</v>
      </c>
      <c r="F500" s="221" t="s">
        <v>742</v>
      </c>
      <c r="G500" s="222" t="s">
        <v>196</v>
      </c>
      <c r="H500" s="223">
        <v>70</v>
      </c>
      <c r="I500" s="224"/>
      <c r="J500" s="225">
        <f>ROUND(I500*H500,2)</f>
        <v>0</v>
      </c>
      <c r="K500" s="226"/>
      <c r="L500" s="44"/>
      <c r="M500" s="227" t="s">
        <v>1</v>
      </c>
      <c r="N500" s="228" t="s">
        <v>48</v>
      </c>
      <c r="O500" s="91"/>
      <c r="P500" s="229">
        <f>O500*H500</f>
        <v>0</v>
      </c>
      <c r="Q500" s="229">
        <v>0</v>
      </c>
      <c r="R500" s="229">
        <f>Q500*H500</f>
        <v>0</v>
      </c>
      <c r="S500" s="229">
        <v>0</v>
      </c>
      <c r="T500" s="23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1" t="s">
        <v>146</v>
      </c>
      <c r="AT500" s="231" t="s">
        <v>142</v>
      </c>
      <c r="AU500" s="231" t="s">
        <v>93</v>
      </c>
      <c r="AY500" s="17" t="s">
        <v>140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7" t="s">
        <v>91</v>
      </c>
      <c r="BK500" s="232">
        <f>ROUND(I500*H500,2)</f>
        <v>0</v>
      </c>
      <c r="BL500" s="17" t="s">
        <v>146</v>
      </c>
      <c r="BM500" s="231" t="s">
        <v>743</v>
      </c>
    </row>
    <row r="501" s="2" customFormat="1">
      <c r="A501" s="38"/>
      <c r="B501" s="39"/>
      <c r="C501" s="40"/>
      <c r="D501" s="233" t="s">
        <v>148</v>
      </c>
      <c r="E501" s="40"/>
      <c r="F501" s="234" t="s">
        <v>744</v>
      </c>
      <c r="G501" s="40"/>
      <c r="H501" s="40"/>
      <c r="I501" s="235"/>
      <c r="J501" s="40"/>
      <c r="K501" s="40"/>
      <c r="L501" s="44"/>
      <c r="M501" s="236"/>
      <c r="N501" s="237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148</v>
      </c>
      <c r="AU501" s="17" t="s">
        <v>93</v>
      </c>
    </row>
    <row r="502" s="13" customFormat="1">
      <c r="A502" s="13"/>
      <c r="B502" s="238"/>
      <c r="C502" s="239"/>
      <c r="D502" s="233" t="s">
        <v>150</v>
      </c>
      <c r="E502" s="240" t="s">
        <v>1</v>
      </c>
      <c r="F502" s="241" t="s">
        <v>745</v>
      </c>
      <c r="G502" s="239"/>
      <c r="H502" s="240" t="s">
        <v>1</v>
      </c>
      <c r="I502" s="242"/>
      <c r="J502" s="239"/>
      <c r="K502" s="239"/>
      <c r="L502" s="243"/>
      <c r="M502" s="244"/>
      <c r="N502" s="245"/>
      <c r="O502" s="245"/>
      <c r="P502" s="245"/>
      <c r="Q502" s="245"/>
      <c r="R502" s="245"/>
      <c r="S502" s="245"/>
      <c r="T502" s="24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7" t="s">
        <v>150</v>
      </c>
      <c r="AU502" s="247" t="s">
        <v>93</v>
      </c>
      <c r="AV502" s="13" t="s">
        <v>91</v>
      </c>
      <c r="AW502" s="13" t="s">
        <v>36</v>
      </c>
      <c r="AX502" s="13" t="s">
        <v>83</v>
      </c>
      <c r="AY502" s="247" t="s">
        <v>140</v>
      </c>
    </row>
    <row r="503" s="14" customFormat="1">
      <c r="A503" s="14"/>
      <c r="B503" s="248"/>
      <c r="C503" s="249"/>
      <c r="D503" s="233" t="s">
        <v>150</v>
      </c>
      <c r="E503" s="250" t="s">
        <v>1</v>
      </c>
      <c r="F503" s="251" t="s">
        <v>746</v>
      </c>
      <c r="G503" s="249"/>
      <c r="H503" s="252">
        <v>70</v>
      </c>
      <c r="I503" s="253"/>
      <c r="J503" s="249"/>
      <c r="K503" s="249"/>
      <c r="L503" s="254"/>
      <c r="M503" s="255"/>
      <c r="N503" s="256"/>
      <c r="O503" s="256"/>
      <c r="P503" s="256"/>
      <c r="Q503" s="256"/>
      <c r="R503" s="256"/>
      <c r="S503" s="256"/>
      <c r="T503" s="257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8" t="s">
        <v>150</v>
      </c>
      <c r="AU503" s="258" t="s">
        <v>93</v>
      </c>
      <c r="AV503" s="14" t="s">
        <v>93</v>
      </c>
      <c r="AW503" s="14" t="s">
        <v>36</v>
      </c>
      <c r="AX503" s="14" t="s">
        <v>91</v>
      </c>
      <c r="AY503" s="258" t="s">
        <v>140</v>
      </c>
    </row>
    <row r="504" s="2" customFormat="1" ht="14.4" customHeight="1">
      <c r="A504" s="38"/>
      <c r="B504" s="39"/>
      <c r="C504" s="219" t="s">
        <v>747</v>
      </c>
      <c r="D504" s="219" t="s">
        <v>142</v>
      </c>
      <c r="E504" s="220" t="s">
        <v>748</v>
      </c>
      <c r="F504" s="221" t="s">
        <v>749</v>
      </c>
      <c r="G504" s="222" t="s">
        <v>196</v>
      </c>
      <c r="H504" s="223">
        <v>88</v>
      </c>
      <c r="I504" s="224"/>
      <c r="J504" s="225">
        <f>ROUND(I504*H504,2)</f>
        <v>0</v>
      </c>
      <c r="K504" s="226"/>
      <c r="L504" s="44"/>
      <c r="M504" s="227" t="s">
        <v>1</v>
      </c>
      <c r="N504" s="228" t="s">
        <v>48</v>
      </c>
      <c r="O504" s="91"/>
      <c r="P504" s="229">
        <f>O504*H504</f>
        <v>0</v>
      </c>
      <c r="Q504" s="229">
        <v>0</v>
      </c>
      <c r="R504" s="229">
        <f>Q504*H504</f>
        <v>0</v>
      </c>
      <c r="S504" s="229">
        <v>0</v>
      </c>
      <c r="T504" s="23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1" t="s">
        <v>146</v>
      </c>
      <c r="AT504" s="231" t="s">
        <v>142</v>
      </c>
      <c r="AU504" s="231" t="s">
        <v>93</v>
      </c>
      <c r="AY504" s="17" t="s">
        <v>140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7" t="s">
        <v>91</v>
      </c>
      <c r="BK504" s="232">
        <f>ROUND(I504*H504,2)</f>
        <v>0</v>
      </c>
      <c r="BL504" s="17" t="s">
        <v>146</v>
      </c>
      <c r="BM504" s="231" t="s">
        <v>750</v>
      </c>
    </row>
    <row r="505" s="2" customFormat="1">
      <c r="A505" s="38"/>
      <c r="B505" s="39"/>
      <c r="C505" s="40"/>
      <c r="D505" s="233" t="s">
        <v>148</v>
      </c>
      <c r="E505" s="40"/>
      <c r="F505" s="234" t="s">
        <v>751</v>
      </c>
      <c r="G505" s="40"/>
      <c r="H505" s="40"/>
      <c r="I505" s="235"/>
      <c r="J505" s="40"/>
      <c r="K505" s="40"/>
      <c r="L505" s="44"/>
      <c r="M505" s="236"/>
      <c r="N505" s="237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148</v>
      </c>
      <c r="AU505" s="17" t="s">
        <v>93</v>
      </c>
    </row>
    <row r="506" s="13" customFormat="1">
      <c r="A506" s="13"/>
      <c r="B506" s="238"/>
      <c r="C506" s="239"/>
      <c r="D506" s="233" t="s">
        <v>150</v>
      </c>
      <c r="E506" s="240" t="s">
        <v>1</v>
      </c>
      <c r="F506" s="241" t="s">
        <v>752</v>
      </c>
      <c r="G506" s="239"/>
      <c r="H506" s="240" t="s">
        <v>1</v>
      </c>
      <c r="I506" s="242"/>
      <c r="J506" s="239"/>
      <c r="K506" s="239"/>
      <c r="L506" s="243"/>
      <c r="M506" s="244"/>
      <c r="N506" s="245"/>
      <c r="O506" s="245"/>
      <c r="P506" s="245"/>
      <c r="Q506" s="245"/>
      <c r="R506" s="245"/>
      <c r="S506" s="245"/>
      <c r="T506" s="24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7" t="s">
        <v>150</v>
      </c>
      <c r="AU506" s="247" t="s">
        <v>93</v>
      </c>
      <c r="AV506" s="13" t="s">
        <v>91</v>
      </c>
      <c r="AW506" s="13" t="s">
        <v>36</v>
      </c>
      <c r="AX506" s="13" t="s">
        <v>83</v>
      </c>
      <c r="AY506" s="247" t="s">
        <v>140</v>
      </c>
    </row>
    <row r="507" s="14" customFormat="1">
      <c r="A507" s="14"/>
      <c r="B507" s="248"/>
      <c r="C507" s="249"/>
      <c r="D507" s="233" t="s">
        <v>150</v>
      </c>
      <c r="E507" s="250" t="s">
        <v>1</v>
      </c>
      <c r="F507" s="251" t="s">
        <v>753</v>
      </c>
      <c r="G507" s="249"/>
      <c r="H507" s="252">
        <v>88</v>
      </c>
      <c r="I507" s="253"/>
      <c r="J507" s="249"/>
      <c r="K507" s="249"/>
      <c r="L507" s="254"/>
      <c r="M507" s="255"/>
      <c r="N507" s="256"/>
      <c r="O507" s="256"/>
      <c r="P507" s="256"/>
      <c r="Q507" s="256"/>
      <c r="R507" s="256"/>
      <c r="S507" s="256"/>
      <c r="T507" s="257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8" t="s">
        <v>150</v>
      </c>
      <c r="AU507" s="258" t="s">
        <v>93</v>
      </c>
      <c r="AV507" s="14" t="s">
        <v>93</v>
      </c>
      <c r="AW507" s="14" t="s">
        <v>36</v>
      </c>
      <c r="AX507" s="14" t="s">
        <v>91</v>
      </c>
      <c r="AY507" s="258" t="s">
        <v>140</v>
      </c>
    </row>
    <row r="508" s="2" customFormat="1" ht="14.4" customHeight="1">
      <c r="A508" s="38"/>
      <c r="B508" s="39"/>
      <c r="C508" s="219" t="s">
        <v>754</v>
      </c>
      <c r="D508" s="219" t="s">
        <v>142</v>
      </c>
      <c r="E508" s="220" t="s">
        <v>755</v>
      </c>
      <c r="F508" s="221" t="s">
        <v>756</v>
      </c>
      <c r="G508" s="222" t="s">
        <v>685</v>
      </c>
      <c r="H508" s="223">
        <v>5</v>
      </c>
      <c r="I508" s="224"/>
      <c r="J508" s="225">
        <f>ROUND(I508*H508,2)</f>
        <v>0</v>
      </c>
      <c r="K508" s="226"/>
      <c r="L508" s="44"/>
      <c r="M508" s="227" t="s">
        <v>1</v>
      </c>
      <c r="N508" s="228" t="s">
        <v>48</v>
      </c>
      <c r="O508" s="91"/>
      <c r="P508" s="229">
        <f>O508*H508</f>
        <v>0</v>
      </c>
      <c r="Q508" s="229">
        <v>0</v>
      </c>
      <c r="R508" s="229">
        <f>Q508*H508</f>
        <v>0</v>
      </c>
      <c r="S508" s="229">
        <v>0</v>
      </c>
      <c r="T508" s="23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31" t="s">
        <v>146</v>
      </c>
      <c r="AT508" s="231" t="s">
        <v>142</v>
      </c>
      <c r="AU508" s="231" t="s">
        <v>93</v>
      </c>
      <c r="AY508" s="17" t="s">
        <v>140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7" t="s">
        <v>91</v>
      </c>
      <c r="BK508" s="232">
        <f>ROUND(I508*H508,2)</f>
        <v>0</v>
      </c>
      <c r="BL508" s="17" t="s">
        <v>146</v>
      </c>
      <c r="BM508" s="231" t="s">
        <v>757</v>
      </c>
    </row>
    <row r="509" s="2" customFormat="1">
      <c r="A509" s="38"/>
      <c r="B509" s="39"/>
      <c r="C509" s="40"/>
      <c r="D509" s="233" t="s">
        <v>148</v>
      </c>
      <c r="E509" s="40"/>
      <c r="F509" s="234" t="s">
        <v>756</v>
      </c>
      <c r="G509" s="40"/>
      <c r="H509" s="40"/>
      <c r="I509" s="235"/>
      <c r="J509" s="40"/>
      <c r="K509" s="40"/>
      <c r="L509" s="44"/>
      <c r="M509" s="236"/>
      <c r="N509" s="237"/>
      <c r="O509" s="91"/>
      <c r="P509" s="91"/>
      <c r="Q509" s="91"/>
      <c r="R509" s="91"/>
      <c r="S509" s="91"/>
      <c r="T509" s="92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T509" s="17" t="s">
        <v>148</v>
      </c>
      <c r="AU509" s="17" t="s">
        <v>93</v>
      </c>
    </row>
    <row r="510" s="13" customFormat="1">
      <c r="A510" s="13"/>
      <c r="B510" s="238"/>
      <c r="C510" s="239"/>
      <c r="D510" s="233" t="s">
        <v>150</v>
      </c>
      <c r="E510" s="240" t="s">
        <v>1</v>
      </c>
      <c r="F510" s="241" t="s">
        <v>758</v>
      </c>
      <c r="G510" s="239"/>
      <c r="H510" s="240" t="s">
        <v>1</v>
      </c>
      <c r="I510" s="242"/>
      <c r="J510" s="239"/>
      <c r="K510" s="239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150</v>
      </c>
      <c r="AU510" s="247" t="s">
        <v>93</v>
      </c>
      <c r="AV510" s="13" t="s">
        <v>91</v>
      </c>
      <c r="AW510" s="13" t="s">
        <v>36</v>
      </c>
      <c r="AX510" s="13" t="s">
        <v>83</v>
      </c>
      <c r="AY510" s="247" t="s">
        <v>140</v>
      </c>
    </row>
    <row r="511" s="13" customFormat="1">
      <c r="A511" s="13"/>
      <c r="B511" s="238"/>
      <c r="C511" s="239"/>
      <c r="D511" s="233" t="s">
        <v>150</v>
      </c>
      <c r="E511" s="240" t="s">
        <v>1</v>
      </c>
      <c r="F511" s="241" t="s">
        <v>759</v>
      </c>
      <c r="G511" s="239"/>
      <c r="H511" s="240" t="s">
        <v>1</v>
      </c>
      <c r="I511" s="242"/>
      <c r="J511" s="239"/>
      <c r="K511" s="239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150</v>
      </c>
      <c r="AU511" s="247" t="s">
        <v>93</v>
      </c>
      <c r="AV511" s="13" t="s">
        <v>91</v>
      </c>
      <c r="AW511" s="13" t="s">
        <v>36</v>
      </c>
      <c r="AX511" s="13" t="s">
        <v>83</v>
      </c>
      <c r="AY511" s="247" t="s">
        <v>140</v>
      </c>
    </row>
    <row r="512" s="13" customFormat="1">
      <c r="A512" s="13"/>
      <c r="B512" s="238"/>
      <c r="C512" s="239"/>
      <c r="D512" s="233" t="s">
        <v>150</v>
      </c>
      <c r="E512" s="240" t="s">
        <v>1</v>
      </c>
      <c r="F512" s="241" t="s">
        <v>760</v>
      </c>
      <c r="G512" s="239"/>
      <c r="H512" s="240" t="s">
        <v>1</v>
      </c>
      <c r="I512" s="242"/>
      <c r="J512" s="239"/>
      <c r="K512" s="239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150</v>
      </c>
      <c r="AU512" s="247" t="s">
        <v>93</v>
      </c>
      <c r="AV512" s="13" t="s">
        <v>91</v>
      </c>
      <c r="AW512" s="13" t="s">
        <v>36</v>
      </c>
      <c r="AX512" s="13" t="s">
        <v>83</v>
      </c>
      <c r="AY512" s="247" t="s">
        <v>140</v>
      </c>
    </row>
    <row r="513" s="13" customFormat="1">
      <c r="A513" s="13"/>
      <c r="B513" s="238"/>
      <c r="C513" s="239"/>
      <c r="D513" s="233" t="s">
        <v>150</v>
      </c>
      <c r="E513" s="240" t="s">
        <v>1</v>
      </c>
      <c r="F513" s="241" t="s">
        <v>761</v>
      </c>
      <c r="G513" s="239"/>
      <c r="H513" s="240" t="s">
        <v>1</v>
      </c>
      <c r="I513" s="242"/>
      <c r="J513" s="239"/>
      <c r="K513" s="239"/>
      <c r="L513" s="243"/>
      <c r="M513" s="244"/>
      <c r="N513" s="245"/>
      <c r="O513" s="245"/>
      <c r="P513" s="245"/>
      <c r="Q513" s="245"/>
      <c r="R513" s="245"/>
      <c r="S513" s="245"/>
      <c r="T513" s="246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7" t="s">
        <v>150</v>
      </c>
      <c r="AU513" s="247" t="s">
        <v>93</v>
      </c>
      <c r="AV513" s="13" t="s">
        <v>91</v>
      </c>
      <c r="AW513" s="13" t="s">
        <v>36</v>
      </c>
      <c r="AX513" s="13" t="s">
        <v>83</v>
      </c>
      <c r="AY513" s="247" t="s">
        <v>140</v>
      </c>
    </row>
    <row r="514" s="14" customFormat="1">
      <c r="A514" s="14"/>
      <c r="B514" s="248"/>
      <c r="C514" s="249"/>
      <c r="D514" s="233" t="s">
        <v>150</v>
      </c>
      <c r="E514" s="250" t="s">
        <v>1</v>
      </c>
      <c r="F514" s="251" t="s">
        <v>183</v>
      </c>
      <c r="G514" s="249"/>
      <c r="H514" s="252">
        <v>5</v>
      </c>
      <c r="I514" s="253"/>
      <c r="J514" s="249"/>
      <c r="K514" s="249"/>
      <c r="L514" s="254"/>
      <c r="M514" s="255"/>
      <c r="N514" s="256"/>
      <c r="O514" s="256"/>
      <c r="P514" s="256"/>
      <c r="Q514" s="256"/>
      <c r="R514" s="256"/>
      <c r="S514" s="256"/>
      <c r="T514" s="257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8" t="s">
        <v>150</v>
      </c>
      <c r="AU514" s="258" t="s">
        <v>93</v>
      </c>
      <c r="AV514" s="14" t="s">
        <v>93</v>
      </c>
      <c r="AW514" s="14" t="s">
        <v>36</v>
      </c>
      <c r="AX514" s="14" t="s">
        <v>91</v>
      </c>
      <c r="AY514" s="258" t="s">
        <v>140</v>
      </c>
    </row>
    <row r="515" s="2" customFormat="1" ht="14.4" customHeight="1">
      <c r="A515" s="38"/>
      <c r="B515" s="39"/>
      <c r="C515" s="219" t="s">
        <v>762</v>
      </c>
      <c r="D515" s="219" t="s">
        <v>142</v>
      </c>
      <c r="E515" s="220" t="s">
        <v>763</v>
      </c>
      <c r="F515" s="221" t="s">
        <v>764</v>
      </c>
      <c r="G515" s="222" t="s">
        <v>450</v>
      </c>
      <c r="H515" s="223">
        <v>2</v>
      </c>
      <c r="I515" s="224"/>
      <c r="J515" s="225">
        <f>ROUND(I515*H515,2)</f>
        <v>0</v>
      </c>
      <c r="K515" s="226"/>
      <c r="L515" s="44"/>
      <c r="M515" s="227" t="s">
        <v>1</v>
      </c>
      <c r="N515" s="228" t="s">
        <v>48</v>
      </c>
      <c r="O515" s="91"/>
      <c r="P515" s="229">
        <f>O515*H515</f>
        <v>0</v>
      </c>
      <c r="Q515" s="229">
        <v>0</v>
      </c>
      <c r="R515" s="229">
        <f>Q515*H515</f>
        <v>0</v>
      </c>
      <c r="S515" s="229">
        <v>0</v>
      </c>
      <c r="T515" s="23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1" t="s">
        <v>146</v>
      </c>
      <c r="AT515" s="231" t="s">
        <v>142</v>
      </c>
      <c r="AU515" s="231" t="s">
        <v>93</v>
      </c>
      <c r="AY515" s="17" t="s">
        <v>140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7" t="s">
        <v>91</v>
      </c>
      <c r="BK515" s="232">
        <f>ROUND(I515*H515,2)</f>
        <v>0</v>
      </c>
      <c r="BL515" s="17" t="s">
        <v>146</v>
      </c>
      <c r="BM515" s="231" t="s">
        <v>765</v>
      </c>
    </row>
    <row r="516" s="2" customFormat="1">
      <c r="A516" s="38"/>
      <c r="B516" s="39"/>
      <c r="C516" s="40"/>
      <c r="D516" s="233" t="s">
        <v>148</v>
      </c>
      <c r="E516" s="40"/>
      <c r="F516" s="234" t="s">
        <v>764</v>
      </c>
      <c r="G516" s="40"/>
      <c r="H516" s="40"/>
      <c r="I516" s="235"/>
      <c r="J516" s="40"/>
      <c r="K516" s="40"/>
      <c r="L516" s="44"/>
      <c r="M516" s="236"/>
      <c r="N516" s="237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148</v>
      </c>
      <c r="AU516" s="17" t="s">
        <v>93</v>
      </c>
    </row>
    <row r="517" s="13" customFormat="1">
      <c r="A517" s="13"/>
      <c r="B517" s="238"/>
      <c r="C517" s="239"/>
      <c r="D517" s="233" t="s">
        <v>150</v>
      </c>
      <c r="E517" s="240" t="s">
        <v>1</v>
      </c>
      <c r="F517" s="241" t="s">
        <v>766</v>
      </c>
      <c r="G517" s="239"/>
      <c r="H517" s="240" t="s">
        <v>1</v>
      </c>
      <c r="I517" s="242"/>
      <c r="J517" s="239"/>
      <c r="K517" s="239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150</v>
      </c>
      <c r="AU517" s="247" t="s">
        <v>93</v>
      </c>
      <c r="AV517" s="13" t="s">
        <v>91</v>
      </c>
      <c r="AW517" s="13" t="s">
        <v>36</v>
      </c>
      <c r="AX517" s="13" t="s">
        <v>83</v>
      </c>
      <c r="AY517" s="247" t="s">
        <v>140</v>
      </c>
    </row>
    <row r="518" s="13" customFormat="1">
      <c r="A518" s="13"/>
      <c r="B518" s="238"/>
      <c r="C518" s="239"/>
      <c r="D518" s="233" t="s">
        <v>150</v>
      </c>
      <c r="E518" s="240" t="s">
        <v>1</v>
      </c>
      <c r="F518" s="241" t="s">
        <v>767</v>
      </c>
      <c r="G518" s="239"/>
      <c r="H518" s="240" t="s">
        <v>1</v>
      </c>
      <c r="I518" s="242"/>
      <c r="J518" s="239"/>
      <c r="K518" s="239"/>
      <c r="L518" s="243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7" t="s">
        <v>150</v>
      </c>
      <c r="AU518" s="247" t="s">
        <v>93</v>
      </c>
      <c r="AV518" s="13" t="s">
        <v>91</v>
      </c>
      <c r="AW518" s="13" t="s">
        <v>36</v>
      </c>
      <c r="AX518" s="13" t="s">
        <v>83</v>
      </c>
      <c r="AY518" s="247" t="s">
        <v>140</v>
      </c>
    </row>
    <row r="519" s="14" customFormat="1">
      <c r="A519" s="14"/>
      <c r="B519" s="248"/>
      <c r="C519" s="249"/>
      <c r="D519" s="233" t="s">
        <v>150</v>
      </c>
      <c r="E519" s="250" t="s">
        <v>1</v>
      </c>
      <c r="F519" s="251" t="s">
        <v>93</v>
      </c>
      <c r="G519" s="249"/>
      <c r="H519" s="252">
        <v>2</v>
      </c>
      <c r="I519" s="253"/>
      <c r="J519" s="249"/>
      <c r="K519" s="249"/>
      <c r="L519" s="254"/>
      <c r="M519" s="255"/>
      <c r="N519" s="256"/>
      <c r="O519" s="256"/>
      <c r="P519" s="256"/>
      <c r="Q519" s="256"/>
      <c r="R519" s="256"/>
      <c r="S519" s="256"/>
      <c r="T519" s="257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8" t="s">
        <v>150</v>
      </c>
      <c r="AU519" s="258" t="s">
        <v>93</v>
      </c>
      <c r="AV519" s="14" t="s">
        <v>93</v>
      </c>
      <c r="AW519" s="14" t="s">
        <v>36</v>
      </c>
      <c r="AX519" s="14" t="s">
        <v>91</v>
      </c>
      <c r="AY519" s="258" t="s">
        <v>140</v>
      </c>
    </row>
    <row r="520" s="2" customFormat="1" ht="14.4" customHeight="1">
      <c r="A520" s="38"/>
      <c r="B520" s="39"/>
      <c r="C520" s="219" t="s">
        <v>768</v>
      </c>
      <c r="D520" s="219" t="s">
        <v>142</v>
      </c>
      <c r="E520" s="220" t="s">
        <v>769</v>
      </c>
      <c r="F520" s="221" t="s">
        <v>770</v>
      </c>
      <c r="G520" s="222" t="s">
        <v>685</v>
      </c>
      <c r="H520" s="223">
        <v>1</v>
      </c>
      <c r="I520" s="224"/>
      <c r="J520" s="225">
        <f>ROUND(I520*H520,2)</f>
        <v>0</v>
      </c>
      <c r="K520" s="226"/>
      <c r="L520" s="44"/>
      <c r="M520" s="227" t="s">
        <v>1</v>
      </c>
      <c r="N520" s="228" t="s">
        <v>48</v>
      </c>
      <c r="O520" s="91"/>
      <c r="P520" s="229">
        <f>O520*H520</f>
        <v>0</v>
      </c>
      <c r="Q520" s="229">
        <v>0</v>
      </c>
      <c r="R520" s="229">
        <f>Q520*H520</f>
        <v>0</v>
      </c>
      <c r="S520" s="229">
        <v>0</v>
      </c>
      <c r="T520" s="230">
        <f>S520*H520</f>
        <v>0</v>
      </c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R520" s="231" t="s">
        <v>146</v>
      </c>
      <c r="AT520" s="231" t="s">
        <v>142</v>
      </c>
      <c r="AU520" s="231" t="s">
        <v>93</v>
      </c>
      <c r="AY520" s="17" t="s">
        <v>140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7" t="s">
        <v>91</v>
      </c>
      <c r="BK520" s="232">
        <f>ROUND(I520*H520,2)</f>
        <v>0</v>
      </c>
      <c r="BL520" s="17" t="s">
        <v>146</v>
      </c>
      <c r="BM520" s="231" t="s">
        <v>771</v>
      </c>
    </row>
    <row r="521" s="2" customFormat="1">
      <c r="A521" s="38"/>
      <c r="B521" s="39"/>
      <c r="C521" s="40"/>
      <c r="D521" s="233" t="s">
        <v>148</v>
      </c>
      <c r="E521" s="40"/>
      <c r="F521" s="234" t="s">
        <v>770</v>
      </c>
      <c r="G521" s="40"/>
      <c r="H521" s="40"/>
      <c r="I521" s="235"/>
      <c r="J521" s="40"/>
      <c r="K521" s="40"/>
      <c r="L521" s="44"/>
      <c r="M521" s="236"/>
      <c r="N521" s="237"/>
      <c r="O521" s="91"/>
      <c r="P521" s="91"/>
      <c r="Q521" s="91"/>
      <c r="R521" s="91"/>
      <c r="S521" s="91"/>
      <c r="T521" s="92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T521" s="17" t="s">
        <v>148</v>
      </c>
      <c r="AU521" s="17" t="s">
        <v>93</v>
      </c>
    </row>
    <row r="522" s="13" customFormat="1">
      <c r="A522" s="13"/>
      <c r="B522" s="238"/>
      <c r="C522" s="239"/>
      <c r="D522" s="233" t="s">
        <v>150</v>
      </c>
      <c r="E522" s="240" t="s">
        <v>1</v>
      </c>
      <c r="F522" s="241" t="s">
        <v>772</v>
      </c>
      <c r="G522" s="239"/>
      <c r="H522" s="240" t="s">
        <v>1</v>
      </c>
      <c r="I522" s="242"/>
      <c r="J522" s="239"/>
      <c r="K522" s="239"/>
      <c r="L522" s="243"/>
      <c r="M522" s="244"/>
      <c r="N522" s="245"/>
      <c r="O522" s="245"/>
      <c r="P522" s="245"/>
      <c r="Q522" s="245"/>
      <c r="R522" s="245"/>
      <c r="S522" s="245"/>
      <c r="T522" s="24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7" t="s">
        <v>150</v>
      </c>
      <c r="AU522" s="247" t="s">
        <v>93</v>
      </c>
      <c r="AV522" s="13" t="s">
        <v>91</v>
      </c>
      <c r="AW522" s="13" t="s">
        <v>36</v>
      </c>
      <c r="AX522" s="13" t="s">
        <v>83</v>
      </c>
      <c r="AY522" s="247" t="s">
        <v>140</v>
      </c>
    </row>
    <row r="523" s="13" customFormat="1">
      <c r="A523" s="13"/>
      <c r="B523" s="238"/>
      <c r="C523" s="239"/>
      <c r="D523" s="233" t="s">
        <v>150</v>
      </c>
      <c r="E523" s="240" t="s">
        <v>1</v>
      </c>
      <c r="F523" s="241" t="s">
        <v>773</v>
      </c>
      <c r="G523" s="239"/>
      <c r="H523" s="240" t="s">
        <v>1</v>
      </c>
      <c r="I523" s="242"/>
      <c r="J523" s="239"/>
      <c r="K523" s="239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150</v>
      </c>
      <c r="AU523" s="247" t="s">
        <v>93</v>
      </c>
      <c r="AV523" s="13" t="s">
        <v>91</v>
      </c>
      <c r="AW523" s="13" t="s">
        <v>36</v>
      </c>
      <c r="AX523" s="13" t="s">
        <v>83</v>
      </c>
      <c r="AY523" s="247" t="s">
        <v>140</v>
      </c>
    </row>
    <row r="524" s="13" customFormat="1">
      <c r="A524" s="13"/>
      <c r="B524" s="238"/>
      <c r="C524" s="239"/>
      <c r="D524" s="233" t="s">
        <v>150</v>
      </c>
      <c r="E524" s="240" t="s">
        <v>1</v>
      </c>
      <c r="F524" s="241" t="s">
        <v>774</v>
      </c>
      <c r="G524" s="239"/>
      <c r="H524" s="240" t="s">
        <v>1</v>
      </c>
      <c r="I524" s="242"/>
      <c r="J524" s="239"/>
      <c r="K524" s="239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150</v>
      </c>
      <c r="AU524" s="247" t="s">
        <v>93</v>
      </c>
      <c r="AV524" s="13" t="s">
        <v>91</v>
      </c>
      <c r="AW524" s="13" t="s">
        <v>36</v>
      </c>
      <c r="AX524" s="13" t="s">
        <v>83</v>
      </c>
      <c r="AY524" s="247" t="s">
        <v>140</v>
      </c>
    </row>
    <row r="525" s="13" customFormat="1">
      <c r="A525" s="13"/>
      <c r="B525" s="238"/>
      <c r="C525" s="239"/>
      <c r="D525" s="233" t="s">
        <v>150</v>
      </c>
      <c r="E525" s="240" t="s">
        <v>1</v>
      </c>
      <c r="F525" s="241" t="s">
        <v>775</v>
      </c>
      <c r="G525" s="239"/>
      <c r="H525" s="240" t="s">
        <v>1</v>
      </c>
      <c r="I525" s="242"/>
      <c r="J525" s="239"/>
      <c r="K525" s="239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150</v>
      </c>
      <c r="AU525" s="247" t="s">
        <v>93</v>
      </c>
      <c r="AV525" s="13" t="s">
        <v>91</v>
      </c>
      <c r="AW525" s="13" t="s">
        <v>36</v>
      </c>
      <c r="AX525" s="13" t="s">
        <v>83</v>
      </c>
      <c r="AY525" s="247" t="s">
        <v>140</v>
      </c>
    </row>
    <row r="526" s="13" customFormat="1">
      <c r="A526" s="13"/>
      <c r="B526" s="238"/>
      <c r="C526" s="239"/>
      <c r="D526" s="233" t="s">
        <v>150</v>
      </c>
      <c r="E526" s="240" t="s">
        <v>1</v>
      </c>
      <c r="F526" s="241" t="s">
        <v>776</v>
      </c>
      <c r="G526" s="239"/>
      <c r="H526" s="240" t="s">
        <v>1</v>
      </c>
      <c r="I526" s="242"/>
      <c r="J526" s="239"/>
      <c r="K526" s="239"/>
      <c r="L526" s="243"/>
      <c r="M526" s="244"/>
      <c r="N526" s="245"/>
      <c r="O526" s="245"/>
      <c r="P526" s="245"/>
      <c r="Q526" s="245"/>
      <c r="R526" s="245"/>
      <c r="S526" s="245"/>
      <c r="T526" s="24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7" t="s">
        <v>150</v>
      </c>
      <c r="AU526" s="247" t="s">
        <v>93</v>
      </c>
      <c r="AV526" s="13" t="s">
        <v>91</v>
      </c>
      <c r="AW526" s="13" t="s">
        <v>36</v>
      </c>
      <c r="AX526" s="13" t="s">
        <v>83</v>
      </c>
      <c r="AY526" s="247" t="s">
        <v>140</v>
      </c>
    </row>
    <row r="527" s="13" customFormat="1">
      <c r="A527" s="13"/>
      <c r="B527" s="238"/>
      <c r="C527" s="239"/>
      <c r="D527" s="233" t="s">
        <v>150</v>
      </c>
      <c r="E527" s="240" t="s">
        <v>1</v>
      </c>
      <c r="F527" s="241" t="s">
        <v>777</v>
      </c>
      <c r="G527" s="239"/>
      <c r="H527" s="240" t="s">
        <v>1</v>
      </c>
      <c r="I527" s="242"/>
      <c r="J527" s="239"/>
      <c r="K527" s="239"/>
      <c r="L527" s="243"/>
      <c r="M527" s="244"/>
      <c r="N527" s="245"/>
      <c r="O527" s="245"/>
      <c r="P527" s="245"/>
      <c r="Q527" s="245"/>
      <c r="R527" s="245"/>
      <c r="S527" s="245"/>
      <c r="T527" s="24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7" t="s">
        <v>150</v>
      </c>
      <c r="AU527" s="247" t="s">
        <v>93</v>
      </c>
      <c r="AV527" s="13" t="s">
        <v>91</v>
      </c>
      <c r="AW527" s="13" t="s">
        <v>36</v>
      </c>
      <c r="AX527" s="13" t="s">
        <v>83</v>
      </c>
      <c r="AY527" s="247" t="s">
        <v>140</v>
      </c>
    </row>
    <row r="528" s="13" customFormat="1">
      <c r="A528" s="13"/>
      <c r="B528" s="238"/>
      <c r="C528" s="239"/>
      <c r="D528" s="233" t="s">
        <v>150</v>
      </c>
      <c r="E528" s="240" t="s">
        <v>1</v>
      </c>
      <c r="F528" s="241" t="s">
        <v>778</v>
      </c>
      <c r="G528" s="239"/>
      <c r="H528" s="240" t="s">
        <v>1</v>
      </c>
      <c r="I528" s="242"/>
      <c r="J528" s="239"/>
      <c r="K528" s="239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150</v>
      </c>
      <c r="AU528" s="247" t="s">
        <v>93</v>
      </c>
      <c r="AV528" s="13" t="s">
        <v>91</v>
      </c>
      <c r="AW528" s="13" t="s">
        <v>36</v>
      </c>
      <c r="AX528" s="13" t="s">
        <v>83</v>
      </c>
      <c r="AY528" s="247" t="s">
        <v>140</v>
      </c>
    </row>
    <row r="529" s="13" customFormat="1">
      <c r="A529" s="13"/>
      <c r="B529" s="238"/>
      <c r="C529" s="239"/>
      <c r="D529" s="233" t="s">
        <v>150</v>
      </c>
      <c r="E529" s="240" t="s">
        <v>1</v>
      </c>
      <c r="F529" s="241" t="s">
        <v>779</v>
      </c>
      <c r="G529" s="239"/>
      <c r="H529" s="240" t="s">
        <v>1</v>
      </c>
      <c r="I529" s="242"/>
      <c r="J529" s="239"/>
      <c r="K529" s="239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150</v>
      </c>
      <c r="AU529" s="247" t="s">
        <v>93</v>
      </c>
      <c r="AV529" s="13" t="s">
        <v>91</v>
      </c>
      <c r="AW529" s="13" t="s">
        <v>36</v>
      </c>
      <c r="AX529" s="13" t="s">
        <v>83</v>
      </c>
      <c r="AY529" s="247" t="s">
        <v>140</v>
      </c>
    </row>
    <row r="530" s="14" customFormat="1">
      <c r="A530" s="14"/>
      <c r="B530" s="248"/>
      <c r="C530" s="249"/>
      <c r="D530" s="233" t="s">
        <v>150</v>
      </c>
      <c r="E530" s="250" t="s">
        <v>1</v>
      </c>
      <c r="F530" s="251" t="s">
        <v>91</v>
      </c>
      <c r="G530" s="249"/>
      <c r="H530" s="252">
        <v>1</v>
      </c>
      <c r="I530" s="253"/>
      <c r="J530" s="249"/>
      <c r="K530" s="249"/>
      <c r="L530" s="254"/>
      <c r="M530" s="255"/>
      <c r="N530" s="256"/>
      <c r="O530" s="256"/>
      <c r="P530" s="256"/>
      <c r="Q530" s="256"/>
      <c r="R530" s="256"/>
      <c r="S530" s="256"/>
      <c r="T530" s="257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8" t="s">
        <v>150</v>
      </c>
      <c r="AU530" s="258" t="s">
        <v>93</v>
      </c>
      <c r="AV530" s="14" t="s">
        <v>93</v>
      </c>
      <c r="AW530" s="14" t="s">
        <v>36</v>
      </c>
      <c r="AX530" s="14" t="s">
        <v>91</v>
      </c>
      <c r="AY530" s="258" t="s">
        <v>140</v>
      </c>
    </row>
    <row r="531" s="2" customFormat="1" ht="14.4" customHeight="1">
      <c r="A531" s="38"/>
      <c r="B531" s="39"/>
      <c r="C531" s="219" t="s">
        <v>780</v>
      </c>
      <c r="D531" s="219" t="s">
        <v>142</v>
      </c>
      <c r="E531" s="220" t="s">
        <v>781</v>
      </c>
      <c r="F531" s="221" t="s">
        <v>782</v>
      </c>
      <c r="G531" s="222" t="s">
        <v>783</v>
      </c>
      <c r="H531" s="223">
        <v>6.5</v>
      </c>
      <c r="I531" s="224"/>
      <c r="J531" s="225">
        <f>ROUND(I531*H531,2)</f>
        <v>0</v>
      </c>
      <c r="K531" s="226"/>
      <c r="L531" s="44"/>
      <c r="M531" s="227" t="s">
        <v>1</v>
      </c>
      <c r="N531" s="228" t="s">
        <v>48</v>
      </c>
      <c r="O531" s="91"/>
      <c r="P531" s="229">
        <f>O531*H531</f>
        <v>0</v>
      </c>
      <c r="Q531" s="229">
        <v>0</v>
      </c>
      <c r="R531" s="229">
        <f>Q531*H531</f>
        <v>0</v>
      </c>
      <c r="S531" s="229">
        <v>0</v>
      </c>
      <c r="T531" s="23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31" t="s">
        <v>146</v>
      </c>
      <c r="AT531" s="231" t="s">
        <v>142</v>
      </c>
      <c r="AU531" s="231" t="s">
        <v>93</v>
      </c>
      <c r="AY531" s="17" t="s">
        <v>140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7" t="s">
        <v>91</v>
      </c>
      <c r="BK531" s="232">
        <f>ROUND(I531*H531,2)</f>
        <v>0</v>
      </c>
      <c r="BL531" s="17" t="s">
        <v>146</v>
      </c>
      <c r="BM531" s="231" t="s">
        <v>784</v>
      </c>
    </row>
    <row r="532" s="2" customFormat="1">
      <c r="A532" s="38"/>
      <c r="B532" s="39"/>
      <c r="C532" s="40"/>
      <c r="D532" s="233" t="s">
        <v>148</v>
      </c>
      <c r="E532" s="40"/>
      <c r="F532" s="234" t="s">
        <v>782</v>
      </c>
      <c r="G532" s="40"/>
      <c r="H532" s="40"/>
      <c r="I532" s="235"/>
      <c r="J532" s="40"/>
      <c r="K532" s="40"/>
      <c r="L532" s="44"/>
      <c r="M532" s="236"/>
      <c r="N532" s="237"/>
      <c r="O532" s="91"/>
      <c r="P532" s="91"/>
      <c r="Q532" s="91"/>
      <c r="R532" s="91"/>
      <c r="S532" s="91"/>
      <c r="T532" s="92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T532" s="17" t="s">
        <v>148</v>
      </c>
      <c r="AU532" s="17" t="s">
        <v>93</v>
      </c>
    </row>
    <row r="533" s="2" customFormat="1" ht="14.4" customHeight="1">
      <c r="A533" s="38"/>
      <c r="B533" s="39"/>
      <c r="C533" s="219" t="s">
        <v>785</v>
      </c>
      <c r="D533" s="219" t="s">
        <v>142</v>
      </c>
      <c r="E533" s="220" t="s">
        <v>786</v>
      </c>
      <c r="F533" s="221" t="s">
        <v>787</v>
      </c>
      <c r="G533" s="222" t="s">
        <v>145</v>
      </c>
      <c r="H533" s="223">
        <v>6.5</v>
      </c>
      <c r="I533" s="224"/>
      <c r="J533" s="225">
        <f>ROUND(I533*H533,2)</f>
        <v>0</v>
      </c>
      <c r="K533" s="226"/>
      <c r="L533" s="44"/>
      <c r="M533" s="227" t="s">
        <v>1</v>
      </c>
      <c r="N533" s="228" t="s">
        <v>48</v>
      </c>
      <c r="O533" s="91"/>
      <c r="P533" s="229">
        <f>O533*H533</f>
        <v>0</v>
      </c>
      <c r="Q533" s="229">
        <v>0</v>
      </c>
      <c r="R533" s="229">
        <f>Q533*H533</f>
        <v>0</v>
      </c>
      <c r="S533" s="229">
        <v>0</v>
      </c>
      <c r="T533" s="230">
        <f>S533*H533</f>
        <v>0</v>
      </c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R533" s="231" t="s">
        <v>146</v>
      </c>
      <c r="AT533" s="231" t="s">
        <v>142</v>
      </c>
      <c r="AU533" s="231" t="s">
        <v>93</v>
      </c>
      <c r="AY533" s="17" t="s">
        <v>140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7" t="s">
        <v>91</v>
      </c>
      <c r="BK533" s="232">
        <f>ROUND(I533*H533,2)</f>
        <v>0</v>
      </c>
      <c r="BL533" s="17" t="s">
        <v>146</v>
      </c>
      <c r="BM533" s="231" t="s">
        <v>788</v>
      </c>
    </row>
    <row r="534" s="2" customFormat="1">
      <c r="A534" s="38"/>
      <c r="B534" s="39"/>
      <c r="C534" s="40"/>
      <c r="D534" s="233" t="s">
        <v>148</v>
      </c>
      <c r="E534" s="40"/>
      <c r="F534" s="234" t="s">
        <v>787</v>
      </c>
      <c r="G534" s="40"/>
      <c r="H534" s="40"/>
      <c r="I534" s="235"/>
      <c r="J534" s="40"/>
      <c r="K534" s="40"/>
      <c r="L534" s="44"/>
      <c r="M534" s="236"/>
      <c r="N534" s="237"/>
      <c r="O534" s="91"/>
      <c r="P534" s="91"/>
      <c r="Q534" s="91"/>
      <c r="R534" s="91"/>
      <c r="S534" s="91"/>
      <c r="T534" s="92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T534" s="17" t="s">
        <v>148</v>
      </c>
      <c r="AU534" s="17" t="s">
        <v>93</v>
      </c>
    </row>
    <row r="535" s="2" customFormat="1" ht="14.4" customHeight="1">
      <c r="A535" s="38"/>
      <c r="B535" s="39"/>
      <c r="C535" s="219" t="s">
        <v>789</v>
      </c>
      <c r="D535" s="219" t="s">
        <v>142</v>
      </c>
      <c r="E535" s="220" t="s">
        <v>790</v>
      </c>
      <c r="F535" s="221" t="s">
        <v>791</v>
      </c>
      <c r="G535" s="222" t="s">
        <v>145</v>
      </c>
      <c r="H535" s="223">
        <v>19.5</v>
      </c>
      <c r="I535" s="224"/>
      <c r="J535" s="225">
        <f>ROUND(I535*H535,2)</f>
        <v>0</v>
      </c>
      <c r="K535" s="226"/>
      <c r="L535" s="44"/>
      <c r="M535" s="227" t="s">
        <v>1</v>
      </c>
      <c r="N535" s="228" t="s">
        <v>48</v>
      </c>
      <c r="O535" s="91"/>
      <c r="P535" s="229">
        <f>O535*H535</f>
        <v>0</v>
      </c>
      <c r="Q535" s="229">
        <v>0</v>
      </c>
      <c r="R535" s="229">
        <f>Q535*H535</f>
        <v>0</v>
      </c>
      <c r="S535" s="229">
        <v>0</v>
      </c>
      <c r="T535" s="23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31" t="s">
        <v>146</v>
      </c>
      <c r="AT535" s="231" t="s">
        <v>142</v>
      </c>
      <c r="AU535" s="231" t="s">
        <v>93</v>
      </c>
      <c r="AY535" s="17" t="s">
        <v>140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7" t="s">
        <v>91</v>
      </c>
      <c r="BK535" s="232">
        <f>ROUND(I535*H535,2)</f>
        <v>0</v>
      </c>
      <c r="BL535" s="17" t="s">
        <v>146</v>
      </c>
      <c r="BM535" s="231" t="s">
        <v>792</v>
      </c>
    </row>
    <row r="536" s="2" customFormat="1">
      <c r="A536" s="38"/>
      <c r="B536" s="39"/>
      <c r="C536" s="40"/>
      <c r="D536" s="233" t="s">
        <v>148</v>
      </c>
      <c r="E536" s="40"/>
      <c r="F536" s="234" t="s">
        <v>793</v>
      </c>
      <c r="G536" s="40"/>
      <c r="H536" s="40"/>
      <c r="I536" s="235"/>
      <c r="J536" s="40"/>
      <c r="K536" s="40"/>
      <c r="L536" s="44"/>
      <c r="M536" s="236"/>
      <c r="N536" s="237"/>
      <c r="O536" s="91"/>
      <c r="P536" s="91"/>
      <c r="Q536" s="91"/>
      <c r="R536" s="91"/>
      <c r="S536" s="91"/>
      <c r="T536" s="92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T536" s="17" t="s">
        <v>148</v>
      </c>
      <c r="AU536" s="17" t="s">
        <v>93</v>
      </c>
    </row>
    <row r="537" s="14" customFormat="1">
      <c r="A537" s="14"/>
      <c r="B537" s="248"/>
      <c r="C537" s="249"/>
      <c r="D537" s="233" t="s">
        <v>150</v>
      </c>
      <c r="E537" s="250" t="s">
        <v>1</v>
      </c>
      <c r="F537" s="251" t="s">
        <v>166</v>
      </c>
      <c r="G537" s="249"/>
      <c r="H537" s="252">
        <v>19.5</v>
      </c>
      <c r="I537" s="253"/>
      <c r="J537" s="249"/>
      <c r="K537" s="249"/>
      <c r="L537" s="254"/>
      <c r="M537" s="255"/>
      <c r="N537" s="256"/>
      <c r="O537" s="256"/>
      <c r="P537" s="256"/>
      <c r="Q537" s="256"/>
      <c r="R537" s="256"/>
      <c r="S537" s="256"/>
      <c r="T537" s="257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8" t="s">
        <v>150</v>
      </c>
      <c r="AU537" s="258" t="s">
        <v>93</v>
      </c>
      <c r="AV537" s="14" t="s">
        <v>93</v>
      </c>
      <c r="AW537" s="14" t="s">
        <v>36</v>
      </c>
      <c r="AX537" s="14" t="s">
        <v>91</v>
      </c>
      <c r="AY537" s="258" t="s">
        <v>140</v>
      </c>
    </row>
    <row r="538" s="12" customFormat="1" ht="22.8" customHeight="1">
      <c r="A538" s="12"/>
      <c r="B538" s="203"/>
      <c r="C538" s="204"/>
      <c r="D538" s="205" t="s">
        <v>82</v>
      </c>
      <c r="E538" s="217" t="s">
        <v>794</v>
      </c>
      <c r="F538" s="217" t="s">
        <v>795</v>
      </c>
      <c r="G538" s="204"/>
      <c r="H538" s="204"/>
      <c r="I538" s="207"/>
      <c r="J538" s="218">
        <f>BK538</f>
        <v>0</v>
      </c>
      <c r="K538" s="204"/>
      <c r="L538" s="209"/>
      <c r="M538" s="210"/>
      <c r="N538" s="211"/>
      <c r="O538" s="211"/>
      <c r="P538" s="212">
        <f>SUM(P539:P557)</f>
        <v>0</v>
      </c>
      <c r="Q538" s="211"/>
      <c r="R538" s="212">
        <f>SUM(R539:R557)</f>
        <v>0</v>
      </c>
      <c r="S538" s="211"/>
      <c r="T538" s="213">
        <f>SUM(T539:T557)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4" t="s">
        <v>91</v>
      </c>
      <c r="AT538" s="215" t="s">
        <v>82</v>
      </c>
      <c r="AU538" s="215" t="s">
        <v>91</v>
      </c>
      <c r="AY538" s="214" t="s">
        <v>140</v>
      </c>
      <c r="BK538" s="216">
        <f>SUM(BK539:BK557)</f>
        <v>0</v>
      </c>
    </row>
    <row r="539" s="2" customFormat="1" ht="14.4" customHeight="1">
      <c r="A539" s="38"/>
      <c r="B539" s="39"/>
      <c r="C539" s="219" t="s">
        <v>796</v>
      </c>
      <c r="D539" s="219" t="s">
        <v>142</v>
      </c>
      <c r="E539" s="220" t="s">
        <v>797</v>
      </c>
      <c r="F539" s="221" t="s">
        <v>798</v>
      </c>
      <c r="G539" s="222" t="s">
        <v>293</v>
      </c>
      <c r="H539" s="223">
        <v>103.52</v>
      </c>
      <c r="I539" s="224"/>
      <c r="J539" s="225">
        <f>ROUND(I539*H539,2)</f>
        <v>0</v>
      </c>
      <c r="K539" s="226"/>
      <c r="L539" s="44"/>
      <c r="M539" s="227" t="s">
        <v>1</v>
      </c>
      <c r="N539" s="228" t="s">
        <v>48</v>
      </c>
      <c r="O539" s="91"/>
      <c r="P539" s="229">
        <f>O539*H539</f>
        <v>0</v>
      </c>
      <c r="Q539" s="229">
        <v>0</v>
      </c>
      <c r="R539" s="229">
        <f>Q539*H539</f>
        <v>0</v>
      </c>
      <c r="S539" s="229">
        <v>0</v>
      </c>
      <c r="T539" s="230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31" t="s">
        <v>146</v>
      </c>
      <c r="AT539" s="231" t="s">
        <v>142</v>
      </c>
      <c r="AU539" s="231" t="s">
        <v>93</v>
      </c>
      <c r="AY539" s="17" t="s">
        <v>140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17" t="s">
        <v>91</v>
      </c>
      <c r="BK539" s="232">
        <f>ROUND(I539*H539,2)</f>
        <v>0</v>
      </c>
      <c r="BL539" s="17" t="s">
        <v>146</v>
      </c>
      <c r="BM539" s="231" t="s">
        <v>799</v>
      </c>
    </row>
    <row r="540" s="2" customFormat="1">
      <c r="A540" s="38"/>
      <c r="B540" s="39"/>
      <c r="C540" s="40"/>
      <c r="D540" s="233" t="s">
        <v>148</v>
      </c>
      <c r="E540" s="40"/>
      <c r="F540" s="234" t="s">
        <v>800</v>
      </c>
      <c r="G540" s="40"/>
      <c r="H540" s="40"/>
      <c r="I540" s="235"/>
      <c r="J540" s="40"/>
      <c r="K540" s="40"/>
      <c r="L540" s="44"/>
      <c r="M540" s="236"/>
      <c r="N540" s="237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148</v>
      </c>
      <c r="AU540" s="17" t="s">
        <v>93</v>
      </c>
    </row>
    <row r="541" s="2" customFormat="1" ht="14.4" customHeight="1">
      <c r="A541" s="38"/>
      <c r="B541" s="39"/>
      <c r="C541" s="219" t="s">
        <v>801</v>
      </c>
      <c r="D541" s="219" t="s">
        <v>142</v>
      </c>
      <c r="E541" s="220" t="s">
        <v>802</v>
      </c>
      <c r="F541" s="221" t="s">
        <v>803</v>
      </c>
      <c r="G541" s="222" t="s">
        <v>293</v>
      </c>
      <c r="H541" s="223">
        <v>103.52</v>
      </c>
      <c r="I541" s="224"/>
      <c r="J541" s="225">
        <f>ROUND(I541*H541,2)</f>
        <v>0</v>
      </c>
      <c r="K541" s="226"/>
      <c r="L541" s="44"/>
      <c r="M541" s="227" t="s">
        <v>1</v>
      </c>
      <c r="N541" s="228" t="s">
        <v>48</v>
      </c>
      <c r="O541" s="91"/>
      <c r="P541" s="229">
        <f>O541*H541</f>
        <v>0</v>
      </c>
      <c r="Q541" s="229">
        <v>0</v>
      </c>
      <c r="R541" s="229">
        <f>Q541*H541</f>
        <v>0</v>
      </c>
      <c r="S541" s="229">
        <v>0</v>
      </c>
      <c r="T541" s="23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1" t="s">
        <v>146</v>
      </c>
      <c r="AT541" s="231" t="s">
        <v>142</v>
      </c>
      <c r="AU541" s="231" t="s">
        <v>93</v>
      </c>
      <c r="AY541" s="17" t="s">
        <v>140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7" t="s">
        <v>91</v>
      </c>
      <c r="BK541" s="232">
        <f>ROUND(I541*H541,2)</f>
        <v>0</v>
      </c>
      <c r="BL541" s="17" t="s">
        <v>146</v>
      </c>
      <c r="BM541" s="231" t="s">
        <v>804</v>
      </c>
    </row>
    <row r="542" s="2" customFormat="1">
      <c r="A542" s="38"/>
      <c r="B542" s="39"/>
      <c r="C542" s="40"/>
      <c r="D542" s="233" t="s">
        <v>148</v>
      </c>
      <c r="E542" s="40"/>
      <c r="F542" s="234" t="s">
        <v>805</v>
      </c>
      <c r="G542" s="40"/>
      <c r="H542" s="40"/>
      <c r="I542" s="235"/>
      <c r="J542" s="40"/>
      <c r="K542" s="40"/>
      <c r="L542" s="44"/>
      <c r="M542" s="236"/>
      <c r="N542" s="237"/>
      <c r="O542" s="91"/>
      <c r="P542" s="91"/>
      <c r="Q542" s="91"/>
      <c r="R542" s="91"/>
      <c r="S542" s="91"/>
      <c r="T542" s="92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148</v>
      </c>
      <c r="AU542" s="17" t="s">
        <v>93</v>
      </c>
    </row>
    <row r="543" s="2" customFormat="1" ht="14.4" customHeight="1">
      <c r="A543" s="38"/>
      <c r="B543" s="39"/>
      <c r="C543" s="219" t="s">
        <v>806</v>
      </c>
      <c r="D543" s="219" t="s">
        <v>142</v>
      </c>
      <c r="E543" s="220" t="s">
        <v>807</v>
      </c>
      <c r="F543" s="221" t="s">
        <v>808</v>
      </c>
      <c r="G543" s="222" t="s">
        <v>293</v>
      </c>
      <c r="H543" s="223">
        <v>1966.8800000000001</v>
      </c>
      <c r="I543" s="224"/>
      <c r="J543" s="225">
        <f>ROUND(I543*H543,2)</f>
        <v>0</v>
      </c>
      <c r="K543" s="226"/>
      <c r="L543" s="44"/>
      <c r="M543" s="227" t="s">
        <v>1</v>
      </c>
      <c r="N543" s="228" t="s">
        <v>48</v>
      </c>
      <c r="O543" s="91"/>
      <c r="P543" s="229">
        <f>O543*H543</f>
        <v>0</v>
      </c>
      <c r="Q543" s="229">
        <v>0</v>
      </c>
      <c r="R543" s="229">
        <f>Q543*H543</f>
        <v>0</v>
      </c>
      <c r="S543" s="229">
        <v>0</v>
      </c>
      <c r="T543" s="230">
        <f>S543*H543</f>
        <v>0</v>
      </c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R543" s="231" t="s">
        <v>146</v>
      </c>
      <c r="AT543" s="231" t="s">
        <v>142</v>
      </c>
      <c r="AU543" s="231" t="s">
        <v>93</v>
      </c>
      <c r="AY543" s="17" t="s">
        <v>140</v>
      </c>
      <c r="BE543" s="232">
        <f>IF(N543="základní",J543,0)</f>
        <v>0</v>
      </c>
      <c r="BF543" s="232">
        <f>IF(N543="snížená",J543,0)</f>
        <v>0</v>
      </c>
      <c r="BG543" s="232">
        <f>IF(N543="zákl. přenesená",J543,0)</f>
        <v>0</v>
      </c>
      <c r="BH543" s="232">
        <f>IF(N543="sníž. přenesená",J543,0)</f>
        <v>0</v>
      </c>
      <c r="BI543" s="232">
        <f>IF(N543="nulová",J543,0)</f>
        <v>0</v>
      </c>
      <c r="BJ543" s="17" t="s">
        <v>91</v>
      </c>
      <c r="BK543" s="232">
        <f>ROUND(I543*H543,2)</f>
        <v>0</v>
      </c>
      <c r="BL543" s="17" t="s">
        <v>146</v>
      </c>
      <c r="BM543" s="231" t="s">
        <v>809</v>
      </c>
    </row>
    <row r="544" s="2" customFormat="1">
      <c r="A544" s="38"/>
      <c r="B544" s="39"/>
      <c r="C544" s="40"/>
      <c r="D544" s="233" t="s">
        <v>148</v>
      </c>
      <c r="E544" s="40"/>
      <c r="F544" s="234" t="s">
        <v>810</v>
      </c>
      <c r="G544" s="40"/>
      <c r="H544" s="40"/>
      <c r="I544" s="235"/>
      <c r="J544" s="40"/>
      <c r="K544" s="40"/>
      <c r="L544" s="44"/>
      <c r="M544" s="236"/>
      <c r="N544" s="237"/>
      <c r="O544" s="91"/>
      <c r="P544" s="91"/>
      <c r="Q544" s="91"/>
      <c r="R544" s="91"/>
      <c r="S544" s="91"/>
      <c r="T544" s="92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T544" s="17" t="s">
        <v>148</v>
      </c>
      <c r="AU544" s="17" t="s">
        <v>93</v>
      </c>
    </row>
    <row r="545" s="14" customFormat="1">
      <c r="A545" s="14"/>
      <c r="B545" s="248"/>
      <c r="C545" s="249"/>
      <c r="D545" s="233" t="s">
        <v>150</v>
      </c>
      <c r="E545" s="249"/>
      <c r="F545" s="251" t="s">
        <v>811</v>
      </c>
      <c r="G545" s="249"/>
      <c r="H545" s="252">
        <v>1966.8800000000001</v>
      </c>
      <c r="I545" s="253"/>
      <c r="J545" s="249"/>
      <c r="K545" s="249"/>
      <c r="L545" s="254"/>
      <c r="M545" s="255"/>
      <c r="N545" s="256"/>
      <c r="O545" s="256"/>
      <c r="P545" s="256"/>
      <c r="Q545" s="256"/>
      <c r="R545" s="256"/>
      <c r="S545" s="256"/>
      <c r="T545" s="257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8" t="s">
        <v>150</v>
      </c>
      <c r="AU545" s="258" t="s">
        <v>93</v>
      </c>
      <c r="AV545" s="14" t="s">
        <v>93</v>
      </c>
      <c r="AW545" s="14" t="s">
        <v>4</v>
      </c>
      <c r="AX545" s="14" t="s">
        <v>91</v>
      </c>
      <c r="AY545" s="258" t="s">
        <v>140</v>
      </c>
    </row>
    <row r="546" s="2" customFormat="1" ht="14.4" customHeight="1">
      <c r="A546" s="38"/>
      <c r="B546" s="39"/>
      <c r="C546" s="219" t="s">
        <v>812</v>
      </c>
      <c r="D546" s="219" t="s">
        <v>142</v>
      </c>
      <c r="E546" s="220" t="s">
        <v>813</v>
      </c>
      <c r="F546" s="221" t="s">
        <v>814</v>
      </c>
      <c r="G546" s="222" t="s">
        <v>293</v>
      </c>
      <c r="H546" s="223">
        <v>103.52</v>
      </c>
      <c r="I546" s="224"/>
      <c r="J546" s="225">
        <f>ROUND(I546*H546,2)</f>
        <v>0</v>
      </c>
      <c r="K546" s="226"/>
      <c r="L546" s="44"/>
      <c r="M546" s="227" t="s">
        <v>1</v>
      </c>
      <c r="N546" s="228" t="s">
        <v>48</v>
      </c>
      <c r="O546" s="91"/>
      <c r="P546" s="229">
        <f>O546*H546</f>
        <v>0</v>
      </c>
      <c r="Q546" s="229">
        <v>0</v>
      </c>
      <c r="R546" s="229">
        <f>Q546*H546</f>
        <v>0</v>
      </c>
      <c r="S546" s="229">
        <v>0</v>
      </c>
      <c r="T546" s="230">
        <f>S546*H546</f>
        <v>0</v>
      </c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R546" s="231" t="s">
        <v>146</v>
      </c>
      <c r="AT546" s="231" t="s">
        <v>142</v>
      </c>
      <c r="AU546" s="231" t="s">
        <v>93</v>
      </c>
      <c r="AY546" s="17" t="s">
        <v>140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7" t="s">
        <v>91</v>
      </c>
      <c r="BK546" s="232">
        <f>ROUND(I546*H546,2)</f>
        <v>0</v>
      </c>
      <c r="BL546" s="17" t="s">
        <v>146</v>
      </c>
      <c r="BM546" s="231" t="s">
        <v>815</v>
      </c>
    </row>
    <row r="547" s="2" customFormat="1">
      <c r="A547" s="38"/>
      <c r="B547" s="39"/>
      <c r="C547" s="40"/>
      <c r="D547" s="233" t="s">
        <v>148</v>
      </c>
      <c r="E547" s="40"/>
      <c r="F547" s="234" t="s">
        <v>816</v>
      </c>
      <c r="G547" s="40"/>
      <c r="H547" s="40"/>
      <c r="I547" s="235"/>
      <c r="J547" s="40"/>
      <c r="K547" s="40"/>
      <c r="L547" s="44"/>
      <c r="M547" s="236"/>
      <c r="N547" s="237"/>
      <c r="O547" s="91"/>
      <c r="P547" s="91"/>
      <c r="Q547" s="91"/>
      <c r="R547" s="91"/>
      <c r="S547" s="91"/>
      <c r="T547" s="92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T547" s="17" t="s">
        <v>148</v>
      </c>
      <c r="AU547" s="17" t="s">
        <v>93</v>
      </c>
    </row>
    <row r="548" s="2" customFormat="1" ht="14.4" customHeight="1">
      <c r="A548" s="38"/>
      <c r="B548" s="39"/>
      <c r="C548" s="219" t="s">
        <v>817</v>
      </c>
      <c r="D548" s="219" t="s">
        <v>142</v>
      </c>
      <c r="E548" s="220" t="s">
        <v>818</v>
      </c>
      <c r="F548" s="221" t="s">
        <v>819</v>
      </c>
      <c r="G548" s="222" t="s">
        <v>293</v>
      </c>
      <c r="H548" s="223">
        <v>50.975999999999999</v>
      </c>
      <c r="I548" s="224"/>
      <c r="J548" s="225">
        <f>ROUND(I548*H548,2)</f>
        <v>0</v>
      </c>
      <c r="K548" s="226"/>
      <c r="L548" s="44"/>
      <c r="M548" s="227" t="s">
        <v>1</v>
      </c>
      <c r="N548" s="228" t="s">
        <v>48</v>
      </c>
      <c r="O548" s="91"/>
      <c r="P548" s="229">
        <f>O548*H548</f>
        <v>0</v>
      </c>
      <c r="Q548" s="229">
        <v>0</v>
      </c>
      <c r="R548" s="229">
        <f>Q548*H548</f>
        <v>0</v>
      </c>
      <c r="S548" s="229">
        <v>0</v>
      </c>
      <c r="T548" s="230">
        <f>S548*H548</f>
        <v>0</v>
      </c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R548" s="231" t="s">
        <v>146</v>
      </c>
      <c r="AT548" s="231" t="s">
        <v>142</v>
      </c>
      <c r="AU548" s="231" t="s">
        <v>93</v>
      </c>
      <c r="AY548" s="17" t="s">
        <v>140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7" t="s">
        <v>91</v>
      </c>
      <c r="BK548" s="232">
        <f>ROUND(I548*H548,2)</f>
        <v>0</v>
      </c>
      <c r="BL548" s="17" t="s">
        <v>146</v>
      </c>
      <c r="BM548" s="231" t="s">
        <v>820</v>
      </c>
    </row>
    <row r="549" s="2" customFormat="1">
      <c r="A549" s="38"/>
      <c r="B549" s="39"/>
      <c r="C549" s="40"/>
      <c r="D549" s="233" t="s">
        <v>148</v>
      </c>
      <c r="E549" s="40"/>
      <c r="F549" s="234" t="s">
        <v>821</v>
      </c>
      <c r="G549" s="40"/>
      <c r="H549" s="40"/>
      <c r="I549" s="235"/>
      <c r="J549" s="40"/>
      <c r="K549" s="40"/>
      <c r="L549" s="44"/>
      <c r="M549" s="236"/>
      <c r="N549" s="237"/>
      <c r="O549" s="91"/>
      <c r="P549" s="91"/>
      <c r="Q549" s="91"/>
      <c r="R549" s="91"/>
      <c r="S549" s="91"/>
      <c r="T549" s="92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T549" s="17" t="s">
        <v>148</v>
      </c>
      <c r="AU549" s="17" t="s">
        <v>93</v>
      </c>
    </row>
    <row r="550" s="14" customFormat="1">
      <c r="A550" s="14"/>
      <c r="B550" s="248"/>
      <c r="C550" s="249"/>
      <c r="D550" s="233" t="s">
        <v>150</v>
      </c>
      <c r="E550" s="250" t="s">
        <v>1</v>
      </c>
      <c r="F550" s="251" t="s">
        <v>822</v>
      </c>
      <c r="G550" s="249"/>
      <c r="H550" s="252">
        <v>50.975999999999999</v>
      </c>
      <c r="I550" s="253"/>
      <c r="J550" s="249"/>
      <c r="K550" s="249"/>
      <c r="L550" s="254"/>
      <c r="M550" s="255"/>
      <c r="N550" s="256"/>
      <c r="O550" s="256"/>
      <c r="P550" s="256"/>
      <c r="Q550" s="256"/>
      <c r="R550" s="256"/>
      <c r="S550" s="256"/>
      <c r="T550" s="257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8" t="s">
        <v>150</v>
      </c>
      <c r="AU550" s="258" t="s">
        <v>93</v>
      </c>
      <c r="AV550" s="14" t="s">
        <v>93</v>
      </c>
      <c r="AW550" s="14" t="s">
        <v>36</v>
      </c>
      <c r="AX550" s="14" t="s">
        <v>91</v>
      </c>
      <c r="AY550" s="258" t="s">
        <v>140</v>
      </c>
    </row>
    <row r="551" s="2" customFormat="1" ht="14.4" customHeight="1">
      <c r="A551" s="38"/>
      <c r="B551" s="39"/>
      <c r="C551" s="219" t="s">
        <v>823</v>
      </c>
      <c r="D551" s="219" t="s">
        <v>142</v>
      </c>
      <c r="E551" s="220" t="s">
        <v>824</v>
      </c>
      <c r="F551" s="221" t="s">
        <v>825</v>
      </c>
      <c r="G551" s="222" t="s">
        <v>293</v>
      </c>
      <c r="H551" s="223">
        <v>341.77100000000002</v>
      </c>
      <c r="I551" s="224"/>
      <c r="J551" s="225">
        <f>ROUND(I551*H551,2)</f>
        <v>0</v>
      </c>
      <c r="K551" s="226"/>
      <c r="L551" s="44"/>
      <c r="M551" s="227" t="s">
        <v>1</v>
      </c>
      <c r="N551" s="228" t="s">
        <v>48</v>
      </c>
      <c r="O551" s="91"/>
      <c r="P551" s="229">
        <f>O551*H551</f>
        <v>0</v>
      </c>
      <c r="Q551" s="229">
        <v>0</v>
      </c>
      <c r="R551" s="229">
        <f>Q551*H551</f>
        <v>0</v>
      </c>
      <c r="S551" s="229">
        <v>0</v>
      </c>
      <c r="T551" s="23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31" t="s">
        <v>146</v>
      </c>
      <c r="AT551" s="231" t="s">
        <v>142</v>
      </c>
      <c r="AU551" s="231" t="s">
        <v>93</v>
      </c>
      <c r="AY551" s="17" t="s">
        <v>140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7" t="s">
        <v>91</v>
      </c>
      <c r="BK551" s="232">
        <f>ROUND(I551*H551,2)</f>
        <v>0</v>
      </c>
      <c r="BL551" s="17" t="s">
        <v>146</v>
      </c>
      <c r="BM551" s="231" t="s">
        <v>826</v>
      </c>
    </row>
    <row r="552" s="2" customFormat="1">
      <c r="A552" s="38"/>
      <c r="B552" s="39"/>
      <c r="C552" s="40"/>
      <c r="D552" s="233" t="s">
        <v>148</v>
      </c>
      <c r="E552" s="40"/>
      <c r="F552" s="234" t="s">
        <v>827</v>
      </c>
      <c r="G552" s="40"/>
      <c r="H552" s="40"/>
      <c r="I552" s="235"/>
      <c r="J552" s="40"/>
      <c r="K552" s="40"/>
      <c r="L552" s="44"/>
      <c r="M552" s="236"/>
      <c r="N552" s="237"/>
      <c r="O552" s="91"/>
      <c r="P552" s="91"/>
      <c r="Q552" s="91"/>
      <c r="R552" s="91"/>
      <c r="S552" s="91"/>
      <c r="T552" s="92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T552" s="17" t="s">
        <v>148</v>
      </c>
      <c r="AU552" s="17" t="s">
        <v>93</v>
      </c>
    </row>
    <row r="553" s="13" customFormat="1">
      <c r="A553" s="13"/>
      <c r="B553" s="238"/>
      <c r="C553" s="239"/>
      <c r="D553" s="233" t="s">
        <v>150</v>
      </c>
      <c r="E553" s="240" t="s">
        <v>1</v>
      </c>
      <c r="F553" s="241" t="s">
        <v>828</v>
      </c>
      <c r="G553" s="239"/>
      <c r="H553" s="240" t="s">
        <v>1</v>
      </c>
      <c r="I553" s="242"/>
      <c r="J553" s="239"/>
      <c r="K553" s="239"/>
      <c r="L553" s="243"/>
      <c r="M553" s="244"/>
      <c r="N553" s="245"/>
      <c r="O553" s="245"/>
      <c r="P553" s="245"/>
      <c r="Q553" s="245"/>
      <c r="R553" s="245"/>
      <c r="S553" s="245"/>
      <c r="T553" s="24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7" t="s">
        <v>150</v>
      </c>
      <c r="AU553" s="247" t="s">
        <v>93</v>
      </c>
      <c r="AV553" s="13" t="s">
        <v>91</v>
      </c>
      <c r="AW553" s="13" t="s">
        <v>36</v>
      </c>
      <c r="AX553" s="13" t="s">
        <v>83</v>
      </c>
      <c r="AY553" s="247" t="s">
        <v>140</v>
      </c>
    </row>
    <row r="554" s="14" customFormat="1">
      <c r="A554" s="14"/>
      <c r="B554" s="248"/>
      <c r="C554" s="249"/>
      <c r="D554" s="233" t="s">
        <v>150</v>
      </c>
      <c r="E554" s="250" t="s">
        <v>1</v>
      </c>
      <c r="F554" s="251" t="s">
        <v>829</v>
      </c>
      <c r="G554" s="249"/>
      <c r="H554" s="252">
        <v>52.543999999999997</v>
      </c>
      <c r="I554" s="253"/>
      <c r="J554" s="249"/>
      <c r="K554" s="249"/>
      <c r="L554" s="254"/>
      <c r="M554" s="255"/>
      <c r="N554" s="256"/>
      <c r="O554" s="256"/>
      <c r="P554" s="256"/>
      <c r="Q554" s="256"/>
      <c r="R554" s="256"/>
      <c r="S554" s="256"/>
      <c r="T554" s="257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8" t="s">
        <v>150</v>
      </c>
      <c r="AU554" s="258" t="s">
        <v>93</v>
      </c>
      <c r="AV554" s="14" t="s">
        <v>93</v>
      </c>
      <c r="AW554" s="14" t="s">
        <v>36</v>
      </c>
      <c r="AX554" s="14" t="s">
        <v>83</v>
      </c>
      <c r="AY554" s="258" t="s">
        <v>140</v>
      </c>
    </row>
    <row r="555" s="13" customFormat="1">
      <c r="A555" s="13"/>
      <c r="B555" s="238"/>
      <c r="C555" s="239"/>
      <c r="D555" s="233" t="s">
        <v>150</v>
      </c>
      <c r="E555" s="240" t="s">
        <v>1</v>
      </c>
      <c r="F555" s="241" t="s">
        <v>830</v>
      </c>
      <c r="G555" s="239"/>
      <c r="H555" s="240" t="s">
        <v>1</v>
      </c>
      <c r="I555" s="242"/>
      <c r="J555" s="239"/>
      <c r="K555" s="239"/>
      <c r="L555" s="243"/>
      <c r="M555" s="244"/>
      <c r="N555" s="245"/>
      <c r="O555" s="245"/>
      <c r="P555" s="245"/>
      <c r="Q555" s="245"/>
      <c r="R555" s="245"/>
      <c r="S555" s="245"/>
      <c r="T555" s="24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7" t="s">
        <v>150</v>
      </c>
      <c r="AU555" s="247" t="s">
        <v>93</v>
      </c>
      <c r="AV555" s="13" t="s">
        <v>91</v>
      </c>
      <c r="AW555" s="13" t="s">
        <v>36</v>
      </c>
      <c r="AX555" s="13" t="s">
        <v>83</v>
      </c>
      <c r="AY555" s="247" t="s">
        <v>140</v>
      </c>
    </row>
    <row r="556" s="14" customFormat="1">
      <c r="A556" s="14"/>
      <c r="B556" s="248"/>
      <c r="C556" s="249"/>
      <c r="D556" s="233" t="s">
        <v>150</v>
      </c>
      <c r="E556" s="250" t="s">
        <v>1</v>
      </c>
      <c r="F556" s="251" t="s">
        <v>831</v>
      </c>
      <c r="G556" s="249"/>
      <c r="H556" s="252">
        <v>289.22699999999998</v>
      </c>
      <c r="I556" s="253"/>
      <c r="J556" s="249"/>
      <c r="K556" s="249"/>
      <c r="L556" s="254"/>
      <c r="M556" s="255"/>
      <c r="N556" s="256"/>
      <c r="O556" s="256"/>
      <c r="P556" s="256"/>
      <c r="Q556" s="256"/>
      <c r="R556" s="256"/>
      <c r="S556" s="256"/>
      <c r="T556" s="25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8" t="s">
        <v>150</v>
      </c>
      <c r="AU556" s="258" t="s">
        <v>93</v>
      </c>
      <c r="AV556" s="14" t="s">
        <v>93</v>
      </c>
      <c r="AW556" s="14" t="s">
        <v>36</v>
      </c>
      <c r="AX556" s="14" t="s">
        <v>83</v>
      </c>
      <c r="AY556" s="258" t="s">
        <v>140</v>
      </c>
    </row>
    <row r="557" s="15" customFormat="1">
      <c r="A557" s="15"/>
      <c r="B557" s="259"/>
      <c r="C557" s="260"/>
      <c r="D557" s="233" t="s">
        <v>150</v>
      </c>
      <c r="E557" s="261" t="s">
        <v>1</v>
      </c>
      <c r="F557" s="262" t="s">
        <v>155</v>
      </c>
      <c r="G557" s="260"/>
      <c r="H557" s="263">
        <v>341.77100000000002</v>
      </c>
      <c r="I557" s="264"/>
      <c r="J557" s="260"/>
      <c r="K557" s="260"/>
      <c r="L557" s="265"/>
      <c r="M557" s="266"/>
      <c r="N557" s="267"/>
      <c r="O557" s="267"/>
      <c r="P557" s="267"/>
      <c r="Q557" s="267"/>
      <c r="R557" s="267"/>
      <c r="S557" s="267"/>
      <c r="T557" s="268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9" t="s">
        <v>150</v>
      </c>
      <c r="AU557" s="269" t="s">
        <v>93</v>
      </c>
      <c r="AV557" s="15" t="s">
        <v>146</v>
      </c>
      <c r="AW557" s="15" t="s">
        <v>36</v>
      </c>
      <c r="AX557" s="15" t="s">
        <v>91</v>
      </c>
      <c r="AY557" s="269" t="s">
        <v>140</v>
      </c>
    </row>
    <row r="558" s="12" customFormat="1" ht="22.8" customHeight="1">
      <c r="A558" s="12"/>
      <c r="B558" s="203"/>
      <c r="C558" s="204"/>
      <c r="D558" s="205" t="s">
        <v>82</v>
      </c>
      <c r="E558" s="217" t="s">
        <v>832</v>
      </c>
      <c r="F558" s="217" t="s">
        <v>833</v>
      </c>
      <c r="G558" s="204"/>
      <c r="H558" s="204"/>
      <c r="I558" s="207"/>
      <c r="J558" s="218">
        <f>BK558</f>
        <v>0</v>
      </c>
      <c r="K558" s="204"/>
      <c r="L558" s="209"/>
      <c r="M558" s="210"/>
      <c r="N558" s="211"/>
      <c r="O558" s="211"/>
      <c r="P558" s="212">
        <f>SUM(P559:P560)</f>
        <v>0</v>
      </c>
      <c r="Q558" s="211"/>
      <c r="R558" s="212">
        <f>SUM(R559:R560)</f>
        <v>0</v>
      </c>
      <c r="S558" s="211"/>
      <c r="T558" s="213">
        <f>SUM(T559:T560)</f>
        <v>0</v>
      </c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R558" s="214" t="s">
        <v>91</v>
      </c>
      <c r="AT558" s="215" t="s">
        <v>82</v>
      </c>
      <c r="AU558" s="215" t="s">
        <v>91</v>
      </c>
      <c r="AY558" s="214" t="s">
        <v>140</v>
      </c>
      <c r="BK558" s="216">
        <f>SUM(BK559:BK560)</f>
        <v>0</v>
      </c>
    </row>
    <row r="559" s="2" customFormat="1" ht="14.4" customHeight="1">
      <c r="A559" s="38"/>
      <c r="B559" s="39"/>
      <c r="C559" s="219" t="s">
        <v>834</v>
      </c>
      <c r="D559" s="219" t="s">
        <v>142</v>
      </c>
      <c r="E559" s="220" t="s">
        <v>835</v>
      </c>
      <c r="F559" s="221" t="s">
        <v>836</v>
      </c>
      <c r="G559" s="222" t="s">
        <v>293</v>
      </c>
      <c r="H559" s="223">
        <v>112.274</v>
      </c>
      <c r="I559" s="224"/>
      <c r="J559" s="225">
        <f>ROUND(I559*H559,2)</f>
        <v>0</v>
      </c>
      <c r="K559" s="226"/>
      <c r="L559" s="44"/>
      <c r="M559" s="227" t="s">
        <v>1</v>
      </c>
      <c r="N559" s="228" t="s">
        <v>48</v>
      </c>
      <c r="O559" s="91"/>
      <c r="P559" s="229">
        <f>O559*H559</f>
        <v>0</v>
      </c>
      <c r="Q559" s="229">
        <v>0</v>
      </c>
      <c r="R559" s="229">
        <f>Q559*H559</f>
        <v>0</v>
      </c>
      <c r="S559" s="229">
        <v>0</v>
      </c>
      <c r="T559" s="230">
        <f>S559*H559</f>
        <v>0</v>
      </c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R559" s="231" t="s">
        <v>146</v>
      </c>
      <c r="AT559" s="231" t="s">
        <v>142</v>
      </c>
      <c r="AU559" s="231" t="s">
        <v>93</v>
      </c>
      <c r="AY559" s="17" t="s">
        <v>140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7" t="s">
        <v>91</v>
      </c>
      <c r="BK559" s="232">
        <f>ROUND(I559*H559,2)</f>
        <v>0</v>
      </c>
      <c r="BL559" s="17" t="s">
        <v>146</v>
      </c>
      <c r="BM559" s="231" t="s">
        <v>837</v>
      </c>
    </row>
    <row r="560" s="2" customFormat="1">
      <c r="A560" s="38"/>
      <c r="B560" s="39"/>
      <c r="C560" s="40"/>
      <c r="D560" s="233" t="s">
        <v>148</v>
      </c>
      <c r="E560" s="40"/>
      <c r="F560" s="234" t="s">
        <v>838</v>
      </c>
      <c r="G560" s="40"/>
      <c r="H560" s="40"/>
      <c r="I560" s="235"/>
      <c r="J560" s="40"/>
      <c r="K560" s="40"/>
      <c r="L560" s="44"/>
      <c r="M560" s="281"/>
      <c r="N560" s="282"/>
      <c r="O560" s="283"/>
      <c r="P560" s="283"/>
      <c r="Q560" s="283"/>
      <c r="R560" s="283"/>
      <c r="S560" s="283"/>
      <c r="T560" s="284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T560" s="17" t="s">
        <v>148</v>
      </c>
      <c r="AU560" s="17" t="s">
        <v>93</v>
      </c>
    </row>
    <row r="561" s="2" customFormat="1" ht="6.96" customHeight="1">
      <c r="A561" s="38"/>
      <c r="B561" s="66"/>
      <c r="C561" s="67"/>
      <c r="D561" s="67"/>
      <c r="E561" s="67"/>
      <c r="F561" s="67"/>
      <c r="G561" s="67"/>
      <c r="H561" s="67"/>
      <c r="I561" s="67"/>
      <c r="J561" s="67"/>
      <c r="K561" s="67"/>
      <c r="L561" s="44"/>
      <c r="M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</row>
  </sheetData>
  <sheetProtection sheet="1" autoFilter="0" formatColumns="0" formatRows="0" objects="1" scenarios="1" spinCount="100000" saltValue="S72Rc8U2mXODcLzlVjtBS1qaErzzEoEZqNdUGjhx+WakF7sJ5EQ1NhnouX8qqD3ZlHKrfOqt++chgfNBPdkRGA==" hashValue="mdolODboS/6SFaHxegD7zSsvWwwCIyk3bRS8UrdKIvLagvGuZdt6f1okKgOwXUFrYXWKWB5R/x6wcOb68oflhw==" algorithmName="SHA-512" password="CC35"/>
  <autoFilter ref="C124:K56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93</v>
      </c>
    </row>
    <row r="4" hidden="1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VELKÁ BÍTEŠ - VODOVOD A KANALIZACE UL. RAJHRADSKÁ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839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4. 12. 2018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109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110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43</v>
      </c>
      <c r="E30" s="38"/>
      <c r="F30" s="38"/>
      <c r="G30" s="38"/>
      <c r="H30" s="38"/>
      <c r="I30" s="38"/>
      <c r="J30" s="151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45</v>
      </c>
      <c r="G32" s="38"/>
      <c r="H32" s="38"/>
      <c r="I32" s="152" t="s">
        <v>44</v>
      </c>
      <c r="J32" s="152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47</v>
      </c>
      <c r="E33" s="140" t="s">
        <v>48</v>
      </c>
      <c r="F33" s="154">
        <f>ROUND((SUM(BE125:BE625)),  2)</f>
        <v>0</v>
      </c>
      <c r="G33" s="38"/>
      <c r="H33" s="38"/>
      <c r="I33" s="155">
        <v>0.20999999999999999</v>
      </c>
      <c r="J33" s="154">
        <f>ROUND(((SUM(BE125:BE625))*I33),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49</v>
      </c>
      <c r="F34" s="154">
        <f>ROUND((SUM(BF125:BF625)),  2)</f>
        <v>0</v>
      </c>
      <c r="G34" s="38"/>
      <c r="H34" s="38"/>
      <c r="I34" s="155">
        <v>0.14999999999999999</v>
      </c>
      <c r="J34" s="154">
        <f>ROUND(((SUM(BF125:BF625))*I34),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50</v>
      </c>
      <c r="F35" s="154">
        <f>ROUND((SUM(BG125:BG625)),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51</v>
      </c>
      <c r="F36" s="154">
        <f>ROUND((SUM(BH125:BH625)),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52</v>
      </c>
      <c r="F37" s="154">
        <f>ROUND((SUM(BI125:BI625)),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53</v>
      </c>
      <c r="E39" s="158"/>
      <c r="F39" s="158"/>
      <c r="G39" s="159" t="s">
        <v>54</v>
      </c>
      <c r="H39" s="160" t="s">
        <v>55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56</v>
      </c>
      <c r="E50" s="164"/>
      <c r="F50" s="164"/>
      <c r="G50" s="163" t="s">
        <v>57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58</v>
      </c>
      <c r="E61" s="166"/>
      <c r="F61" s="167" t="s">
        <v>59</v>
      </c>
      <c r="G61" s="165" t="s">
        <v>58</v>
      </c>
      <c r="H61" s="166"/>
      <c r="I61" s="166"/>
      <c r="J61" s="168" t="s">
        <v>59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60</v>
      </c>
      <c r="E65" s="169"/>
      <c r="F65" s="169"/>
      <c r="G65" s="163" t="s">
        <v>61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58</v>
      </c>
      <c r="E76" s="166"/>
      <c r="F76" s="167" t="s">
        <v>59</v>
      </c>
      <c r="G76" s="165" t="s">
        <v>58</v>
      </c>
      <c r="H76" s="166"/>
      <c r="I76" s="166"/>
      <c r="J76" s="168" t="s">
        <v>59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VELKÁ BÍTEŠ - VODOVOD A KANALIZACE UL. RAJHRADSKÁ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3753-02 - SO 02 NOVOSTAVBA VODOVODU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VELKÁ BÍTEŠ</v>
      </c>
      <c r="G89" s="40"/>
      <c r="H89" s="40"/>
      <c r="I89" s="32" t="s">
        <v>22</v>
      </c>
      <c r="J89" s="79" t="str">
        <f>IF(J12="","",J12)</f>
        <v>4. 12. 2018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Svaz vodovodů a kanalizací Žďársko</v>
      </c>
      <c r="G91" s="40"/>
      <c r="H91" s="40"/>
      <c r="I91" s="32" t="s">
        <v>32</v>
      </c>
      <c r="J91" s="36" t="str">
        <f>E21</f>
        <v>JDS projekt,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Suchánek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hidden="1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J126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J127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118</v>
      </c>
      <c r="E99" s="188"/>
      <c r="F99" s="188"/>
      <c r="G99" s="188"/>
      <c r="H99" s="188"/>
      <c r="I99" s="188"/>
      <c r="J99" s="189">
        <f>J294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119</v>
      </c>
      <c r="E100" s="188"/>
      <c r="F100" s="188"/>
      <c r="G100" s="188"/>
      <c r="H100" s="188"/>
      <c r="I100" s="188"/>
      <c r="J100" s="189">
        <f>J300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120</v>
      </c>
      <c r="E101" s="188"/>
      <c r="F101" s="188"/>
      <c r="G101" s="188"/>
      <c r="H101" s="188"/>
      <c r="I101" s="188"/>
      <c r="J101" s="189">
        <f>J312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121</v>
      </c>
      <c r="E102" s="188"/>
      <c r="F102" s="188"/>
      <c r="G102" s="188"/>
      <c r="H102" s="188"/>
      <c r="I102" s="188"/>
      <c r="J102" s="189">
        <f>J356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122</v>
      </c>
      <c r="E103" s="188"/>
      <c r="F103" s="188"/>
      <c r="G103" s="188"/>
      <c r="H103" s="188"/>
      <c r="I103" s="188"/>
      <c r="J103" s="189">
        <f>J549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123</v>
      </c>
      <c r="E104" s="188"/>
      <c r="F104" s="188"/>
      <c r="G104" s="188"/>
      <c r="H104" s="188"/>
      <c r="I104" s="188"/>
      <c r="J104" s="189">
        <f>J603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124</v>
      </c>
      <c r="E105" s="188"/>
      <c r="F105" s="188"/>
      <c r="G105" s="188"/>
      <c r="H105" s="188"/>
      <c r="I105" s="188"/>
      <c r="J105" s="189">
        <f>J623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hidden="1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/>
    <row r="109" hidden="1"/>
    <row r="110" hidden="1"/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69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125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74" t="str">
        <f>E7</f>
        <v>VELKÁ BÍTEŠ - VODOVOD A KANALIZACE UL. RAJHRADSKÁ</v>
      </c>
      <c r="F115" s="32"/>
      <c r="G115" s="32"/>
      <c r="H115" s="32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107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3753-02 - SO 02 NOVOSTAVBA VODOVODU</v>
      </c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VELKÁ BÍTEŠ</v>
      </c>
      <c r="G119" s="40"/>
      <c r="H119" s="40"/>
      <c r="I119" s="32" t="s">
        <v>22</v>
      </c>
      <c r="J119" s="79" t="str">
        <f>IF(J12="","",J12)</f>
        <v>4. 12. 2018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24</v>
      </c>
      <c r="D121" s="40"/>
      <c r="E121" s="40"/>
      <c r="F121" s="27" t="str">
        <f>E15</f>
        <v>Svaz vodovodů a kanalizací Žďársko</v>
      </c>
      <c r="G121" s="40"/>
      <c r="H121" s="40"/>
      <c r="I121" s="32" t="s">
        <v>32</v>
      </c>
      <c r="J121" s="36" t="str">
        <f>E21</f>
        <v>JDS projekt, s.r.o.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30</v>
      </c>
      <c r="D122" s="40"/>
      <c r="E122" s="40"/>
      <c r="F122" s="27" t="str">
        <f>IF(E18="","",E18)</f>
        <v>Vyplň údaj</v>
      </c>
      <c r="G122" s="40"/>
      <c r="H122" s="40"/>
      <c r="I122" s="32" t="s">
        <v>37</v>
      </c>
      <c r="J122" s="36" t="str">
        <f>E24</f>
        <v>Suchánek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191"/>
      <c r="B124" s="192"/>
      <c r="C124" s="193" t="s">
        <v>126</v>
      </c>
      <c r="D124" s="194" t="s">
        <v>68</v>
      </c>
      <c r="E124" s="194" t="s">
        <v>64</v>
      </c>
      <c r="F124" s="194" t="s">
        <v>65</v>
      </c>
      <c r="G124" s="194" t="s">
        <v>127</v>
      </c>
      <c r="H124" s="194" t="s">
        <v>128</v>
      </c>
      <c r="I124" s="194" t="s">
        <v>129</v>
      </c>
      <c r="J124" s="195" t="s">
        <v>113</v>
      </c>
      <c r="K124" s="196" t="s">
        <v>130</v>
      </c>
      <c r="L124" s="197"/>
      <c r="M124" s="100" t="s">
        <v>1</v>
      </c>
      <c r="N124" s="101" t="s">
        <v>47</v>
      </c>
      <c r="O124" s="101" t="s">
        <v>131</v>
      </c>
      <c r="P124" s="101" t="s">
        <v>132</v>
      </c>
      <c r="Q124" s="101" t="s">
        <v>133</v>
      </c>
      <c r="R124" s="101" t="s">
        <v>134</v>
      </c>
      <c r="S124" s="101" t="s">
        <v>135</v>
      </c>
      <c r="T124" s="102" t="s">
        <v>136</v>
      </c>
      <c r="U124" s="191"/>
      <c r="V124" s="191"/>
      <c r="W124" s="191"/>
      <c r="X124" s="191"/>
      <c r="Y124" s="191"/>
      <c r="Z124" s="191"/>
      <c r="AA124" s="191"/>
      <c r="AB124" s="191"/>
      <c r="AC124" s="191"/>
      <c r="AD124" s="191"/>
      <c r="AE124" s="191"/>
    </row>
    <row r="125" s="2" customFormat="1" ht="22.8" customHeight="1">
      <c r="A125" s="38"/>
      <c r="B125" s="39"/>
      <c r="C125" s="107" t="s">
        <v>137</v>
      </c>
      <c r="D125" s="40"/>
      <c r="E125" s="40"/>
      <c r="F125" s="40"/>
      <c r="G125" s="40"/>
      <c r="H125" s="40"/>
      <c r="I125" s="40"/>
      <c r="J125" s="198">
        <f>BK125</f>
        <v>0</v>
      </c>
      <c r="K125" s="40"/>
      <c r="L125" s="44"/>
      <c r="M125" s="103"/>
      <c r="N125" s="199"/>
      <c r="O125" s="104"/>
      <c r="P125" s="200">
        <f>P126</f>
        <v>0</v>
      </c>
      <c r="Q125" s="104"/>
      <c r="R125" s="200">
        <f>R126</f>
        <v>467.89435867000003</v>
      </c>
      <c r="S125" s="104"/>
      <c r="T125" s="201">
        <f>T126</f>
        <v>487.851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82</v>
      </c>
      <c r="AU125" s="17" t="s">
        <v>115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82</v>
      </c>
      <c r="E126" s="206" t="s">
        <v>138</v>
      </c>
      <c r="F126" s="206" t="s">
        <v>139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P127+P294+P300+P312+P356+P549+P603+P623</f>
        <v>0</v>
      </c>
      <c r="Q126" s="211"/>
      <c r="R126" s="212">
        <f>R127+R294+R300+R312+R356+R549+R603+R623</f>
        <v>467.89435867000003</v>
      </c>
      <c r="S126" s="211"/>
      <c r="T126" s="213">
        <f>T127+T294+T300+T312+T356+T549+T603+T623</f>
        <v>487.851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91</v>
      </c>
      <c r="AT126" s="215" t="s">
        <v>82</v>
      </c>
      <c r="AU126" s="215" t="s">
        <v>83</v>
      </c>
      <c r="AY126" s="214" t="s">
        <v>140</v>
      </c>
      <c r="BK126" s="216">
        <f>BK127+BK294+BK300+BK312+BK356+BK549+BK603+BK623</f>
        <v>0</v>
      </c>
    </row>
    <row r="127" s="12" customFormat="1" ht="22.8" customHeight="1">
      <c r="A127" s="12"/>
      <c r="B127" s="203"/>
      <c r="C127" s="204"/>
      <c r="D127" s="205" t="s">
        <v>82</v>
      </c>
      <c r="E127" s="217" t="s">
        <v>91</v>
      </c>
      <c r="F127" s="217" t="s">
        <v>141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SUM(P128:P293)</f>
        <v>0</v>
      </c>
      <c r="Q127" s="211"/>
      <c r="R127" s="212">
        <f>SUM(R128:R293)</f>
        <v>2.6476070000000003</v>
      </c>
      <c r="S127" s="211"/>
      <c r="T127" s="213">
        <f>SUM(T128:T293)</f>
        <v>487.851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91</v>
      </c>
      <c r="AT127" s="215" t="s">
        <v>82</v>
      </c>
      <c r="AU127" s="215" t="s">
        <v>91</v>
      </c>
      <c r="AY127" s="214" t="s">
        <v>140</v>
      </c>
      <c r="BK127" s="216">
        <f>SUM(BK128:BK293)</f>
        <v>0</v>
      </c>
    </row>
    <row r="128" s="2" customFormat="1" ht="14.4" customHeight="1">
      <c r="A128" s="38"/>
      <c r="B128" s="39"/>
      <c r="C128" s="219" t="s">
        <v>91</v>
      </c>
      <c r="D128" s="219" t="s">
        <v>142</v>
      </c>
      <c r="E128" s="220" t="s">
        <v>143</v>
      </c>
      <c r="F128" s="221" t="s">
        <v>144</v>
      </c>
      <c r="G128" s="222" t="s">
        <v>145</v>
      </c>
      <c r="H128" s="223">
        <v>12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0.26000000000000001</v>
      </c>
      <c r="T128" s="230">
        <f>S128*H128</f>
        <v>3.1200000000000001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146</v>
      </c>
      <c r="AT128" s="231" t="s">
        <v>142</v>
      </c>
      <c r="AU128" s="231" t="s">
        <v>93</v>
      </c>
      <c r="AY128" s="17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91</v>
      </c>
      <c r="BK128" s="232">
        <f>ROUND(I128*H128,2)</f>
        <v>0</v>
      </c>
      <c r="BL128" s="17" t="s">
        <v>146</v>
      </c>
      <c r="BM128" s="231" t="s">
        <v>840</v>
      </c>
    </row>
    <row r="129" s="2" customFormat="1">
      <c r="A129" s="38"/>
      <c r="B129" s="39"/>
      <c r="C129" s="40"/>
      <c r="D129" s="233" t="s">
        <v>148</v>
      </c>
      <c r="E129" s="40"/>
      <c r="F129" s="234" t="s">
        <v>149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148</v>
      </c>
      <c r="AU129" s="17" t="s">
        <v>93</v>
      </c>
    </row>
    <row r="130" s="14" customFormat="1">
      <c r="A130" s="14"/>
      <c r="B130" s="248"/>
      <c r="C130" s="249"/>
      <c r="D130" s="233" t="s">
        <v>150</v>
      </c>
      <c r="E130" s="250" t="s">
        <v>1</v>
      </c>
      <c r="F130" s="251" t="s">
        <v>841</v>
      </c>
      <c r="G130" s="249"/>
      <c r="H130" s="252">
        <v>12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8" t="s">
        <v>150</v>
      </c>
      <c r="AU130" s="258" t="s">
        <v>93</v>
      </c>
      <c r="AV130" s="14" t="s">
        <v>93</v>
      </c>
      <c r="AW130" s="14" t="s">
        <v>36</v>
      </c>
      <c r="AX130" s="14" t="s">
        <v>91</v>
      </c>
      <c r="AY130" s="258" t="s">
        <v>140</v>
      </c>
    </row>
    <row r="131" s="2" customFormat="1" ht="14.4" customHeight="1">
      <c r="A131" s="38"/>
      <c r="B131" s="39"/>
      <c r="C131" s="219" t="s">
        <v>93</v>
      </c>
      <c r="D131" s="219" t="s">
        <v>142</v>
      </c>
      <c r="E131" s="220" t="s">
        <v>156</v>
      </c>
      <c r="F131" s="221" t="s">
        <v>157</v>
      </c>
      <c r="G131" s="222" t="s">
        <v>145</v>
      </c>
      <c r="H131" s="223">
        <v>335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48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0.28999999999999998</v>
      </c>
      <c r="T131" s="230">
        <f>S131*H131</f>
        <v>97.149999999999991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146</v>
      </c>
      <c r="AT131" s="231" t="s">
        <v>142</v>
      </c>
      <c r="AU131" s="231" t="s">
        <v>93</v>
      </c>
      <c r="AY131" s="17" t="s">
        <v>140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91</v>
      </c>
      <c r="BK131" s="232">
        <f>ROUND(I131*H131,2)</f>
        <v>0</v>
      </c>
      <c r="BL131" s="17" t="s">
        <v>146</v>
      </c>
      <c r="BM131" s="231" t="s">
        <v>842</v>
      </c>
    </row>
    <row r="132" s="2" customFormat="1">
      <c r="A132" s="38"/>
      <c r="B132" s="39"/>
      <c r="C132" s="40"/>
      <c r="D132" s="233" t="s">
        <v>148</v>
      </c>
      <c r="E132" s="40"/>
      <c r="F132" s="234" t="s">
        <v>159</v>
      </c>
      <c r="G132" s="40"/>
      <c r="H132" s="40"/>
      <c r="I132" s="235"/>
      <c r="J132" s="40"/>
      <c r="K132" s="40"/>
      <c r="L132" s="44"/>
      <c r="M132" s="236"/>
      <c r="N132" s="237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148</v>
      </c>
      <c r="AU132" s="17" t="s">
        <v>93</v>
      </c>
    </row>
    <row r="133" s="13" customFormat="1">
      <c r="A133" s="13"/>
      <c r="B133" s="238"/>
      <c r="C133" s="239"/>
      <c r="D133" s="233" t="s">
        <v>150</v>
      </c>
      <c r="E133" s="240" t="s">
        <v>1</v>
      </c>
      <c r="F133" s="241" t="s">
        <v>843</v>
      </c>
      <c r="G133" s="239"/>
      <c r="H133" s="240" t="s">
        <v>1</v>
      </c>
      <c r="I133" s="242"/>
      <c r="J133" s="239"/>
      <c r="K133" s="239"/>
      <c r="L133" s="243"/>
      <c r="M133" s="244"/>
      <c r="N133" s="245"/>
      <c r="O133" s="245"/>
      <c r="P133" s="245"/>
      <c r="Q133" s="245"/>
      <c r="R133" s="245"/>
      <c r="S133" s="245"/>
      <c r="T133" s="24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7" t="s">
        <v>150</v>
      </c>
      <c r="AU133" s="247" t="s">
        <v>93</v>
      </c>
      <c r="AV133" s="13" t="s">
        <v>91</v>
      </c>
      <c r="AW133" s="13" t="s">
        <v>36</v>
      </c>
      <c r="AX133" s="13" t="s">
        <v>83</v>
      </c>
      <c r="AY133" s="247" t="s">
        <v>140</v>
      </c>
    </row>
    <row r="134" s="13" customFormat="1">
      <c r="A134" s="13"/>
      <c r="B134" s="238"/>
      <c r="C134" s="239"/>
      <c r="D134" s="233" t="s">
        <v>150</v>
      </c>
      <c r="E134" s="240" t="s">
        <v>1</v>
      </c>
      <c r="F134" s="241" t="s">
        <v>844</v>
      </c>
      <c r="G134" s="239"/>
      <c r="H134" s="240" t="s">
        <v>1</v>
      </c>
      <c r="I134" s="242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150</v>
      </c>
      <c r="AU134" s="247" t="s">
        <v>93</v>
      </c>
      <c r="AV134" s="13" t="s">
        <v>91</v>
      </c>
      <c r="AW134" s="13" t="s">
        <v>36</v>
      </c>
      <c r="AX134" s="13" t="s">
        <v>83</v>
      </c>
      <c r="AY134" s="247" t="s">
        <v>140</v>
      </c>
    </row>
    <row r="135" s="13" customFormat="1">
      <c r="A135" s="13"/>
      <c r="B135" s="238"/>
      <c r="C135" s="239"/>
      <c r="D135" s="233" t="s">
        <v>150</v>
      </c>
      <c r="E135" s="240" t="s">
        <v>1</v>
      </c>
      <c r="F135" s="241" t="s">
        <v>845</v>
      </c>
      <c r="G135" s="239"/>
      <c r="H135" s="240" t="s">
        <v>1</v>
      </c>
      <c r="I135" s="242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150</v>
      </c>
      <c r="AU135" s="247" t="s">
        <v>93</v>
      </c>
      <c r="AV135" s="13" t="s">
        <v>91</v>
      </c>
      <c r="AW135" s="13" t="s">
        <v>36</v>
      </c>
      <c r="AX135" s="13" t="s">
        <v>83</v>
      </c>
      <c r="AY135" s="247" t="s">
        <v>140</v>
      </c>
    </row>
    <row r="136" s="14" customFormat="1">
      <c r="A136" s="14"/>
      <c r="B136" s="248"/>
      <c r="C136" s="249"/>
      <c r="D136" s="233" t="s">
        <v>150</v>
      </c>
      <c r="E136" s="250" t="s">
        <v>1</v>
      </c>
      <c r="F136" s="251" t="s">
        <v>846</v>
      </c>
      <c r="G136" s="249"/>
      <c r="H136" s="252">
        <v>180.5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150</v>
      </c>
      <c r="AU136" s="258" t="s">
        <v>93</v>
      </c>
      <c r="AV136" s="14" t="s">
        <v>93</v>
      </c>
      <c r="AW136" s="14" t="s">
        <v>36</v>
      </c>
      <c r="AX136" s="14" t="s">
        <v>83</v>
      </c>
      <c r="AY136" s="258" t="s">
        <v>140</v>
      </c>
    </row>
    <row r="137" s="13" customFormat="1">
      <c r="A137" s="13"/>
      <c r="B137" s="238"/>
      <c r="C137" s="239"/>
      <c r="D137" s="233" t="s">
        <v>150</v>
      </c>
      <c r="E137" s="240" t="s">
        <v>1</v>
      </c>
      <c r="F137" s="241" t="s">
        <v>847</v>
      </c>
      <c r="G137" s="239"/>
      <c r="H137" s="240" t="s">
        <v>1</v>
      </c>
      <c r="I137" s="242"/>
      <c r="J137" s="239"/>
      <c r="K137" s="239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150</v>
      </c>
      <c r="AU137" s="247" t="s">
        <v>93</v>
      </c>
      <c r="AV137" s="13" t="s">
        <v>91</v>
      </c>
      <c r="AW137" s="13" t="s">
        <v>36</v>
      </c>
      <c r="AX137" s="13" t="s">
        <v>83</v>
      </c>
      <c r="AY137" s="247" t="s">
        <v>140</v>
      </c>
    </row>
    <row r="138" s="14" customFormat="1">
      <c r="A138" s="14"/>
      <c r="B138" s="248"/>
      <c r="C138" s="249"/>
      <c r="D138" s="233" t="s">
        <v>150</v>
      </c>
      <c r="E138" s="250" t="s">
        <v>1</v>
      </c>
      <c r="F138" s="251" t="s">
        <v>848</v>
      </c>
      <c r="G138" s="249"/>
      <c r="H138" s="252">
        <v>142.5</v>
      </c>
      <c r="I138" s="253"/>
      <c r="J138" s="249"/>
      <c r="K138" s="249"/>
      <c r="L138" s="254"/>
      <c r="M138" s="255"/>
      <c r="N138" s="256"/>
      <c r="O138" s="256"/>
      <c r="P138" s="256"/>
      <c r="Q138" s="256"/>
      <c r="R138" s="256"/>
      <c r="S138" s="256"/>
      <c r="T138" s="257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8" t="s">
        <v>150</v>
      </c>
      <c r="AU138" s="258" t="s">
        <v>93</v>
      </c>
      <c r="AV138" s="14" t="s">
        <v>93</v>
      </c>
      <c r="AW138" s="14" t="s">
        <v>36</v>
      </c>
      <c r="AX138" s="14" t="s">
        <v>83</v>
      </c>
      <c r="AY138" s="258" t="s">
        <v>140</v>
      </c>
    </row>
    <row r="139" s="13" customFormat="1">
      <c r="A139" s="13"/>
      <c r="B139" s="238"/>
      <c r="C139" s="239"/>
      <c r="D139" s="233" t="s">
        <v>150</v>
      </c>
      <c r="E139" s="240" t="s">
        <v>1</v>
      </c>
      <c r="F139" s="241" t="s">
        <v>849</v>
      </c>
      <c r="G139" s="239"/>
      <c r="H139" s="240" t="s">
        <v>1</v>
      </c>
      <c r="I139" s="242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150</v>
      </c>
      <c r="AU139" s="247" t="s">
        <v>93</v>
      </c>
      <c r="AV139" s="13" t="s">
        <v>91</v>
      </c>
      <c r="AW139" s="13" t="s">
        <v>36</v>
      </c>
      <c r="AX139" s="13" t="s">
        <v>83</v>
      </c>
      <c r="AY139" s="247" t="s">
        <v>140</v>
      </c>
    </row>
    <row r="140" s="14" customFormat="1">
      <c r="A140" s="14"/>
      <c r="B140" s="248"/>
      <c r="C140" s="249"/>
      <c r="D140" s="233" t="s">
        <v>150</v>
      </c>
      <c r="E140" s="250" t="s">
        <v>1</v>
      </c>
      <c r="F140" s="251" t="s">
        <v>841</v>
      </c>
      <c r="G140" s="249"/>
      <c r="H140" s="252">
        <v>12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150</v>
      </c>
      <c r="AU140" s="258" t="s">
        <v>93</v>
      </c>
      <c r="AV140" s="14" t="s">
        <v>93</v>
      </c>
      <c r="AW140" s="14" t="s">
        <v>36</v>
      </c>
      <c r="AX140" s="14" t="s">
        <v>83</v>
      </c>
      <c r="AY140" s="258" t="s">
        <v>140</v>
      </c>
    </row>
    <row r="141" s="15" customFormat="1">
      <c r="A141" s="15"/>
      <c r="B141" s="259"/>
      <c r="C141" s="260"/>
      <c r="D141" s="233" t="s">
        <v>150</v>
      </c>
      <c r="E141" s="261" t="s">
        <v>1</v>
      </c>
      <c r="F141" s="262" t="s">
        <v>155</v>
      </c>
      <c r="G141" s="260"/>
      <c r="H141" s="263">
        <v>335</v>
      </c>
      <c r="I141" s="264"/>
      <c r="J141" s="260"/>
      <c r="K141" s="260"/>
      <c r="L141" s="265"/>
      <c r="M141" s="266"/>
      <c r="N141" s="267"/>
      <c r="O141" s="267"/>
      <c r="P141" s="267"/>
      <c r="Q141" s="267"/>
      <c r="R141" s="267"/>
      <c r="S141" s="267"/>
      <c r="T141" s="268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9" t="s">
        <v>150</v>
      </c>
      <c r="AU141" s="269" t="s">
        <v>93</v>
      </c>
      <c r="AV141" s="15" t="s">
        <v>146</v>
      </c>
      <c r="AW141" s="15" t="s">
        <v>36</v>
      </c>
      <c r="AX141" s="15" t="s">
        <v>91</v>
      </c>
      <c r="AY141" s="269" t="s">
        <v>140</v>
      </c>
    </row>
    <row r="142" s="2" customFormat="1" ht="14.4" customHeight="1">
      <c r="A142" s="38"/>
      <c r="B142" s="39"/>
      <c r="C142" s="219" t="s">
        <v>171</v>
      </c>
      <c r="D142" s="219" t="s">
        <v>142</v>
      </c>
      <c r="E142" s="220" t="s">
        <v>850</v>
      </c>
      <c r="F142" s="221" t="s">
        <v>851</v>
      </c>
      <c r="G142" s="222" t="s">
        <v>145</v>
      </c>
      <c r="H142" s="223">
        <v>24</v>
      </c>
      <c r="I142" s="224"/>
      <c r="J142" s="225">
        <f>ROUND(I142*H142,2)</f>
        <v>0</v>
      </c>
      <c r="K142" s="226"/>
      <c r="L142" s="44"/>
      <c r="M142" s="227" t="s">
        <v>1</v>
      </c>
      <c r="N142" s="228" t="s">
        <v>48</v>
      </c>
      <c r="O142" s="91"/>
      <c r="P142" s="229">
        <f>O142*H142</f>
        <v>0</v>
      </c>
      <c r="Q142" s="229">
        <v>0</v>
      </c>
      <c r="R142" s="229">
        <f>Q142*H142</f>
        <v>0</v>
      </c>
      <c r="S142" s="229">
        <v>0.44</v>
      </c>
      <c r="T142" s="230">
        <f>S142*H142</f>
        <v>10.560000000000001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1" t="s">
        <v>146</v>
      </c>
      <c r="AT142" s="231" t="s">
        <v>142</v>
      </c>
      <c r="AU142" s="231" t="s">
        <v>93</v>
      </c>
      <c r="AY142" s="17" t="s">
        <v>140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7" t="s">
        <v>91</v>
      </c>
      <c r="BK142" s="232">
        <f>ROUND(I142*H142,2)</f>
        <v>0</v>
      </c>
      <c r="BL142" s="17" t="s">
        <v>146</v>
      </c>
      <c r="BM142" s="231" t="s">
        <v>852</v>
      </c>
    </row>
    <row r="143" s="2" customFormat="1">
      <c r="A143" s="38"/>
      <c r="B143" s="39"/>
      <c r="C143" s="40"/>
      <c r="D143" s="233" t="s">
        <v>148</v>
      </c>
      <c r="E143" s="40"/>
      <c r="F143" s="234" t="s">
        <v>853</v>
      </c>
      <c r="G143" s="40"/>
      <c r="H143" s="40"/>
      <c r="I143" s="235"/>
      <c r="J143" s="40"/>
      <c r="K143" s="40"/>
      <c r="L143" s="44"/>
      <c r="M143" s="236"/>
      <c r="N143" s="237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148</v>
      </c>
      <c r="AU143" s="17" t="s">
        <v>93</v>
      </c>
    </row>
    <row r="144" s="13" customFormat="1">
      <c r="A144" s="13"/>
      <c r="B144" s="238"/>
      <c r="C144" s="239"/>
      <c r="D144" s="233" t="s">
        <v>150</v>
      </c>
      <c r="E144" s="240" t="s">
        <v>1</v>
      </c>
      <c r="F144" s="241" t="s">
        <v>854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150</v>
      </c>
      <c r="AU144" s="247" t="s">
        <v>93</v>
      </c>
      <c r="AV144" s="13" t="s">
        <v>91</v>
      </c>
      <c r="AW144" s="13" t="s">
        <v>36</v>
      </c>
      <c r="AX144" s="13" t="s">
        <v>83</v>
      </c>
      <c r="AY144" s="247" t="s">
        <v>140</v>
      </c>
    </row>
    <row r="145" s="14" customFormat="1">
      <c r="A145" s="14"/>
      <c r="B145" s="248"/>
      <c r="C145" s="249"/>
      <c r="D145" s="233" t="s">
        <v>150</v>
      </c>
      <c r="E145" s="250" t="s">
        <v>1</v>
      </c>
      <c r="F145" s="251" t="s">
        <v>855</v>
      </c>
      <c r="G145" s="249"/>
      <c r="H145" s="252">
        <v>24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150</v>
      </c>
      <c r="AU145" s="258" t="s">
        <v>93</v>
      </c>
      <c r="AV145" s="14" t="s">
        <v>93</v>
      </c>
      <c r="AW145" s="14" t="s">
        <v>36</v>
      </c>
      <c r="AX145" s="14" t="s">
        <v>91</v>
      </c>
      <c r="AY145" s="258" t="s">
        <v>140</v>
      </c>
    </row>
    <row r="146" s="2" customFormat="1" ht="14.4" customHeight="1">
      <c r="A146" s="38"/>
      <c r="B146" s="39"/>
      <c r="C146" s="219" t="s">
        <v>146</v>
      </c>
      <c r="D146" s="219" t="s">
        <v>142</v>
      </c>
      <c r="E146" s="220" t="s">
        <v>856</v>
      </c>
      <c r="F146" s="221" t="s">
        <v>857</v>
      </c>
      <c r="G146" s="222" t="s">
        <v>145</v>
      </c>
      <c r="H146" s="223">
        <v>248.59999999999999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48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0.57999999999999996</v>
      </c>
      <c r="T146" s="230">
        <f>S146*H146</f>
        <v>144.18799999999999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146</v>
      </c>
      <c r="AT146" s="231" t="s">
        <v>142</v>
      </c>
      <c r="AU146" s="231" t="s">
        <v>93</v>
      </c>
      <c r="AY146" s="17" t="s">
        <v>140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91</v>
      </c>
      <c r="BK146" s="232">
        <f>ROUND(I146*H146,2)</f>
        <v>0</v>
      </c>
      <c r="BL146" s="17" t="s">
        <v>146</v>
      </c>
      <c r="BM146" s="231" t="s">
        <v>858</v>
      </c>
    </row>
    <row r="147" s="2" customFormat="1">
      <c r="A147" s="38"/>
      <c r="B147" s="39"/>
      <c r="C147" s="40"/>
      <c r="D147" s="233" t="s">
        <v>148</v>
      </c>
      <c r="E147" s="40"/>
      <c r="F147" s="234" t="s">
        <v>859</v>
      </c>
      <c r="G147" s="40"/>
      <c r="H147" s="40"/>
      <c r="I147" s="235"/>
      <c r="J147" s="40"/>
      <c r="K147" s="40"/>
      <c r="L147" s="44"/>
      <c r="M147" s="236"/>
      <c r="N147" s="237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148</v>
      </c>
      <c r="AU147" s="17" t="s">
        <v>93</v>
      </c>
    </row>
    <row r="148" s="13" customFormat="1">
      <c r="A148" s="13"/>
      <c r="B148" s="238"/>
      <c r="C148" s="239"/>
      <c r="D148" s="233" t="s">
        <v>150</v>
      </c>
      <c r="E148" s="240" t="s">
        <v>1</v>
      </c>
      <c r="F148" s="241" t="s">
        <v>860</v>
      </c>
      <c r="G148" s="239"/>
      <c r="H148" s="240" t="s">
        <v>1</v>
      </c>
      <c r="I148" s="242"/>
      <c r="J148" s="239"/>
      <c r="K148" s="239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150</v>
      </c>
      <c r="AU148" s="247" t="s">
        <v>93</v>
      </c>
      <c r="AV148" s="13" t="s">
        <v>91</v>
      </c>
      <c r="AW148" s="13" t="s">
        <v>36</v>
      </c>
      <c r="AX148" s="13" t="s">
        <v>83</v>
      </c>
      <c r="AY148" s="247" t="s">
        <v>140</v>
      </c>
    </row>
    <row r="149" s="13" customFormat="1">
      <c r="A149" s="13"/>
      <c r="B149" s="238"/>
      <c r="C149" s="239"/>
      <c r="D149" s="233" t="s">
        <v>150</v>
      </c>
      <c r="E149" s="240" t="s">
        <v>1</v>
      </c>
      <c r="F149" s="241" t="s">
        <v>861</v>
      </c>
      <c r="G149" s="239"/>
      <c r="H149" s="240" t="s">
        <v>1</v>
      </c>
      <c r="I149" s="242"/>
      <c r="J149" s="239"/>
      <c r="K149" s="239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150</v>
      </c>
      <c r="AU149" s="247" t="s">
        <v>93</v>
      </c>
      <c r="AV149" s="13" t="s">
        <v>91</v>
      </c>
      <c r="AW149" s="13" t="s">
        <v>36</v>
      </c>
      <c r="AX149" s="13" t="s">
        <v>83</v>
      </c>
      <c r="AY149" s="247" t="s">
        <v>140</v>
      </c>
    </row>
    <row r="150" s="14" customFormat="1">
      <c r="A150" s="14"/>
      <c r="B150" s="248"/>
      <c r="C150" s="249"/>
      <c r="D150" s="233" t="s">
        <v>150</v>
      </c>
      <c r="E150" s="250" t="s">
        <v>1</v>
      </c>
      <c r="F150" s="251" t="s">
        <v>862</v>
      </c>
      <c r="G150" s="249"/>
      <c r="H150" s="252">
        <v>248.59999999999999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150</v>
      </c>
      <c r="AU150" s="258" t="s">
        <v>93</v>
      </c>
      <c r="AV150" s="14" t="s">
        <v>93</v>
      </c>
      <c r="AW150" s="14" t="s">
        <v>36</v>
      </c>
      <c r="AX150" s="14" t="s">
        <v>91</v>
      </c>
      <c r="AY150" s="258" t="s">
        <v>140</v>
      </c>
    </row>
    <row r="151" s="2" customFormat="1" ht="14.4" customHeight="1">
      <c r="A151" s="38"/>
      <c r="B151" s="39"/>
      <c r="C151" s="219" t="s">
        <v>183</v>
      </c>
      <c r="D151" s="219" t="s">
        <v>142</v>
      </c>
      <c r="E151" s="220" t="s">
        <v>172</v>
      </c>
      <c r="F151" s="221" t="s">
        <v>173</v>
      </c>
      <c r="G151" s="222" t="s">
        <v>145</v>
      </c>
      <c r="H151" s="223">
        <v>204.5</v>
      </c>
      <c r="I151" s="224"/>
      <c r="J151" s="225">
        <f>ROUND(I151*H151,2)</f>
        <v>0</v>
      </c>
      <c r="K151" s="226"/>
      <c r="L151" s="44"/>
      <c r="M151" s="227" t="s">
        <v>1</v>
      </c>
      <c r="N151" s="228" t="s">
        <v>48</v>
      </c>
      <c r="O151" s="91"/>
      <c r="P151" s="229">
        <f>O151*H151</f>
        <v>0</v>
      </c>
      <c r="Q151" s="229">
        <v>0</v>
      </c>
      <c r="R151" s="229">
        <f>Q151*H151</f>
        <v>0</v>
      </c>
      <c r="S151" s="229">
        <v>0.22</v>
      </c>
      <c r="T151" s="230">
        <f>S151*H151</f>
        <v>44.990000000000002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1" t="s">
        <v>146</v>
      </c>
      <c r="AT151" s="231" t="s">
        <v>142</v>
      </c>
      <c r="AU151" s="231" t="s">
        <v>93</v>
      </c>
      <c r="AY151" s="17" t="s">
        <v>140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7" t="s">
        <v>91</v>
      </c>
      <c r="BK151" s="232">
        <f>ROUND(I151*H151,2)</f>
        <v>0</v>
      </c>
      <c r="BL151" s="17" t="s">
        <v>146</v>
      </c>
      <c r="BM151" s="231" t="s">
        <v>863</v>
      </c>
    </row>
    <row r="152" s="2" customFormat="1">
      <c r="A152" s="38"/>
      <c r="B152" s="39"/>
      <c r="C152" s="40"/>
      <c r="D152" s="233" t="s">
        <v>148</v>
      </c>
      <c r="E152" s="40"/>
      <c r="F152" s="234" t="s">
        <v>175</v>
      </c>
      <c r="G152" s="40"/>
      <c r="H152" s="40"/>
      <c r="I152" s="235"/>
      <c r="J152" s="40"/>
      <c r="K152" s="40"/>
      <c r="L152" s="44"/>
      <c r="M152" s="236"/>
      <c r="N152" s="237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148</v>
      </c>
      <c r="AU152" s="17" t="s">
        <v>93</v>
      </c>
    </row>
    <row r="153" s="13" customFormat="1">
      <c r="A153" s="13"/>
      <c r="B153" s="238"/>
      <c r="C153" s="239"/>
      <c r="D153" s="233" t="s">
        <v>150</v>
      </c>
      <c r="E153" s="240" t="s">
        <v>1</v>
      </c>
      <c r="F153" s="241" t="s">
        <v>864</v>
      </c>
      <c r="G153" s="239"/>
      <c r="H153" s="240" t="s">
        <v>1</v>
      </c>
      <c r="I153" s="242"/>
      <c r="J153" s="239"/>
      <c r="K153" s="239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150</v>
      </c>
      <c r="AU153" s="247" t="s">
        <v>93</v>
      </c>
      <c r="AV153" s="13" t="s">
        <v>91</v>
      </c>
      <c r="AW153" s="13" t="s">
        <v>36</v>
      </c>
      <c r="AX153" s="13" t="s">
        <v>83</v>
      </c>
      <c r="AY153" s="247" t="s">
        <v>140</v>
      </c>
    </row>
    <row r="154" s="13" customFormat="1">
      <c r="A154" s="13"/>
      <c r="B154" s="238"/>
      <c r="C154" s="239"/>
      <c r="D154" s="233" t="s">
        <v>150</v>
      </c>
      <c r="E154" s="240" t="s">
        <v>1</v>
      </c>
      <c r="F154" s="241" t="s">
        <v>845</v>
      </c>
      <c r="G154" s="239"/>
      <c r="H154" s="240" t="s">
        <v>1</v>
      </c>
      <c r="I154" s="242"/>
      <c r="J154" s="239"/>
      <c r="K154" s="239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150</v>
      </c>
      <c r="AU154" s="247" t="s">
        <v>93</v>
      </c>
      <c r="AV154" s="13" t="s">
        <v>91</v>
      </c>
      <c r="AW154" s="13" t="s">
        <v>36</v>
      </c>
      <c r="AX154" s="13" t="s">
        <v>83</v>
      </c>
      <c r="AY154" s="247" t="s">
        <v>140</v>
      </c>
    </row>
    <row r="155" s="14" customFormat="1">
      <c r="A155" s="14"/>
      <c r="B155" s="248"/>
      <c r="C155" s="249"/>
      <c r="D155" s="233" t="s">
        <v>150</v>
      </c>
      <c r="E155" s="250" t="s">
        <v>1</v>
      </c>
      <c r="F155" s="251" t="s">
        <v>846</v>
      </c>
      <c r="G155" s="249"/>
      <c r="H155" s="252">
        <v>180.5</v>
      </c>
      <c r="I155" s="253"/>
      <c r="J155" s="249"/>
      <c r="K155" s="249"/>
      <c r="L155" s="254"/>
      <c r="M155" s="255"/>
      <c r="N155" s="256"/>
      <c r="O155" s="256"/>
      <c r="P155" s="256"/>
      <c r="Q155" s="256"/>
      <c r="R155" s="256"/>
      <c r="S155" s="256"/>
      <c r="T155" s="25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8" t="s">
        <v>150</v>
      </c>
      <c r="AU155" s="258" t="s">
        <v>93</v>
      </c>
      <c r="AV155" s="14" t="s">
        <v>93</v>
      </c>
      <c r="AW155" s="14" t="s">
        <v>36</v>
      </c>
      <c r="AX155" s="14" t="s">
        <v>83</v>
      </c>
      <c r="AY155" s="258" t="s">
        <v>140</v>
      </c>
    </row>
    <row r="156" s="13" customFormat="1">
      <c r="A156" s="13"/>
      <c r="B156" s="238"/>
      <c r="C156" s="239"/>
      <c r="D156" s="233" t="s">
        <v>150</v>
      </c>
      <c r="E156" s="240" t="s">
        <v>1</v>
      </c>
      <c r="F156" s="241" t="s">
        <v>854</v>
      </c>
      <c r="G156" s="239"/>
      <c r="H156" s="240" t="s">
        <v>1</v>
      </c>
      <c r="I156" s="242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150</v>
      </c>
      <c r="AU156" s="247" t="s">
        <v>93</v>
      </c>
      <c r="AV156" s="13" t="s">
        <v>91</v>
      </c>
      <c r="AW156" s="13" t="s">
        <v>36</v>
      </c>
      <c r="AX156" s="13" t="s">
        <v>83</v>
      </c>
      <c r="AY156" s="247" t="s">
        <v>140</v>
      </c>
    </row>
    <row r="157" s="14" customFormat="1">
      <c r="A157" s="14"/>
      <c r="B157" s="248"/>
      <c r="C157" s="249"/>
      <c r="D157" s="233" t="s">
        <v>150</v>
      </c>
      <c r="E157" s="250" t="s">
        <v>1</v>
      </c>
      <c r="F157" s="251" t="s">
        <v>855</v>
      </c>
      <c r="G157" s="249"/>
      <c r="H157" s="252">
        <v>24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150</v>
      </c>
      <c r="AU157" s="258" t="s">
        <v>93</v>
      </c>
      <c r="AV157" s="14" t="s">
        <v>93</v>
      </c>
      <c r="AW157" s="14" t="s">
        <v>36</v>
      </c>
      <c r="AX157" s="14" t="s">
        <v>83</v>
      </c>
      <c r="AY157" s="258" t="s">
        <v>140</v>
      </c>
    </row>
    <row r="158" s="15" customFormat="1">
      <c r="A158" s="15"/>
      <c r="B158" s="259"/>
      <c r="C158" s="260"/>
      <c r="D158" s="233" t="s">
        <v>150</v>
      </c>
      <c r="E158" s="261" t="s">
        <v>1</v>
      </c>
      <c r="F158" s="262" t="s">
        <v>155</v>
      </c>
      <c r="G158" s="260"/>
      <c r="H158" s="263">
        <v>204.5</v>
      </c>
      <c r="I158" s="264"/>
      <c r="J158" s="260"/>
      <c r="K158" s="260"/>
      <c r="L158" s="265"/>
      <c r="M158" s="266"/>
      <c r="N158" s="267"/>
      <c r="O158" s="267"/>
      <c r="P158" s="267"/>
      <c r="Q158" s="267"/>
      <c r="R158" s="267"/>
      <c r="S158" s="267"/>
      <c r="T158" s="268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9" t="s">
        <v>150</v>
      </c>
      <c r="AU158" s="269" t="s">
        <v>93</v>
      </c>
      <c r="AV158" s="15" t="s">
        <v>146</v>
      </c>
      <c r="AW158" s="15" t="s">
        <v>36</v>
      </c>
      <c r="AX158" s="15" t="s">
        <v>91</v>
      </c>
      <c r="AY158" s="269" t="s">
        <v>140</v>
      </c>
    </row>
    <row r="159" s="2" customFormat="1" ht="14.4" customHeight="1">
      <c r="A159" s="38"/>
      <c r="B159" s="39"/>
      <c r="C159" s="219" t="s">
        <v>193</v>
      </c>
      <c r="D159" s="219" t="s">
        <v>142</v>
      </c>
      <c r="E159" s="220" t="s">
        <v>865</v>
      </c>
      <c r="F159" s="221" t="s">
        <v>866</v>
      </c>
      <c r="G159" s="222" t="s">
        <v>145</v>
      </c>
      <c r="H159" s="223">
        <v>248.59999999999999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0.45000000000000001</v>
      </c>
      <c r="T159" s="230">
        <f>S159*H159</f>
        <v>111.87000000000001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146</v>
      </c>
      <c r="AT159" s="231" t="s">
        <v>142</v>
      </c>
      <c r="AU159" s="231" t="s">
        <v>93</v>
      </c>
      <c r="AY159" s="17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91</v>
      </c>
      <c r="BK159" s="232">
        <f>ROUND(I159*H159,2)</f>
        <v>0</v>
      </c>
      <c r="BL159" s="17" t="s">
        <v>146</v>
      </c>
      <c r="BM159" s="231" t="s">
        <v>867</v>
      </c>
    </row>
    <row r="160" s="2" customFormat="1">
      <c r="A160" s="38"/>
      <c r="B160" s="39"/>
      <c r="C160" s="40"/>
      <c r="D160" s="233" t="s">
        <v>148</v>
      </c>
      <c r="E160" s="40"/>
      <c r="F160" s="234" t="s">
        <v>868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148</v>
      </c>
      <c r="AU160" s="17" t="s">
        <v>93</v>
      </c>
    </row>
    <row r="161" s="13" customFormat="1">
      <c r="A161" s="13"/>
      <c r="B161" s="238"/>
      <c r="C161" s="239"/>
      <c r="D161" s="233" t="s">
        <v>150</v>
      </c>
      <c r="E161" s="240" t="s">
        <v>1</v>
      </c>
      <c r="F161" s="241" t="s">
        <v>869</v>
      </c>
      <c r="G161" s="239"/>
      <c r="H161" s="240" t="s">
        <v>1</v>
      </c>
      <c r="I161" s="242"/>
      <c r="J161" s="239"/>
      <c r="K161" s="239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150</v>
      </c>
      <c r="AU161" s="247" t="s">
        <v>93</v>
      </c>
      <c r="AV161" s="13" t="s">
        <v>91</v>
      </c>
      <c r="AW161" s="13" t="s">
        <v>36</v>
      </c>
      <c r="AX161" s="13" t="s">
        <v>83</v>
      </c>
      <c r="AY161" s="247" t="s">
        <v>140</v>
      </c>
    </row>
    <row r="162" s="13" customFormat="1">
      <c r="A162" s="13"/>
      <c r="B162" s="238"/>
      <c r="C162" s="239"/>
      <c r="D162" s="233" t="s">
        <v>150</v>
      </c>
      <c r="E162" s="240" t="s">
        <v>1</v>
      </c>
      <c r="F162" s="241" t="s">
        <v>860</v>
      </c>
      <c r="G162" s="239"/>
      <c r="H162" s="240" t="s">
        <v>1</v>
      </c>
      <c r="I162" s="242"/>
      <c r="J162" s="239"/>
      <c r="K162" s="239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150</v>
      </c>
      <c r="AU162" s="247" t="s">
        <v>93</v>
      </c>
      <c r="AV162" s="13" t="s">
        <v>91</v>
      </c>
      <c r="AW162" s="13" t="s">
        <v>36</v>
      </c>
      <c r="AX162" s="13" t="s">
        <v>83</v>
      </c>
      <c r="AY162" s="247" t="s">
        <v>140</v>
      </c>
    </row>
    <row r="163" s="13" customFormat="1">
      <c r="A163" s="13"/>
      <c r="B163" s="238"/>
      <c r="C163" s="239"/>
      <c r="D163" s="233" t="s">
        <v>150</v>
      </c>
      <c r="E163" s="240" t="s">
        <v>1</v>
      </c>
      <c r="F163" s="241" t="s">
        <v>861</v>
      </c>
      <c r="G163" s="239"/>
      <c r="H163" s="240" t="s">
        <v>1</v>
      </c>
      <c r="I163" s="242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150</v>
      </c>
      <c r="AU163" s="247" t="s">
        <v>93</v>
      </c>
      <c r="AV163" s="13" t="s">
        <v>91</v>
      </c>
      <c r="AW163" s="13" t="s">
        <v>36</v>
      </c>
      <c r="AX163" s="13" t="s">
        <v>83</v>
      </c>
      <c r="AY163" s="247" t="s">
        <v>140</v>
      </c>
    </row>
    <row r="164" s="14" customFormat="1">
      <c r="A164" s="14"/>
      <c r="B164" s="248"/>
      <c r="C164" s="249"/>
      <c r="D164" s="233" t="s">
        <v>150</v>
      </c>
      <c r="E164" s="250" t="s">
        <v>1</v>
      </c>
      <c r="F164" s="251" t="s">
        <v>862</v>
      </c>
      <c r="G164" s="249"/>
      <c r="H164" s="252">
        <v>248.59999999999999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150</v>
      </c>
      <c r="AU164" s="258" t="s">
        <v>93</v>
      </c>
      <c r="AV164" s="14" t="s">
        <v>93</v>
      </c>
      <c r="AW164" s="14" t="s">
        <v>36</v>
      </c>
      <c r="AX164" s="14" t="s">
        <v>91</v>
      </c>
      <c r="AY164" s="258" t="s">
        <v>140</v>
      </c>
    </row>
    <row r="165" s="2" customFormat="1" ht="14.4" customHeight="1">
      <c r="A165" s="38"/>
      <c r="B165" s="39"/>
      <c r="C165" s="219" t="s">
        <v>201</v>
      </c>
      <c r="D165" s="219" t="s">
        <v>142</v>
      </c>
      <c r="E165" s="220" t="s">
        <v>184</v>
      </c>
      <c r="F165" s="221" t="s">
        <v>185</v>
      </c>
      <c r="G165" s="222" t="s">
        <v>145</v>
      </c>
      <c r="H165" s="223">
        <v>275.5</v>
      </c>
      <c r="I165" s="224"/>
      <c r="J165" s="225">
        <f>ROUND(I165*H165,2)</f>
        <v>0</v>
      </c>
      <c r="K165" s="226"/>
      <c r="L165" s="44"/>
      <c r="M165" s="227" t="s">
        <v>1</v>
      </c>
      <c r="N165" s="228" t="s">
        <v>48</v>
      </c>
      <c r="O165" s="91"/>
      <c r="P165" s="229">
        <f>O165*H165</f>
        <v>0</v>
      </c>
      <c r="Q165" s="229">
        <v>9.0000000000000006E-05</v>
      </c>
      <c r="R165" s="229">
        <f>Q165*H165</f>
        <v>0.024795000000000001</v>
      </c>
      <c r="S165" s="229">
        <v>0.25600000000000001</v>
      </c>
      <c r="T165" s="230">
        <f>S165*H165</f>
        <v>70.528000000000006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1" t="s">
        <v>146</v>
      </c>
      <c r="AT165" s="231" t="s">
        <v>142</v>
      </c>
      <c r="AU165" s="231" t="s">
        <v>93</v>
      </c>
      <c r="AY165" s="17" t="s">
        <v>140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7" t="s">
        <v>91</v>
      </c>
      <c r="BK165" s="232">
        <f>ROUND(I165*H165,2)</f>
        <v>0</v>
      </c>
      <c r="BL165" s="17" t="s">
        <v>146</v>
      </c>
      <c r="BM165" s="231" t="s">
        <v>870</v>
      </c>
    </row>
    <row r="166" s="2" customFormat="1">
      <c r="A166" s="38"/>
      <c r="B166" s="39"/>
      <c r="C166" s="40"/>
      <c r="D166" s="233" t="s">
        <v>148</v>
      </c>
      <c r="E166" s="40"/>
      <c r="F166" s="234" t="s">
        <v>187</v>
      </c>
      <c r="G166" s="40"/>
      <c r="H166" s="40"/>
      <c r="I166" s="235"/>
      <c r="J166" s="40"/>
      <c r="K166" s="40"/>
      <c r="L166" s="44"/>
      <c r="M166" s="236"/>
      <c r="N166" s="237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148</v>
      </c>
      <c r="AU166" s="17" t="s">
        <v>93</v>
      </c>
    </row>
    <row r="167" s="13" customFormat="1">
      <c r="A167" s="13"/>
      <c r="B167" s="238"/>
      <c r="C167" s="239"/>
      <c r="D167" s="233" t="s">
        <v>150</v>
      </c>
      <c r="E167" s="240" t="s">
        <v>1</v>
      </c>
      <c r="F167" s="241" t="s">
        <v>843</v>
      </c>
      <c r="G167" s="239"/>
      <c r="H167" s="240" t="s">
        <v>1</v>
      </c>
      <c r="I167" s="242"/>
      <c r="J167" s="239"/>
      <c r="K167" s="239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150</v>
      </c>
      <c r="AU167" s="247" t="s">
        <v>93</v>
      </c>
      <c r="AV167" s="13" t="s">
        <v>91</v>
      </c>
      <c r="AW167" s="13" t="s">
        <v>36</v>
      </c>
      <c r="AX167" s="13" t="s">
        <v>83</v>
      </c>
      <c r="AY167" s="247" t="s">
        <v>140</v>
      </c>
    </row>
    <row r="168" s="13" customFormat="1">
      <c r="A168" s="13"/>
      <c r="B168" s="238"/>
      <c r="C168" s="239"/>
      <c r="D168" s="233" t="s">
        <v>150</v>
      </c>
      <c r="E168" s="240" t="s">
        <v>1</v>
      </c>
      <c r="F168" s="241" t="s">
        <v>844</v>
      </c>
      <c r="G168" s="239"/>
      <c r="H168" s="240" t="s">
        <v>1</v>
      </c>
      <c r="I168" s="242"/>
      <c r="J168" s="239"/>
      <c r="K168" s="239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150</v>
      </c>
      <c r="AU168" s="247" t="s">
        <v>93</v>
      </c>
      <c r="AV168" s="13" t="s">
        <v>91</v>
      </c>
      <c r="AW168" s="13" t="s">
        <v>36</v>
      </c>
      <c r="AX168" s="13" t="s">
        <v>83</v>
      </c>
      <c r="AY168" s="247" t="s">
        <v>140</v>
      </c>
    </row>
    <row r="169" s="14" customFormat="1">
      <c r="A169" s="14"/>
      <c r="B169" s="248"/>
      <c r="C169" s="249"/>
      <c r="D169" s="233" t="s">
        <v>150</v>
      </c>
      <c r="E169" s="250" t="s">
        <v>1</v>
      </c>
      <c r="F169" s="251" t="s">
        <v>871</v>
      </c>
      <c r="G169" s="249"/>
      <c r="H169" s="252">
        <v>275.5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8" t="s">
        <v>150</v>
      </c>
      <c r="AU169" s="258" t="s">
        <v>93</v>
      </c>
      <c r="AV169" s="14" t="s">
        <v>93</v>
      </c>
      <c r="AW169" s="14" t="s">
        <v>36</v>
      </c>
      <c r="AX169" s="14" t="s">
        <v>83</v>
      </c>
      <c r="AY169" s="258" t="s">
        <v>140</v>
      </c>
    </row>
    <row r="170" s="15" customFormat="1">
      <c r="A170" s="15"/>
      <c r="B170" s="259"/>
      <c r="C170" s="260"/>
      <c r="D170" s="233" t="s">
        <v>150</v>
      </c>
      <c r="E170" s="261" t="s">
        <v>1</v>
      </c>
      <c r="F170" s="262" t="s">
        <v>155</v>
      </c>
      <c r="G170" s="260"/>
      <c r="H170" s="263">
        <v>275.5</v>
      </c>
      <c r="I170" s="264"/>
      <c r="J170" s="260"/>
      <c r="K170" s="260"/>
      <c r="L170" s="265"/>
      <c r="M170" s="266"/>
      <c r="N170" s="267"/>
      <c r="O170" s="267"/>
      <c r="P170" s="267"/>
      <c r="Q170" s="267"/>
      <c r="R170" s="267"/>
      <c r="S170" s="267"/>
      <c r="T170" s="268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9" t="s">
        <v>150</v>
      </c>
      <c r="AU170" s="269" t="s">
        <v>93</v>
      </c>
      <c r="AV170" s="15" t="s">
        <v>146</v>
      </c>
      <c r="AW170" s="15" t="s">
        <v>36</v>
      </c>
      <c r="AX170" s="15" t="s">
        <v>91</v>
      </c>
      <c r="AY170" s="269" t="s">
        <v>140</v>
      </c>
    </row>
    <row r="171" s="2" customFormat="1" ht="14.4" customHeight="1">
      <c r="A171" s="38"/>
      <c r="B171" s="39"/>
      <c r="C171" s="219" t="s">
        <v>207</v>
      </c>
      <c r="D171" s="219" t="s">
        <v>142</v>
      </c>
      <c r="E171" s="220" t="s">
        <v>194</v>
      </c>
      <c r="F171" s="221" t="s">
        <v>195</v>
      </c>
      <c r="G171" s="222" t="s">
        <v>196</v>
      </c>
      <c r="H171" s="223">
        <v>25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0.20499999999999999</v>
      </c>
      <c r="T171" s="230">
        <f>S171*H171</f>
        <v>5.125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146</v>
      </c>
      <c r="AT171" s="231" t="s">
        <v>142</v>
      </c>
      <c r="AU171" s="231" t="s">
        <v>93</v>
      </c>
      <c r="AY171" s="17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91</v>
      </c>
      <c r="BK171" s="232">
        <f>ROUND(I171*H171,2)</f>
        <v>0</v>
      </c>
      <c r="BL171" s="17" t="s">
        <v>146</v>
      </c>
      <c r="BM171" s="231" t="s">
        <v>872</v>
      </c>
    </row>
    <row r="172" s="2" customFormat="1">
      <c r="A172" s="38"/>
      <c r="B172" s="39"/>
      <c r="C172" s="40"/>
      <c r="D172" s="233" t="s">
        <v>148</v>
      </c>
      <c r="E172" s="40"/>
      <c r="F172" s="234" t="s">
        <v>198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148</v>
      </c>
      <c r="AU172" s="17" t="s">
        <v>93</v>
      </c>
    </row>
    <row r="173" s="14" customFormat="1">
      <c r="A173" s="14"/>
      <c r="B173" s="248"/>
      <c r="C173" s="249"/>
      <c r="D173" s="233" t="s">
        <v>150</v>
      </c>
      <c r="E173" s="250" t="s">
        <v>1</v>
      </c>
      <c r="F173" s="251" t="s">
        <v>873</v>
      </c>
      <c r="G173" s="249"/>
      <c r="H173" s="252">
        <v>25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8" t="s">
        <v>150</v>
      </c>
      <c r="AU173" s="258" t="s">
        <v>93</v>
      </c>
      <c r="AV173" s="14" t="s">
        <v>93</v>
      </c>
      <c r="AW173" s="14" t="s">
        <v>36</v>
      </c>
      <c r="AX173" s="14" t="s">
        <v>91</v>
      </c>
      <c r="AY173" s="258" t="s">
        <v>140</v>
      </c>
    </row>
    <row r="174" s="2" customFormat="1" ht="14.4" customHeight="1">
      <c r="A174" s="38"/>
      <c r="B174" s="39"/>
      <c r="C174" s="219" t="s">
        <v>214</v>
      </c>
      <c r="D174" s="219" t="s">
        <v>142</v>
      </c>
      <c r="E174" s="220" t="s">
        <v>202</v>
      </c>
      <c r="F174" s="221" t="s">
        <v>203</v>
      </c>
      <c r="G174" s="222" t="s">
        <v>196</v>
      </c>
      <c r="H174" s="223">
        <v>8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48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0.040000000000000001</v>
      </c>
      <c r="T174" s="230">
        <f>S174*H174</f>
        <v>0.32000000000000001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146</v>
      </c>
      <c r="AT174" s="231" t="s">
        <v>142</v>
      </c>
      <c r="AU174" s="231" t="s">
        <v>93</v>
      </c>
      <c r="AY174" s="17" t="s">
        <v>140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91</v>
      </c>
      <c r="BK174" s="232">
        <f>ROUND(I174*H174,2)</f>
        <v>0</v>
      </c>
      <c r="BL174" s="17" t="s">
        <v>146</v>
      </c>
      <c r="BM174" s="231" t="s">
        <v>874</v>
      </c>
    </row>
    <row r="175" s="2" customFormat="1">
      <c r="A175" s="38"/>
      <c r="B175" s="39"/>
      <c r="C175" s="40"/>
      <c r="D175" s="233" t="s">
        <v>148</v>
      </c>
      <c r="E175" s="40"/>
      <c r="F175" s="234" t="s">
        <v>205</v>
      </c>
      <c r="G175" s="40"/>
      <c r="H175" s="40"/>
      <c r="I175" s="235"/>
      <c r="J175" s="40"/>
      <c r="K175" s="40"/>
      <c r="L175" s="44"/>
      <c r="M175" s="236"/>
      <c r="N175" s="237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148</v>
      </c>
      <c r="AU175" s="17" t="s">
        <v>93</v>
      </c>
    </row>
    <row r="176" s="14" customFormat="1">
      <c r="A176" s="14"/>
      <c r="B176" s="248"/>
      <c r="C176" s="249"/>
      <c r="D176" s="233" t="s">
        <v>150</v>
      </c>
      <c r="E176" s="250" t="s">
        <v>1</v>
      </c>
      <c r="F176" s="251" t="s">
        <v>875</v>
      </c>
      <c r="G176" s="249"/>
      <c r="H176" s="252">
        <v>8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8" t="s">
        <v>150</v>
      </c>
      <c r="AU176" s="258" t="s">
        <v>93</v>
      </c>
      <c r="AV176" s="14" t="s">
        <v>93</v>
      </c>
      <c r="AW176" s="14" t="s">
        <v>36</v>
      </c>
      <c r="AX176" s="14" t="s">
        <v>91</v>
      </c>
      <c r="AY176" s="258" t="s">
        <v>140</v>
      </c>
    </row>
    <row r="177" s="2" customFormat="1" ht="14.4" customHeight="1">
      <c r="A177" s="38"/>
      <c r="B177" s="39"/>
      <c r="C177" s="219" t="s">
        <v>221</v>
      </c>
      <c r="D177" s="219" t="s">
        <v>142</v>
      </c>
      <c r="E177" s="220" t="s">
        <v>208</v>
      </c>
      <c r="F177" s="221" t="s">
        <v>209</v>
      </c>
      <c r="G177" s="222" t="s">
        <v>196</v>
      </c>
      <c r="H177" s="223">
        <v>10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48</v>
      </c>
      <c r="O177" s="91"/>
      <c r="P177" s="229">
        <f>O177*H177</f>
        <v>0</v>
      </c>
      <c r="Q177" s="229">
        <v>0.0086800000000000002</v>
      </c>
      <c r="R177" s="229">
        <f>Q177*H177</f>
        <v>0.086800000000000002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146</v>
      </c>
      <c r="AT177" s="231" t="s">
        <v>142</v>
      </c>
      <c r="AU177" s="231" t="s">
        <v>93</v>
      </c>
      <c r="AY177" s="17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91</v>
      </c>
      <c r="BK177" s="232">
        <f>ROUND(I177*H177,2)</f>
        <v>0</v>
      </c>
      <c r="BL177" s="17" t="s">
        <v>146</v>
      </c>
      <c r="BM177" s="231" t="s">
        <v>876</v>
      </c>
    </row>
    <row r="178" s="2" customFormat="1">
      <c r="A178" s="38"/>
      <c r="B178" s="39"/>
      <c r="C178" s="40"/>
      <c r="D178" s="233" t="s">
        <v>148</v>
      </c>
      <c r="E178" s="40"/>
      <c r="F178" s="234" t="s">
        <v>211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148</v>
      </c>
      <c r="AU178" s="17" t="s">
        <v>93</v>
      </c>
    </row>
    <row r="179" s="13" customFormat="1">
      <c r="A179" s="13"/>
      <c r="B179" s="238"/>
      <c r="C179" s="239"/>
      <c r="D179" s="233" t="s">
        <v>150</v>
      </c>
      <c r="E179" s="240" t="s">
        <v>1</v>
      </c>
      <c r="F179" s="241" t="s">
        <v>877</v>
      </c>
      <c r="G179" s="239"/>
      <c r="H179" s="240" t="s">
        <v>1</v>
      </c>
      <c r="I179" s="242"/>
      <c r="J179" s="239"/>
      <c r="K179" s="239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150</v>
      </c>
      <c r="AU179" s="247" t="s">
        <v>93</v>
      </c>
      <c r="AV179" s="13" t="s">
        <v>91</v>
      </c>
      <c r="AW179" s="13" t="s">
        <v>36</v>
      </c>
      <c r="AX179" s="13" t="s">
        <v>83</v>
      </c>
      <c r="AY179" s="247" t="s">
        <v>140</v>
      </c>
    </row>
    <row r="180" s="14" customFormat="1">
      <c r="A180" s="14"/>
      <c r="B180" s="248"/>
      <c r="C180" s="249"/>
      <c r="D180" s="233" t="s">
        <v>150</v>
      </c>
      <c r="E180" s="250" t="s">
        <v>1</v>
      </c>
      <c r="F180" s="251" t="s">
        <v>878</v>
      </c>
      <c r="G180" s="249"/>
      <c r="H180" s="252">
        <v>3</v>
      </c>
      <c r="I180" s="253"/>
      <c r="J180" s="249"/>
      <c r="K180" s="249"/>
      <c r="L180" s="254"/>
      <c r="M180" s="255"/>
      <c r="N180" s="256"/>
      <c r="O180" s="256"/>
      <c r="P180" s="256"/>
      <c r="Q180" s="256"/>
      <c r="R180" s="256"/>
      <c r="S180" s="256"/>
      <c r="T180" s="25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8" t="s">
        <v>150</v>
      </c>
      <c r="AU180" s="258" t="s">
        <v>93</v>
      </c>
      <c r="AV180" s="14" t="s">
        <v>93</v>
      </c>
      <c r="AW180" s="14" t="s">
        <v>36</v>
      </c>
      <c r="AX180" s="14" t="s">
        <v>83</v>
      </c>
      <c r="AY180" s="258" t="s">
        <v>140</v>
      </c>
    </row>
    <row r="181" s="13" customFormat="1">
      <c r="A181" s="13"/>
      <c r="B181" s="238"/>
      <c r="C181" s="239"/>
      <c r="D181" s="233" t="s">
        <v>150</v>
      </c>
      <c r="E181" s="240" t="s">
        <v>1</v>
      </c>
      <c r="F181" s="241" t="s">
        <v>879</v>
      </c>
      <c r="G181" s="239"/>
      <c r="H181" s="240" t="s">
        <v>1</v>
      </c>
      <c r="I181" s="242"/>
      <c r="J181" s="239"/>
      <c r="K181" s="239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150</v>
      </c>
      <c r="AU181" s="247" t="s">
        <v>93</v>
      </c>
      <c r="AV181" s="13" t="s">
        <v>91</v>
      </c>
      <c r="AW181" s="13" t="s">
        <v>36</v>
      </c>
      <c r="AX181" s="13" t="s">
        <v>83</v>
      </c>
      <c r="AY181" s="247" t="s">
        <v>140</v>
      </c>
    </row>
    <row r="182" s="14" customFormat="1">
      <c r="A182" s="14"/>
      <c r="B182" s="248"/>
      <c r="C182" s="249"/>
      <c r="D182" s="233" t="s">
        <v>150</v>
      </c>
      <c r="E182" s="250" t="s">
        <v>1</v>
      </c>
      <c r="F182" s="251" t="s">
        <v>880</v>
      </c>
      <c r="G182" s="249"/>
      <c r="H182" s="252">
        <v>7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150</v>
      </c>
      <c r="AU182" s="258" t="s">
        <v>93</v>
      </c>
      <c r="AV182" s="14" t="s">
        <v>93</v>
      </c>
      <c r="AW182" s="14" t="s">
        <v>36</v>
      </c>
      <c r="AX182" s="14" t="s">
        <v>83</v>
      </c>
      <c r="AY182" s="258" t="s">
        <v>140</v>
      </c>
    </row>
    <row r="183" s="15" customFormat="1">
      <c r="A183" s="15"/>
      <c r="B183" s="259"/>
      <c r="C183" s="260"/>
      <c r="D183" s="233" t="s">
        <v>150</v>
      </c>
      <c r="E183" s="261" t="s">
        <v>1</v>
      </c>
      <c r="F183" s="262" t="s">
        <v>155</v>
      </c>
      <c r="G183" s="260"/>
      <c r="H183" s="263">
        <v>10</v>
      </c>
      <c r="I183" s="264"/>
      <c r="J183" s="260"/>
      <c r="K183" s="260"/>
      <c r="L183" s="265"/>
      <c r="M183" s="266"/>
      <c r="N183" s="267"/>
      <c r="O183" s="267"/>
      <c r="P183" s="267"/>
      <c r="Q183" s="267"/>
      <c r="R183" s="267"/>
      <c r="S183" s="267"/>
      <c r="T183" s="268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9" t="s">
        <v>150</v>
      </c>
      <c r="AU183" s="269" t="s">
        <v>93</v>
      </c>
      <c r="AV183" s="15" t="s">
        <v>146</v>
      </c>
      <c r="AW183" s="15" t="s">
        <v>36</v>
      </c>
      <c r="AX183" s="15" t="s">
        <v>91</v>
      </c>
      <c r="AY183" s="269" t="s">
        <v>140</v>
      </c>
    </row>
    <row r="184" s="2" customFormat="1" ht="14.4" customHeight="1">
      <c r="A184" s="38"/>
      <c r="B184" s="39"/>
      <c r="C184" s="219" t="s">
        <v>229</v>
      </c>
      <c r="D184" s="219" t="s">
        <v>142</v>
      </c>
      <c r="E184" s="220" t="s">
        <v>881</v>
      </c>
      <c r="F184" s="221" t="s">
        <v>882</v>
      </c>
      <c r="G184" s="222" t="s">
        <v>196</v>
      </c>
      <c r="H184" s="223">
        <v>1.5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48</v>
      </c>
      <c r="O184" s="91"/>
      <c r="P184" s="229">
        <f>O184*H184</f>
        <v>0</v>
      </c>
      <c r="Q184" s="229">
        <v>0.01269</v>
      </c>
      <c r="R184" s="229">
        <f>Q184*H184</f>
        <v>0.019035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146</v>
      </c>
      <c r="AT184" s="231" t="s">
        <v>142</v>
      </c>
      <c r="AU184" s="231" t="s">
        <v>93</v>
      </c>
      <c r="AY184" s="17" t="s">
        <v>140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91</v>
      </c>
      <c r="BK184" s="232">
        <f>ROUND(I184*H184,2)</f>
        <v>0</v>
      </c>
      <c r="BL184" s="17" t="s">
        <v>146</v>
      </c>
      <c r="BM184" s="231" t="s">
        <v>883</v>
      </c>
    </row>
    <row r="185" s="2" customFormat="1">
      <c r="A185" s="38"/>
      <c r="B185" s="39"/>
      <c r="C185" s="40"/>
      <c r="D185" s="233" t="s">
        <v>148</v>
      </c>
      <c r="E185" s="40"/>
      <c r="F185" s="234" t="s">
        <v>884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148</v>
      </c>
      <c r="AU185" s="17" t="s">
        <v>93</v>
      </c>
    </row>
    <row r="186" s="13" customFormat="1">
      <c r="A186" s="13"/>
      <c r="B186" s="238"/>
      <c r="C186" s="239"/>
      <c r="D186" s="233" t="s">
        <v>150</v>
      </c>
      <c r="E186" s="240" t="s">
        <v>1</v>
      </c>
      <c r="F186" s="241" t="s">
        <v>885</v>
      </c>
      <c r="G186" s="239"/>
      <c r="H186" s="240" t="s">
        <v>1</v>
      </c>
      <c r="I186" s="242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150</v>
      </c>
      <c r="AU186" s="247" t="s">
        <v>93</v>
      </c>
      <c r="AV186" s="13" t="s">
        <v>91</v>
      </c>
      <c r="AW186" s="13" t="s">
        <v>36</v>
      </c>
      <c r="AX186" s="13" t="s">
        <v>83</v>
      </c>
      <c r="AY186" s="247" t="s">
        <v>140</v>
      </c>
    </row>
    <row r="187" s="14" customFormat="1">
      <c r="A187" s="14"/>
      <c r="B187" s="248"/>
      <c r="C187" s="249"/>
      <c r="D187" s="233" t="s">
        <v>150</v>
      </c>
      <c r="E187" s="250" t="s">
        <v>1</v>
      </c>
      <c r="F187" s="251" t="s">
        <v>886</v>
      </c>
      <c r="G187" s="249"/>
      <c r="H187" s="252">
        <v>1.5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150</v>
      </c>
      <c r="AU187" s="258" t="s">
        <v>93</v>
      </c>
      <c r="AV187" s="14" t="s">
        <v>93</v>
      </c>
      <c r="AW187" s="14" t="s">
        <v>36</v>
      </c>
      <c r="AX187" s="14" t="s">
        <v>91</v>
      </c>
      <c r="AY187" s="258" t="s">
        <v>140</v>
      </c>
    </row>
    <row r="188" s="2" customFormat="1" ht="14.4" customHeight="1">
      <c r="A188" s="38"/>
      <c r="B188" s="39"/>
      <c r="C188" s="219" t="s">
        <v>236</v>
      </c>
      <c r="D188" s="219" t="s">
        <v>142</v>
      </c>
      <c r="E188" s="220" t="s">
        <v>215</v>
      </c>
      <c r="F188" s="221" t="s">
        <v>216</v>
      </c>
      <c r="G188" s="222" t="s">
        <v>196</v>
      </c>
      <c r="H188" s="223">
        <v>6.5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48</v>
      </c>
      <c r="O188" s="91"/>
      <c r="P188" s="229">
        <f>O188*H188</f>
        <v>0</v>
      </c>
      <c r="Q188" s="229">
        <v>0.01269</v>
      </c>
      <c r="R188" s="229">
        <f>Q188*H188</f>
        <v>0.082485000000000003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146</v>
      </c>
      <c r="AT188" s="231" t="s">
        <v>142</v>
      </c>
      <c r="AU188" s="231" t="s">
        <v>93</v>
      </c>
      <c r="AY188" s="17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91</v>
      </c>
      <c r="BK188" s="232">
        <f>ROUND(I188*H188,2)</f>
        <v>0</v>
      </c>
      <c r="BL188" s="17" t="s">
        <v>146</v>
      </c>
      <c r="BM188" s="231" t="s">
        <v>887</v>
      </c>
    </row>
    <row r="189" s="2" customFormat="1">
      <c r="A189" s="38"/>
      <c r="B189" s="39"/>
      <c r="C189" s="40"/>
      <c r="D189" s="233" t="s">
        <v>148</v>
      </c>
      <c r="E189" s="40"/>
      <c r="F189" s="234" t="s">
        <v>218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148</v>
      </c>
      <c r="AU189" s="17" t="s">
        <v>93</v>
      </c>
    </row>
    <row r="190" s="13" customFormat="1">
      <c r="A190" s="13"/>
      <c r="B190" s="238"/>
      <c r="C190" s="239"/>
      <c r="D190" s="233" t="s">
        <v>150</v>
      </c>
      <c r="E190" s="240" t="s">
        <v>1</v>
      </c>
      <c r="F190" s="241" t="s">
        <v>888</v>
      </c>
      <c r="G190" s="239"/>
      <c r="H190" s="240" t="s">
        <v>1</v>
      </c>
      <c r="I190" s="242"/>
      <c r="J190" s="239"/>
      <c r="K190" s="239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150</v>
      </c>
      <c r="AU190" s="247" t="s">
        <v>93</v>
      </c>
      <c r="AV190" s="13" t="s">
        <v>91</v>
      </c>
      <c r="AW190" s="13" t="s">
        <v>36</v>
      </c>
      <c r="AX190" s="13" t="s">
        <v>83</v>
      </c>
      <c r="AY190" s="247" t="s">
        <v>140</v>
      </c>
    </row>
    <row r="191" s="14" customFormat="1">
      <c r="A191" s="14"/>
      <c r="B191" s="248"/>
      <c r="C191" s="249"/>
      <c r="D191" s="233" t="s">
        <v>150</v>
      </c>
      <c r="E191" s="250" t="s">
        <v>1</v>
      </c>
      <c r="F191" s="251" t="s">
        <v>889</v>
      </c>
      <c r="G191" s="249"/>
      <c r="H191" s="252">
        <v>3.5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150</v>
      </c>
      <c r="AU191" s="258" t="s">
        <v>93</v>
      </c>
      <c r="AV191" s="14" t="s">
        <v>93</v>
      </c>
      <c r="AW191" s="14" t="s">
        <v>36</v>
      </c>
      <c r="AX191" s="14" t="s">
        <v>83</v>
      </c>
      <c r="AY191" s="258" t="s">
        <v>140</v>
      </c>
    </row>
    <row r="192" s="13" customFormat="1">
      <c r="A192" s="13"/>
      <c r="B192" s="238"/>
      <c r="C192" s="239"/>
      <c r="D192" s="233" t="s">
        <v>150</v>
      </c>
      <c r="E192" s="240" t="s">
        <v>1</v>
      </c>
      <c r="F192" s="241" t="s">
        <v>890</v>
      </c>
      <c r="G192" s="239"/>
      <c r="H192" s="240" t="s">
        <v>1</v>
      </c>
      <c r="I192" s="242"/>
      <c r="J192" s="239"/>
      <c r="K192" s="239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150</v>
      </c>
      <c r="AU192" s="247" t="s">
        <v>93</v>
      </c>
      <c r="AV192" s="13" t="s">
        <v>91</v>
      </c>
      <c r="AW192" s="13" t="s">
        <v>36</v>
      </c>
      <c r="AX192" s="13" t="s">
        <v>83</v>
      </c>
      <c r="AY192" s="247" t="s">
        <v>140</v>
      </c>
    </row>
    <row r="193" s="14" customFormat="1">
      <c r="A193" s="14"/>
      <c r="B193" s="248"/>
      <c r="C193" s="249"/>
      <c r="D193" s="233" t="s">
        <v>150</v>
      </c>
      <c r="E193" s="250" t="s">
        <v>1</v>
      </c>
      <c r="F193" s="251" t="s">
        <v>171</v>
      </c>
      <c r="G193" s="249"/>
      <c r="H193" s="252">
        <v>3</v>
      </c>
      <c r="I193" s="253"/>
      <c r="J193" s="249"/>
      <c r="K193" s="249"/>
      <c r="L193" s="254"/>
      <c r="M193" s="255"/>
      <c r="N193" s="256"/>
      <c r="O193" s="256"/>
      <c r="P193" s="256"/>
      <c r="Q193" s="256"/>
      <c r="R193" s="256"/>
      <c r="S193" s="256"/>
      <c r="T193" s="25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8" t="s">
        <v>150</v>
      </c>
      <c r="AU193" s="258" t="s">
        <v>93</v>
      </c>
      <c r="AV193" s="14" t="s">
        <v>93</v>
      </c>
      <c r="AW193" s="14" t="s">
        <v>36</v>
      </c>
      <c r="AX193" s="14" t="s">
        <v>83</v>
      </c>
      <c r="AY193" s="258" t="s">
        <v>140</v>
      </c>
    </row>
    <row r="194" s="15" customFormat="1">
      <c r="A194" s="15"/>
      <c r="B194" s="259"/>
      <c r="C194" s="260"/>
      <c r="D194" s="233" t="s">
        <v>150</v>
      </c>
      <c r="E194" s="261" t="s">
        <v>1</v>
      </c>
      <c r="F194" s="262" t="s">
        <v>155</v>
      </c>
      <c r="G194" s="260"/>
      <c r="H194" s="263">
        <v>6.5</v>
      </c>
      <c r="I194" s="264"/>
      <c r="J194" s="260"/>
      <c r="K194" s="260"/>
      <c r="L194" s="265"/>
      <c r="M194" s="266"/>
      <c r="N194" s="267"/>
      <c r="O194" s="267"/>
      <c r="P194" s="267"/>
      <c r="Q194" s="267"/>
      <c r="R194" s="267"/>
      <c r="S194" s="267"/>
      <c r="T194" s="268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9" t="s">
        <v>150</v>
      </c>
      <c r="AU194" s="269" t="s">
        <v>93</v>
      </c>
      <c r="AV194" s="15" t="s">
        <v>146</v>
      </c>
      <c r="AW194" s="15" t="s">
        <v>36</v>
      </c>
      <c r="AX194" s="15" t="s">
        <v>91</v>
      </c>
      <c r="AY194" s="269" t="s">
        <v>140</v>
      </c>
    </row>
    <row r="195" s="2" customFormat="1" ht="14.4" customHeight="1">
      <c r="A195" s="38"/>
      <c r="B195" s="39"/>
      <c r="C195" s="219" t="s">
        <v>245</v>
      </c>
      <c r="D195" s="219" t="s">
        <v>142</v>
      </c>
      <c r="E195" s="220" t="s">
        <v>222</v>
      </c>
      <c r="F195" s="221" t="s">
        <v>223</v>
      </c>
      <c r="G195" s="222" t="s">
        <v>196</v>
      </c>
      <c r="H195" s="223">
        <v>12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48</v>
      </c>
      <c r="O195" s="91"/>
      <c r="P195" s="229">
        <f>O195*H195</f>
        <v>0</v>
      </c>
      <c r="Q195" s="229">
        <v>0.036900000000000002</v>
      </c>
      <c r="R195" s="229">
        <f>Q195*H195</f>
        <v>0.44280000000000003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146</v>
      </c>
      <c r="AT195" s="231" t="s">
        <v>142</v>
      </c>
      <c r="AU195" s="231" t="s">
        <v>93</v>
      </c>
      <c r="AY195" s="17" t="s">
        <v>140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91</v>
      </c>
      <c r="BK195" s="232">
        <f>ROUND(I195*H195,2)</f>
        <v>0</v>
      </c>
      <c r="BL195" s="17" t="s">
        <v>146</v>
      </c>
      <c r="BM195" s="231" t="s">
        <v>891</v>
      </c>
    </row>
    <row r="196" s="2" customFormat="1">
      <c r="A196" s="38"/>
      <c r="B196" s="39"/>
      <c r="C196" s="40"/>
      <c r="D196" s="233" t="s">
        <v>148</v>
      </c>
      <c r="E196" s="40"/>
      <c r="F196" s="234" t="s">
        <v>225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148</v>
      </c>
      <c r="AU196" s="17" t="s">
        <v>93</v>
      </c>
    </row>
    <row r="197" s="13" customFormat="1">
      <c r="A197" s="13"/>
      <c r="B197" s="238"/>
      <c r="C197" s="239"/>
      <c r="D197" s="233" t="s">
        <v>150</v>
      </c>
      <c r="E197" s="240" t="s">
        <v>1</v>
      </c>
      <c r="F197" s="241" t="s">
        <v>226</v>
      </c>
      <c r="G197" s="239"/>
      <c r="H197" s="240" t="s">
        <v>1</v>
      </c>
      <c r="I197" s="242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150</v>
      </c>
      <c r="AU197" s="247" t="s">
        <v>93</v>
      </c>
      <c r="AV197" s="13" t="s">
        <v>91</v>
      </c>
      <c r="AW197" s="13" t="s">
        <v>36</v>
      </c>
      <c r="AX197" s="13" t="s">
        <v>83</v>
      </c>
      <c r="AY197" s="247" t="s">
        <v>140</v>
      </c>
    </row>
    <row r="198" s="14" customFormat="1">
      <c r="A198" s="14"/>
      <c r="B198" s="248"/>
      <c r="C198" s="249"/>
      <c r="D198" s="233" t="s">
        <v>150</v>
      </c>
      <c r="E198" s="250" t="s">
        <v>1</v>
      </c>
      <c r="F198" s="251" t="s">
        <v>878</v>
      </c>
      <c r="G198" s="249"/>
      <c r="H198" s="252">
        <v>3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150</v>
      </c>
      <c r="AU198" s="258" t="s">
        <v>93</v>
      </c>
      <c r="AV198" s="14" t="s">
        <v>93</v>
      </c>
      <c r="AW198" s="14" t="s">
        <v>36</v>
      </c>
      <c r="AX198" s="14" t="s">
        <v>83</v>
      </c>
      <c r="AY198" s="258" t="s">
        <v>140</v>
      </c>
    </row>
    <row r="199" s="13" customFormat="1">
      <c r="A199" s="13"/>
      <c r="B199" s="238"/>
      <c r="C199" s="239"/>
      <c r="D199" s="233" t="s">
        <v>150</v>
      </c>
      <c r="E199" s="240" t="s">
        <v>1</v>
      </c>
      <c r="F199" s="241" t="s">
        <v>892</v>
      </c>
      <c r="G199" s="239"/>
      <c r="H199" s="240" t="s">
        <v>1</v>
      </c>
      <c r="I199" s="242"/>
      <c r="J199" s="239"/>
      <c r="K199" s="239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150</v>
      </c>
      <c r="AU199" s="247" t="s">
        <v>93</v>
      </c>
      <c r="AV199" s="13" t="s">
        <v>91</v>
      </c>
      <c r="AW199" s="13" t="s">
        <v>36</v>
      </c>
      <c r="AX199" s="13" t="s">
        <v>83</v>
      </c>
      <c r="AY199" s="247" t="s">
        <v>140</v>
      </c>
    </row>
    <row r="200" s="14" customFormat="1">
      <c r="A200" s="14"/>
      <c r="B200" s="248"/>
      <c r="C200" s="249"/>
      <c r="D200" s="233" t="s">
        <v>150</v>
      </c>
      <c r="E200" s="250" t="s">
        <v>1</v>
      </c>
      <c r="F200" s="251" t="s">
        <v>893</v>
      </c>
      <c r="G200" s="249"/>
      <c r="H200" s="252">
        <v>9</v>
      </c>
      <c r="I200" s="253"/>
      <c r="J200" s="249"/>
      <c r="K200" s="249"/>
      <c r="L200" s="254"/>
      <c r="M200" s="255"/>
      <c r="N200" s="256"/>
      <c r="O200" s="256"/>
      <c r="P200" s="256"/>
      <c r="Q200" s="256"/>
      <c r="R200" s="256"/>
      <c r="S200" s="256"/>
      <c r="T200" s="257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8" t="s">
        <v>150</v>
      </c>
      <c r="AU200" s="258" t="s">
        <v>93</v>
      </c>
      <c r="AV200" s="14" t="s">
        <v>93</v>
      </c>
      <c r="AW200" s="14" t="s">
        <v>36</v>
      </c>
      <c r="AX200" s="14" t="s">
        <v>83</v>
      </c>
      <c r="AY200" s="258" t="s">
        <v>140</v>
      </c>
    </row>
    <row r="201" s="15" customFormat="1">
      <c r="A201" s="15"/>
      <c r="B201" s="259"/>
      <c r="C201" s="260"/>
      <c r="D201" s="233" t="s">
        <v>150</v>
      </c>
      <c r="E201" s="261" t="s">
        <v>1</v>
      </c>
      <c r="F201" s="262" t="s">
        <v>155</v>
      </c>
      <c r="G201" s="260"/>
      <c r="H201" s="263">
        <v>12</v>
      </c>
      <c r="I201" s="264"/>
      <c r="J201" s="260"/>
      <c r="K201" s="260"/>
      <c r="L201" s="265"/>
      <c r="M201" s="266"/>
      <c r="N201" s="267"/>
      <c r="O201" s="267"/>
      <c r="P201" s="267"/>
      <c r="Q201" s="267"/>
      <c r="R201" s="267"/>
      <c r="S201" s="267"/>
      <c r="T201" s="26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9" t="s">
        <v>150</v>
      </c>
      <c r="AU201" s="269" t="s">
        <v>93</v>
      </c>
      <c r="AV201" s="15" t="s">
        <v>146</v>
      </c>
      <c r="AW201" s="15" t="s">
        <v>36</v>
      </c>
      <c r="AX201" s="15" t="s">
        <v>91</v>
      </c>
      <c r="AY201" s="269" t="s">
        <v>140</v>
      </c>
    </row>
    <row r="202" s="2" customFormat="1" ht="14.4" customHeight="1">
      <c r="A202" s="38"/>
      <c r="B202" s="39"/>
      <c r="C202" s="219" t="s">
        <v>252</v>
      </c>
      <c r="D202" s="219" t="s">
        <v>142</v>
      </c>
      <c r="E202" s="220" t="s">
        <v>230</v>
      </c>
      <c r="F202" s="221" t="s">
        <v>231</v>
      </c>
      <c r="G202" s="222" t="s">
        <v>232</v>
      </c>
      <c r="H202" s="223">
        <v>82.599999999999994</v>
      </c>
      <c r="I202" s="224"/>
      <c r="J202" s="225">
        <f>ROUND(I202*H202,2)</f>
        <v>0</v>
      </c>
      <c r="K202" s="226"/>
      <c r="L202" s="44"/>
      <c r="M202" s="227" t="s">
        <v>1</v>
      </c>
      <c r="N202" s="228" t="s">
        <v>48</v>
      </c>
      <c r="O202" s="91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31" t="s">
        <v>146</v>
      </c>
      <c r="AT202" s="231" t="s">
        <v>142</v>
      </c>
      <c r="AU202" s="231" t="s">
        <v>93</v>
      </c>
      <c r="AY202" s="17" t="s">
        <v>140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7" t="s">
        <v>91</v>
      </c>
      <c r="BK202" s="232">
        <f>ROUND(I202*H202,2)</f>
        <v>0</v>
      </c>
      <c r="BL202" s="17" t="s">
        <v>146</v>
      </c>
      <c r="BM202" s="231" t="s">
        <v>894</v>
      </c>
    </row>
    <row r="203" s="2" customFormat="1">
      <c r="A203" s="38"/>
      <c r="B203" s="39"/>
      <c r="C203" s="40"/>
      <c r="D203" s="233" t="s">
        <v>148</v>
      </c>
      <c r="E203" s="40"/>
      <c r="F203" s="234" t="s">
        <v>234</v>
      </c>
      <c r="G203" s="40"/>
      <c r="H203" s="40"/>
      <c r="I203" s="235"/>
      <c r="J203" s="40"/>
      <c r="K203" s="40"/>
      <c r="L203" s="44"/>
      <c r="M203" s="236"/>
      <c r="N203" s="237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148</v>
      </c>
      <c r="AU203" s="17" t="s">
        <v>93</v>
      </c>
    </row>
    <row r="204" s="13" customFormat="1">
      <c r="A204" s="13"/>
      <c r="B204" s="238"/>
      <c r="C204" s="239"/>
      <c r="D204" s="233" t="s">
        <v>150</v>
      </c>
      <c r="E204" s="240" t="s">
        <v>1</v>
      </c>
      <c r="F204" s="241" t="s">
        <v>895</v>
      </c>
      <c r="G204" s="239"/>
      <c r="H204" s="240" t="s">
        <v>1</v>
      </c>
      <c r="I204" s="242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150</v>
      </c>
      <c r="AU204" s="247" t="s">
        <v>93</v>
      </c>
      <c r="AV204" s="13" t="s">
        <v>91</v>
      </c>
      <c r="AW204" s="13" t="s">
        <v>36</v>
      </c>
      <c r="AX204" s="13" t="s">
        <v>83</v>
      </c>
      <c r="AY204" s="247" t="s">
        <v>140</v>
      </c>
    </row>
    <row r="205" s="14" customFormat="1">
      <c r="A205" s="14"/>
      <c r="B205" s="248"/>
      <c r="C205" s="249"/>
      <c r="D205" s="233" t="s">
        <v>150</v>
      </c>
      <c r="E205" s="250" t="s">
        <v>1</v>
      </c>
      <c r="F205" s="251" t="s">
        <v>896</v>
      </c>
      <c r="G205" s="249"/>
      <c r="H205" s="252">
        <v>43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150</v>
      </c>
      <c r="AU205" s="258" t="s">
        <v>93</v>
      </c>
      <c r="AV205" s="14" t="s">
        <v>93</v>
      </c>
      <c r="AW205" s="14" t="s">
        <v>36</v>
      </c>
      <c r="AX205" s="14" t="s">
        <v>83</v>
      </c>
      <c r="AY205" s="258" t="s">
        <v>140</v>
      </c>
    </row>
    <row r="206" s="13" customFormat="1">
      <c r="A206" s="13"/>
      <c r="B206" s="238"/>
      <c r="C206" s="239"/>
      <c r="D206" s="233" t="s">
        <v>150</v>
      </c>
      <c r="E206" s="240" t="s">
        <v>1</v>
      </c>
      <c r="F206" s="241" t="s">
        <v>897</v>
      </c>
      <c r="G206" s="239"/>
      <c r="H206" s="240" t="s">
        <v>1</v>
      </c>
      <c r="I206" s="242"/>
      <c r="J206" s="239"/>
      <c r="K206" s="239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150</v>
      </c>
      <c r="AU206" s="247" t="s">
        <v>93</v>
      </c>
      <c r="AV206" s="13" t="s">
        <v>91</v>
      </c>
      <c r="AW206" s="13" t="s">
        <v>36</v>
      </c>
      <c r="AX206" s="13" t="s">
        <v>83</v>
      </c>
      <c r="AY206" s="247" t="s">
        <v>140</v>
      </c>
    </row>
    <row r="207" s="14" customFormat="1">
      <c r="A207" s="14"/>
      <c r="B207" s="248"/>
      <c r="C207" s="249"/>
      <c r="D207" s="233" t="s">
        <v>150</v>
      </c>
      <c r="E207" s="250" t="s">
        <v>1</v>
      </c>
      <c r="F207" s="251" t="s">
        <v>898</v>
      </c>
      <c r="G207" s="249"/>
      <c r="H207" s="252">
        <v>39.600000000000001</v>
      </c>
      <c r="I207" s="253"/>
      <c r="J207" s="249"/>
      <c r="K207" s="249"/>
      <c r="L207" s="254"/>
      <c r="M207" s="255"/>
      <c r="N207" s="256"/>
      <c r="O207" s="256"/>
      <c r="P207" s="256"/>
      <c r="Q207" s="256"/>
      <c r="R207" s="256"/>
      <c r="S207" s="256"/>
      <c r="T207" s="25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8" t="s">
        <v>150</v>
      </c>
      <c r="AU207" s="258" t="s">
        <v>93</v>
      </c>
      <c r="AV207" s="14" t="s">
        <v>93</v>
      </c>
      <c r="AW207" s="14" t="s">
        <v>36</v>
      </c>
      <c r="AX207" s="14" t="s">
        <v>83</v>
      </c>
      <c r="AY207" s="258" t="s">
        <v>140</v>
      </c>
    </row>
    <row r="208" s="15" customFormat="1">
      <c r="A208" s="15"/>
      <c r="B208" s="259"/>
      <c r="C208" s="260"/>
      <c r="D208" s="233" t="s">
        <v>150</v>
      </c>
      <c r="E208" s="261" t="s">
        <v>1</v>
      </c>
      <c r="F208" s="262" t="s">
        <v>155</v>
      </c>
      <c r="G208" s="260"/>
      <c r="H208" s="263">
        <v>82.599999999999994</v>
      </c>
      <c r="I208" s="264"/>
      <c r="J208" s="260"/>
      <c r="K208" s="260"/>
      <c r="L208" s="265"/>
      <c r="M208" s="266"/>
      <c r="N208" s="267"/>
      <c r="O208" s="267"/>
      <c r="P208" s="267"/>
      <c r="Q208" s="267"/>
      <c r="R208" s="267"/>
      <c r="S208" s="267"/>
      <c r="T208" s="268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9" t="s">
        <v>150</v>
      </c>
      <c r="AU208" s="269" t="s">
        <v>93</v>
      </c>
      <c r="AV208" s="15" t="s">
        <v>146</v>
      </c>
      <c r="AW208" s="15" t="s">
        <v>36</v>
      </c>
      <c r="AX208" s="15" t="s">
        <v>91</v>
      </c>
      <c r="AY208" s="269" t="s">
        <v>140</v>
      </c>
    </row>
    <row r="209" s="2" customFormat="1" ht="14.4" customHeight="1">
      <c r="A209" s="38"/>
      <c r="B209" s="39"/>
      <c r="C209" s="219" t="s">
        <v>8</v>
      </c>
      <c r="D209" s="219" t="s">
        <v>142</v>
      </c>
      <c r="E209" s="220" t="s">
        <v>237</v>
      </c>
      <c r="F209" s="221" t="s">
        <v>238</v>
      </c>
      <c r="G209" s="222" t="s">
        <v>232</v>
      </c>
      <c r="H209" s="223">
        <v>60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48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146</v>
      </c>
      <c r="AT209" s="231" t="s">
        <v>142</v>
      </c>
      <c r="AU209" s="231" t="s">
        <v>93</v>
      </c>
      <c r="AY209" s="17" t="s">
        <v>140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91</v>
      </c>
      <c r="BK209" s="232">
        <f>ROUND(I209*H209,2)</f>
        <v>0</v>
      </c>
      <c r="BL209" s="17" t="s">
        <v>146</v>
      </c>
      <c r="BM209" s="231" t="s">
        <v>899</v>
      </c>
    </row>
    <row r="210" s="2" customFormat="1">
      <c r="A210" s="38"/>
      <c r="B210" s="39"/>
      <c r="C210" s="40"/>
      <c r="D210" s="233" t="s">
        <v>148</v>
      </c>
      <c r="E210" s="40"/>
      <c r="F210" s="234" t="s">
        <v>240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148</v>
      </c>
      <c r="AU210" s="17" t="s">
        <v>93</v>
      </c>
    </row>
    <row r="211" s="13" customFormat="1">
      <c r="A211" s="13"/>
      <c r="B211" s="238"/>
      <c r="C211" s="239"/>
      <c r="D211" s="233" t="s">
        <v>150</v>
      </c>
      <c r="E211" s="240" t="s">
        <v>1</v>
      </c>
      <c r="F211" s="241" t="s">
        <v>877</v>
      </c>
      <c r="G211" s="239"/>
      <c r="H211" s="240" t="s">
        <v>1</v>
      </c>
      <c r="I211" s="242"/>
      <c r="J211" s="239"/>
      <c r="K211" s="239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150</v>
      </c>
      <c r="AU211" s="247" t="s">
        <v>93</v>
      </c>
      <c r="AV211" s="13" t="s">
        <v>91</v>
      </c>
      <c r="AW211" s="13" t="s">
        <v>36</v>
      </c>
      <c r="AX211" s="13" t="s">
        <v>83</v>
      </c>
      <c r="AY211" s="247" t="s">
        <v>140</v>
      </c>
    </row>
    <row r="212" s="14" customFormat="1">
      <c r="A212" s="14"/>
      <c r="B212" s="248"/>
      <c r="C212" s="249"/>
      <c r="D212" s="233" t="s">
        <v>150</v>
      </c>
      <c r="E212" s="250" t="s">
        <v>1</v>
      </c>
      <c r="F212" s="251" t="s">
        <v>900</v>
      </c>
      <c r="G212" s="249"/>
      <c r="H212" s="252">
        <v>6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150</v>
      </c>
      <c r="AU212" s="258" t="s">
        <v>93</v>
      </c>
      <c r="AV212" s="14" t="s">
        <v>93</v>
      </c>
      <c r="AW212" s="14" t="s">
        <v>36</v>
      </c>
      <c r="AX212" s="14" t="s">
        <v>83</v>
      </c>
      <c r="AY212" s="258" t="s">
        <v>140</v>
      </c>
    </row>
    <row r="213" s="13" customFormat="1">
      <c r="A213" s="13"/>
      <c r="B213" s="238"/>
      <c r="C213" s="239"/>
      <c r="D213" s="233" t="s">
        <v>150</v>
      </c>
      <c r="E213" s="240" t="s">
        <v>1</v>
      </c>
      <c r="F213" s="241" t="s">
        <v>879</v>
      </c>
      <c r="G213" s="239"/>
      <c r="H213" s="240" t="s">
        <v>1</v>
      </c>
      <c r="I213" s="242"/>
      <c r="J213" s="239"/>
      <c r="K213" s="239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150</v>
      </c>
      <c r="AU213" s="247" t="s">
        <v>93</v>
      </c>
      <c r="AV213" s="13" t="s">
        <v>91</v>
      </c>
      <c r="AW213" s="13" t="s">
        <v>36</v>
      </c>
      <c r="AX213" s="13" t="s">
        <v>83</v>
      </c>
      <c r="AY213" s="247" t="s">
        <v>140</v>
      </c>
    </row>
    <row r="214" s="14" customFormat="1">
      <c r="A214" s="14"/>
      <c r="B214" s="248"/>
      <c r="C214" s="249"/>
      <c r="D214" s="233" t="s">
        <v>150</v>
      </c>
      <c r="E214" s="250" t="s">
        <v>1</v>
      </c>
      <c r="F214" s="251" t="s">
        <v>901</v>
      </c>
      <c r="G214" s="249"/>
      <c r="H214" s="252">
        <v>14</v>
      </c>
      <c r="I214" s="253"/>
      <c r="J214" s="249"/>
      <c r="K214" s="249"/>
      <c r="L214" s="254"/>
      <c r="M214" s="255"/>
      <c r="N214" s="256"/>
      <c r="O214" s="256"/>
      <c r="P214" s="256"/>
      <c r="Q214" s="256"/>
      <c r="R214" s="256"/>
      <c r="S214" s="256"/>
      <c r="T214" s="25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8" t="s">
        <v>150</v>
      </c>
      <c r="AU214" s="258" t="s">
        <v>93</v>
      </c>
      <c r="AV214" s="14" t="s">
        <v>93</v>
      </c>
      <c r="AW214" s="14" t="s">
        <v>36</v>
      </c>
      <c r="AX214" s="14" t="s">
        <v>83</v>
      </c>
      <c r="AY214" s="258" t="s">
        <v>140</v>
      </c>
    </row>
    <row r="215" s="13" customFormat="1">
      <c r="A215" s="13"/>
      <c r="B215" s="238"/>
      <c r="C215" s="239"/>
      <c r="D215" s="233" t="s">
        <v>150</v>
      </c>
      <c r="E215" s="240" t="s">
        <v>1</v>
      </c>
      <c r="F215" s="241" t="s">
        <v>885</v>
      </c>
      <c r="G215" s="239"/>
      <c r="H215" s="240" t="s">
        <v>1</v>
      </c>
      <c r="I215" s="242"/>
      <c r="J215" s="239"/>
      <c r="K215" s="239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150</v>
      </c>
      <c r="AU215" s="247" t="s">
        <v>93</v>
      </c>
      <c r="AV215" s="13" t="s">
        <v>91</v>
      </c>
      <c r="AW215" s="13" t="s">
        <v>36</v>
      </c>
      <c r="AX215" s="13" t="s">
        <v>83</v>
      </c>
      <c r="AY215" s="247" t="s">
        <v>140</v>
      </c>
    </row>
    <row r="216" s="14" customFormat="1">
      <c r="A216" s="14"/>
      <c r="B216" s="248"/>
      <c r="C216" s="249"/>
      <c r="D216" s="233" t="s">
        <v>150</v>
      </c>
      <c r="E216" s="250" t="s">
        <v>1</v>
      </c>
      <c r="F216" s="251" t="s">
        <v>902</v>
      </c>
      <c r="G216" s="249"/>
      <c r="H216" s="252">
        <v>3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8" t="s">
        <v>150</v>
      </c>
      <c r="AU216" s="258" t="s">
        <v>93</v>
      </c>
      <c r="AV216" s="14" t="s">
        <v>93</v>
      </c>
      <c r="AW216" s="14" t="s">
        <v>36</v>
      </c>
      <c r="AX216" s="14" t="s">
        <v>83</v>
      </c>
      <c r="AY216" s="258" t="s">
        <v>140</v>
      </c>
    </row>
    <row r="217" s="13" customFormat="1">
      <c r="A217" s="13"/>
      <c r="B217" s="238"/>
      <c r="C217" s="239"/>
      <c r="D217" s="233" t="s">
        <v>150</v>
      </c>
      <c r="E217" s="240" t="s">
        <v>1</v>
      </c>
      <c r="F217" s="241" t="s">
        <v>888</v>
      </c>
      <c r="G217" s="239"/>
      <c r="H217" s="240" t="s">
        <v>1</v>
      </c>
      <c r="I217" s="242"/>
      <c r="J217" s="239"/>
      <c r="K217" s="239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150</v>
      </c>
      <c r="AU217" s="247" t="s">
        <v>93</v>
      </c>
      <c r="AV217" s="13" t="s">
        <v>91</v>
      </c>
      <c r="AW217" s="13" t="s">
        <v>36</v>
      </c>
      <c r="AX217" s="13" t="s">
        <v>83</v>
      </c>
      <c r="AY217" s="247" t="s">
        <v>140</v>
      </c>
    </row>
    <row r="218" s="14" customFormat="1">
      <c r="A218" s="14"/>
      <c r="B218" s="248"/>
      <c r="C218" s="249"/>
      <c r="D218" s="233" t="s">
        <v>150</v>
      </c>
      <c r="E218" s="250" t="s">
        <v>1</v>
      </c>
      <c r="F218" s="251" t="s">
        <v>903</v>
      </c>
      <c r="G218" s="249"/>
      <c r="H218" s="252">
        <v>7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150</v>
      </c>
      <c r="AU218" s="258" t="s">
        <v>93</v>
      </c>
      <c r="AV218" s="14" t="s">
        <v>93</v>
      </c>
      <c r="AW218" s="14" t="s">
        <v>36</v>
      </c>
      <c r="AX218" s="14" t="s">
        <v>83</v>
      </c>
      <c r="AY218" s="258" t="s">
        <v>140</v>
      </c>
    </row>
    <row r="219" s="13" customFormat="1">
      <c r="A219" s="13"/>
      <c r="B219" s="238"/>
      <c r="C219" s="239"/>
      <c r="D219" s="233" t="s">
        <v>150</v>
      </c>
      <c r="E219" s="240" t="s">
        <v>1</v>
      </c>
      <c r="F219" s="241" t="s">
        <v>890</v>
      </c>
      <c r="G219" s="239"/>
      <c r="H219" s="240" t="s">
        <v>1</v>
      </c>
      <c r="I219" s="242"/>
      <c r="J219" s="239"/>
      <c r="K219" s="239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150</v>
      </c>
      <c r="AU219" s="247" t="s">
        <v>93</v>
      </c>
      <c r="AV219" s="13" t="s">
        <v>91</v>
      </c>
      <c r="AW219" s="13" t="s">
        <v>36</v>
      </c>
      <c r="AX219" s="13" t="s">
        <v>83</v>
      </c>
      <c r="AY219" s="247" t="s">
        <v>140</v>
      </c>
    </row>
    <row r="220" s="14" customFormat="1">
      <c r="A220" s="14"/>
      <c r="B220" s="248"/>
      <c r="C220" s="249"/>
      <c r="D220" s="233" t="s">
        <v>150</v>
      </c>
      <c r="E220" s="250" t="s">
        <v>1</v>
      </c>
      <c r="F220" s="251" t="s">
        <v>904</v>
      </c>
      <c r="G220" s="249"/>
      <c r="H220" s="252">
        <v>6</v>
      </c>
      <c r="I220" s="253"/>
      <c r="J220" s="249"/>
      <c r="K220" s="249"/>
      <c r="L220" s="254"/>
      <c r="M220" s="255"/>
      <c r="N220" s="256"/>
      <c r="O220" s="256"/>
      <c r="P220" s="256"/>
      <c r="Q220" s="256"/>
      <c r="R220" s="256"/>
      <c r="S220" s="256"/>
      <c r="T220" s="257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8" t="s">
        <v>150</v>
      </c>
      <c r="AU220" s="258" t="s">
        <v>93</v>
      </c>
      <c r="AV220" s="14" t="s">
        <v>93</v>
      </c>
      <c r="AW220" s="14" t="s">
        <v>36</v>
      </c>
      <c r="AX220" s="14" t="s">
        <v>83</v>
      </c>
      <c r="AY220" s="258" t="s">
        <v>140</v>
      </c>
    </row>
    <row r="221" s="13" customFormat="1">
      <c r="A221" s="13"/>
      <c r="B221" s="238"/>
      <c r="C221" s="239"/>
      <c r="D221" s="233" t="s">
        <v>150</v>
      </c>
      <c r="E221" s="240" t="s">
        <v>1</v>
      </c>
      <c r="F221" s="241" t="s">
        <v>226</v>
      </c>
      <c r="G221" s="239"/>
      <c r="H221" s="240" t="s">
        <v>1</v>
      </c>
      <c r="I221" s="242"/>
      <c r="J221" s="239"/>
      <c r="K221" s="239"/>
      <c r="L221" s="243"/>
      <c r="M221" s="244"/>
      <c r="N221" s="245"/>
      <c r="O221" s="245"/>
      <c r="P221" s="245"/>
      <c r="Q221" s="245"/>
      <c r="R221" s="245"/>
      <c r="S221" s="245"/>
      <c r="T221" s="24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7" t="s">
        <v>150</v>
      </c>
      <c r="AU221" s="247" t="s">
        <v>93</v>
      </c>
      <c r="AV221" s="13" t="s">
        <v>91</v>
      </c>
      <c r="AW221" s="13" t="s">
        <v>36</v>
      </c>
      <c r="AX221" s="13" t="s">
        <v>83</v>
      </c>
      <c r="AY221" s="247" t="s">
        <v>140</v>
      </c>
    </row>
    <row r="222" s="14" customFormat="1">
      <c r="A222" s="14"/>
      <c r="B222" s="248"/>
      <c r="C222" s="249"/>
      <c r="D222" s="233" t="s">
        <v>150</v>
      </c>
      <c r="E222" s="250" t="s">
        <v>1</v>
      </c>
      <c r="F222" s="251" t="s">
        <v>905</v>
      </c>
      <c r="G222" s="249"/>
      <c r="H222" s="252">
        <v>6</v>
      </c>
      <c r="I222" s="253"/>
      <c r="J222" s="249"/>
      <c r="K222" s="249"/>
      <c r="L222" s="254"/>
      <c r="M222" s="255"/>
      <c r="N222" s="256"/>
      <c r="O222" s="256"/>
      <c r="P222" s="256"/>
      <c r="Q222" s="256"/>
      <c r="R222" s="256"/>
      <c r="S222" s="256"/>
      <c r="T222" s="257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8" t="s">
        <v>150</v>
      </c>
      <c r="AU222" s="258" t="s">
        <v>93</v>
      </c>
      <c r="AV222" s="14" t="s">
        <v>93</v>
      </c>
      <c r="AW222" s="14" t="s">
        <v>36</v>
      </c>
      <c r="AX222" s="14" t="s">
        <v>83</v>
      </c>
      <c r="AY222" s="258" t="s">
        <v>140</v>
      </c>
    </row>
    <row r="223" s="13" customFormat="1">
      <c r="A223" s="13"/>
      <c r="B223" s="238"/>
      <c r="C223" s="239"/>
      <c r="D223" s="233" t="s">
        <v>150</v>
      </c>
      <c r="E223" s="240" t="s">
        <v>1</v>
      </c>
      <c r="F223" s="241" t="s">
        <v>892</v>
      </c>
      <c r="G223" s="239"/>
      <c r="H223" s="240" t="s">
        <v>1</v>
      </c>
      <c r="I223" s="242"/>
      <c r="J223" s="239"/>
      <c r="K223" s="239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150</v>
      </c>
      <c r="AU223" s="247" t="s">
        <v>93</v>
      </c>
      <c r="AV223" s="13" t="s">
        <v>91</v>
      </c>
      <c r="AW223" s="13" t="s">
        <v>36</v>
      </c>
      <c r="AX223" s="13" t="s">
        <v>83</v>
      </c>
      <c r="AY223" s="247" t="s">
        <v>140</v>
      </c>
    </row>
    <row r="224" s="14" customFormat="1">
      <c r="A224" s="14"/>
      <c r="B224" s="248"/>
      <c r="C224" s="249"/>
      <c r="D224" s="233" t="s">
        <v>150</v>
      </c>
      <c r="E224" s="250" t="s">
        <v>1</v>
      </c>
      <c r="F224" s="251" t="s">
        <v>906</v>
      </c>
      <c r="G224" s="249"/>
      <c r="H224" s="252">
        <v>18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150</v>
      </c>
      <c r="AU224" s="258" t="s">
        <v>93</v>
      </c>
      <c r="AV224" s="14" t="s">
        <v>93</v>
      </c>
      <c r="AW224" s="14" t="s">
        <v>36</v>
      </c>
      <c r="AX224" s="14" t="s">
        <v>83</v>
      </c>
      <c r="AY224" s="258" t="s">
        <v>140</v>
      </c>
    </row>
    <row r="225" s="15" customFormat="1">
      <c r="A225" s="15"/>
      <c r="B225" s="259"/>
      <c r="C225" s="260"/>
      <c r="D225" s="233" t="s">
        <v>150</v>
      </c>
      <c r="E225" s="261" t="s">
        <v>1</v>
      </c>
      <c r="F225" s="262" t="s">
        <v>155</v>
      </c>
      <c r="G225" s="260"/>
      <c r="H225" s="263">
        <v>60</v>
      </c>
      <c r="I225" s="264"/>
      <c r="J225" s="260"/>
      <c r="K225" s="260"/>
      <c r="L225" s="265"/>
      <c r="M225" s="266"/>
      <c r="N225" s="267"/>
      <c r="O225" s="267"/>
      <c r="P225" s="267"/>
      <c r="Q225" s="267"/>
      <c r="R225" s="267"/>
      <c r="S225" s="267"/>
      <c r="T225" s="268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9" t="s">
        <v>150</v>
      </c>
      <c r="AU225" s="269" t="s">
        <v>93</v>
      </c>
      <c r="AV225" s="15" t="s">
        <v>146</v>
      </c>
      <c r="AW225" s="15" t="s">
        <v>36</v>
      </c>
      <c r="AX225" s="15" t="s">
        <v>91</v>
      </c>
      <c r="AY225" s="269" t="s">
        <v>140</v>
      </c>
    </row>
    <row r="226" s="2" customFormat="1" ht="14.4" customHeight="1">
      <c r="A226" s="38"/>
      <c r="B226" s="39"/>
      <c r="C226" s="219" t="s">
        <v>263</v>
      </c>
      <c r="D226" s="219" t="s">
        <v>142</v>
      </c>
      <c r="E226" s="220" t="s">
        <v>907</v>
      </c>
      <c r="F226" s="221" t="s">
        <v>908</v>
      </c>
      <c r="G226" s="222" t="s">
        <v>232</v>
      </c>
      <c r="H226" s="223">
        <v>1039.0930000000001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48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146</v>
      </c>
      <c r="AT226" s="231" t="s">
        <v>142</v>
      </c>
      <c r="AU226" s="231" t="s">
        <v>93</v>
      </c>
      <c r="AY226" s="17" t="s">
        <v>140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91</v>
      </c>
      <c r="BK226" s="232">
        <f>ROUND(I226*H226,2)</f>
        <v>0</v>
      </c>
      <c r="BL226" s="17" t="s">
        <v>146</v>
      </c>
      <c r="BM226" s="231" t="s">
        <v>909</v>
      </c>
    </row>
    <row r="227" s="2" customFormat="1">
      <c r="A227" s="38"/>
      <c r="B227" s="39"/>
      <c r="C227" s="40"/>
      <c r="D227" s="233" t="s">
        <v>148</v>
      </c>
      <c r="E227" s="40"/>
      <c r="F227" s="234" t="s">
        <v>910</v>
      </c>
      <c r="G227" s="40"/>
      <c r="H227" s="40"/>
      <c r="I227" s="235"/>
      <c r="J227" s="40"/>
      <c r="K227" s="40"/>
      <c r="L227" s="44"/>
      <c r="M227" s="236"/>
      <c r="N227" s="237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148</v>
      </c>
      <c r="AU227" s="17" t="s">
        <v>93</v>
      </c>
    </row>
    <row r="228" s="13" customFormat="1">
      <c r="A228" s="13"/>
      <c r="B228" s="238"/>
      <c r="C228" s="239"/>
      <c r="D228" s="233" t="s">
        <v>150</v>
      </c>
      <c r="E228" s="240" t="s">
        <v>1</v>
      </c>
      <c r="F228" s="241" t="s">
        <v>911</v>
      </c>
      <c r="G228" s="239"/>
      <c r="H228" s="240" t="s">
        <v>1</v>
      </c>
      <c r="I228" s="242"/>
      <c r="J228" s="239"/>
      <c r="K228" s="239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150</v>
      </c>
      <c r="AU228" s="247" t="s">
        <v>93</v>
      </c>
      <c r="AV228" s="13" t="s">
        <v>91</v>
      </c>
      <c r="AW228" s="13" t="s">
        <v>36</v>
      </c>
      <c r="AX228" s="13" t="s">
        <v>83</v>
      </c>
      <c r="AY228" s="247" t="s">
        <v>140</v>
      </c>
    </row>
    <row r="229" s="13" customFormat="1">
      <c r="A229" s="13"/>
      <c r="B229" s="238"/>
      <c r="C229" s="239"/>
      <c r="D229" s="233" t="s">
        <v>150</v>
      </c>
      <c r="E229" s="240" t="s">
        <v>1</v>
      </c>
      <c r="F229" s="241" t="s">
        <v>912</v>
      </c>
      <c r="G229" s="239"/>
      <c r="H229" s="240" t="s">
        <v>1</v>
      </c>
      <c r="I229" s="242"/>
      <c r="J229" s="239"/>
      <c r="K229" s="239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150</v>
      </c>
      <c r="AU229" s="247" t="s">
        <v>93</v>
      </c>
      <c r="AV229" s="13" t="s">
        <v>91</v>
      </c>
      <c r="AW229" s="13" t="s">
        <v>36</v>
      </c>
      <c r="AX229" s="13" t="s">
        <v>83</v>
      </c>
      <c r="AY229" s="247" t="s">
        <v>140</v>
      </c>
    </row>
    <row r="230" s="14" customFormat="1">
      <c r="A230" s="14"/>
      <c r="B230" s="248"/>
      <c r="C230" s="249"/>
      <c r="D230" s="233" t="s">
        <v>150</v>
      </c>
      <c r="E230" s="250" t="s">
        <v>1</v>
      </c>
      <c r="F230" s="251" t="s">
        <v>913</v>
      </c>
      <c r="G230" s="249"/>
      <c r="H230" s="252">
        <v>914.43299999999999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150</v>
      </c>
      <c r="AU230" s="258" t="s">
        <v>93</v>
      </c>
      <c r="AV230" s="14" t="s">
        <v>93</v>
      </c>
      <c r="AW230" s="14" t="s">
        <v>36</v>
      </c>
      <c r="AX230" s="14" t="s">
        <v>83</v>
      </c>
      <c r="AY230" s="258" t="s">
        <v>140</v>
      </c>
    </row>
    <row r="231" s="13" customFormat="1">
      <c r="A231" s="13"/>
      <c r="B231" s="238"/>
      <c r="C231" s="239"/>
      <c r="D231" s="233" t="s">
        <v>150</v>
      </c>
      <c r="E231" s="240" t="s">
        <v>1</v>
      </c>
      <c r="F231" s="241" t="s">
        <v>914</v>
      </c>
      <c r="G231" s="239"/>
      <c r="H231" s="240" t="s">
        <v>1</v>
      </c>
      <c r="I231" s="242"/>
      <c r="J231" s="239"/>
      <c r="K231" s="239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150</v>
      </c>
      <c r="AU231" s="247" t="s">
        <v>93</v>
      </c>
      <c r="AV231" s="13" t="s">
        <v>91</v>
      </c>
      <c r="AW231" s="13" t="s">
        <v>36</v>
      </c>
      <c r="AX231" s="13" t="s">
        <v>83</v>
      </c>
      <c r="AY231" s="247" t="s">
        <v>140</v>
      </c>
    </row>
    <row r="232" s="14" customFormat="1">
      <c r="A232" s="14"/>
      <c r="B232" s="248"/>
      <c r="C232" s="249"/>
      <c r="D232" s="233" t="s">
        <v>150</v>
      </c>
      <c r="E232" s="250" t="s">
        <v>1</v>
      </c>
      <c r="F232" s="251" t="s">
        <v>915</v>
      </c>
      <c r="G232" s="249"/>
      <c r="H232" s="252">
        <v>124.66</v>
      </c>
      <c r="I232" s="253"/>
      <c r="J232" s="249"/>
      <c r="K232" s="249"/>
      <c r="L232" s="254"/>
      <c r="M232" s="255"/>
      <c r="N232" s="256"/>
      <c r="O232" s="256"/>
      <c r="P232" s="256"/>
      <c r="Q232" s="256"/>
      <c r="R232" s="256"/>
      <c r="S232" s="256"/>
      <c r="T232" s="257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8" t="s">
        <v>150</v>
      </c>
      <c r="AU232" s="258" t="s">
        <v>93</v>
      </c>
      <c r="AV232" s="14" t="s">
        <v>93</v>
      </c>
      <c r="AW232" s="14" t="s">
        <v>36</v>
      </c>
      <c r="AX232" s="14" t="s">
        <v>83</v>
      </c>
      <c r="AY232" s="258" t="s">
        <v>140</v>
      </c>
    </row>
    <row r="233" s="15" customFormat="1">
      <c r="A233" s="15"/>
      <c r="B233" s="259"/>
      <c r="C233" s="260"/>
      <c r="D233" s="233" t="s">
        <v>150</v>
      </c>
      <c r="E233" s="261" t="s">
        <v>1</v>
      </c>
      <c r="F233" s="262" t="s">
        <v>155</v>
      </c>
      <c r="G233" s="260"/>
      <c r="H233" s="263">
        <v>1039.0930000000001</v>
      </c>
      <c r="I233" s="264"/>
      <c r="J233" s="260"/>
      <c r="K233" s="260"/>
      <c r="L233" s="265"/>
      <c r="M233" s="266"/>
      <c r="N233" s="267"/>
      <c r="O233" s="267"/>
      <c r="P233" s="267"/>
      <c r="Q233" s="267"/>
      <c r="R233" s="267"/>
      <c r="S233" s="267"/>
      <c r="T233" s="268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9" t="s">
        <v>150</v>
      </c>
      <c r="AU233" s="269" t="s">
        <v>93</v>
      </c>
      <c r="AV233" s="15" t="s">
        <v>146</v>
      </c>
      <c r="AW233" s="15" t="s">
        <v>36</v>
      </c>
      <c r="AX233" s="15" t="s">
        <v>91</v>
      </c>
      <c r="AY233" s="269" t="s">
        <v>140</v>
      </c>
    </row>
    <row r="234" s="2" customFormat="1" ht="14.4" customHeight="1">
      <c r="A234" s="38"/>
      <c r="B234" s="39"/>
      <c r="C234" s="219" t="s">
        <v>268</v>
      </c>
      <c r="D234" s="219" t="s">
        <v>142</v>
      </c>
      <c r="E234" s="220" t="s">
        <v>253</v>
      </c>
      <c r="F234" s="221" t="s">
        <v>254</v>
      </c>
      <c r="G234" s="222" t="s">
        <v>232</v>
      </c>
      <c r="H234" s="223">
        <v>1039.0930000000001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48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146</v>
      </c>
      <c r="AT234" s="231" t="s">
        <v>142</v>
      </c>
      <c r="AU234" s="231" t="s">
        <v>93</v>
      </c>
      <c r="AY234" s="17" t="s">
        <v>140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91</v>
      </c>
      <c r="BK234" s="232">
        <f>ROUND(I234*H234,2)</f>
        <v>0</v>
      </c>
      <c r="BL234" s="17" t="s">
        <v>146</v>
      </c>
      <c r="BM234" s="231" t="s">
        <v>916</v>
      </c>
    </row>
    <row r="235" s="2" customFormat="1">
      <c r="A235" s="38"/>
      <c r="B235" s="39"/>
      <c r="C235" s="40"/>
      <c r="D235" s="233" t="s">
        <v>148</v>
      </c>
      <c r="E235" s="40"/>
      <c r="F235" s="234" t="s">
        <v>256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148</v>
      </c>
      <c r="AU235" s="17" t="s">
        <v>93</v>
      </c>
    </row>
    <row r="236" s="2" customFormat="1" ht="14.4" customHeight="1">
      <c r="A236" s="38"/>
      <c r="B236" s="39"/>
      <c r="C236" s="219" t="s">
        <v>273</v>
      </c>
      <c r="D236" s="219" t="s">
        <v>142</v>
      </c>
      <c r="E236" s="220" t="s">
        <v>257</v>
      </c>
      <c r="F236" s="221" t="s">
        <v>258</v>
      </c>
      <c r="G236" s="222" t="s">
        <v>145</v>
      </c>
      <c r="H236" s="223">
        <v>1597.5999999999999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48</v>
      </c>
      <c r="O236" s="91"/>
      <c r="P236" s="229">
        <f>O236*H236</f>
        <v>0</v>
      </c>
      <c r="Q236" s="229">
        <v>0.00084000000000000003</v>
      </c>
      <c r="R236" s="229">
        <f>Q236*H236</f>
        <v>1.3419840000000001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146</v>
      </c>
      <c r="AT236" s="231" t="s">
        <v>142</v>
      </c>
      <c r="AU236" s="231" t="s">
        <v>93</v>
      </c>
      <c r="AY236" s="17" t="s">
        <v>140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91</v>
      </c>
      <c r="BK236" s="232">
        <f>ROUND(I236*H236,2)</f>
        <v>0</v>
      </c>
      <c r="BL236" s="17" t="s">
        <v>146</v>
      </c>
      <c r="BM236" s="231" t="s">
        <v>917</v>
      </c>
    </row>
    <row r="237" s="2" customFormat="1">
      <c r="A237" s="38"/>
      <c r="B237" s="39"/>
      <c r="C237" s="40"/>
      <c r="D237" s="233" t="s">
        <v>148</v>
      </c>
      <c r="E237" s="40"/>
      <c r="F237" s="234" t="s">
        <v>260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148</v>
      </c>
      <c r="AU237" s="17" t="s">
        <v>93</v>
      </c>
    </row>
    <row r="238" s="13" customFormat="1">
      <c r="A238" s="13"/>
      <c r="B238" s="238"/>
      <c r="C238" s="239"/>
      <c r="D238" s="233" t="s">
        <v>150</v>
      </c>
      <c r="E238" s="240" t="s">
        <v>1</v>
      </c>
      <c r="F238" s="241" t="s">
        <v>918</v>
      </c>
      <c r="G238" s="239"/>
      <c r="H238" s="240" t="s">
        <v>1</v>
      </c>
      <c r="I238" s="242"/>
      <c r="J238" s="239"/>
      <c r="K238" s="239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150</v>
      </c>
      <c r="AU238" s="247" t="s">
        <v>93</v>
      </c>
      <c r="AV238" s="13" t="s">
        <v>91</v>
      </c>
      <c r="AW238" s="13" t="s">
        <v>36</v>
      </c>
      <c r="AX238" s="13" t="s">
        <v>83</v>
      </c>
      <c r="AY238" s="247" t="s">
        <v>140</v>
      </c>
    </row>
    <row r="239" s="14" customFormat="1">
      <c r="A239" s="14"/>
      <c r="B239" s="248"/>
      <c r="C239" s="249"/>
      <c r="D239" s="233" t="s">
        <v>150</v>
      </c>
      <c r="E239" s="250" t="s">
        <v>1</v>
      </c>
      <c r="F239" s="251" t="s">
        <v>919</v>
      </c>
      <c r="G239" s="249"/>
      <c r="H239" s="252">
        <v>1597.5999999999999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8" t="s">
        <v>150</v>
      </c>
      <c r="AU239" s="258" t="s">
        <v>93</v>
      </c>
      <c r="AV239" s="14" t="s">
        <v>93</v>
      </c>
      <c r="AW239" s="14" t="s">
        <v>36</v>
      </c>
      <c r="AX239" s="14" t="s">
        <v>91</v>
      </c>
      <c r="AY239" s="258" t="s">
        <v>140</v>
      </c>
    </row>
    <row r="240" s="2" customFormat="1" ht="14.4" customHeight="1">
      <c r="A240" s="38"/>
      <c r="B240" s="39"/>
      <c r="C240" s="219" t="s">
        <v>278</v>
      </c>
      <c r="D240" s="219" t="s">
        <v>142</v>
      </c>
      <c r="E240" s="220" t="s">
        <v>264</v>
      </c>
      <c r="F240" s="221" t="s">
        <v>265</v>
      </c>
      <c r="G240" s="222" t="s">
        <v>145</v>
      </c>
      <c r="H240" s="223">
        <v>755.20000000000005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48</v>
      </c>
      <c r="O240" s="91"/>
      <c r="P240" s="229">
        <f>O240*H240</f>
        <v>0</v>
      </c>
      <c r="Q240" s="229">
        <v>0.00084999999999999995</v>
      </c>
      <c r="R240" s="229">
        <f>Q240*H240</f>
        <v>0.64192000000000005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146</v>
      </c>
      <c r="AT240" s="231" t="s">
        <v>142</v>
      </c>
      <c r="AU240" s="231" t="s">
        <v>93</v>
      </c>
      <c r="AY240" s="17" t="s">
        <v>140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91</v>
      </c>
      <c r="BK240" s="232">
        <f>ROUND(I240*H240,2)</f>
        <v>0</v>
      </c>
      <c r="BL240" s="17" t="s">
        <v>146</v>
      </c>
      <c r="BM240" s="231" t="s">
        <v>920</v>
      </c>
    </row>
    <row r="241" s="2" customFormat="1">
      <c r="A241" s="38"/>
      <c r="B241" s="39"/>
      <c r="C241" s="40"/>
      <c r="D241" s="233" t="s">
        <v>148</v>
      </c>
      <c r="E241" s="40"/>
      <c r="F241" s="234" t="s">
        <v>267</v>
      </c>
      <c r="G241" s="40"/>
      <c r="H241" s="40"/>
      <c r="I241" s="235"/>
      <c r="J241" s="40"/>
      <c r="K241" s="40"/>
      <c r="L241" s="44"/>
      <c r="M241" s="236"/>
      <c r="N241" s="237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148</v>
      </c>
      <c r="AU241" s="17" t="s">
        <v>93</v>
      </c>
    </row>
    <row r="242" s="2" customFormat="1" ht="14.4" customHeight="1">
      <c r="A242" s="38"/>
      <c r="B242" s="39"/>
      <c r="C242" s="219" t="s">
        <v>285</v>
      </c>
      <c r="D242" s="219" t="s">
        <v>142</v>
      </c>
      <c r="E242" s="220" t="s">
        <v>269</v>
      </c>
      <c r="F242" s="221" t="s">
        <v>270</v>
      </c>
      <c r="G242" s="222" t="s">
        <v>145</v>
      </c>
      <c r="H242" s="223">
        <v>1597.5999999999999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48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146</v>
      </c>
      <c r="AT242" s="231" t="s">
        <v>142</v>
      </c>
      <c r="AU242" s="231" t="s">
        <v>93</v>
      </c>
      <c r="AY242" s="17" t="s">
        <v>140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91</v>
      </c>
      <c r="BK242" s="232">
        <f>ROUND(I242*H242,2)</f>
        <v>0</v>
      </c>
      <c r="BL242" s="17" t="s">
        <v>146</v>
      </c>
      <c r="BM242" s="231" t="s">
        <v>921</v>
      </c>
    </row>
    <row r="243" s="2" customFormat="1">
      <c r="A243" s="38"/>
      <c r="B243" s="39"/>
      <c r="C243" s="40"/>
      <c r="D243" s="233" t="s">
        <v>148</v>
      </c>
      <c r="E243" s="40"/>
      <c r="F243" s="234" t="s">
        <v>272</v>
      </c>
      <c r="G243" s="40"/>
      <c r="H243" s="40"/>
      <c r="I243" s="235"/>
      <c r="J243" s="40"/>
      <c r="K243" s="40"/>
      <c r="L243" s="44"/>
      <c r="M243" s="236"/>
      <c r="N243" s="237"/>
      <c r="O243" s="91"/>
      <c r="P243" s="91"/>
      <c r="Q243" s="91"/>
      <c r="R243" s="91"/>
      <c r="S243" s="91"/>
      <c r="T243" s="92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T243" s="17" t="s">
        <v>148</v>
      </c>
      <c r="AU243" s="17" t="s">
        <v>93</v>
      </c>
    </row>
    <row r="244" s="2" customFormat="1" ht="14.4" customHeight="1">
      <c r="A244" s="38"/>
      <c r="B244" s="39"/>
      <c r="C244" s="219" t="s">
        <v>7</v>
      </c>
      <c r="D244" s="219" t="s">
        <v>142</v>
      </c>
      <c r="E244" s="220" t="s">
        <v>274</v>
      </c>
      <c r="F244" s="221" t="s">
        <v>275</v>
      </c>
      <c r="G244" s="222" t="s">
        <v>145</v>
      </c>
      <c r="H244" s="223">
        <v>755.20000000000005</v>
      </c>
      <c r="I244" s="224"/>
      <c r="J244" s="225">
        <f>ROUND(I244*H244,2)</f>
        <v>0</v>
      </c>
      <c r="K244" s="226"/>
      <c r="L244" s="44"/>
      <c r="M244" s="227" t="s">
        <v>1</v>
      </c>
      <c r="N244" s="228" t="s">
        <v>48</v>
      </c>
      <c r="O244" s="91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31" t="s">
        <v>146</v>
      </c>
      <c r="AT244" s="231" t="s">
        <v>142</v>
      </c>
      <c r="AU244" s="231" t="s">
        <v>93</v>
      </c>
      <c r="AY244" s="17" t="s">
        <v>140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7" t="s">
        <v>91</v>
      </c>
      <c r="BK244" s="232">
        <f>ROUND(I244*H244,2)</f>
        <v>0</v>
      </c>
      <c r="BL244" s="17" t="s">
        <v>146</v>
      </c>
      <c r="BM244" s="231" t="s">
        <v>922</v>
      </c>
    </row>
    <row r="245" s="2" customFormat="1">
      <c r="A245" s="38"/>
      <c r="B245" s="39"/>
      <c r="C245" s="40"/>
      <c r="D245" s="233" t="s">
        <v>148</v>
      </c>
      <c r="E245" s="40"/>
      <c r="F245" s="234" t="s">
        <v>277</v>
      </c>
      <c r="G245" s="40"/>
      <c r="H245" s="40"/>
      <c r="I245" s="235"/>
      <c r="J245" s="40"/>
      <c r="K245" s="40"/>
      <c r="L245" s="44"/>
      <c r="M245" s="236"/>
      <c r="N245" s="237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148</v>
      </c>
      <c r="AU245" s="17" t="s">
        <v>93</v>
      </c>
    </row>
    <row r="246" s="2" customFormat="1" ht="14.4" customHeight="1">
      <c r="A246" s="38"/>
      <c r="B246" s="39"/>
      <c r="C246" s="219" t="s">
        <v>296</v>
      </c>
      <c r="D246" s="219" t="s">
        <v>142</v>
      </c>
      <c r="E246" s="220" t="s">
        <v>302</v>
      </c>
      <c r="F246" s="221" t="s">
        <v>303</v>
      </c>
      <c r="G246" s="222" t="s">
        <v>232</v>
      </c>
      <c r="H246" s="223">
        <v>914.43299999999999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48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146</v>
      </c>
      <c r="AT246" s="231" t="s">
        <v>142</v>
      </c>
      <c r="AU246" s="231" t="s">
        <v>93</v>
      </c>
      <c r="AY246" s="17" t="s">
        <v>140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91</v>
      </c>
      <c r="BK246" s="232">
        <f>ROUND(I246*H246,2)</f>
        <v>0</v>
      </c>
      <c r="BL246" s="17" t="s">
        <v>146</v>
      </c>
      <c r="BM246" s="231" t="s">
        <v>923</v>
      </c>
    </row>
    <row r="247" s="2" customFormat="1">
      <c r="A247" s="38"/>
      <c r="B247" s="39"/>
      <c r="C247" s="40"/>
      <c r="D247" s="233" t="s">
        <v>148</v>
      </c>
      <c r="E247" s="40"/>
      <c r="F247" s="234" t="s">
        <v>305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148</v>
      </c>
      <c r="AU247" s="17" t="s">
        <v>93</v>
      </c>
    </row>
    <row r="248" s="13" customFormat="1">
      <c r="A248" s="13"/>
      <c r="B248" s="238"/>
      <c r="C248" s="239"/>
      <c r="D248" s="233" t="s">
        <v>150</v>
      </c>
      <c r="E248" s="240" t="s">
        <v>1</v>
      </c>
      <c r="F248" s="241" t="s">
        <v>924</v>
      </c>
      <c r="G248" s="239"/>
      <c r="H248" s="240" t="s">
        <v>1</v>
      </c>
      <c r="I248" s="242"/>
      <c r="J248" s="239"/>
      <c r="K248" s="239"/>
      <c r="L248" s="243"/>
      <c r="M248" s="244"/>
      <c r="N248" s="245"/>
      <c r="O248" s="245"/>
      <c r="P248" s="245"/>
      <c r="Q248" s="245"/>
      <c r="R248" s="245"/>
      <c r="S248" s="245"/>
      <c r="T248" s="24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7" t="s">
        <v>150</v>
      </c>
      <c r="AU248" s="247" t="s">
        <v>93</v>
      </c>
      <c r="AV248" s="13" t="s">
        <v>91</v>
      </c>
      <c r="AW248" s="13" t="s">
        <v>36</v>
      </c>
      <c r="AX248" s="13" t="s">
        <v>83</v>
      </c>
      <c r="AY248" s="247" t="s">
        <v>140</v>
      </c>
    </row>
    <row r="249" s="14" customFormat="1">
      <c r="A249" s="14"/>
      <c r="B249" s="248"/>
      <c r="C249" s="249"/>
      <c r="D249" s="233" t="s">
        <v>150</v>
      </c>
      <c r="E249" s="250" t="s">
        <v>1</v>
      </c>
      <c r="F249" s="251" t="s">
        <v>913</v>
      </c>
      <c r="G249" s="249"/>
      <c r="H249" s="252">
        <v>914.43299999999999</v>
      </c>
      <c r="I249" s="253"/>
      <c r="J249" s="249"/>
      <c r="K249" s="249"/>
      <c r="L249" s="254"/>
      <c r="M249" s="255"/>
      <c r="N249" s="256"/>
      <c r="O249" s="256"/>
      <c r="P249" s="256"/>
      <c r="Q249" s="256"/>
      <c r="R249" s="256"/>
      <c r="S249" s="256"/>
      <c r="T249" s="25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8" t="s">
        <v>150</v>
      </c>
      <c r="AU249" s="258" t="s">
        <v>93</v>
      </c>
      <c r="AV249" s="14" t="s">
        <v>93</v>
      </c>
      <c r="AW249" s="14" t="s">
        <v>36</v>
      </c>
      <c r="AX249" s="14" t="s">
        <v>91</v>
      </c>
      <c r="AY249" s="258" t="s">
        <v>140</v>
      </c>
    </row>
    <row r="250" s="2" customFormat="1" ht="14.4" customHeight="1">
      <c r="A250" s="38"/>
      <c r="B250" s="39"/>
      <c r="C250" s="219" t="s">
        <v>301</v>
      </c>
      <c r="D250" s="219" t="s">
        <v>142</v>
      </c>
      <c r="E250" s="220" t="s">
        <v>925</v>
      </c>
      <c r="F250" s="221" t="s">
        <v>926</v>
      </c>
      <c r="G250" s="222" t="s">
        <v>232</v>
      </c>
      <c r="H250" s="223">
        <v>124.66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48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146</v>
      </c>
      <c r="AT250" s="231" t="s">
        <v>142</v>
      </c>
      <c r="AU250" s="231" t="s">
        <v>93</v>
      </c>
      <c r="AY250" s="17" t="s">
        <v>140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91</v>
      </c>
      <c r="BK250" s="232">
        <f>ROUND(I250*H250,2)</f>
        <v>0</v>
      </c>
      <c r="BL250" s="17" t="s">
        <v>146</v>
      </c>
      <c r="BM250" s="231" t="s">
        <v>927</v>
      </c>
    </row>
    <row r="251" s="2" customFormat="1">
      <c r="A251" s="38"/>
      <c r="B251" s="39"/>
      <c r="C251" s="40"/>
      <c r="D251" s="233" t="s">
        <v>148</v>
      </c>
      <c r="E251" s="40"/>
      <c r="F251" s="234" t="s">
        <v>928</v>
      </c>
      <c r="G251" s="40"/>
      <c r="H251" s="40"/>
      <c r="I251" s="235"/>
      <c r="J251" s="40"/>
      <c r="K251" s="40"/>
      <c r="L251" s="44"/>
      <c r="M251" s="236"/>
      <c r="N251" s="23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148</v>
      </c>
      <c r="AU251" s="17" t="s">
        <v>93</v>
      </c>
    </row>
    <row r="252" s="2" customFormat="1" ht="14.4" customHeight="1">
      <c r="A252" s="38"/>
      <c r="B252" s="39"/>
      <c r="C252" s="219" t="s">
        <v>306</v>
      </c>
      <c r="D252" s="219" t="s">
        <v>142</v>
      </c>
      <c r="E252" s="220" t="s">
        <v>307</v>
      </c>
      <c r="F252" s="221" t="s">
        <v>308</v>
      </c>
      <c r="G252" s="222" t="s">
        <v>232</v>
      </c>
      <c r="H252" s="223">
        <v>957.39300000000003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48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146</v>
      </c>
      <c r="AT252" s="231" t="s">
        <v>142</v>
      </c>
      <c r="AU252" s="231" t="s">
        <v>93</v>
      </c>
      <c r="AY252" s="17" t="s">
        <v>140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91</v>
      </c>
      <c r="BK252" s="232">
        <f>ROUND(I252*H252,2)</f>
        <v>0</v>
      </c>
      <c r="BL252" s="17" t="s">
        <v>146</v>
      </c>
      <c r="BM252" s="231" t="s">
        <v>929</v>
      </c>
    </row>
    <row r="253" s="2" customFormat="1">
      <c r="A253" s="38"/>
      <c r="B253" s="39"/>
      <c r="C253" s="40"/>
      <c r="D253" s="233" t="s">
        <v>148</v>
      </c>
      <c r="E253" s="40"/>
      <c r="F253" s="234" t="s">
        <v>310</v>
      </c>
      <c r="G253" s="40"/>
      <c r="H253" s="40"/>
      <c r="I253" s="235"/>
      <c r="J253" s="40"/>
      <c r="K253" s="40"/>
      <c r="L253" s="44"/>
      <c r="M253" s="236"/>
      <c r="N253" s="237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148</v>
      </c>
      <c r="AU253" s="17" t="s">
        <v>93</v>
      </c>
    </row>
    <row r="254" s="14" customFormat="1">
      <c r="A254" s="14"/>
      <c r="B254" s="248"/>
      <c r="C254" s="249"/>
      <c r="D254" s="233" t="s">
        <v>150</v>
      </c>
      <c r="E254" s="250" t="s">
        <v>1</v>
      </c>
      <c r="F254" s="251" t="s">
        <v>930</v>
      </c>
      <c r="G254" s="249"/>
      <c r="H254" s="252">
        <v>957.39300000000003</v>
      </c>
      <c r="I254" s="253"/>
      <c r="J254" s="249"/>
      <c r="K254" s="249"/>
      <c r="L254" s="254"/>
      <c r="M254" s="255"/>
      <c r="N254" s="256"/>
      <c r="O254" s="256"/>
      <c r="P254" s="256"/>
      <c r="Q254" s="256"/>
      <c r="R254" s="256"/>
      <c r="S254" s="256"/>
      <c r="T254" s="257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8" t="s">
        <v>150</v>
      </c>
      <c r="AU254" s="258" t="s">
        <v>93</v>
      </c>
      <c r="AV254" s="14" t="s">
        <v>93</v>
      </c>
      <c r="AW254" s="14" t="s">
        <v>36</v>
      </c>
      <c r="AX254" s="14" t="s">
        <v>91</v>
      </c>
      <c r="AY254" s="258" t="s">
        <v>140</v>
      </c>
    </row>
    <row r="255" s="2" customFormat="1" ht="14.4" customHeight="1">
      <c r="A255" s="38"/>
      <c r="B255" s="39"/>
      <c r="C255" s="219" t="s">
        <v>313</v>
      </c>
      <c r="D255" s="219" t="s">
        <v>142</v>
      </c>
      <c r="E255" s="220" t="s">
        <v>314</v>
      </c>
      <c r="F255" s="221" t="s">
        <v>315</v>
      </c>
      <c r="G255" s="222" t="s">
        <v>232</v>
      </c>
      <c r="H255" s="223">
        <v>9573.9300000000003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48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146</v>
      </c>
      <c r="AT255" s="231" t="s">
        <v>142</v>
      </c>
      <c r="AU255" s="231" t="s">
        <v>93</v>
      </c>
      <c r="AY255" s="17" t="s">
        <v>140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91</v>
      </c>
      <c r="BK255" s="232">
        <f>ROUND(I255*H255,2)</f>
        <v>0</v>
      </c>
      <c r="BL255" s="17" t="s">
        <v>146</v>
      </c>
      <c r="BM255" s="231" t="s">
        <v>931</v>
      </c>
    </row>
    <row r="256" s="2" customFormat="1">
      <c r="A256" s="38"/>
      <c r="B256" s="39"/>
      <c r="C256" s="40"/>
      <c r="D256" s="233" t="s">
        <v>148</v>
      </c>
      <c r="E256" s="40"/>
      <c r="F256" s="234" t="s">
        <v>317</v>
      </c>
      <c r="G256" s="40"/>
      <c r="H256" s="40"/>
      <c r="I256" s="235"/>
      <c r="J256" s="40"/>
      <c r="K256" s="40"/>
      <c r="L256" s="44"/>
      <c r="M256" s="236"/>
      <c r="N256" s="237"/>
      <c r="O256" s="91"/>
      <c r="P256" s="91"/>
      <c r="Q256" s="91"/>
      <c r="R256" s="91"/>
      <c r="S256" s="91"/>
      <c r="T256" s="92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T256" s="17" t="s">
        <v>148</v>
      </c>
      <c r="AU256" s="17" t="s">
        <v>93</v>
      </c>
    </row>
    <row r="257" s="14" customFormat="1">
      <c r="A257" s="14"/>
      <c r="B257" s="248"/>
      <c r="C257" s="249"/>
      <c r="D257" s="233" t="s">
        <v>150</v>
      </c>
      <c r="E257" s="249"/>
      <c r="F257" s="251" t="s">
        <v>932</v>
      </c>
      <c r="G257" s="249"/>
      <c r="H257" s="252">
        <v>9573.9300000000003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8" t="s">
        <v>150</v>
      </c>
      <c r="AU257" s="258" t="s">
        <v>93</v>
      </c>
      <c r="AV257" s="14" t="s">
        <v>93</v>
      </c>
      <c r="AW257" s="14" t="s">
        <v>4</v>
      </c>
      <c r="AX257" s="14" t="s">
        <v>91</v>
      </c>
      <c r="AY257" s="258" t="s">
        <v>140</v>
      </c>
    </row>
    <row r="258" s="2" customFormat="1" ht="14.4" customHeight="1">
      <c r="A258" s="38"/>
      <c r="B258" s="39"/>
      <c r="C258" s="219" t="s">
        <v>319</v>
      </c>
      <c r="D258" s="219" t="s">
        <v>142</v>
      </c>
      <c r="E258" s="220" t="s">
        <v>320</v>
      </c>
      <c r="F258" s="221" t="s">
        <v>321</v>
      </c>
      <c r="G258" s="222" t="s">
        <v>232</v>
      </c>
      <c r="H258" s="223">
        <v>957.39300000000003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48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146</v>
      </c>
      <c r="AT258" s="231" t="s">
        <v>142</v>
      </c>
      <c r="AU258" s="231" t="s">
        <v>93</v>
      </c>
      <c r="AY258" s="17" t="s">
        <v>140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91</v>
      </c>
      <c r="BK258" s="232">
        <f>ROUND(I258*H258,2)</f>
        <v>0</v>
      </c>
      <c r="BL258" s="17" t="s">
        <v>146</v>
      </c>
      <c r="BM258" s="231" t="s">
        <v>933</v>
      </c>
    </row>
    <row r="259" s="2" customFormat="1">
      <c r="A259" s="38"/>
      <c r="B259" s="39"/>
      <c r="C259" s="40"/>
      <c r="D259" s="233" t="s">
        <v>148</v>
      </c>
      <c r="E259" s="40"/>
      <c r="F259" s="234" t="s">
        <v>323</v>
      </c>
      <c r="G259" s="40"/>
      <c r="H259" s="40"/>
      <c r="I259" s="235"/>
      <c r="J259" s="40"/>
      <c r="K259" s="40"/>
      <c r="L259" s="44"/>
      <c r="M259" s="236"/>
      <c r="N259" s="237"/>
      <c r="O259" s="91"/>
      <c r="P259" s="91"/>
      <c r="Q259" s="91"/>
      <c r="R259" s="91"/>
      <c r="S259" s="91"/>
      <c r="T259" s="92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T259" s="17" t="s">
        <v>148</v>
      </c>
      <c r="AU259" s="17" t="s">
        <v>93</v>
      </c>
    </row>
    <row r="260" s="2" customFormat="1" ht="14.4" customHeight="1">
      <c r="A260" s="38"/>
      <c r="B260" s="39"/>
      <c r="C260" s="219" t="s">
        <v>324</v>
      </c>
      <c r="D260" s="219" t="s">
        <v>142</v>
      </c>
      <c r="E260" s="220" t="s">
        <v>325</v>
      </c>
      <c r="F260" s="221" t="s">
        <v>326</v>
      </c>
      <c r="G260" s="222" t="s">
        <v>232</v>
      </c>
      <c r="H260" s="223">
        <v>582.24199999999996</v>
      </c>
      <c r="I260" s="224"/>
      <c r="J260" s="225">
        <f>ROUND(I260*H260,2)</f>
        <v>0</v>
      </c>
      <c r="K260" s="226"/>
      <c r="L260" s="44"/>
      <c r="M260" s="227" t="s">
        <v>1</v>
      </c>
      <c r="N260" s="228" t="s">
        <v>48</v>
      </c>
      <c r="O260" s="91"/>
      <c r="P260" s="229">
        <f>O260*H260</f>
        <v>0</v>
      </c>
      <c r="Q260" s="229">
        <v>0</v>
      </c>
      <c r="R260" s="229">
        <f>Q260*H260</f>
        <v>0</v>
      </c>
      <c r="S260" s="229">
        <v>0</v>
      </c>
      <c r="T260" s="23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31" t="s">
        <v>146</v>
      </c>
      <c r="AT260" s="231" t="s">
        <v>142</v>
      </c>
      <c r="AU260" s="231" t="s">
        <v>93</v>
      </c>
      <c r="AY260" s="17" t="s">
        <v>140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7" t="s">
        <v>91</v>
      </c>
      <c r="BK260" s="232">
        <f>ROUND(I260*H260,2)</f>
        <v>0</v>
      </c>
      <c r="BL260" s="17" t="s">
        <v>146</v>
      </c>
      <c r="BM260" s="231" t="s">
        <v>934</v>
      </c>
    </row>
    <row r="261" s="2" customFormat="1">
      <c r="A261" s="38"/>
      <c r="B261" s="39"/>
      <c r="C261" s="40"/>
      <c r="D261" s="233" t="s">
        <v>148</v>
      </c>
      <c r="E261" s="40"/>
      <c r="F261" s="234" t="s">
        <v>328</v>
      </c>
      <c r="G261" s="40"/>
      <c r="H261" s="40"/>
      <c r="I261" s="235"/>
      <c r="J261" s="40"/>
      <c r="K261" s="40"/>
      <c r="L261" s="44"/>
      <c r="M261" s="236"/>
      <c r="N261" s="237"/>
      <c r="O261" s="91"/>
      <c r="P261" s="91"/>
      <c r="Q261" s="91"/>
      <c r="R261" s="91"/>
      <c r="S261" s="91"/>
      <c r="T261" s="92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T261" s="17" t="s">
        <v>148</v>
      </c>
      <c r="AU261" s="17" t="s">
        <v>93</v>
      </c>
    </row>
    <row r="262" s="13" customFormat="1">
      <c r="A262" s="13"/>
      <c r="B262" s="238"/>
      <c r="C262" s="239"/>
      <c r="D262" s="233" t="s">
        <v>150</v>
      </c>
      <c r="E262" s="240" t="s">
        <v>1</v>
      </c>
      <c r="F262" s="241" t="s">
        <v>935</v>
      </c>
      <c r="G262" s="239"/>
      <c r="H262" s="240" t="s">
        <v>1</v>
      </c>
      <c r="I262" s="242"/>
      <c r="J262" s="239"/>
      <c r="K262" s="239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150</v>
      </c>
      <c r="AU262" s="247" t="s">
        <v>93</v>
      </c>
      <c r="AV262" s="13" t="s">
        <v>91</v>
      </c>
      <c r="AW262" s="13" t="s">
        <v>36</v>
      </c>
      <c r="AX262" s="13" t="s">
        <v>83</v>
      </c>
      <c r="AY262" s="247" t="s">
        <v>140</v>
      </c>
    </row>
    <row r="263" s="14" customFormat="1">
      <c r="A263" s="14"/>
      <c r="B263" s="248"/>
      <c r="C263" s="249"/>
      <c r="D263" s="233" t="s">
        <v>150</v>
      </c>
      <c r="E263" s="250" t="s">
        <v>1</v>
      </c>
      <c r="F263" s="251" t="s">
        <v>936</v>
      </c>
      <c r="G263" s="249"/>
      <c r="H263" s="252">
        <v>663.94200000000001</v>
      </c>
      <c r="I263" s="253"/>
      <c r="J263" s="249"/>
      <c r="K263" s="249"/>
      <c r="L263" s="254"/>
      <c r="M263" s="255"/>
      <c r="N263" s="256"/>
      <c r="O263" s="256"/>
      <c r="P263" s="256"/>
      <c r="Q263" s="256"/>
      <c r="R263" s="256"/>
      <c r="S263" s="256"/>
      <c r="T263" s="257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8" t="s">
        <v>150</v>
      </c>
      <c r="AU263" s="258" t="s">
        <v>93</v>
      </c>
      <c r="AV263" s="14" t="s">
        <v>93</v>
      </c>
      <c r="AW263" s="14" t="s">
        <v>36</v>
      </c>
      <c r="AX263" s="14" t="s">
        <v>83</v>
      </c>
      <c r="AY263" s="258" t="s">
        <v>140</v>
      </c>
    </row>
    <row r="264" s="13" customFormat="1">
      <c r="A264" s="13"/>
      <c r="B264" s="238"/>
      <c r="C264" s="239"/>
      <c r="D264" s="233" t="s">
        <v>150</v>
      </c>
      <c r="E264" s="240" t="s">
        <v>1</v>
      </c>
      <c r="F264" s="241" t="s">
        <v>937</v>
      </c>
      <c r="G264" s="239"/>
      <c r="H264" s="240" t="s">
        <v>1</v>
      </c>
      <c r="I264" s="242"/>
      <c r="J264" s="239"/>
      <c r="K264" s="239"/>
      <c r="L264" s="243"/>
      <c r="M264" s="244"/>
      <c r="N264" s="245"/>
      <c r="O264" s="245"/>
      <c r="P264" s="245"/>
      <c r="Q264" s="245"/>
      <c r="R264" s="245"/>
      <c r="S264" s="245"/>
      <c r="T264" s="24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7" t="s">
        <v>150</v>
      </c>
      <c r="AU264" s="247" t="s">
        <v>93</v>
      </c>
      <c r="AV264" s="13" t="s">
        <v>91</v>
      </c>
      <c r="AW264" s="13" t="s">
        <v>36</v>
      </c>
      <c r="AX264" s="13" t="s">
        <v>83</v>
      </c>
      <c r="AY264" s="247" t="s">
        <v>140</v>
      </c>
    </row>
    <row r="265" s="14" customFormat="1">
      <c r="A265" s="14"/>
      <c r="B265" s="248"/>
      <c r="C265" s="249"/>
      <c r="D265" s="233" t="s">
        <v>150</v>
      </c>
      <c r="E265" s="250" t="s">
        <v>1</v>
      </c>
      <c r="F265" s="251" t="s">
        <v>938</v>
      </c>
      <c r="G265" s="249"/>
      <c r="H265" s="252">
        <v>-81.700000000000003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150</v>
      </c>
      <c r="AU265" s="258" t="s">
        <v>93</v>
      </c>
      <c r="AV265" s="14" t="s">
        <v>93</v>
      </c>
      <c r="AW265" s="14" t="s">
        <v>36</v>
      </c>
      <c r="AX265" s="14" t="s">
        <v>83</v>
      </c>
      <c r="AY265" s="258" t="s">
        <v>140</v>
      </c>
    </row>
    <row r="266" s="15" customFormat="1">
      <c r="A266" s="15"/>
      <c r="B266" s="259"/>
      <c r="C266" s="260"/>
      <c r="D266" s="233" t="s">
        <v>150</v>
      </c>
      <c r="E266" s="261" t="s">
        <v>1</v>
      </c>
      <c r="F266" s="262" t="s">
        <v>155</v>
      </c>
      <c r="G266" s="260"/>
      <c r="H266" s="263">
        <v>582.24199999999996</v>
      </c>
      <c r="I266" s="264"/>
      <c r="J266" s="260"/>
      <c r="K266" s="260"/>
      <c r="L266" s="265"/>
      <c r="M266" s="266"/>
      <c r="N266" s="267"/>
      <c r="O266" s="267"/>
      <c r="P266" s="267"/>
      <c r="Q266" s="267"/>
      <c r="R266" s="267"/>
      <c r="S266" s="267"/>
      <c r="T266" s="268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9" t="s">
        <v>150</v>
      </c>
      <c r="AU266" s="269" t="s">
        <v>93</v>
      </c>
      <c r="AV266" s="15" t="s">
        <v>146</v>
      </c>
      <c r="AW266" s="15" t="s">
        <v>36</v>
      </c>
      <c r="AX266" s="15" t="s">
        <v>91</v>
      </c>
      <c r="AY266" s="269" t="s">
        <v>140</v>
      </c>
    </row>
    <row r="267" s="2" customFormat="1" ht="14.4" customHeight="1">
      <c r="A267" s="38"/>
      <c r="B267" s="39"/>
      <c r="C267" s="270" t="s">
        <v>332</v>
      </c>
      <c r="D267" s="270" t="s">
        <v>290</v>
      </c>
      <c r="E267" s="271" t="s">
        <v>338</v>
      </c>
      <c r="F267" s="272" t="s">
        <v>339</v>
      </c>
      <c r="G267" s="273" t="s">
        <v>293</v>
      </c>
      <c r="H267" s="274">
        <v>1147.0170000000001</v>
      </c>
      <c r="I267" s="275"/>
      <c r="J267" s="276">
        <f>ROUND(I267*H267,2)</f>
        <v>0</v>
      </c>
      <c r="K267" s="277"/>
      <c r="L267" s="278"/>
      <c r="M267" s="279" t="s">
        <v>1</v>
      </c>
      <c r="N267" s="280" t="s">
        <v>48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207</v>
      </c>
      <c r="AT267" s="231" t="s">
        <v>290</v>
      </c>
      <c r="AU267" s="231" t="s">
        <v>93</v>
      </c>
      <c r="AY267" s="17" t="s">
        <v>140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91</v>
      </c>
      <c r="BK267" s="232">
        <f>ROUND(I267*H267,2)</f>
        <v>0</v>
      </c>
      <c r="BL267" s="17" t="s">
        <v>146</v>
      </c>
      <c r="BM267" s="231" t="s">
        <v>939</v>
      </c>
    </row>
    <row r="268" s="2" customFormat="1">
      <c r="A268" s="38"/>
      <c r="B268" s="39"/>
      <c r="C268" s="40"/>
      <c r="D268" s="233" t="s">
        <v>148</v>
      </c>
      <c r="E268" s="40"/>
      <c r="F268" s="234" t="s">
        <v>339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148</v>
      </c>
      <c r="AU268" s="17" t="s">
        <v>93</v>
      </c>
    </row>
    <row r="269" s="14" customFormat="1">
      <c r="A269" s="14"/>
      <c r="B269" s="248"/>
      <c r="C269" s="249"/>
      <c r="D269" s="233" t="s">
        <v>150</v>
      </c>
      <c r="E269" s="249"/>
      <c r="F269" s="251" t="s">
        <v>940</v>
      </c>
      <c r="G269" s="249"/>
      <c r="H269" s="252">
        <v>1147.0170000000001</v>
      </c>
      <c r="I269" s="253"/>
      <c r="J269" s="249"/>
      <c r="K269" s="249"/>
      <c r="L269" s="254"/>
      <c r="M269" s="255"/>
      <c r="N269" s="256"/>
      <c r="O269" s="256"/>
      <c r="P269" s="256"/>
      <c r="Q269" s="256"/>
      <c r="R269" s="256"/>
      <c r="S269" s="256"/>
      <c r="T269" s="257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8" t="s">
        <v>150</v>
      </c>
      <c r="AU269" s="258" t="s">
        <v>93</v>
      </c>
      <c r="AV269" s="14" t="s">
        <v>93</v>
      </c>
      <c r="AW269" s="14" t="s">
        <v>4</v>
      </c>
      <c r="AX269" s="14" t="s">
        <v>91</v>
      </c>
      <c r="AY269" s="258" t="s">
        <v>140</v>
      </c>
    </row>
    <row r="270" s="2" customFormat="1" ht="14.4" customHeight="1">
      <c r="A270" s="38"/>
      <c r="B270" s="39"/>
      <c r="C270" s="219" t="s">
        <v>337</v>
      </c>
      <c r="D270" s="219" t="s">
        <v>142</v>
      </c>
      <c r="E270" s="220" t="s">
        <v>325</v>
      </c>
      <c r="F270" s="221" t="s">
        <v>326</v>
      </c>
      <c r="G270" s="222" t="s">
        <v>232</v>
      </c>
      <c r="H270" s="223">
        <v>81.700000000000003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48</v>
      </c>
      <c r="O270" s="91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146</v>
      </c>
      <c r="AT270" s="231" t="s">
        <v>142</v>
      </c>
      <c r="AU270" s="231" t="s">
        <v>93</v>
      </c>
      <c r="AY270" s="17" t="s">
        <v>140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91</v>
      </c>
      <c r="BK270" s="232">
        <f>ROUND(I270*H270,2)</f>
        <v>0</v>
      </c>
      <c r="BL270" s="17" t="s">
        <v>146</v>
      </c>
      <c r="BM270" s="231" t="s">
        <v>941</v>
      </c>
    </row>
    <row r="271" s="2" customFormat="1">
      <c r="A271" s="38"/>
      <c r="B271" s="39"/>
      <c r="C271" s="40"/>
      <c r="D271" s="233" t="s">
        <v>148</v>
      </c>
      <c r="E271" s="40"/>
      <c r="F271" s="234" t="s">
        <v>328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148</v>
      </c>
      <c r="AU271" s="17" t="s">
        <v>93</v>
      </c>
    </row>
    <row r="272" s="13" customFormat="1">
      <c r="A272" s="13"/>
      <c r="B272" s="238"/>
      <c r="C272" s="239"/>
      <c r="D272" s="233" t="s">
        <v>150</v>
      </c>
      <c r="E272" s="240" t="s">
        <v>1</v>
      </c>
      <c r="F272" s="241" t="s">
        <v>942</v>
      </c>
      <c r="G272" s="239"/>
      <c r="H272" s="240" t="s">
        <v>1</v>
      </c>
      <c r="I272" s="242"/>
      <c r="J272" s="239"/>
      <c r="K272" s="239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150</v>
      </c>
      <c r="AU272" s="247" t="s">
        <v>93</v>
      </c>
      <c r="AV272" s="13" t="s">
        <v>91</v>
      </c>
      <c r="AW272" s="13" t="s">
        <v>36</v>
      </c>
      <c r="AX272" s="13" t="s">
        <v>83</v>
      </c>
      <c r="AY272" s="247" t="s">
        <v>140</v>
      </c>
    </row>
    <row r="273" s="14" customFormat="1">
      <c r="A273" s="14"/>
      <c r="B273" s="248"/>
      <c r="C273" s="249"/>
      <c r="D273" s="233" t="s">
        <v>150</v>
      </c>
      <c r="E273" s="250" t="s">
        <v>1</v>
      </c>
      <c r="F273" s="251" t="s">
        <v>943</v>
      </c>
      <c r="G273" s="249"/>
      <c r="H273" s="252">
        <v>81.700000000000003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150</v>
      </c>
      <c r="AU273" s="258" t="s">
        <v>93</v>
      </c>
      <c r="AV273" s="14" t="s">
        <v>93</v>
      </c>
      <c r="AW273" s="14" t="s">
        <v>36</v>
      </c>
      <c r="AX273" s="14" t="s">
        <v>91</v>
      </c>
      <c r="AY273" s="258" t="s">
        <v>140</v>
      </c>
    </row>
    <row r="274" s="2" customFormat="1" ht="14.4" customHeight="1">
      <c r="A274" s="38"/>
      <c r="B274" s="39"/>
      <c r="C274" s="219" t="s">
        <v>342</v>
      </c>
      <c r="D274" s="219" t="s">
        <v>142</v>
      </c>
      <c r="E274" s="220" t="s">
        <v>343</v>
      </c>
      <c r="F274" s="221" t="s">
        <v>344</v>
      </c>
      <c r="G274" s="222" t="s">
        <v>232</v>
      </c>
      <c r="H274" s="223">
        <v>281.363</v>
      </c>
      <c r="I274" s="224"/>
      <c r="J274" s="225">
        <f>ROUND(I274*H274,2)</f>
        <v>0</v>
      </c>
      <c r="K274" s="226"/>
      <c r="L274" s="44"/>
      <c r="M274" s="227" t="s">
        <v>1</v>
      </c>
      <c r="N274" s="228" t="s">
        <v>48</v>
      </c>
      <c r="O274" s="91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146</v>
      </c>
      <c r="AT274" s="231" t="s">
        <v>142</v>
      </c>
      <c r="AU274" s="231" t="s">
        <v>93</v>
      </c>
      <c r="AY274" s="17" t="s">
        <v>140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91</v>
      </c>
      <c r="BK274" s="232">
        <f>ROUND(I274*H274,2)</f>
        <v>0</v>
      </c>
      <c r="BL274" s="17" t="s">
        <v>146</v>
      </c>
      <c r="BM274" s="231" t="s">
        <v>944</v>
      </c>
    </row>
    <row r="275" s="2" customFormat="1">
      <c r="A275" s="38"/>
      <c r="B275" s="39"/>
      <c r="C275" s="40"/>
      <c r="D275" s="233" t="s">
        <v>148</v>
      </c>
      <c r="E275" s="40"/>
      <c r="F275" s="234" t="s">
        <v>346</v>
      </c>
      <c r="G275" s="40"/>
      <c r="H275" s="40"/>
      <c r="I275" s="235"/>
      <c r="J275" s="40"/>
      <c r="K275" s="40"/>
      <c r="L275" s="44"/>
      <c r="M275" s="236"/>
      <c r="N275" s="237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148</v>
      </c>
      <c r="AU275" s="17" t="s">
        <v>93</v>
      </c>
    </row>
    <row r="276" s="14" customFormat="1">
      <c r="A276" s="14"/>
      <c r="B276" s="248"/>
      <c r="C276" s="249"/>
      <c r="D276" s="233" t="s">
        <v>150</v>
      </c>
      <c r="E276" s="250" t="s">
        <v>1</v>
      </c>
      <c r="F276" s="251" t="s">
        <v>945</v>
      </c>
      <c r="G276" s="249"/>
      <c r="H276" s="252">
        <v>222.18799999999999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150</v>
      </c>
      <c r="AU276" s="258" t="s">
        <v>93</v>
      </c>
      <c r="AV276" s="14" t="s">
        <v>93</v>
      </c>
      <c r="AW276" s="14" t="s">
        <v>36</v>
      </c>
      <c r="AX276" s="14" t="s">
        <v>83</v>
      </c>
      <c r="AY276" s="258" t="s">
        <v>140</v>
      </c>
    </row>
    <row r="277" s="14" customFormat="1">
      <c r="A277" s="14"/>
      <c r="B277" s="248"/>
      <c r="C277" s="249"/>
      <c r="D277" s="233" t="s">
        <v>150</v>
      </c>
      <c r="E277" s="250" t="s">
        <v>1</v>
      </c>
      <c r="F277" s="251" t="s">
        <v>946</v>
      </c>
      <c r="G277" s="249"/>
      <c r="H277" s="252">
        <v>59.174999999999997</v>
      </c>
      <c r="I277" s="253"/>
      <c r="J277" s="249"/>
      <c r="K277" s="249"/>
      <c r="L277" s="254"/>
      <c r="M277" s="255"/>
      <c r="N277" s="256"/>
      <c r="O277" s="256"/>
      <c r="P277" s="256"/>
      <c r="Q277" s="256"/>
      <c r="R277" s="256"/>
      <c r="S277" s="256"/>
      <c r="T277" s="257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8" t="s">
        <v>150</v>
      </c>
      <c r="AU277" s="258" t="s">
        <v>93</v>
      </c>
      <c r="AV277" s="14" t="s">
        <v>93</v>
      </c>
      <c r="AW277" s="14" t="s">
        <v>36</v>
      </c>
      <c r="AX277" s="14" t="s">
        <v>83</v>
      </c>
      <c r="AY277" s="258" t="s">
        <v>140</v>
      </c>
    </row>
    <row r="278" s="15" customFormat="1">
      <c r="A278" s="15"/>
      <c r="B278" s="259"/>
      <c r="C278" s="260"/>
      <c r="D278" s="233" t="s">
        <v>150</v>
      </c>
      <c r="E278" s="261" t="s">
        <v>1</v>
      </c>
      <c r="F278" s="262" t="s">
        <v>155</v>
      </c>
      <c r="G278" s="260"/>
      <c r="H278" s="263">
        <v>281.363</v>
      </c>
      <c r="I278" s="264"/>
      <c r="J278" s="260"/>
      <c r="K278" s="260"/>
      <c r="L278" s="265"/>
      <c r="M278" s="266"/>
      <c r="N278" s="267"/>
      <c r="O278" s="267"/>
      <c r="P278" s="267"/>
      <c r="Q278" s="267"/>
      <c r="R278" s="267"/>
      <c r="S278" s="267"/>
      <c r="T278" s="268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9" t="s">
        <v>150</v>
      </c>
      <c r="AU278" s="269" t="s">
        <v>93</v>
      </c>
      <c r="AV278" s="15" t="s">
        <v>146</v>
      </c>
      <c r="AW278" s="15" t="s">
        <v>36</v>
      </c>
      <c r="AX278" s="15" t="s">
        <v>91</v>
      </c>
      <c r="AY278" s="269" t="s">
        <v>140</v>
      </c>
    </row>
    <row r="279" s="2" customFormat="1" ht="14.4" customHeight="1">
      <c r="A279" s="38"/>
      <c r="B279" s="39"/>
      <c r="C279" s="270" t="s">
        <v>351</v>
      </c>
      <c r="D279" s="270" t="s">
        <v>290</v>
      </c>
      <c r="E279" s="271" t="s">
        <v>352</v>
      </c>
      <c r="F279" s="272" t="s">
        <v>353</v>
      </c>
      <c r="G279" s="273" t="s">
        <v>293</v>
      </c>
      <c r="H279" s="274">
        <v>562.726</v>
      </c>
      <c r="I279" s="275"/>
      <c r="J279" s="276">
        <f>ROUND(I279*H279,2)</f>
        <v>0</v>
      </c>
      <c r="K279" s="277"/>
      <c r="L279" s="278"/>
      <c r="M279" s="279" t="s">
        <v>1</v>
      </c>
      <c r="N279" s="280" t="s">
        <v>48</v>
      </c>
      <c r="O279" s="91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31" t="s">
        <v>207</v>
      </c>
      <c r="AT279" s="231" t="s">
        <v>290</v>
      </c>
      <c r="AU279" s="231" t="s">
        <v>93</v>
      </c>
      <c r="AY279" s="17" t="s">
        <v>140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7" t="s">
        <v>91</v>
      </c>
      <c r="BK279" s="232">
        <f>ROUND(I279*H279,2)</f>
        <v>0</v>
      </c>
      <c r="BL279" s="17" t="s">
        <v>146</v>
      </c>
      <c r="BM279" s="231" t="s">
        <v>947</v>
      </c>
    </row>
    <row r="280" s="2" customFormat="1">
      <c r="A280" s="38"/>
      <c r="B280" s="39"/>
      <c r="C280" s="40"/>
      <c r="D280" s="233" t="s">
        <v>148</v>
      </c>
      <c r="E280" s="40"/>
      <c r="F280" s="234" t="s">
        <v>353</v>
      </c>
      <c r="G280" s="40"/>
      <c r="H280" s="40"/>
      <c r="I280" s="235"/>
      <c r="J280" s="40"/>
      <c r="K280" s="40"/>
      <c r="L280" s="44"/>
      <c r="M280" s="236"/>
      <c r="N280" s="237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148</v>
      </c>
      <c r="AU280" s="17" t="s">
        <v>93</v>
      </c>
    </row>
    <row r="281" s="14" customFormat="1">
      <c r="A281" s="14"/>
      <c r="B281" s="248"/>
      <c r="C281" s="249"/>
      <c r="D281" s="233" t="s">
        <v>150</v>
      </c>
      <c r="E281" s="249"/>
      <c r="F281" s="251" t="s">
        <v>948</v>
      </c>
      <c r="G281" s="249"/>
      <c r="H281" s="252">
        <v>562.726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150</v>
      </c>
      <c r="AU281" s="258" t="s">
        <v>93</v>
      </c>
      <c r="AV281" s="14" t="s">
        <v>93</v>
      </c>
      <c r="AW281" s="14" t="s">
        <v>4</v>
      </c>
      <c r="AX281" s="14" t="s">
        <v>91</v>
      </c>
      <c r="AY281" s="258" t="s">
        <v>140</v>
      </c>
    </row>
    <row r="282" s="2" customFormat="1" ht="14.4" customHeight="1">
      <c r="A282" s="38"/>
      <c r="B282" s="39"/>
      <c r="C282" s="219" t="s">
        <v>356</v>
      </c>
      <c r="D282" s="219" t="s">
        <v>142</v>
      </c>
      <c r="E282" s="220" t="s">
        <v>949</v>
      </c>
      <c r="F282" s="221" t="s">
        <v>950</v>
      </c>
      <c r="G282" s="222" t="s">
        <v>145</v>
      </c>
      <c r="H282" s="223">
        <v>222.5</v>
      </c>
      <c r="I282" s="224"/>
      <c r="J282" s="225">
        <f>ROUND(I282*H282,2)</f>
        <v>0</v>
      </c>
      <c r="K282" s="226"/>
      <c r="L282" s="44"/>
      <c r="M282" s="227" t="s">
        <v>1</v>
      </c>
      <c r="N282" s="228" t="s">
        <v>48</v>
      </c>
      <c r="O282" s="91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146</v>
      </c>
      <c r="AT282" s="231" t="s">
        <v>142</v>
      </c>
      <c r="AU282" s="231" t="s">
        <v>93</v>
      </c>
      <c r="AY282" s="17" t="s">
        <v>140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91</v>
      </c>
      <c r="BK282" s="232">
        <f>ROUND(I282*H282,2)</f>
        <v>0</v>
      </c>
      <c r="BL282" s="17" t="s">
        <v>146</v>
      </c>
      <c r="BM282" s="231" t="s">
        <v>951</v>
      </c>
    </row>
    <row r="283" s="2" customFormat="1">
      <c r="A283" s="38"/>
      <c r="B283" s="39"/>
      <c r="C283" s="40"/>
      <c r="D283" s="233" t="s">
        <v>148</v>
      </c>
      <c r="E283" s="40"/>
      <c r="F283" s="234" t="s">
        <v>952</v>
      </c>
      <c r="G283" s="40"/>
      <c r="H283" s="40"/>
      <c r="I283" s="235"/>
      <c r="J283" s="40"/>
      <c r="K283" s="40"/>
      <c r="L283" s="44"/>
      <c r="M283" s="236"/>
      <c r="N283" s="237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148</v>
      </c>
      <c r="AU283" s="17" t="s">
        <v>93</v>
      </c>
    </row>
    <row r="284" s="13" customFormat="1">
      <c r="A284" s="13"/>
      <c r="B284" s="238"/>
      <c r="C284" s="239"/>
      <c r="D284" s="233" t="s">
        <v>150</v>
      </c>
      <c r="E284" s="240" t="s">
        <v>1</v>
      </c>
      <c r="F284" s="241" t="s">
        <v>895</v>
      </c>
      <c r="G284" s="239"/>
      <c r="H284" s="240" t="s">
        <v>1</v>
      </c>
      <c r="I284" s="242"/>
      <c r="J284" s="239"/>
      <c r="K284" s="239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150</v>
      </c>
      <c r="AU284" s="247" t="s">
        <v>93</v>
      </c>
      <c r="AV284" s="13" t="s">
        <v>91</v>
      </c>
      <c r="AW284" s="13" t="s">
        <v>36</v>
      </c>
      <c r="AX284" s="13" t="s">
        <v>83</v>
      </c>
      <c r="AY284" s="247" t="s">
        <v>140</v>
      </c>
    </row>
    <row r="285" s="14" customFormat="1">
      <c r="A285" s="14"/>
      <c r="B285" s="248"/>
      <c r="C285" s="249"/>
      <c r="D285" s="233" t="s">
        <v>150</v>
      </c>
      <c r="E285" s="250" t="s">
        <v>1</v>
      </c>
      <c r="F285" s="251" t="s">
        <v>953</v>
      </c>
      <c r="G285" s="249"/>
      <c r="H285" s="252">
        <v>215</v>
      </c>
      <c r="I285" s="253"/>
      <c r="J285" s="249"/>
      <c r="K285" s="249"/>
      <c r="L285" s="254"/>
      <c r="M285" s="255"/>
      <c r="N285" s="256"/>
      <c r="O285" s="256"/>
      <c r="P285" s="256"/>
      <c r="Q285" s="256"/>
      <c r="R285" s="256"/>
      <c r="S285" s="256"/>
      <c r="T285" s="257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8" t="s">
        <v>150</v>
      </c>
      <c r="AU285" s="258" t="s">
        <v>93</v>
      </c>
      <c r="AV285" s="14" t="s">
        <v>93</v>
      </c>
      <c r="AW285" s="14" t="s">
        <v>36</v>
      </c>
      <c r="AX285" s="14" t="s">
        <v>83</v>
      </c>
      <c r="AY285" s="258" t="s">
        <v>140</v>
      </c>
    </row>
    <row r="286" s="13" customFormat="1">
      <c r="A286" s="13"/>
      <c r="B286" s="238"/>
      <c r="C286" s="239"/>
      <c r="D286" s="233" t="s">
        <v>150</v>
      </c>
      <c r="E286" s="240" t="s">
        <v>1</v>
      </c>
      <c r="F286" s="241" t="s">
        <v>954</v>
      </c>
      <c r="G286" s="239"/>
      <c r="H286" s="240" t="s">
        <v>1</v>
      </c>
      <c r="I286" s="242"/>
      <c r="J286" s="239"/>
      <c r="K286" s="239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150</v>
      </c>
      <c r="AU286" s="247" t="s">
        <v>93</v>
      </c>
      <c r="AV286" s="13" t="s">
        <v>91</v>
      </c>
      <c r="AW286" s="13" t="s">
        <v>36</v>
      </c>
      <c r="AX286" s="13" t="s">
        <v>83</v>
      </c>
      <c r="AY286" s="247" t="s">
        <v>140</v>
      </c>
    </row>
    <row r="287" s="14" customFormat="1">
      <c r="A287" s="14"/>
      <c r="B287" s="248"/>
      <c r="C287" s="249"/>
      <c r="D287" s="233" t="s">
        <v>150</v>
      </c>
      <c r="E287" s="250" t="s">
        <v>1</v>
      </c>
      <c r="F287" s="251" t="s">
        <v>955</v>
      </c>
      <c r="G287" s="249"/>
      <c r="H287" s="252">
        <v>7.5</v>
      </c>
      <c r="I287" s="253"/>
      <c r="J287" s="249"/>
      <c r="K287" s="249"/>
      <c r="L287" s="254"/>
      <c r="M287" s="255"/>
      <c r="N287" s="256"/>
      <c r="O287" s="256"/>
      <c r="P287" s="256"/>
      <c r="Q287" s="256"/>
      <c r="R287" s="256"/>
      <c r="S287" s="256"/>
      <c r="T287" s="25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8" t="s">
        <v>150</v>
      </c>
      <c r="AU287" s="258" t="s">
        <v>93</v>
      </c>
      <c r="AV287" s="14" t="s">
        <v>93</v>
      </c>
      <c r="AW287" s="14" t="s">
        <v>36</v>
      </c>
      <c r="AX287" s="14" t="s">
        <v>83</v>
      </c>
      <c r="AY287" s="258" t="s">
        <v>140</v>
      </c>
    </row>
    <row r="288" s="15" customFormat="1">
      <c r="A288" s="15"/>
      <c r="B288" s="259"/>
      <c r="C288" s="260"/>
      <c r="D288" s="233" t="s">
        <v>150</v>
      </c>
      <c r="E288" s="261" t="s">
        <v>1</v>
      </c>
      <c r="F288" s="262" t="s">
        <v>155</v>
      </c>
      <c r="G288" s="260"/>
      <c r="H288" s="263">
        <v>222.5</v>
      </c>
      <c r="I288" s="264"/>
      <c r="J288" s="260"/>
      <c r="K288" s="260"/>
      <c r="L288" s="265"/>
      <c r="M288" s="266"/>
      <c r="N288" s="267"/>
      <c r="O288" s="267"/>
      <c r="P288" s="267"/>
      <c r="Q288" s="267"/>
      <c r="R288" s="267"/>
      <c r="S288" s="267"/>
      <c r="T288" s="268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9" t="s">
        <v>150</v>
      </c>
      <c r="AU288" s="269" t="s">
        <v>93</v>
      </c>
      <c r="AV288" s="15" t="s">
        <v>146</v>
      </c>
      <c r="AW288" s="15" t="s">
        <v>36</v>
      </c>
      <c r="AX288" s="15" t="s">
        <v>91</v>
      </c>
      <c r="AY288" s="269" t="s">
        <v>140</v>
      </c>
    </row>
    <row r="289" s="2" customFormat="1" ht="14.4" customHeight="1">
      <c r="A289" s="38"/>
      <c r="B289" s="39"/>
      <c r="C289" s="219" t="s">
        <v>362</v>
      </c>
      <c r="D289" s="219" t="s">
        <v>142</v>
      </c>
      <c r="E289" s="220" t="s">
        <v>363</v>
      </c>
      <c r="F289" s="221" t="s">
        <v>364</v>
      </c>
      <c r="G289" s="222" t="s">
        <v>145</v>
      </c>
      <c r="H289" s="223">
        <v>222.5</v>
      </c>
      <c r="I289" s="224"/>
      <c r="J289" s="225">
        <f>ROUND(I289*H289,2)</f>
        <v>0</v>
      </c>
      <c r="K289" s="226"/>
      <c r="L289" s="44"/>
      <c r="M289" s="227" t="s">
        <v>1</v>
      </c>
      <c r="N289" s="228" t="s">
        <v>48</v>
      </c>
      <c r="O289" s="91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146</v>
      </c>
      <c r="AT289" s="231" t="s">
        <v>142</v>
      </c>
      <c r="AU289" s="231" t="s">
        <v>93</v>
      </c>
      <c r="AY289" s="17" t="s">
        <v>140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91</v>
      </c>
      <c r="BK289" s="232">
        <f>ROUND(I289*H289,2)</f>
        <v>0</v>
      </c>
      <c r="BL289" s="17" t="s">
        <v>146</v>
      </c>
      <c r="BM289" s="231" t="s">
        <v>956</v>
      </c>
    </row>
    <row r="290" s="2" customFormat="1">
      <c r="A290" s="38"/>
      <c r="B290" s="39"/>
      <c r="C290" s="40"/>
      <c r="D290" s="233" t="s">
        <v>148</v>
      </c>
      <c r="E290" s="40"/>
      <c r="F290" s="234" t="s">
        <v>366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148</v>
      </c>
      <c r="AU290" s="17" t="s">
        <v>93</v>
      </c>
    </row>
    <row r="291" s="2" customFormat="1" ht="14.4" customHeight="1">
      <c r="A291" s="38"/>
      <c r="B291" s="39"/>
      <c r="C291" s="270" t="s">
        <v>367</v>
      </c>
      <c r="D291" s="270" t="s">
        <v>290</v>
      </c>
      <c r="E291" s="271" t="s">
        <v>368</v>
      </c>
      <c r="F291" s="272" t="s">
        <v>369</v>
      </c>
      <c r="G291" s="273" t="s">
        <v>370</v>
      </c>
      <c r="H291" s="274">
        <v>7.7880000000000003</v>
      </c>
      <c r="I291" s="275"/>
      <c r="J291" s="276">
        <f>ROUND(I291*H291,2)</f>
        <v>0</v>
      </c>
      <c r="K291" s="277"/>
      <c r="L291" s="278"/>
      <c r="M291" s="279" t="s">
        <v>1</v>
      </c>
      <c r="N291" s="280" t="s">
        <v>48</v>
      </c>
      <c r="O291" s="91"/>
      <c r="P291" s="229">
        <f>O291*H291</f>
        <v>0</v>
      </c>
      <c r="Q291" s="229">
        <v>0.001</v>
      </c>
      <c r="R291" s="229">
        <f>Q291*H291</f>
        <v>0.0077880000000000007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207</v>
      </c>
      <c r="AT291" s="231" t="s">
        <v>290</v>
      </c>
      <c r="AU291" s="231" t="s">
        <v>93</v>
      </c>
      <c r="AY291" s="17" t="s">
        <v>140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91</v>
      </c>
      <c r="BK291" s="232">
        <f>ROUND(I291*H291,2)</f>
        <v>0</v>
      </c>
      <c r="BL291" s="17" t="s">
        <v>146</v>
      </c>
      <c r="BM291" s="231" t="s">
        <v>957</v>
      </c>
    </row>
    <row r="292" s="2" customFormat="1">
      <c r="A292" s="38"/>
      <c r="B292" s="39"/>
      <c r="C292" s="40"/>
      <c r="D292" s="233" t="s">
        <v>148</v>
      </c>
      <c r="E292" s="40"/>
      <c r="F292" s="234" t="s">
        <v>369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148</v>
      </c>
      <c r="AU292" s="17" t="s">
        <v>93</v>
      </c>
    </row>
    <row r="293" s="14" customFormat="1">
      <c r="A293" s="14"/>
      <c r="B293" s="248"/>
      <c r="C293" s="249"/>
      <c r="D293" s="233" t="s">
        <v>150</v>
      </c>
      <c r="E293" s="249"/>
      <c r="F293" s="251" t="s">
        <v>958</v>
      </c>
      <c r="G293" s="249"/>
      <c r="H293" s="252">
        <v>7.7880000000000003</v>
      </c>
      <c r="I293" s="253"/>
      <c r="J293" s="249"/>
      <c r="K293" s="249"/>
      <c r="L293" s="254"/>
      <c r="M293" s="255"/>
      <c r="N293" s="256"/>
      <c r="O293" s="256"/>
      <c r="P293" s="256"/>
      <c r="Q293" s="256"/>
      <c r="R293" s="256"/>
      <c r="S293" s="256"/>
      <c r="T293" s="257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8" t="s">
        <v>150</v>
      </c>
      <c r="AU293" s="258" t="s">
        <v>93</v>
      </c>
      <c r="AV293" s="14" t="s">
        <v>93</v>
      </c>
      <c r="AW293" s="14" t="s">
        <v>4</v>
      </c>
      <c r="AX293" s="14" t="s">
        <v>91</v>
      </c>
      <c r="AY293" s="258" t="s">
        <v>140</v>
      </c>
    </row>
    <row r="294" s="12" customFormat="1" ht="22.8" customHeight="1">
      <c r="A294" s="12"/>
      <c r="B294" s="203"/>
      <c r="C294" s="204"/>
      <c r="D294" s="205" t="s">
        <v>82</v>
      </c>
      <c r="E294" s="217" t="s">
        <v>93</v>
      </c>
      <c r="F294" s="217" t="s">
        <v>373</v>
      </c>
      <c r="G294" s="204"/>
      <c r="H294" s="204"/>
      <c r="I294" s="207"/>
      <c r="J294" s="218">
        <f>BK294</f>
        <v>0</v>
      </c>
      <c r="K294" s="204"/>
      <c r="L294" s="209"/>
      <c r="M294" s="210"/>
      <c r="N294" s="211"/>
      <c r="O294" s="211"/>
      <c r="P294" s="212">
        <f>SUM(P295:P299)</f>
        <v>0</v>
      </c>
      <c r="Q294" s="211"/>
      <c r="R294" s="212">
        <f>SUM(R295:R299)</f>
        <v>0</v>
      </c>
      <c r="S294" s="211"/>
      <c r="T294" s="213">
        <f>SUM(T295:T299)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14" t="s">
        <v>91</v>
      </c>
      <c r="AT294" s="215" t="s">
        <v>82</v>
      </c>
      <c r="AU294" s="215" t="s">
        <v>91</v>
      </c>
      <c r="AY294" s="214" t="s">
        <v>140</v>
      </c>
      <c r="BK294" s="216">
        <f>SUM(BK295:BK299)</f>
        <v>0</v>
      </c>
    </row>
    <row r="295" s="2" customFormat="1" ht="14.4" customHeight="1">
      <c r="A295" s="38"/>
      <c r="B295" s="39"/>
      <c r="C295" s="219" t="s">
        <v>374</v>
      </c>
      <c r="D295" s="219" t="s">
        <v>142</v>
      </c>
      <c r="E295" s="220" t="s">
        <v>375</v>
      </c>
      <c r="F295" s="221" t="s">
        <v>376</v>
      </c>
      <c r="G295" s="222" t="s">
        <v>145</v>
      </c>
      <c r="H295" s="223">
        <v>625.25</v>
      </c>
      <c r="I295" s="224"/>
      <c r="J295" s="225">
        <f>ROUND(I295*H295,2)</f>
        <v>0</v>
      </c>
      <c r="K295" s="226"/>
      <c r="L295" s="44"/>
      <c r="M295" s="227" t="s">
        <v>1</v>
      </c>
      <c r="N295" s="228" t="s">
        <v>48</v>
      </c>
      <c r="O295" s="91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146</v>
      </c>
      <c r="AT295" s="231" t="s">
        <v>142</v>
      </c>
      <c r="AU295" s="231" t="s">
        <v>93</v>
      </c>
      <c r="AY295" s="17" t="s">
        <v>140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91</v>
      </c>
      <c r="BK295" s="232">
        <f>ROUND(I295*H295,2)</f>
        <v>0</v>
      </c>
      <c r="BL295" s="17" t="s">
        <v>146</v>
      </c>
      <c r="BM295" s="231" t="s">
        <v>959</v>
      </c>
    </row>
    <row r="296" s="2" customFormat="1">
      <c r="A296" s="38"/>
      <c r="B296" s="39"/>
      <c r="C296" s="40"/>
      <c r="D296" s="233" t="s">
        <v>148</v>
      </c>
      <c r="E296" s="40"/>
      <c r="F296" s="234" t="s">
        <v>378</v>
      </c>
      <c r="G296" s="40"/>
      <c r="H296" s="40"/>
      <c r="I296" s="235"/>
      <c r="J296" s="40"/>
      <c r="K296" s="40"/>
      <c r="L296" s="44"/>
      <c r="M296" s="236"/>
      <c r="N296" s="237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148</v>
      </c>
      <c r="AU296" s="17" t="s">
        <v>93</v>
      </c>
    </row>
    <row r="297" s="14" customFormat="1">
      <c r="A297" s="14"/>
      <c r="B297" s="248"/>
      <c r="C297" s="249"/>
      <c r="D297" s="233" t="s">
        <v>150</v>
      </c>
      <c r="E297" s="250" t="s">
        <v>1</v>
      </c>
      <c r="F297" s="251" t="s">
        <v>960</v>
      </c>
      <c r="G297" s="249"/>
      <c r="H297" s="252">
        <v>493.75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150</v>
      </c>
      <c r="AU297" s="258" t="s">
        <v>93</v>
      </c>
      <c r="AV297" s="14" t="s">
        <v>93</v>
      </c>
      <c r="AW297" s="14" t="s">
        <v>36</v>
      </c>
      <c r="AX297" s="14" t="s">
        <v>83</v>
      </c>
      <c r="AY297" s="258" t="s">
        <v>140</v>
      </c>
    </row>
    <row r="298" s="14" customFormat="1">
      <c r="A298" s="14"/>
      <c r="B298" s="248"/>
      <c r="C298" s="249"/>
      <c r="D298" s="233" t="s">
        <v>150</v>
      </c>
      <c r="E298" s="250" t="s">
        <v>1</v>
      </c>
      <c r="F298" s="251" t="s">
        <v>961</v>
      </c>
      <c r="G298" s="249"/>
      <c r="H298" s="252">
        <v>131.5</v>
      </c>
      <c r="I298" s="253"/>
      <c r="J298" s="249"/>
      <c r="K298" s="249"/>
      <c r="L298" s="254"/>
      <c r="M298" s="255"/>
      <c r="N298" s="256"/>
      <c r="O298" s="256"/>
      <c r="P298" s="256"/>
      <c r="Q298" s="256"/>
      <c r="R298" s="256"/>
      <c r="S298" s="256"/>
      <c r="T298" s="257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8" t="s">
        <v>150</v>
      </c>
      <c r="AU298" s="258" t="s">
        <v>93</v>
      </c>
      <c r="AV298" s="14" t="s">
        <v>93</v>
      </c>
      <c r="AW298" s="14" t="s">
        <v>36</v>
      </c>
      <c r="AX298" s="14" t="s">
        <v>83</v>
      </c>
      <c r="AY298" s="258" t="s">
        <v>140</v>
      </c>
    </row>
    <row r="299" s="15" customFormat="1">
      <c r="A299" s="15"/>
      <c r="B299" s="259"/>
      <c r="C299" s="260"/>
      <c r="D299" s="233" t="s">
        <v>150</v>
      </c>
      <c r="E299" s="261" t="s">
        <v>1</v>
      </c>
      <c r="F299" s="262" t="s">
        <v>155</v>
      </c>
      <c r="G299" s="260"/>
      <c r="H299" s="263">
        <v>625.25</v>
      </c>
      <c r="I299" s="264"/>
      <c r="J299" s="260"/>
      <c r="K299" s="260"/>
      <c r="L299" s="265"/>
      <c r="M299" s="266"/>
      <c r="N299" s="267"/>
      <c r="O299" s="267"/>
      <c r="P299" s="267"/>
      <c r="Q299" s="267"/>
      <c r="R299" s="267"/>
      <c r="S299" s="267"/>
      <c r="T299" s="268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9" t="s">
        <v>150</v>
      </c>
      <c r="AU299" s="269" t="s">
        <v>93</v>
      </c>
      <c r="AV299" s="15" t="s">
        <v>146</v>
      </c>
      <c r="AW299" s="15" t="s">
        <v>36</v>
      </c>
      <c r="AX299" s="15" t="s">
        <v>91</v>
      </c>
      <c r="AY299" s="269" t="s">
        <v>140</v>
      </c>
    </row>
    <row r="300" s="12" customFormat="1" ht="22.8" customHeight="1">
      <c r="A300" s="12"/>
      <c r="B300" s="203"/>
      <c r="C300" s="204"/>
      <c r="D300" s="205" t="s">
        <v>82</v>
      </c>
      <c r="E300" s="217" t="s">
        <v>146</v>
      </c>
      <c r="F300" s="217" t="s">
        <v>381</v>
      </c>
      <c r="G300" s="204"/>
      <c r="H300" s="204"/>
      <c r="I300" s="207"/>
      <c r="J300" s="218">
        <f>BK300</f>
        <v>0</v>
      </c>
      <c r="K300" s="204"/>
      <c r="L300" s="209"/>
      <c r="M300" s="210"/>
      <c r="N300" s="211"/>
      <c r="O300" s="211"/>
      <c r="P300" s="212">
        <f>SUM(P301:P311)</f>
        <v>0</v>
      </c>
      <c r="Q300" s="211"/>
      <c r="R300" s="212">
        <f>SUM(R301:R311)</f>
        <v>0.089459999999999998</v>
      </c>
      <c r="S300" s="211"/>
      <c r="T300" s="213">
        <f>SUM(T301:T311)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14" t="s">
        <v>91</v>
      </c>
      <c r="AT300" s="215" t="s">
        <v>82</v>
      </c>
      <c r="AU300" s="215" t="s">
        <v>91</v>
      </c>
      <c r="AY300" s="214" t="s">
        <v>140</v>
      </c>
      <c r="BK300" s="216">
        <f>SUM(BK301:BK311)</f>
        <v>0</v>
      </c>
    </row>
    <row r="301" s="2" customFormat="1" ht="14.4" customHeight="1">
      <c r="A301" s="38"/>
      <c r="B301" s="39"/>
      <c r="C301" s="219" t="s">
        <v>382</v>
      </c>
      <c r="D301" s="219" t="s">
        <v>142</v>
      </c>
      <c r="E301" s="220" t="s">
        <v>383</v>
      </c>
      <c r="F301" s="221" t="s">
        <v>384</v>
      </c>
      <c r="G301" s="222" t="s">
        <v>232</v>
      </c>
      <c r="H301" s="223">
        <v>93.787999999999997</v>
      </c>
      <c r="I301" s="224"/>
      <c r="J301" s="225">
        <f>ROUND(I301*H301,2)</f>
        <v>0</v>
      </c>
      <c r="K301" s="226"/>
      <c r="L301" s="44"/>
      <c r="M301" s="227" t="s">
        <v>1</v>
      </c>
      <c r="N301" s="228" t="s">
        <v>48</v>
      </c>
      <c r="O301" s="91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31" t="s">
        <v>146</v>
      </c>
      <c r="AT301" s="231" t="s">
        <v>142</v>
      </c>
      <c r="AU301" s="231" t="s">
        <v>93</v>
      </c>
      <c r="AY301" s="17" t="s">
        <v>140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7" t="s">
        <v>91</v>
      </c>
      <c r="BK301" s="232">
        <f>ROUND(I301*H301,2)</f>
        <v>0</v>
      </c>
      <c r="BL301" s="17" t="s">
        <v>146</v>
      </c>
      <c r="BM301" s="231" t="s">
        <v>962</v>
      </c>
    </row>
    <row r="302" s="2" customFormat="1">
      <c r="A302" s="38"/>
      <c r="B302" s="39"/>
      <c r="C302" s="40"/>
      <c r="D302" s="233" t="s">
        <v>148</v>
      </c>
      <c r="E302" s="40"/>
      <c r="F302" s="234" t="s">
        <v>386</v>
      </c>
      <c r="G302" s="40"/>
      <c r="H302" s="40"/>
      <c r="I302" s="235"/>
      <c r="J302" s="40"/>
      <c r="K302" s="40"/>
      <c r="L302" s="44"/>
      <c r="M302" s="236"/>
      <c r="N302" s="237"/>
      <c r="O302" s="91"/>
      <c r="P302" s="91"/>
      <c r="Q302" s="91"/>
      <c r="R302" s="91"/>
      <c r="S302" s="91"/>
      <c r="T302" s="92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T302" s="17" t="s">
        <v>148</v>
      </c>
      <c r="AU302" s="17" t="s">
        <v>93</v>
      </c>
    </row>
    <row r="303" s="14" customFormat="1">
      <c r="A303" s="14"/>
      <c r="B303" s="248"/>
      <c r="C303" s="249"/>
      <c r="D303" s="233" t="s">
        <v>150</v>
      </c>
      <c r="E303" s="250" t="s">
        <v>1</v>
      </c>
      <c r="F303" s="251" t="s">
        <v>963</v>
      </c>
      <c r="G303" s="249"/>
      <c r="H303" s="252">
        <v>74.063000000000002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8" t="s">
        <v>150</v>
      </c>
      <c r="AU303" s="258" t="s">
        <v>93</v>
      </c>
      <c r="AV303" s="14" t="s">
        <v>93</v>
      </c>
      <c r="AW303" s="14" t="s">
        <v>36</v>
      </c>
      <c r="AX303" s="14" t="s">
        <v>83</v>
      </c>
      <c r="AY303" s="258" t="s">
        <v>140</v>
      </c>
    </row>
    <row r="304" s="14" customFormat="1">
      <c r="A304" s="14"/>
      <c r="B304" s="248"/>
      <c r="C304" s="249"/>
      <c r="D304" s="233" t="s">
        <v>150</v>
      </c>
      <c r="E304" s="250" t="s">
        <v>1</v>
      </c>
      <c r="F304" s="251" t="s">
        <v>964</v>
      </c>
      <c r="G304" s="249"/>
      <c r="H304" s="252">
        <v>19.725000000000001</v>
      </c>
      <c r="I304" s="253"/>
      <c r="J304" s="249"/>
      <c r="K304" s="249"/>
      <c r="L304" s="254"/>
      <c r="M304" s="255"/>
      <c r="N304" s="256"/>
      <c r="O304" s="256"/>
      <c r="P304" s="256"/>
      <c r="Q304" s="256"/>
      <c r="R304" s="256"/>
      <c r="S304" s="256"/>
      <c r="T304" s="257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8" t="s">
        <v>150</v>
      </c>
      <c r="AU304" s="258" t="s">
        <v>93</v>
      </c>
      <c r="AV304" s="14" t="s">
        <v>93</v>
      </c>
      <c r="AW304" s="14" t="s">
        <v>36</v>
      </c>
      <c r="AX304" s="14" t="s">
        <v>83</v>
      </c>
      <c r="AY304" s="258" t="s">
        <v>140</v>
      </c>
    </row>
    <row r="305" s="15" customFormat="1">
      <c r="A305" s="15"/>
      <c r="B305" s="259"/>
      <c r="C305" s="260"/>
      <c r="D305" s="233" t="s">
        <v>150</v>
      </c>
      <c r="E305" s="261" t="s">
        <v>1</v>
      </c>
      <c r="F305" s="262" t="s">
        <v>155</v>
      </c>
      <c r="G305" s="260"/>
      <c r="H305" s="263">
        <v>93.787999999999997</v>
      </c>
      <c r="I305" s="264"/>
      <c r="J305" s="260"/>
      <c r="K305" s="260"/>
      <c r="L305" s="265"/>
      <c r="M305" s="266"/>
      <c r="N305" s="267"/>
      <c r="O305" s="267"/>
      <c r="P305" s="267"/>
      <c r="Q305" s="267"/>
      <c r="R305" s="267"/>
      <c r="S305" s="267"/>
      <c r="T305" s="268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9" t="s">
        <v>150</v>
      </c>
      <c r="AU305" s="269" t="s">
        <v>93</v>
      </c>
      <c r="AV305" s="15" t="s">
        <v>146</v>
      </c>
      <c r="AW305" s="15" t="s">
        <v>36</v>
      </c>
      <c r="AX305" s="15" t="s">
        <v>91</v>
      </c>
      <c r="AY305" s="269" t="s">
        <v>140</v>
      </c>
    </row>
    <row r="306" s="2" customFormat="1" ht="14.4" customHeight="1">
      <c r="A306" s="38"/>
      <c r="B306" s="39"/>
      <c r="C306" s="219" t="s">
        <v>389</v>
      </c>
      <c r="D306" s="219" t="s">
        <v>142</v>
      </c>
      <c r="E306" s="220" t="s">
        <v>390</v>
      </c>
      <c r="F306" s="221" t="s">
        <v>391</v>
      </c>
      <c r="G306" s="222" t="s">
        <v>232</v>
      </c>
      <c r="H306" s="223">
        <v>8.75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48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146</v>
      </c>
      <c r="AT306" s="231" t="s">
        <v>142</v>
      </c>
      <c r="AU306" s="231" t="s">
        <v>93</v>
      </c>
      <c r="AY306" s="17" t="s">
        <v>140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91</v>
      </c>
      <c r="BK306" s="232">
        <f>ROUND(I306*H306,2)</f>
        <v>0</v>
      </c>
      <c r="BL306" s="17" t="s">
        <v>146</v>
      </c>
      <c r="BM306" s="231" t="s">
        <v>965</v>
      </c>
    </row>
    <row r="307" s="2" customFormat="1">
      <c r="A307" s="38"/>
      <c r="B307" s="39"/>
      <c r="C307" s="40"/>
      <c r="D307" s="233" t="s">
        <v>148</v>
      </c>
      <c r="E307" s="40"/>
      <c r="F307" s="234" t="s">
        <v>393</v>
      </c>
      <c r="G307" s="40"/>
      <c r="H307" s="40"/>
      <c r="I307" s="235"/>
      <c r="J307" s="40"/>
      <c r="K307" s="40"/>
      <c r="L307" s="44"/>
      <c r="M307" s="236"/>
      <c r="N307" s="237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148</v>
      </c>
      <c r="AU307" s="17" t="s">
        <v>93</v>
      </c>
    </row>
    <row r="308" s="14" customFormat="1">
      <c r="A308" s="14"/>
      <c r="B308" s="248"/>
      <c r="C308" s="249"/>
      <c r="D308" s="233" t="s">
        <v>150</v>
      </c>
      <c r="E308" s="250" t="s">
        <v>1</v>
      </c>
      <c r="F308" s="251" t="s">
        <v>966</v>
      </c>
      <c r="G308" s="249"/>
      <c r="H308" s="252">
        <v>8.75</v>
      </c>
      <c r="I308" s="253"/>
      <c r="J308" s="249"/>
      <c r="K308" s="249"/>
      <c r="L308" s="254"/>
      <c r="M308" s="255"/>
      <c r="N308" s="256"/>
      <c r="O308" s="256"/>
      <c r="P308" s="256"/>
      <c r="Q308" s="256"/>
      <c r="R308" s="256"/>
      <c r="S308" s="256"/>
      <c r="T308" s="257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8" t="s">
        <v>150</v>
      </c>
      <c r="AU308" s="258" t="s">
        <v>93</v>
      </c>
      <c r="AV308" s="14" t="s">
        <v>93</v>
      </c>
      <c r="AW308" s="14" t="s">
        <v>36</v>
      </c>
      <c r="AX308" s="14" t="s">
        <v>91</v>
      </c>
      <c r="AY308" s="258" t="s">
        <v>140</v>
      </c>
    </row>
    <row r="309" s="2" customFormat="1" ht="14.4" customHeight="1">
      <c r="A309" s="38"/>
      <c r="B309" s="39"/>
      <c r="C309" s="219" t="s">
        <v>395</v>
      </c>
      <c r="D309" s="219" t="s">
        <v>142</v>
      </c>
      <c r="E309" s="220" t="s">
        <v>396</v>
      </c>
      <c r="F309" s="221" t="s">
        <v>397</v>
      </c>
      <c r="G309" s="222" t="s">
        <v>145</v>
      </c>
      <c r="H309" s="223">
        <v>14</v>
      </c>
      <c r="I309" s="224"/>
      <c r="J309" s="225">
        <f>ROUND(I309*H309,2)</f>
        <v>0</v>
      </c>
      <c r="K309" s="226"/>
      <c r="L309" s="44"/>
      <c r="M309" s="227" t="s">
        <v>1</v>
      </c>
      <c r="N309" s="228" t="s">
        <v>48</v>
      </c>
      <c r="O309" s="91"/>
      <c r="P309" s="229">
        <f>O309*H309</f>
        <v>0</v>
      </c>
      <c r="Q309" s="229">
        <v>0.0063899999999999998</v>
      </c>
      <c r="R309" s="229">
        <f>Q309*H309</f>
        <v>0.089459999999999998</v>
      </c>
      <c r="S309" s="229">
        <v>0</v>
      </c>
      <c r="T309" s="23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31" t="s">
        <v>146</v>
      </c>
      <c r="AT309" s="231" t="s">
        <v>142</v>
      </c>
      <c r="AU309" s="231" t="s">
        <v>93</v>
      </c>
      <c r="AY309" s="17" t="s">
        <v>140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7" t="s">
        <v>91</v>
      </c>
      <c r="BK309" s="232">
        <f>ROUND(I309*H309,2)</f>
        <v>0</v>
      </c>
      <c r="BL309" s="17" t="s">
        <v>146</v>
      </c>
      <c r="BM309" s="231" t="s">
        <v>967</v>
      </c>
    </row>
    <row r="310" s="2" customFormat="1">
      <c r="A310" s="38"/>
      <c r="B310" s="39"/>
      <c r="C310" s="40"/>
      <c r="D310" s="233" t="s">
        <v>148</v>
      </c>
      <c r="E310" s="40"/>
      <c r="F310" s="234" t="s">
        <v>399</v>
      </c>
      <c r="G310" s="40"/>
      <c r="H310" s="40"/>
      <c r="I310" s="235"/>
      <c r="J310" s="40"/>
      <c r="K310" s="40"/>
      <c r="L310" s="44"/>
      <c r="M310" s="236"/>
      <c r="N310" s="237"/>
      <c r="O310" s="91"/>
      <c r="P310" s="91"/>
      <c r="Q310" s="91"/>
      <c r="R310" s="91"/>
      <c r="S310" s="91"/>
      <c r="T310" s="92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T310" s="17" t="s">
        <v>148</v>
      </c>
      <c r="AU310" s="17" t="s">
        <v>93</v>
      </c>
    </row>
    <row r="311" s="14" customFormat="1">
      <c r="A311" s="14"/>
      <c r="B311" s="248"/>
      <c r="C311" s="249"/>
      <c r="D311" s="233" t="s">
        <v>150</v>
      </c>
      <c r="E311" s="250" t="s">
        <v>1</v>
      </c>
      <c r="F311" s="251" t="s">
        <v>968</v>
      </c>
      <c r="G311" s="249"/>
      <c r="H311" s="252">
        <v>14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8" t="s">
        <v>150</v>
      </c>
      <c r="AU311" s="258" t="s">
        <v>93</v>
      </c>
      <c r="AV311" s="14" t="s">
        <v>93</v>
      </c>
      <c r="AW311" s="14" t="s">
        <v>36</v>
      </c>
      <c r="AX311" s="14" t="s">
        <v>91</v>
      </c>
      <c r="AY311" s="258" t="s">
        <v>140</v>
      </c>
    </row>
    <row r="312" s="12" customFormat="1" ht="22.8" customHeight="1">
      <c r="A312" s="12"/>
      <c r="B312" s="203"/>
      <c r="C312" s="204"/>
      <c r="D312" s="205" t="s">
        <v>82</v>
      </c>
      <c r="E312" s="217" t="s">
        <v>183</v>
      </c>
      <c r="F312" s="217" t="s">
        <v>400</v>
      </c>
      <c r="G312" s="204"/>
      <c r="H312" s="204"/>
      <c r="I312" s="207"/>
      <c r="J312" s="218">
        <f>BK312</f>
        <v>0</v>
      </c>
      <c r="K312" s="204"/>
      <c r="L312" s="209"/>
      <c r="M312" s="210"/>
      <c r="N312" s="211"/>
      <c r="O312" s="211"/>
      <c r="P312" s="212">
        <f>SUM(P313:P355)</f>
        <v>0</v>
      </c>
      <c r="Q312" s="211"/>
      <c r="R312" s="212">
        <f>SUM(R313:R355)</f>
        <v>445.74310400000002</v>
      </c>
      <c r="S312" s="211"/>
      <c r="T312" s="213">
        <f>SUM(T313:T355)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14" t="s">
        <v>91</v>
      </c>
      <c r="AT312" s="215" t="s">
        <v>82</v>
      </c>
      <c r="AU312" s="215" t="s">
        <v>91</v>
      </c>
      <c r="AY312" s="214" t="s">
        <v>140</v>
      </c>
      <c r="BK312" s="216">
        <f>SUM(BK313:BK355)</f>
        <v>0</v>
      </c>
    </row>
    <row r="313" s="2" customFormat="1" ht="14.4" customHeight="1">
      <c r="A313" s="38"/>
      <c r="B313" s="39"/>
      <c r="C313" s="219" t="s">
        <v>401</v>
      </c>
      <c r="D313" s="219" t="s">
        <v>142</v>
      </c>
      <c r="E313" s="220" t="s">
        <v>402</v>
      </c>
      <c r="F313" s="221" t="s">
        <v>403</v>
      </c>
      <c r="G313" s="222" t="s">
        <v>145</v>
      </c>
      <c r="H313" s="223">
        <v>154.5</v>
      </c>
      <c r="I313" s="224"/>
      <c r="J313" s="225">
        <f>ROUND(I313*H313,2)</f>
        <v>0</v>
      </c>
      <c r="K313" s="226"/>
      <c r="L313" s="44"/>
      <c r="M313" s="227" t="s">
        <v>1</v>
      </c>
      <c r="N313" s="228" t="s">
        <v>48</v>
      </c>
      <c r="O313" s="91"/>
      <c r="P313" s="229">
        <f>O313*H313</f>
        <v>0</v>
      </c>
      <c r="Q313" s="229">
        <v>0.37080000000000002</v>
      </c>
      <c r="R313" s="229">
        <f>Q313*H313</f>
        <v>57.288600000000002</v>
      </c>
      <c r="S313" s="229">
        <v>0</v>
      </c>
      <c r="T313" s="23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31" t="s">
        <v>146</v>
      </c>
      <c r="AT313" s="231" t="s">
        <v>142</v>
      </c>
      <c r="AU313" s="231" t="s">
        <v>93</v>
      </c>
      <c r="AY313" s="17" t="s">
        <v>140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7" t="s">
        <v>91</v>
      </c>
      <c r="BK313" s="232">
        <f>ROUND(I313*H313,2)</f>
        <v>0</v>
      </c>
      <c r="BL313" s="17" t="s">
        <v>146</v>
      </c>
      <c r="BM313" s="231" t="s">
        <v>969</v>
      </c>
    </row>
    <row r="314" s="2" customFormat="1">
      <c r="A314" s="38"/>
      <c r="B314" s="39"/>
      <c r="C314" s="40"/>
      <c r="D314" s="233" t="s">
        <v>148</v>
      </c>
      <c r="E314" s="40"/>
      <c r="F314" s="234" t="s">
        <v>405</v>
      </c>
      <c r="G314" s="40"/>
      <c r="H314" s="40"/>
      <c r="I314" s="235"/>
      <c r="J314" s="40"/>
      <c r="K314" s="40"/>
      <c r="L314" s="44"/>
      <c r="M314" s="236"/>
      <c r="N314" s="237"/>
      <c r="O314" s="91"/>
      <c r="P314" s="91"/>
      <c r="Q314" s="91"/>
      <c r="R314" s="91"/>
      <c r="S314" s="91"/>
      <c r="T314" s="92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T314" s="17" t="s">
        <v>148</v>
      </c>
      <c r="AU314" s="17" t="s">
        <v>93</v>
      </c>
    </row>
    <row r="315" s="13" customFormat="1">
      <c r="A315" s="13"/>
      <c r="B315" s="238"/>
      <c r="C315" s="239"/>
      <c r="D315" s="233" t="s">
        <v>150</v>
      </c>
      <c r="E315" s="240" t="s">
        <v>1</v>
      </c>
      <c r="F315" s="241" t="s">
        <v>843</v>
      </c>
      <c r="G315" s="239"/>
      <c r="H315" s="240" t="s">
        <v>1</v>
      </c>
      <c r="I315" s="242"/>
      <c r="J315" s="239"/>
      <c r="K315" s="239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150</v>
      </c>
      <c r="AU315" s="247" t="s">
        <v>93</v>
      </c>
      <c r="AV315" s="13" t="s">
        <v>91</v>
      </c>
      <c r="AW315" s="13" t="s">
        <v>36</v>
      </c>
      <c r="AX315" s="13" t="s">
        <v>83</v>
      </c>
      <c r="AY315" s="247" t="s">
        <v>140</v>
      </c>
    </row>
    <row r="316" s="13" customFormat="1">
      <c r="A316" s="13"/>
      <c r="B316" s="238"/>
      <c r="C316" s="239"/>
      <c r="D316" s="233" t="s">
        <v>150</v>
      </c>
      <c r="E316" s="240" t="s">
        <v>1</v>
      </c>
      <c r="F316" s="241" t="s">
        <v>844</v>
      </c>
      <c r="G316" s="239"/>
      <c r="H316" s="240" t="s">
        <v>1</v>
      </c>
      <c r="I316" s="242"/>
      <c r="J316" s="239"/>
      <c r="K316" s="239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150</v>
      </c>
      <c r="AU316" s="247" t="s">
        <v>93</v>
      </c>
      <c r="AV316" s="13" t="s">
        <v>91</v>
      </c>
      <c r="AW316" s="13" t="s">
        <v>36</v>
      </c>
      <c r="AX316" s="13" t="s">
        <v>83</v>
      </c>
      <c r="AY316" s="247" t="s">
        <v>140</v>
      </c>
    </row>
    <row r="317" s="13" customFormat="1">
      <c r="A317" s="13"/>
      <c r="B317" s="238"/>
      <c r="C317" s="239"/>
      <c r="D317" s="233" t="s">
        <v>150</v>
      </c>
      <c r="E317" s="240" t="s">
        <v>1</v>
      </c>
      <c r="F317" s="241" t="s">
        <v>847</v>
      </c>
      <c r="G317" s="239"/>
      <c r="H317" s="240" t="s">
        <v>1</v>
      </c>
      <c r="I317" s="242"/>
      <c r="J317" s="239"/>
      <c r="K317" s="239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150</v>
      </c>
      <c r="AU317" s="247" t="s">
        <v>93</v>
      </c>
      <c r="AV317" s="13" t="s">
        <v>91</v>
      </c>
      <c r="AW317" s="13" t="s">
        <v>36</v>
      </c>
      <c r="AX317" s="13" t="s">
        <v>83</v>
      </c>
      <c r="AY317" s="247" t="s">
        <v>140</v>
      </c>
    </row>
    <row r="318" s="14" customFormat="1">
      <c r="A318" s="14"/>
      <c r="B318" s="248"/>
      <c r="C318" s="249"/>
      <c r="D318" s="233" t="s">
        <v>150</v>
      </c>
      <c r="E318" s="250" t="s">
        <v>1</v>
      </c>
      <c r="F318" s="251" t="s">
        <v>848</v>
      </c>
      <c r="G318" s="249"/>
      <c r="H318" s="252">
        <v>142.5</v>
      </c>
      <c r="I318" s="253"/>
      <c r="J318" s="249"/>
      <c r="K318" s="249"/>
      <c r="L318" s="254"/>
      <c r="M318" s="255"/>
      <c r="N318" s="256"/>
      <c r="O318" s="256"/>
      <c r="P318" s="256"/>
      <c r="Q318" s="256"/>
      <c r="R318" s="256"/>
      <c r="S318" s="256"/>
      <c r="T318" s="257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8" t="s">
        <v>150</v>
      </c>
      <c r="AU318" s="258" t="s">
        <v>93</v>
      </c>
      <c r="AV318" s="14" t="s">
        <v>93</v>
      </c>
      <c r="AW318" s="14" t="s">
        <v>36</v>
      </c>
      <c r="AX318" s="14" t="s">
        <v>83</v>
      </c>
      <c r="AY318" s="258" t="s">
        <v>140</v>
      </c>
    </row>
    <row r="319" s="13" customFormat="1">
      <c r="A319" s="13"/>
      <c r="B319" s="238"/>
      <c r="C319" s="239"/>
      <c r="D319" s="233" t="s">
        <v>150</v>
      </c>
      <c r="E319" s="240" t="s">
        <v>1</v>
      </c>
      <c r="F319" s="241" t="s">
        <v>849</v>
      </c>
      <c r="G319" s="239"/>
      <c r="H319" s="240" t="s">
        <v>1</v>
      </c>
      <c r="I319" s="242"/>
      <c r="J319" s="239"/>
      <c r="K319" s="239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150</v>
      </c>
      <c r="AU319" s="247" t="s">
        <v>93</v>
      </c>
      <c r="AV319" s="13" t="s">
        <v>91</v>
      </c>
      <c r="AW319" s="13" t="s">
        <v>36</v>
      </c>
      <c r="AX319" s="13" t="s">
        <v>83</v>
      </c>
      <c r="AY319" s="247" t="s">
        <v>140</v>
      </c>
    </row>
    <row r="320" s="14" customFormat="1">
      <c r="A320" s="14"/>
      <c r="B320" s="248"/>
      <c r="C320" s="249"/>
      <c r="D320" s="233" t="s">
        <v>150</v>
      </c>
      <c r="E320" s="250" t="s">
        <v>1</v>
      </c>
      <c r="F320" s="251" t="s">
        <v>841</v>
      </c>
      <c r="G320" s="249"/>
      <c r="H320" s="252">
        <v>12</v>
      </c>
      <c r="I320" s="253"/>
      <c r="J320" s="249"/>
      <c r="K320" s="249"/>
      <c r="L320" s="254"/>
      <c r="M320" s="255"/>
      <c r="N320" s="256"/>
      <c r="O320" s="256"/>
      <c r="P320" s="256"/>
      <c r="Q320" s="256"/>
      <c r="R320" s="256"/>
      <c r="S320" s="256"/>
      <c r="T320" s="257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8" t="s">
        <v>150</v>
      </c>
      <c r="AU320" s="258" t="s">
        <v>93</v>
      </c>
      <c r="AV320" s="14" t="s">
        <v>93</v>
      </c>
      <c r="AW320" s="14" t="s">
        <v>36</v>
      </c>
      <c r="AX320" s="14" t="s">
        <v>83</v>
      </c>
      <c r="AY320" s="258" t="s">
        <v>140</v>
      </c>
    </row>
    <row r="321" s="15" customFormat="1">
      <c r="A321" s="15"/>
      <c r="B321" s="259"/>
      <c r="C321" s="260"/>
      <c r="D321" s="233" t="s">
        <v>150</v>
      </c>
      <c r="E321" s="261" t="s">
        <v>1</v>
      </c>
      <c r="F321" s="262" t="s">
        <v>155</v>
      </c>
      <c r="G321" s="260"/>
      <c r="H321" s="263">
        <v>154.5</v>
      </c>
      <c r="I321" s="264"/>
      <c r="J321" s="260"/>
      <c r="K321" s="260"/>
      <c r="L321" s="265"/>
      <c r="M321" s="266"/>
      <c r="N321" s="267"/>
      <c r="O321" s="267"/>
      <c r="P321" s="267"/>
      <c r="Q321" s="267"/>
      <c r="R321" s="267"/>
      <c r="S321" s="267"/>
      <c r="T321" s="268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9" t="s">
        <v>150</v>
      </c>
      <c r="AU321" s="269" t="s">
        <v>93</v>
      </c>
      <c r="AV321" s="15" t="s">
        <v>146</v>
      </c>
      <c r="AW321" s="15" t="s">
        <v>36</v>
      </c>
      <c r="AX321" s="15" t="s">
        <v>91</v>
      </c>
      <c r="AY321" s="269" t="s">
        <v>140</v>
      </c>
    </row>
    <row r="322" s="2" customFormat="1" ht="14.4" customHeight="1">
      <c r="A322" s="38"/>
      <c r="B322" s="39"/>
      <c r="C322" s="219" t="s">
        <v>409</v>
      </c>
      <c r="D322" s="219" t="s">
        <v>142</v>
      </c>
      <c r="E322" s="220" t="s">
        <v>410</v>
      </c>
      <c r="F322" s="221" t="s">
        <v>411</v>
      </c>
      <c r="G322" s="222" t="s">
        <v>145</v>
      </c>
      <c r="H322" s="223">
        <v>521.20000000000005</v>
      </c>
      <c r="I322" s="224"/>
      <c r="J322" s="225">
        <f>ROUND(I322*H322,2)</f>
        <v>0</v>
      </c>
      <c r="K322" s="226"/>
      <c r="L322" s="44"/>
      <c r="M322" s="227" t="s">
        <v>1</v>
      </c>
      <c r="N322" s="228" t="s">
        <v>48</v>
      </c>
      <c r="O322" s="91"/>
      <c r="P322" s="229">
        <f>O322*H322</f>
        <v>0</v>
      </c>
      <c r="Q322" s="229">
        <v>0.46166000000000001</v>
      </c>
      <c r="R322" s="229">
        <f>Q322*H322</f>
        <v>240.61719200000002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146</v>
      </c>
      <c r="AT322" s="231" t="s">
        <v>142</v>
      </c>
      <c r="AU322" s="231" t="s">
        <v>93</v>
      </c>
      <c r="AY322" s="17" t="s">
        <v>140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91</v>
      </c>
      <c r="BK322" s="232">
        <f>ROUND(I322*H322,2)</f>
        <v>0</v>
      </c>
      <c r="BL322" s="17" t="s">
        <v>146</v>
      </c>
      <c r="BM322" s="231" t="s">
        <v>970</v>
      </c>
    </row>
    <row r="323" s="2" customFormat="1">
      <c r="A323" s="38"/>
      <c r="B323" s="39"/>
      <c r="C323" s="40"/>
      <c r="D323" s="233" t="s">
        <v>148</v>
      </c>
      <c r="E323" s="40"/>
      <c r="F323" s="234" t="s">
        <v>413</v>
      </c>
      <c r="G323" s="40"/>
      <c r="H323" s="40"/>
      <c r="I323" s="235"/>
      <c r="J323" s="40"/>
      <c r="K323" s="40"/>
      <c r="L323" s="44"/>
      <c r="M323" s="236"/>
      <c r="N323" s="23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148</v>
      </c>
      <c r="AU323" s="17" t="s">
        <v>93</v>
      </c>
    </row>
    <row r="324" s="13" customFormat="1">
      <c r="A324" s="13"/>
      <c r="B324" s="238"/>
      <c r="C324" s="239"/>
      <c r="D324" s="233" t="s">
        <v>150</v>
      </c>
      <c r="E324" s="240" t="s">
        <v>1</v>
      </c>
      <c r="F324" s="241" t="s">
        <v>971</v>
      </c>
      <c r="G324" s="239"/>
      <c r="H324" s="240" t="s">
        <v>1</v>
      </c>
      <c r="I324" s="242"/>
      <c r="J324" s="239"/>
      <c r="K324" s="239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150</v>
      </c>
      <c r="AU324" s="247" t="s">
        <v>93</v>
      </c>
      <c r="AV324" s="13" t="s">
        <v>91</v>
      </c>
      <c r="AW324" s="13" t="s">
        <v>36</v>
      </c>
      <c r="AX324" s="13" t="s">
        <v>83</v>
      </c>
      <c r="AY324" s="247" t="s">
        <v>140</v>
      </c>
    </row>
    <row r="325" s="13" customFormat="1">
      <c r="A325" s="13"/>
      <c r="B325" s="238"/>
      <c r="C325" s="239"/>
      <c r="D325" s="233" t="s">
        <v>150</v>
      </c>
      <c r="E325" s="240" t="s">
        <v>1</v>
      </c>
      <c r="F325" s="241" t="s">
        <v>972</v>
      </c>
      <c r="G325" s="239"/>
      <c r="H325" s="240" t="s">
        <v>1</v>
      </c>
      <c r="I325" s="242"/>
      <c r="J325" s="239"/>
      <c r="K325" s="239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150</v>
      </c>
      <c r="AU325" s="247" t="s">
        <v>93</v>
      </c>
      <c r="AV325" s="13" t="s">
        <v>91</v>
      </c>
      <c r="AW325" s="13" t="s">
        <v>36</v>
      </c>
      <c r="AX325" s="13" t="s">
        <v>83</v>
      </c>
      <c r="AY325" s="247" t="s">
        <v>140</v>
      </c>
    </row>
    <row r="326" s="14" customFormat="1">
      <c r="A326" s="14"/>
      <c r="B326" s="248"/>
      <c r="C326" s="249"/>
      <c r="D326" s="233" t="s">
        <v>150</v>
      </c>
      <c r="E326" s="250" t="s">
        <v>1</v>
      </c>
      <c r="F326" s="251" t="s">
        <v>973</v>
      </c>
      <c r="G326" s="249"/>
      <c r="H326" s="252">
        <v>497.19999999999999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8" t="s">
        <v>150</v>
      </c>
      <c r="AU326" s="258" t="s">
        <v>93</v>
      </c>
      <c r="AV326" s="14" t="s">
        <v>93</v>
      </c>
      <c r="AW326" s="14" t="s">
        <v>36</v>
      </c>
      <c r="AX326" s="14" t="s">
        <v>83</v>
      </c>
      <c r="AY326" s="258" t="s">
        <v>140</v>
      </c>
    </row>
    <row r="327" s="13" customFormat="1">
      <c r="A327" s="13"/>
      <c r="B327" s="238"/>
      <c r="C327" s="239"/>
      <c r="D327" s="233" t="s">
        <v>150</v>
      </c>
      <c r="E327" s="240" t="s">
        <v>1</v>
      </c>
      <c r="F327" s="241" t="s">
        <v>854</v>
      </c>
      <c r="G327" s="239"/>
      <c r="H327" s="240" t="s">
        <v>1</v>
      </c>
      <c r="I327" s="242"/>
      <c r="J327" s="239"/>
      <c r="K327" s="239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150</v>
      </c>
      <c r="AU327" s="247" t="s">
        <v>93</v>
      </c>
      <c r="AV327" s="13" t="s">
        <v>91</v>
      </c>
      <c r="AW327" s="13" t="s">
        <v>36</v>
      </c>
      <c r="AX327" s="13" t="s">
        <v>83</v>
      </c>
      <c r="AY327" s="247" t="s">
        <v>140</v>
      </c>
    </row>
    <row r="328" s="14" customFormat="1">
      <c r="A328" s="14"/>
      <c r="B328" s="248"/>
      <c r="C328" s="249"/>
      <c r="D328" s="233" t="s">
        <v>150</v>
      </c>
      <c r="E328" s="250" t="s">
        <v>1</v>
      </c>
      <c r="F328" s="251" t="s">
        <v>855</v>
      </c>
      <c r="G328" s="249"/>
      <c r="H328" s="252">
        <v>24</v>
      </c>
      <c r="I328" s="253"/>
      <c r="J328" s="249"/>
      <c r="K328" s="249"/>
      <c r="L328" s="254"/>
      <c r="M328" s="255"/>
      <c r="N328" s="256"/>
      <c r="O328" s="256"/>
      <c r="P328" s="256"/>
      <c r="Q328" s="256"/>
      <c r="R328" s="256"/>
      <c r="S328" s="256"/>
      <c r="T328" s="257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8" t="s">
        <v>150</v>
      </c>
      <c r="AU328" s="258" t="s">
        <v>93</v>
      </c>
      <c r="AV328" s="14" t="s">
        <v>93</v>
      </c>
      <c r="AW328" s="14" t="s">
        <v>36</v>
      </c>
      <c r="AX328" s="14" t="s">
        <v>83</v>
      </c>
      <c r="AY328" s="258" t="s">
        <v>140</v>
      </c>
    </row>
    <row r="329" s="15" customFormat="1">
      <c r="A329" s="15"/>
      <c r="B329" s="259"/>
      <c r="C329" s="260"/>
      <c r="D329" s="233" t="s">
        <v>150</v>
      </c>
      <c r="E329" s="261" t="s">
        <v>1</v>
      </c>
      <c r="F329" s="262" t="s">
        <v>155</v>
      </c>
      <c r="G329" s="260"/>
      <c r="H329" s="263">
        <v>521.20000000000005</v>
      </c>
      <c r="I329" s="264"/>
      <c r="J329" s="260"/>
      <c r="K329" s="260"/>
      <c r="L329" s="265"/>
      <c r="M329" s="266"/>
      <c r="N329" s="267"/>
      <c r="O329" s="267"/>
      <c r="P329" s="267"/>
      <c r="Q329" s="267"/>
      <c r="R329" s="267"/>
      <c r="S329" s="267"/>
      <c r="T329" s="268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9" t="s">
        <v>150</v>
      </c>
      <c r="AU329" s="269" t="s">
        <v>93</v>
      </c>
      <c r="AV329" s="15" t="s">
        <v>146</v>
      </c>
      <c r="AW329" s="15" t="s">
        <v>36</v>
      </c>
      <c r="AX329" s="15" t="s">
        <v>91</v>
      </c>
      <c r="AY329" s="269" t="s">
        <v>140</v>
      </c>
    </row>
    <row r="330" s="2" customFormat="1" ht="14.4" customHeight="1">
      <c r="A330" s="38"/>
      <c r="B330" s="39"/>
      <c r="C330" s="219" t="s">
        <v>416</v>
      </c>
      <c r="D330" s="219" t="s">
        <v>142</v>
      </c>
      <c r="E330" s="220" t="s">
        <v>417</v>
      </c>
      <c r="F330" s="221" t="s">
        <v>418</v>
      </c>
      <c r="G330" s="222" t="s">
        <v>145</v>
      </c>
      <c r="H330" s="223">
        <v>275.5</v>
      </c>
      <c r="I330" s="224"/>
      <c r="J330" s="225">
        <f>ROUND(I330*H330,2)</f>
        <v>0</v>
      </c>
      <c r="K330" s="226"/>
      <c r="L330" s="44"/>
      <c r="M330" s="227" t="s">
        <v>1</v>
      </c>
      <c r="N330" s="228" t="s">
        <v>48</v>
      </c>
      <c r="O330" s="91"/>
      <c r="P330" s="229">
        <f>O330*H330</f>
        <v>0</v>
      </c>
      <c r="Q330" s="229">
        <v>0.26375999999999999</v>
      </c>
      <c r="R330" s="229">
        <f>Q330*H330</f>
        <v>72.665880000000001</v>
      </c>
      <c r="S330" s="229">
        <v>0</v>
      </c>
      <c r="T330" s="23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31" t="s">
        <v>146</v>
      </c>
      <c r="AT330" s="231" t="s">
        <v>142</v>
      </c>
      <c r="AU330" s="231" t="s">
        <v>93</v>
      </c>
      <c r="AY330" s="17" t="s">
        <v>140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7" t="s">
        <v>91</v>
      </c>
      <c r="BK330" s="232">
        <f>ROUND(I330*H330,2)</f>
        <v>0</v>
      </c>
      <c r="BL330" s="17" t="s">
        <v>146</v>
      </c>
      <c r="BM330" s="231" t="s">
        <v>974</v>
      </c>
    </row>
    <row r="331" s="2" customFormat="1">
      <c r="A331" s="38"/>
      <c r="B331" s="39"/>
      <c r="C331" s="40"/>
      <c r="D331" s="233" t="s">
        <v>148</v>
      </c>
      <c r="E331" s="40"/>
      <c r="F331" s="234" t="s">
        <v>420</v>
      </c>
      <c r="G331" s="40"/>
      <c r="H331" s="40"/>
      <c r="I331" s="235"/>
      <c r="J331" s="40"/>
      <c r="K331" s="40"/>
      <c r="L331" s="44"/>
      <c r="M331" s="236"/>
      <c r="N331" s="237"/>
      <c r="O331" s="91"/>
      <c r="P331" s="91"/>
      <c r="Q331" s="91"/>
      <c r="R331" s="91"/>
      <c r="S331" s="91"/>
      <c r="T331" s="92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T331" s="17" t="s">
        <v>148</v>
      </c>
      <c r="AU331" s="17" t="s">
        <v>93</v>
      </c>
    </row>
    <row r="332" s="13" customFormat="1">
      <c r="A332" s="13"/>
      <c r="B332" s="238"/>
      <c r="C332" s="239"/>
      <c r="D332" s="233" t="s">
        <v>150</v>
      </c>
      <c r="E332" s="240" t="s">
        <v>1</v>
      </c>
      <c r="F332" s="241" t="s">
        <v>975</v>
      </c>
      <c r="G332" s="239"/>
      <c r="H332" s="240" t="s">
        <v>1</v>
      </c>
      <c r="I332" s="242"/>
      <c r="J332" s="239"/>
      <c r="K332" s="239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150</v>
      </c>
      <c r="AU332" s="247" t="s">
        <v>93</v>
      </c>
      <c r="AV332" s="13" t="s">
        <v>91</v>
      </c>
      <c r="AW332" s="13" t="s">
        <v>36</v>
      </c>
      <c r="AX332" s="13" t="s">
        <v>83</v>
      </c>
      <c r="AY332" s="247" t="s">
        <v>140</v>
      </c>
    </row>
    <row r="333" s="13" customFormat="1">
      <c r="A333" s="13"/>
      <c r="B333" s="238"/>
      <c r="C333" s="239"/>
      <c r="D333" s="233" t="s">
        <v>150</v>
      </c>
      <c r="E333" s="240" t="s">
        <v>1</v>
      </c>
      <c r="F333" s="241" t="s">
        <v>843</v>
      </c>
      <c r="G333" s="239"/>
      <c r="H333" s="240" t="s">
        <v>1</v>
      </c>
      <c r="I333" s="242"/>
      <c r="J333" s="239"/>
      <c r="K333" s="239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150</v>
      </c>
      <c r="AU333" s="247" t="s">
        <v>93</v>
      </c>
      <c r="AV333" s="13" t="s">
        <v>91</v>
      </c>
      <c r="AW333" s="13" t="s">
        <v>36</v>
      </c>
      <c r="AX333" s="13" t="s">
        <v>83</v>
      </c>
      <c r="AY333" s="247" t="s">
        <v>140</v>
      </c>
    </row>
    <row r="334" s="13" customFormat="1">
      <c r="A334" s="13"/>
      <c r="B334" s="238"/>
      <c r="C334" s="239"/>
      <c r="D334" s="233" t="s">
        <v>150</v>
      </c>
      <c r="E334" s="240" t="s">
        <v>1</v>
      </c>
      <c r="F334" s="241" t="s">
        <v>844</v>
      </c>
      <c r="G334" s="239"/>
      <c r="H334" s="240" t="s">
        <v>1</v>
      </c>
      <c r="I334" s="242"/>
      <c r="J334" s="239"/>
      <c r="K334" s="239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150</v>
      </c>
      <c r="AU334" s="247" t="s">
        <v>93</v>
      </c>
      <c r="AV334" s="13" t="s">
        <v>91</v>
      </c>
      <c r="AW334" s="13" t="s">
        <v>36</v>
      </c>
      <c r="AX334" s="13" t="s">
        <v>83</v>
      </c>
      <c r="AY334" s="247" t="s">
        <v>140</v>
      </c>
    </row>
    <row r="335" s="14" customFormat="1">
      <c r="A335" s="14"/>
      <c r="B335" s="248"/>
      <c r="C335" s="249"/>
      <c r="D335" s="233" t="s">
        <v>150</v>
      </c>
      <c r="E335" s="250" t="s">
        <v>1</v>
      </c>
      <c r="F335" s="251" t="s">
        <v>871</v>
      </c>
      <c r="G335" s="249"/>
      <c r="H335" s="252">
        <v>275.5</v>
      </c>
      <c r="I335" s="253"/>
      <c r="J335" s="249"/>
      <c r="K335" s="249"/>
      <c r="L335" s="254"/>
      <c r="M335" s="255"/>
      <c r="N335" s="256"/>
      <c r="O335" s="256"/>
      <c r="P335" s="256"/>
      <c r="Q335" s="256"/>
      <c r="R335" s="256"/>
      <c r="S335" s="256"/>
      <c r="T335" s="257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8" t="s">
        <v>150</v>
      </c>
      <c r="AU335" s="258" t="s">
        <v>93</v>
      </c>
      <c r="AV335" s="14" t="s">
        <v>93</v>
      </c>
      <c r="AW335" s="14" t="s">
        <v>36</v>
      </c>
      <c r="AX335" s="14" t="s">
        <v>83</v>
      </c>
      <c r="AY335" s="258" t="s">
        <v>140</v>
      </c>
    </row>
    <row r="336" s="15" customFormat="1">
      <c r="A336" s="15"/>
      <c r="B336" s="259"/>
      <c r="C336" s="260"/>
      <c r="D336" s="233" t="s">
        <v>150</v>
      </c>
      <c r="E336" s="261" t="s">
        <v>1</v>
      </c>
      <c r="F336" s="262" t="s">
        <v>155</v>
      </c>
      <c r="G336" s="260"/>
      <c r="H336" s="263">
        <v>275.5</v>
      </c>
      <c r="I336" s="264"/>
      <c r="J336" s="260"/>
      <c r="K336" s="260"/>
      <c r="L336" s="265"/>
      <c r="M336" s="266"/>
      <c r="N336" s="267"/>
      <c r="O336" s="267"/>
      <c r="P336" s="267"/>
      <c r="Q336" s="267"/>
      <c r="R336" s="267"/>
      <c r="S336" s="267"/>
      <c r="T336" s="268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9" t="s">
        <v>150</v>
      </c>
      <c r="AU336" s="269" t="s">
        <v>93</v>
      </c>
      <c r="AV336" s="15" t="s">
        <v>146</v>
      </c>
      <c r="AW336" s="15" t="s">
        <v>36</v>
      </c>
      <c r="AX336" s="15" t="s">
        <v>91</v>
      </c>
      <c r="AY336" s="269" t="s">
        <v>140</v>
      </c>
    </row>
    <row r="337" s="2" customFormat="1" ht="14.4" customHeight="1">
      <c r="A337" s="38"/>
      <c r="B337" s="39"/>
      <c r="C337" s="219" t="s">
        <v>422</v>
      </c>
      <c r="D337" s="219" t="s">
        <v>142</v>
      </c>
      <c r="E337" s="220" t="s">
        <v>423</v>
      </c>
      <c r="F337" s="221" t="s">
        <v>424</v>
      </c>
      <c r="G337" s="222" t="s">
        <v>145</v>
      </c>
      <c r="H337" s="223">
        <v>180.5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48</v>
      </c>
      <c r="O337" s="91"/>
      <c r="P337" s="229">
        <f>O337*H337</f>
        <v>0</v>
      </c>
      <c r="Q337" s="229">
        <v>0.37536000000000003</v>
      </c>
      <c r="R337" s="229">
        <f>Q337*H337</f>
        <v>67.752480000000006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146</v>
      </c>
      <c r="AT337" s="231" t="s">
        <v>142</v>
      </c>
      <c r="AU337" s="231" t="s">
        <v>93</v>
      </c>
      <c r="AY337" s="17" t="s">
        <v>140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91</v>
      </c>
      <c r="BK337" s="232">
        <f>ROUND(I337*H337,2)</f>
        <v>0</v>
      </c>
      <c r="BL337" s="17" t="s">
        <v>146</v>
      </c>
      <c r="BM337" s="231" t="s">
        <v>976</v>
      </c>
    </row>
    <row r="338" s="2" customFormat="1">
      <c r="A338" s="38"/>
      <c r="B338" s="39"/>
      <c r="C338" s="40"/>
      <c r="D338" s="233" t="s">
        <v>148</v>
      </c>
      <c r="E338" s="40"/>
      <c r="F338" s="234" t="s">
        <v>426</v>
      </c>
      <c r="G338" s="40"/>
      <c r="H338" s="40"/>
      <c r="I338" s="235"/>
      <c r="J338" s="40"/>
      <c r="K338" s="40"/>
      <c r="L338" s="44"/>
      <c r="M338" s="236"/>
      <c r="N338" s="237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148</v>
      </c>
      <c r="AU338" s="17" t="s">
        <v>93</v>
      </c>
    </row>
    <row r="339" s="13" customFormat="1">
      <c r="A339" s="13"/>
      <c r="B339" s="238"/>
      <c r="C339" s="239"/>
      <c r="D339" s="233" t="s">
        <v>150</v>
      </c>
      <c r="E339" s="240" t="s">
        <v>1</v>
      </c>
      <c r="F339" s="241" t="s">
        <v>843</v>
      </c>
      <c r="G339" s="239"/>
      <c r="H339" s="240" t="s">
        <v>1</v>
      </c>
      <c r="I339" s="242"/>
      <c r="J339" s="239"/>
      <c r="K339" s="239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150</v>
      </c>
      <c r="AU339" s="247" t="s">
        <v>93</v>
      </c>
      <c r="AV339" s="13" t="s">
        <v>91</v>
      </c>
      <c r="AW339" s="13" t="s">
        <v>36</v>
      </c>
      <c r="AX339" s="13" t="s">
        <v>83</v>
      </c>
      <c r="AY339" s="247" t="s">
        <v>140</v>
      </c>
    </row>
    <row r="340" s="13" customFormat="1">
      <c r="A340" s="13"/>
      <c r="B340" s="238"/>
      <c r="C340" s="239"/>
      <c r="D340" s="233" t="s">
        <v>150</v>
      </c>
      <c r="E340" s="240" t="s">
        <v>1</v>
      </c>
      <c r="F340" s="241" t="s">
        <v>844</v>
      </c>
      <c r="G340" s="239"/>
      <c r="H340" s="240" t="s">
        <v>1</v>
      </c>
      <c r="I340" s="242"/>
      <c r="J340" s="239"/>
      <c r="K340" s="239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150</v>
      </c>
      <c r="AU340" s="247" t="s">
        <v>93</v>
      </c>
      <c r="AV340" s="13" t="s">
        <v>91</v>
      </c>
      <c r="AW340" s="13" t="s">
        <v>36</v>
      </c>
      <c r="AX340" s="13" t="s">
        <v>83</v>
      </c>
      <c r="AY340" s="247" t="s">
        <v>140</v>
      </c>
    </row>
    <row r="341" s="13" customFormat="1">
      <c r="A341" s="13"/>
      <c r="B341" s="238"/>
      <c r="C341" s="239"/>
      <c r="D341" s="233" t="s">
        <v>150</v>
      </c>
      <c r="E341" s="240" t="s">
        <v>1</v>
      </c>
      <c r="F341" s="241" t="s">
        <v>845</v>
      </c>
      <c r="G341" s="239"/>
      <c r="H341" s="240" t="s">
        <v>1</v>
      </c>
      <c r="I341" s="242"/>
      <c r="J341" s="239"/>
      <c r="K341" s="239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150</v>
      </c>
      <c r="AU341" s="247" t="s">
        <v>93</v>
      </c>
      <c r="AV341" s="13" t="s">
        <v>91</v>
      </c>
      <c r="AW341" s="13" t="s">
        <v>36</v>
      </c>
      <c r="AX341" s="13" t="s">
        <v>83</v>
      </c>
      <c r="AY341" s="247" t="s">
        <v>140</v>
      </c>
    </row>
    <row r="342" s="14" customFormat="1">
      <c r="A342" s="14"/>
      <c r="B342" s="248"/>
      <c r="C342" s="249"/>
      <c r="D342" s="233" t="s">
        <v>150</v>
      </c>
      <c r="E342" s="250" t="s">
        <v>1</v>
      </c>
      <c r="F342" s="251" t="s">
        <v>846</v>
      </c>
      <c r="G342" s="249"/>
      <c r="H342" s="252">
        <v>180.5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8" t="s">
        <v>150</v>
      </c>
      <c r="AU342" s="258" t="s">
        <v>93</v>
      </c>
      <c r="AV342" s="14" t="s">
        <v>93</v>
      </c>
      <c r="AW342" s="14" t="s">
        <v>36</v>
      </c>
      <c r="AX342" s="14" t="s">
        <v>91</v>
      </c>
      <c r="AY342" s="258" t="s">
        <v>140</v>
      </c>
    </row>
    <row r="343" s="2" customFormat="1" ht="14.4" customHeight="1">
      <c r="A343" s="38"/>
      <c r="B343" s="39"/>
      <c r="C343" s="219" t="s">
        <v>428</v>
      </c>
      <c r="D343" s="219" t="s">
        <v>142</v>
      </c>
      <c r="E343" s="220" t="s">
        <v>429</v>
      </c>
      <c r="F343" s="221" t="s">
        <v>430</v>
      </c>
      <c r="G343" s="222" t="s">
        <v>145</v>
      </c>
      <c r="H343" s="223">
        <v>47.200000000000003</v>
      </c>
      <c r="I343" s="224"/>
      <c r="J343" s="225">
        <f>ROUND(I343*H343,2)</f>
        <v>0</v>
      </c>
      <c r="K343" s="226"/>
      <c r="L343" s="44"/>
      <c r="M343" s="227" t="s">
        <v>1</v>
      </c>
      <c r="N343" s="228" t="s">
        <v>48</v>
      </c>
      <c r="O343" s="91"/>
      <c r="P343" s="229">
        <f>O343*H343</f>
        <v>0</v>
      </c>
      <c r="Q343" s="229">
        <v>0.12966</v>
      </c>
      <c r="R343" s="229">
        <f>Q343*H343</f>
        <v>6.1199520000000005</v>
      </c>
      <c r="S343" s="229">
        <v>0</v>
      </c>
      <c r="T343" s="23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31" t="s">
        <v>146</v>
      </c>
      <c r="AT343" s="231" t="s">
        <v>142</v>
      </c>
      <c r="AU343" s="231" t="s">
        <v>93</v>
      </c>
      <c r="AY343" s="17" t="s">
        <v>140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7" t="s">
        <v>91</v>
      </c>
      <c r="BK343" s="232">
        <f>ROUND(I343*H343,2)</f>
        <v>0</v>
      </c>
      <c r="BL343" s="17" t="s">
        <v>146</v>
      </c>
      <c r="BM343" s="231" t="s">
        <v>977</v>
      </c>
    </row>
    <row r="344" s="2" customFormat="1">
      <c r="A344" s="38"/>
      <c r="B344" s="39"/>
      <c r="C344" s="40"/>
      <c r="D344" s="233" t="s">
        <v>148</v>
      </c>
      <c r="E344" s="40"/>
      <c r="F344" s="234" t="s">
        <v>432</v>
      </c>
      <c r="G344" s="40"/>
      <c r="H344" s="40"/>
      <c r="I344" s="235"/>
      <c r="J344" s="40"/>
      <c r="K344" s="40"/>
      <c r="L344" s="44"/>
      <c r="M344" s="236"/>
      <c r="N344" s="237"/>
      <c r="O344" s="91"/>
      <c r="P344" s="91"/>
      <c r="Q344" s="91"/>
      <c r="R344" s="91"/>
      <c r="S344" s="91"/>
      <c r="T344" s="92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T344" s="17" t="s">
        <v>148</v>
      </c>
      <c r="AU344" s="17" t="s">
        <v>93</v>
      </c>
    </row>
    <row r="345" s="13" customFormat="1">
      <c r="A345" s="13"/>
      <c r="B345" s="238"/>
      <c r="C345" s="239"/>
      <c r="D345" s="233" t="s">
        <v>150</v>
      </c>
      <c r="E345" s="240" t="s">
        <v>1</v>
      </c>
      <c r="F345" s="241" t="s">
        <v>854</v>
      </c>
      <c r="G345" s="239"/>
      <c r="H345" s="240" t="s">
        <v>1</v>
      </c>
      <c r="I345" s="242"/>
      <c r="J345" s="239"/>
      <c r="K345" s="239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150</v>
      </c>
      <c r="AU345" s="247" t="s">
        <v>93</v>
      </c>
      <c r="AV345" s="13" t="s">
        <v>91</v>
      </c>
      <c r="AW345" s="13" t="s">
        <v>36</v>
      </c>
      <c r="AX345" s="13" t="s">
        <v>83</v>
      </c>
      <c r="AY345" s="247" t="s">
        <v>140</v>
      </c>
    </row>
    <row r="346" s="14" customFormat="1">
      <c r="A346" s="14"/>
      <c r="B346" s="248"/>
      <c r="C346" s="249"/>
      <c r="D346" s="233" t="s">
        <v>150</v>
      </c>
      <c r="E346" s="250" t="s">
        <v>1</v>
      </c>
      <c r="F346" s="251" t="s">
        <v>855</v>
      </c>
      <c r="G346" s="249"/>
      <c r="H346" s="252">
        <v>24</v>
      </c>
      <c r="I346" s="253"/>
      <c r="J346" s="249"/>
      <c r="K346" s="249"/>
      <c r="L346" s="254"/>
      <c r="M346" s="255"/>
      <c r="N346" s="256"/>
      <c r="O346" s="256"/>
      <c r="P346" s="256"/>
      <c r="Q346" s="256"/>
      <c r="R346" s="256"/>
      <c r="S346" s="256"/>
      <c r="T346" s="257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8" t="s">
        <v>150</v>
      </c>
      <c r="AU346" s="258" t="s">
        <v>93</v>
      </c>
      <c r="AV346" s="14" t="s">
        <v>93</v>
      </c>
      <c r="AW346" s="14" t="s">
        <v>36</v>
      </c>
      <c r="AX346" s="14" t="s">
        <v>83</v>
      </c>
      <c r="AY346" s="258" t="s">
        <v>140</v>
      </c>
    </row>
    <row r="347" s="13" customFormat="1">
      <c r="A347" s="13"/>
      <c r="B347" s="238"/>
      <c r="C347" s="239"/>
      <c r="D347" s="233" t="s">
        <v>150</v>
      </c>
      <c r="E347" s="240" t="s">
        <v>1</v>
      </c>
      <c r="F347" s="241" t="s">
        <v>978</v>
      </c>
      <c r="G347" s="239"/>
      <c r="H347" s="240" t="s">
        <v>1</v>
      </c>
      <c r="I347" s="242"/>
      <c r="J347" s="239"/>
      <c r="K347" s="239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150</v>
      </c>
      <c r="AU347" s="247" t="s">
        <v>93</v>
      </c>
      <c r="AV347" s="13" t="s">
        <v>91</v>
      </c>
      <c r="AW347" s="13" t="s">
        <v>36</v>
      </c>
      <c r="AX347" s="13" t="s">
        <v>83</v>
      </c>
      <c r="AY347" s="247" t="s">
        <v>140</v>
      </c>
    </row>
    <row r="348" s="14" customFormat="1">
      <c r="A348" s="14"/>
      <c r="B348" s="248"/>
      <c r="C348" s="249"/>
      <c r="D348" s="233" t="s">
        <v>150</v>
      </c>
      <c r="E348" s="250" t="s">
        <v>1</v>
      </c>
      <c r="F348" s="251" t="s">
        <v>979</v>
      </c>
      <c r="G348" s="249"/>
      <c r="H348" s="252">
        <v>23.199999999999999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8" t="s">
        <v>150</v>
      </c>
      <c r="AU348" s="258" t="s">
        <v>93</v>
      </c>
      <c r="AV348" s="14" t="s">
        <v>93</v>
      </c>
      <c r="AW348" s="14" t="s">
        <v>36</v>
      </c>
      <c r="AX348" s="14" t="s">
        <v>83</v>
      </c>
      <c r="AY348" s="258" t="s">
        <v>140</v>
      </c>
    </row>
    <row r="349" s="15" customFormat="1">
      <c r="A349" s="15"/>
      <c r="B349" s="259"/>
      <c r="C349" s="260"/>
      <c r="D349" s="233" t="s">
        <v>150</v>
      </c>
      <c r="E349" s="261" t="s">
        <v>1</v>
      </c>
      <c r="F349" s="262" t="s">
        <v>155</v>
      </c>
      <c r="G349" s="260"/>
      <c r="H349" s="263">
        <v>47.200000000000003</v>
      </c>
      <c r="I349" s="264"/>
      <c r="J349" s="260"/>
      <c r="K349" s="260"/>
      <c r="L349" s="265"/>
      <c r="M349" s="266"/>
      <c r="N349" s="267"/>
      <c r="O349" s="267"/>
      <c r="P349" s="267"/>
      <c r="Q349" s="267"/>
      <c r="R349" s="267"/>
      <c r="S349" s="267"/>
      <c r="T349" s="268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9" t="s">
        <v>150</v>
      </c>
      <c r="AU349" s="269" t="s">
        <v>93</v>
      </c>
      <c r="AV349" s="15" t="s">
        <v>146</v>
      </c>
      <c r="AW349" s="15" t="s">
        <v>36</v>
      </c>
      <c r="AX349" s="15" t="s">
        <v>91</v>
      </c>
      <c r="AY349" s="269" t="s">
        <v>140</v>
      </c>
    </row>
    <row r="350" s="2" customFormat="1" ht="14.4" customHeight="1">
      <c r="A350" s="38"/>
      <c r="B350" s="39"/>
      <c r="C350" s="219" t="s">
        <v>434</v>
      </c>
      <c r="D350" s="219" t="s">
        <v>142</v>
      </c>
      <c r="E350" s="220" t="s">
        <v>435</v>
      </c>
      <c r="F350" s="221" t="s">
        <v>436</v>
      </c>
      <c r="G350" s="222" t="s">
        <v>145</v>
      </c>
      <c r="H350" s="223">
        <v>12</v>
      </c>
      <c r="I350" s="224"/>
      <c r="J350" s="225">
        <f>ROUND(I350*H350,2)</f>
        <v>0</v>
      </c>
      <c r="K350" s="226"/>
      <c r="L350" s="44"/>
      <c r="M350" s="227" t="s">
        <v>1</v>
      </c>
      <c r="N350" s="228" t="s">
        <v>48</v>
      </c>
      <c r="O350" s="91"/>
      <c r="P350" s="229">
        <f>O350*H350</f>
        <v>0</v>
      </c>
      <c r="Q350" s="229">
        <v>0.084250000000000005</v>
      </c>
      <c r="R350" s="229">
        <f>Q350*H350</f>
        <v>1.0110000000000001</v>
      </c>
      <c r="S350" s="229">
        <v>0</v>
      </c>
      <c r="T350" s="230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31" t="s">
        <v>146</v>
      </c>
      <c r="AT350" s="231" t="s">
        <v>142</v>
      </c>
      <c r="AU350" s="231" t="s">
        <v>93</v>
      </c>
      <c r="AY350" s="17" t="s">
        <v>140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7" t="s">
        <v>91</v>
      </c>
      <c r="BK350" s="232">
        <f>ROUND(I350*H350,2)</f>
        <v>0</v>
      </c>
      <c r="BL350" s="17" t="s">
        <v>146</v>
      </c>
      <c r="BM350" s="231" t="s">
        <v>980</v>
      </c>
    </row>
    <row r="351" s="2" customFormat="1">
      <c r="A351" s="38"/>
      <c r="B351" s="39"/>
      <c r="C351" s="40"/>
      <c r="D351" s="233" t="s">
        <v>148</v>
      </c>
      <c r="E351" s="40"/>
      <c r="F351" s="234" t="s">
        <v>438</v>
      </c>
      <c r="G351" s="40"/>
      <c r="H351" s="40"/>
      <c r="I351" s="235"/>
      <c r="J351" s="40"/>
      <c r="K351" s="40"/>
      <c r="L351" s="44"/>
      <c r="M351" s="236"/>
      <c r="N351" s="237"/>
      <c r="O351" s="91"/>
      <c r="P351" s="91"/>
      <c r="Q351" s="91"/>
      <c r="R351" s="91"/>
      <c r="S351" s="91"/>
      <c r="T351" s="92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T351" s="17" t="s">
        <v>148</v>
      </c>
      <c r="AU351" s="17" t="s">
        <v>93</v>
      </c>
    </row>
    <row r="352" s="2" customFormat="1" ht="14.4" customHeight="1">
      <c r="A352" s="38"/>
      <c r="B352" s="39"/>
      <c r="C352" s="270" t="s">
        <v>441</v>
      </c>
      <c r="D352" s="270" t="s">
        <v>290</v>
      </c>
      <c r="E352" s="271" t="s">
        <v>442</v>
      </c>
      <c r="F352" s="272" t="s">
        <v>443</v>
      </c>
      <c r="G352" s="273" t="s">
        <v>145</v>
      </c>
      <c r="H352" s="274">
        <v>2.3999999999999999</v>
      </c>
      <c r="I352" s="275"/>
      <c r="J352" s="276">
        <f>ROUND(I352*H352,2)</f>
        <v>0</v>
      </c>
      <c r="K352" s="277"/>
      <c r="L352" s="278"/>
      <c r="M352" s="279" t="s">
        <v>1</v>
      </c>
      <c r="N352" s="280" t="s">
        <v>48</v>
      </c>
      <c r="O352" s="91"/>
      <c r="P352" s="229">
        <f>O352*H352</f>
        <v>0</v>
      </c>
      <c r="Q352" s="229">
        <v>0.12</v>
      </c>
      <c r="R352" s="229">
        <f>Q352*H352</f>
        <v>0.28799999999999998</v>
      </c>
      <c r="S352" s="229">
        <v>0</v>
      </c>
      <c r="T352" s="23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31" t="s">
        <v>207</v>
      </c>
      <c r="AT352" s="231" t="s">
        <v>290</v>
      </c>
      <c r="AU352" s="231" t="s">
        <v>93</v>
      </c>
      <c r="AY352" s="17" t="s">
        <v>140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7" t="s">
        <v>91</v>
      </c>
      <c r="BK352" s="232">
        <f>ROUND(I352*H352,2)</f>
        <v>0</v>
      </c>
      <c r="BL352" s="17" t="s">
        <v>146</v>
      </c>
      <c r="BM352" s="231" t="s">
        <v>981</v>
      </c>
    </row>
    <row r="353" s="2" customFormat="1">
      <c r="A353" s="38"/>
      <c r="B353" s="39"/>
      <c r="C353" s="40"/>
      <c r="D353" s="233" t="s">
        <v>148</v>
      </c>
      <c r="E353" s="40"/>
      <c r="F353" s="234" t="s">
        <v>443</v>
      </c>
      <c r="G353" s="40"/>
      <c r="H353" s="40"/>
      <c r="I353" s="235"/>
      <c r="J353" s="40"/>
      <c r="K353" s="40"/>
      <c r="L353" s="44"/>
      <c r="M353" s="236"/>
      <c r="N353" s="237"/>
      <c r="O353" s="91"/>
      <c r="P353" s="91"/>
      <c r="Q353" s="91"/>
      <c r="R353" s="91"/>
      <c r="S353" s="91"/>
      <c r="T353" s="92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T353" s="17" t="s">
        <v>148</v>
      </c>
      <c r="AU353" s="17" t="s">
        <v>93</v>
      </c>
    </row>
    <row r="354" s="13" customFormat="1">
      <c r="A354" s="13"/>
      <c r="B354" s="238"/>
      <c r="C354" s="239"/>
      <c r="D354" s="233" t="s">
        <v>150</v>
      </c>
      <c r="E354" s="240" t="s">
        <v>1</v>
      </c>
      <c r="F354" s="241" t="s">
        <v>982</v>
      </c>
      <c r="G354" s="239"/>
      <c r="H354" s="240" t="s">
        <v>1</v>
      </c>
      <c r="I354" s="242"/>
      <c r="J354" s="239"/>
      <c r="K354" s="239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150</v>
      </c>
      <c r="AU354" s="247" t="s">
        <v>93</v>
      </c>
      <c r="AV354" s="13" t="s">
        <v>91</v>
      </c>
      <c r="AW354" s="13" t="s">
        <v>36</v>
      </c>
      <c r="AX354" s="13" t="s">
        <v>83</v>
      </c>
      <c r="AY354" s="247" t="s">
        <v>140</v>
      </c>
    </row>
    <row r="355" s="14" customFormat="1">
      <c r="A355" s="14"/>
      <c r="B355" s="248"/>
      <c r="C355" s="249"/>
      <c r="D355" s="233" t="s">
        <v>150</v>
      </c>
      <c r="E355" s="250" t="s">
        <v>1</v>
      </c>
      <c r="F355" s="251" t="s">
        <v>983</v>
      </c>
      <c r="G355" s="249"/>
      <c r="H355" s="252">
        <v>2.3999999999999999</v>
      </c>
      <c r="I355" s="253"/>
      <c r="J355" s="249"/>
      <c r="K355" s="249"/>
      <c r="L355" s="254"/>
      <c r="M355" s="255"/>
      <c r="N355" s="256"/>
      <c r="O355" s="256"/>
      <c r="P355" s="256"/>
      <c r="Q355" s="256"/>
      <c r="R355" s="256"/>
      <c r="S355" s="256"/>
      <c r="T355" s="257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8" t="s">
        <v>150</v>
      </c>
      <c r="AU355" s="258" t="s">
        <v>93</v>
      </c>
      <c r="AV355" s="14" t="s">
        <v>93</v>
      </c>
      <c r="AW355" s="14" t="s">
        <v>36</v>
      </c>
      <c r="AX355" s="14" t="s">
        <v>91</v>
      </c>
      <c r="AY355" s="258" t="s">
        <v>140</v>
      </c>
    </row>
    <row r="356" s="12" customFormat="1" ht="22.8" customHeight="1">
      <c r="A356" s="12"/>
      <c r="B356" s="203"/>
      <c r="C356" s="204"/>
      <c r="D356" s="205" t="s">
        <v>82</v>
      </c>
      <c r="E356" s="217" t="s">
        <v>207</v>
      </c>
      <c r="F356" s="217" t="s">
        <v>446</v>
      </c>
      <c r="G356" s="204"/>
      <c r="H356" s="204"/>
      <c r="I356" s="207"/>
      <c r="J356" s="218">
        <f>BK356</f>
        <v>0</v>
      </c>
      <c r="K356" s="204"/>
      <c r="L356" s="209"/>
      <c r="M356" s="210"/>
      <c r="N356" s="211"/>
      <c r="O356" s="211"/>
      <c r="P356" s="212">
        <f>SUM(P357:P548)</f>
        <v>0</v>
      </c>
      <c r="Q356" s="211"/>
      <c r="R356" s="212">
        <f>SUM(R357:R548)</f>
        <v>13.71402767</v>
      </c>
      <c r="S356" s="211"/>
      <c r="T356" s="213">
        <f>SUM(T357:T548)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14" t="s">
        <v>91</v>
      </c>
      <c r="AT356" s="215" t="s">
        <v>82</v>
      </c>
      <c r="AU356" s="215" t="s">
        <v>91</v>
      </c>
      <c r="AY356" s="214" t="s">
        <v>140</v>
      </c>
      <c r="BK356" s="216">
        <f>SUM(BK357:BK548)</f>
        <v>0</v>
      </c>
    </row>
    <row r="357" s="2" customFormat="1" ht="14.4" customHeight="1">
      <c r="A357" s="38"/>
      <c r="B357" s="39"/>
      <c r="C357" s="219" t="s">
        <v>447</v>
      </c>
      <c r="D357" s="219" t="s">
        <v>142</v>
      </c>
      <c r="E357" s="220" t="s">
        <v>984</v>
      </c>
      <c r="F357" s="221" t="s">
        <v>985</v>
      </c>
      <c r="G357" s="222" t="s">
        <v>196</v>
      </c>
      <c r="H357" s="223">
        <v>131.5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48</v>
      </c>
      <c r="O357" s="91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146</v>
      </c>
      <c r="AT357" s="231" t="s">
        <v>142</v>
      </c>
      <c r="AU357" s="231" t="s">
        <v>93</v>
      </c>
      <c r="AY357" s="17" t="s">
        <v>140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91</v>
      </c>
      <c r="BK357" s="232">
        <f>ROUND(I357*H357,2)</f>
        <v>0</v>
      </c>
      <c r="BL357" s="17" t="s">
        <v>146</v>
      </c>
      <c r="BM357" s="231" t="s">
        <v>986</v>
      </c>
    </row>
    <row r="358" s="2" customFormat="1">
      <c r="A358" s="38"/>
      <c r="B358" s="39"/>
      <c r="C358" s="40"/>
      <c r="D358" s="233" t="s">
        <v>148</v>
      </c>
      <c r="E358" s="40"/>
      <c r="F358" s="234" t="s">
        <v>987</v>
      </c>
      <c r="G358" s="40"/>
      <c r="H358" s="40"/>
      <c r="I358" s="235"/>
      <c r="J358" s="40"/>
      <c r="K358" s="40"/>
      <c r="L358" s="44"/>
      <c r="M358" s="236"/>
      <c r="N358" s="23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148</v>
      </c>
      <c r="AU358" s="17" t="s">
        <v>93</v>
      </c>
    </row>
    <row r="359" s="2" customFormat="1" ht="14.4" customHeight="1">
      <c r="A359" s="38"/>
      <c r="B359" s="39"/>
      <c r="C359" s="270" t="s">
        <v>454</v>
      </c>
      <c r="D359" s="270" t="s">
        <v>290</v>
      </c>
      <c r="E359" s="271" t="s">
        <v>988</v>
      </c>
      <c r="F359" s="272" t="s">
        <v>989</v>
      </c>
      <c r="G359" s="273" t="s">
        <v>196</v>
      </c>
      <c r="H359" s="274">
        <v>143.72999999999999</v>
      </c>
      <c r="I359" s="275"/>
      <c r="J359" s="276">
        <f>ROUND(I359*H359,2)</f>
        <v>0</v>
      </c>
      <c r="K359" s="277"/>
      <c r="L359" s="278"/>
      <c r="M359" s="279" t="s">
        <v>1</v>
      </c>
      <c r="N359" s="280" t="s">
        <v>48</v>
      </c>
      <c r="O359" s="91"/>
      <c r="P359" s="229">
        <f>O359*H359</f>
        <v>0</v>
      </c>
      <c r="Q359" s="229">
        <v>0.01306</v>
      </c>
      <c r="R359" s="229">
        <f>Q359*H359</f>
        <v>1.8771137999999998</v>
      </c>
      <c r="S359" s="229">
        <v>0</v>
      </c>
      <c r="T359" s="230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31" t="s">
        <v>207</v>
      </c>
      <c r="AT359" s="231" t="s">
        <v>290</v>
      </c>
      <c r="AU359" s="231" t="s">
        <v>93</v>
      </c>
      <c r="AY359" s="17" t="s">
        <v>140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7" t="s">
        <v>91</v>
      </c>
      <c r="BK359" s="232">
        <f>ROUND(I359*H359,2)</f>
        <v>0</v>
      </c>
      <c r="BL359" s="17" t="s">
        <v>146</v>
      </c>
      <c r="BM359" s="231" t="s">
        <v>990</v>
      </c>
    </row>
    <row r="360" s="2" customFormat="1">
      <c r="A360" s="38"/>
      <c r="B360" s="39"/>
      <c r="C360" s="40"/>
      <c r="D360" s="233" t="s">
        <v>148</v>
      </c>
      <c r="E360" s="40"/>
      <c r="F360" s="234" t="s">
        <v>991</v>
      </c>
      <c r="G360" s="40"/>
      <c r="H360" s="40"/>
      <c r="I360" s="235"/>
      <c r="J360" s="40"/>
      <c r="K360" s="40"/>
      <c r="L360" s="44"/>
      <c r="M360" s="236"/>
      <c r="N360" s="237"/>
      <c r="O360" s="91"/>
      <c r="P360" s="91"/>
      <c r="Q360" s="91"/>
      <c r="R360" s="91"/>
      <c r="S360" s="91"/>
      <c r="T360" s="92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T360" s="17" t="s">
        <v>148</v>
      </c>
      <c r="AU360" s="17" t="s">
        <v>93</v>
      </c>
    </row>
    <row r="361" s="13" customFormat="1">
      <c r="A361" s="13"/>
      <c r="B361" s="238"/>
      <c r="C361" s="239"/>
      <c r="D361" s="233" t="s">
        <v>150</v>
      </c>
      <c r="E361" s="240" t="s">
        <v>1</v>
      </c>
      <c r="F361" s="241" t="s">
        <v>992</v>
      </c>
      <c r="G361" s="239"/>
      <c r="H361" s="240" t="s">
        <v>1</v>
      </c>
      <c r="I361" s="242"/>
      <c r="J361" s="239"/>
      <c r="K361" s="239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150</v>
      </c>
      <c r="AU361" s="247" t="s">
        <v>93</v>
      </c>
      <c r="AV361" s="13" t="s">
        <v>91</v>
      </c>
      <c r="AW361" s="13" t="s">
        <v>36</v>
      </c>
      <c r="AX361" s="13" t="s">
        <v>83</v>
      </c>
      <c r="AY361" s="247" t="s">
        <v>140</v>
      </c>
    </row>
    <row r="362" s="14" customFormat="1">
      <c r="A362" s="14"/>
      <c r="B362" s="248"/>
      <c r="C362" s="249"/>
      <c r="D362" s="233" t="s">
        <v>150</v>
      </c>
      <c r="E362" s="250" t="s">
        <v>1</v>
      </c>
      <c r="F362" s="251" t="s">
        <v>993</v>
      </c>
      <c r="G362" s="249"/>
      <c r="H362" s="252">
        <v>143.72999999999999</v>
      </c>
      <c r="I362" s="253"/>
      <c r="J362" s="249"/>
      <c r="K362" s="249"/>
      <c r="L362" s="254"/>
      <c r="M362" s="255"/>
      <c r="N362" s="256"/>
      <c r="O362" s="256"/>
      <c r="P362" s="256"/>
      <c r="Q362" s="256"/>
      <c r="R362" s="256"/>
      <c r="S362" s="256"/>
      <c r="T362" s="257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8" t="s">
        <v>150</v>
      </c>
      <c r="AU362" s="258" t="s">
        <v>93</v>
      </c>
      <c r="AV362" s="14" t="s">
        <v>93</v>
      </c>
      <c r="AW362" s="14" t="s">
        <v>36</v>
      </c>
      <c r="AX362" s="14" t="s">
        <v>91</v>
      </c>
      <c r="AY362" s="258" t="s">
        <v>140</v>
      </c>
    </row>
    <row r="363" s="2" customFormat="1" ht="14.4" customHeight="1">
      <c r="A363" s="38"/>
      <c r="B363" s="39"/>
      <c r="C363" s="219" t="s">
        <v>460</v>
      </c>
      <c r="D363" s="219" t="s">
        <v>142</v>
      </c>
      <c r="E363" s="220" t="s">
        <v>994</v>
      </c>
      <c r="F363" s="221" t="s">
        <v>995</v>
      </c>
      <c r="G363" s="222" t="s">
        <v>196</v>
      </c>
      <c r="H363" s="223">
        <v>404.89999999999998</v>
      </c>
      <c r="I363" s="224"/>
      <c r="J363" s="225">
        <f>ROUND(I363*H363,2)</f>
        <v>0</v>
      </c>
      <c r="K363" s="226"/>
      <c r="L363" s="44"/>
      <c r="M363" s="227" t="s">
        <v>1</v>
      </c>
      <c r="N363" s="228" t="s">
        <v>48</v>
      </c>
      <c r="O363" s="91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31" t="s">
        <v>146</v>
      </c>
      <c r="AT363" s="231" t="s">
        <v>142</v>
      </c>
      <c r="AU363" s="231" t="s">
        <v>93</v>
      </c>
      <c r="AY363" s="17" t="s">
        <v>140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7" t="s">
        <v>91</v>
      </c>
      <c r="BK363" s="232">
        <f>ROUND(I363*H363,2)</f>
        <v>0</v>
      </c>
      <c r="BL363" s="17" t="s">
        <v>146</v>
      </c>
      <c r="BM363" s="231" t="s">
        <v>996</v>
      </c>
    </row>
    <row r="364" s="2" customFormat="1">
      <c r="A364" s="38"/>
      <c r="B364" s="39"/>
      <c r="C364" s="40"/>
      <c r="D364" s="233" t="s">
        <v>148</v>
      </c>
      <c r="E364" s="40"/>
      <c r="F364" s="234" t="s">
        <v>997</v>
      </c>
      <c r="G364" s="40"/>
      <c r="H364" s="40"/>
      <c r="I364" s="235"/>
      <c r="J364" s="40"/>
      <c r="K364" s="40"/>
      <c r="L364" s="44"/>
      <c r="M364" s="236"/>
      <c r="N364" s="237"/>
      <c r="O364" s="91"/>
      <c r="P364" s="91"/>
      <c r="Q364" s="91"/>
      <c r="R364" s="91"/>
      <c r="S364" s="91"/>
      <c r="T364" s="92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T364" s="17" t="s">
        <v>148</v>
      </c>
      <c r="AU364" s="17" t="s">
        <v>93</v>
      </c>
    </row>
    <row r="365" s="14" customFormat="1">
      <c r="A365" s="14"/>
      <c r="B365" s="248"/>
      <c r="C365" s="249"/>
      <c r="D365" s="233" t="s">
        <v>150</v>
      </c>
      <c r="E365" s="250" t="s">
        <v>1</v>
      </c>
      <c r="F365" s="251" t="s">
        <v>998</v>
      </c>
      <c r="G365" s="249"/>
      <c r="H365" s="252">
        <v>404.89999999999998</v>
      </c>
      <c r="I365" s="253"/>
      <c r="J365" s="249"/>
      <c r="K365" s="249"/>
      <c r="L365" s="254"/>
      <c r="M365" s="255"/>
      <c r="N365" s="256"/>
      <c r="O365" s="256"/>
      <c r="P365" s="256"/>
      <c r="Q365" s="256"/>
      <c r="R365" s="256"/>
      <c r="S365" s="256"/>
      <c r="T365" s="25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8" t="s">
        <v>150</v>
      </c>
      <c r="AU365" s="258" t="s">
        <v>93</v>
      </c>
      <c r="AV365" s="14" t="s">
        <v>93</v>
      </c>
      <c r="AW365" s="14" t="s">
        <v>36</v>
      </c>
      <c r="AX365" s="14" t="s">
        <v>91</v>
      </c>
      <c r="AY365" s="258" t="s">
        <v>140</v>
      </c>
    </row>
    <row r="366" s="2" customFormat="1" ht="14.4" customHeight="1">
      <c r="A366" s="38"/>
      <c r="B366" s="39"/>
      <c r="C366" s="270" t="s">
        <v>467</v>
      </c>
      <c r="D366" s="270" t="s">
        <v>290</v>
      </c>
      <c r="E366" s="271" t="s">
        <v>999</v>
      </c>
      <c r="F366" s="272" t="s">
        <v>1000</v>
      </c>
      <c r="G366" s="273" t="s">
        <v>196</v>
      </c>
      <c r="H366" s="274">
        <v>442.55599999999998</v>
      </c>
      <c r="I366" s="275"/>
      <c r="J366" s="276">
        <f>ROUND(I366*H366,2)</f>
        <v>0</v>
      </c>
      <c r="K366" s="277"/>
      <c r="L366" s="278"/>
      <c r="M366" s="279" t="s">
        <v>1</v>
      </c>
      <c r="N366" s="280" t="s">
        <v>48</v>
      </c>
      <c r="O366" s="91"/>
      <c r="P366" s="229">
        <f>O366*H366</f>
        <v>0</v>
      </c>
      <c r="Q366" s="229">
        <v>0.01593</v>
      </c>
      <c r="R366" s="229">
        <f>Q366*H366</f>
        <v>7.0499170799999993</v>
      </c>
      <c r="S366" s="229">
        <v>0</v>
      </c>
      <c r="T366" s="230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31" t="s">
        <v>207</v>
      </c>
      <c r="AT366" s="231" t="s">
        <v>290</v>
      </c>
      <c r="AU366" s="231" t="s">
        <v>93</v>
      </c>
      <c r="AY366" s="17" t="s">
        <v>140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7" t="s">
        <v>91</v>
      </c>
      <c r="BK366" s="232">
        <f>ROUND(I366*H366,2)</f>
        <v>0</v>
      </c>
      <c r="BL366" s="17" t="s">
        <v>146</v>
      </c>
      <c r="BM366" s="231" t="s">
        <v>1001</v>
      </c>
    </row>
    <row r="367" s="2" customFormat="1">
      <c r="A367" s="38"/>
      <c r="B367" s="39"/>
      <c r="C367" s="40"/>
      <c r="D367" s="233" t="s">
        <v>148</v>
      </c>
      <c r="E367" s="40"/>
      <c r="F367" s="234" t="s">
        <v>1002</v>
      </c>
      <c r="G367" s="40"/>
      <c r="H367" s="40"/>
      <c r="I367" s="235"/>
      <c r="J367" s="40"/>
      <c r="K367" s="40"/>
      <c r="L367" s="44"/>
      <c r="M367" s="236"/>
      <c r="N367" s="237"/>
      <c r="O367" s="91"/>
      <c r="P367" s="91"/>
      <c r="Q367" s="91"/>
      <c r="R367" s="91"/>
      <c r="S367" s="91"/>
      <c r="T367" s="92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T367" s="17" t="s">
        <v>148</v>
      </c>
      <c r="AU367" s="17" t="s">
        <v>93</v>
      </c>
    </row>
    <row r="368" s="13" customFormat="1">
      <c r="A368" s="13"/>
      <c r="B368" s="238"/>
      <c r="C368" s="239"/>
      <c r="D368" s="233" t="s">
        <v>150</v>
      </c>
      <c r="E368" s="240" t="s">
        <v>1</v>
      </c>
      <c r="F368" s="241" t="s">
        <v>992</v>
      </c>
      <c r="G368" s="239"/>
      <c r="H368" s="240" t="s">
        <v>1</v>
      </c>
      <c r="I368" s="242"/>
      <c r="J368" s="239"/>
      <c r="K368" s="239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150</v>
      </c>
      <c r="AU368" s="247" t="s">
        <v>93</v>
      </c>
      <c r="AV368" s="13" t="s">
        <v>91</v>
      </c>
      <c r="AW368" s="13" t="s">
        <v>36</v>
      </c>
      <c r="AX368" s="13" t="s">
        <v>83</v>
      </c>
      <c r="AY368" s="247" t="s">
        <v>140</v>
      </c>
    </row>
    <row r="369" s="14" customFormat="1">
      <c r="A369" s="14"/>
      <c r="B369" s="248"/>
      <c r="C369" s="249"/>
      <c r="D369" s="233" t="s">
        <v>150</v>
      </c>
      <c r="E369" s="250" t="s">
        <v>1</v>
      </c>
      <c r="F369" s="251" t="s">
        <v>1003</v>
      </c>
      <c r="G369" s="249"/>
      <c r="H369" s="252">
        <v>442.55599999999998</v>
      </c>
      <c r="I369" s="253"/>
      <c r="J369" s="249"/>
      <c r="K369" s="249"/>
      <c r="L369" s="254"/>
      <c r="M369" s="255"/>
      <c r="N369" s="256"/>
      <c r="O369" s="256"/>
      <c r="P369" s="256"/>
      <c r="Q369" s="256"/>
      <c r="R369" s="256"/>
      <c r="S369" s="256"/>
      <c r="T369" s="257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8" t="s">
        <v>150</v>
      </c>
      <c r="AU369" s="258" t="s">
        <v>93</v>
      </c>
      <c r="AV369" s="14" t="s">
        <v>93</v>
      </c>
      <c r="AW369" s="14" t="s">
        <v>36</v>
      </c>
      <c r="AX369" s="14" t="s">
        <v>91</v>
      </c>
      <c r="AY369" s="258" t="s">
        <v>140</v>
      </c>
    </row>
    <row r="370" s="2" customFormat="1" ht="14.4" customHeight="1">
      <c r="A370" s="38"/>
      <c r="B370" s="39"/>
      <c r="C370" s="219" t="s">
        <v>474</v>
      </c>
      <c r="D370" s="219" t="s">
        <v>142</v>
      </c>
      <c r="E370" s="220" t="s">
        <v>1004</v>
      </c>
      <c r="F370" s="221" t="s">
        <v>1005</v>
      </c>
      <c r="G370" s="222" t="s">
        <v>450</v>
      </c>
      <c r="H370" s="223">
        <v>4</v>
      </c>
      <c r="I370" s="224"/>
      <c r="J370" s="225">
        <f>ROUND(I370*H370,2)</f>
        <v>0</v>
      </c>
      <c r="K370" s="226"/>
      <c r="L370" s="44"/>
      <c r="M370" s="227" t="s">
        <v>1</v>
      </c>
      <c r="N370" s="228" t="s">
        <v>48</v>
      </c>
      <c r="O370" s="91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R370" s="231" t="s">
        <v>146</v>
      </c>
      <c r="AT370" s="231" t="s">
        <v>142</v>
      </c>
      <c r="AU370" s="231" t="s">
        <v>93</v>
      </c>
      <c r="AY370" s="17" t="s">
        <v>140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7" t="s">
        <v>91</v>
      </c>
      <c r="BK370" s="232">
        <f>ROUND(I370*H370,2)</f>
        <v>0</v>
      </c>
      <c r="BL370" s="17" t="s">
        <v>146</v>
      </c>
      <c r="BM370" s="231" t="s">
        <v>1006</v>
      </c>
    </row>
    <row r="371" s="2" customFormat="1">
      <c r="A371" s="38"/>
      <c r="B371" s="39"/>
      <c r="C371" s="40"/>
      <c r="D371" s="233" t="s">
        <v>148</v>
      </c>
      <c r="E371" s="40"/>
      <c r="F371" s="234" t="s">
        <v>1007</v>
      </c>
      <c r="G371" s="40"/>
      <c r="H371" s="40"/>
      <c r="I371" s="235"/>
      <c r="J371" s="40"/>
      <c r="K371" s="40"/>
      <c r="L371" s="44"/>
      <c r="M371" s="236"/>
      <c r="N371" s="237"/>
      <c r="O371" s="91"/>
      <c r="P371" s="91"/>
      <c r="Q371" s="91"/>
      <c r="R371" s="91"/>
      <c r="S371" s="91"/>
      <c r="T371" s="92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T371" s="17" t="s">
        <v>148</v>
      </c>
      <c r="AU371" s="17" t="s">
        <v>93</v>
      </c>
    </row>
    <row r="372" s="2" customFormat="1" ht="14.4" customHeight="1">
      <c r="A372" s="38"/>
      <c r="B372" s="39"/>
      <c r="C372" s="270" t="s">
        <v>479</v>
      </c>
      <c r="D372" s="270" t="s">
        <v>290</v>
      </c>
      <c r="E372" s="271" t="s">
        <v>1008</v>
      </c>
      <c r="F372" s="272" t="s">
        <v>1009</v>
      </c>
      <c r="G372" s="273" t="s">
        <v>450</v>
      </c>
      <c r="H372" s="274">
        <v>1</v>
      </c>
      <c r="I372" s="275"/>
      <c r="J372" s="276">
        <f>ROUND(I372*H372,2)</f>
        <v>0</v>
      </c>
      <c r="K372" s="277"/>
      <c r="L372" s="278"/>
      <c r="M372" s="279" t="s">
        <v>1</v>
      </c>
      <c r="N372" s="280" t="s">
        <v>48</v>
      </c>
      <c r="O372" s="91"/>
      <c r="P372" s="229">
        <f>O372*H372</f>
        <v>0</v>
      </c>
      <c r="Q372" s="229">
        <v>0.0086999999999999994</v>
      </c>
      <c r="R372" s="229">
        <f>Q372*H372</f>
        <v>0.0086999999999999994</v>
      </c>
      <c r="S372" s="229">
        <v>0</v>
      </c>
      <c r="T372" s="23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31" t="s">
        <v>207</v>
      </c>
      <c r="AT372" s="231" t="s">
        <v>290</v>
      </c>
      <c r="AU372" s="231" t="s">
        <v>93</v>
      </c>
      <c r="AY372" s="17" t="s">
        <v>140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7" t="s">
        <v>91</v>
      </c>
      <c r="BK372" s="232">
        <f>ROUND(I372*H372,2)</f>
        <v>0</v>
      </c>
      <c r="BL372" s="17" t="s">
        <v>146</v>
      </c>
      <c r="BM372" s="231" t="s">
        <v>1010</v>
      </c>
    </row>
    <row r="373" s="2" customFormat="1">
      <c r="A373" s="38"/>
      <c r="B373" s="39"/>
      <c r="C373" s="40"/>
      <c r="D373" s="233" t="s">
        <v>148</v>
      </c>
      <c r="E373" s="40"/>
      <c r="F373" s="234" t="s">
        <v>1009</v>
      </c>
      <c r="G373" s="40"/>
      <c r="H373" s="40"/>
      <c r="I373" s="235"/>
      <c r="J373" s="40"/>
      <c r="K373" s="40"/>
      <c r="L373" s="44"/>
      <c r="M373" s="236"/>
      <c r="N373" s="237"/>
      <c r="O373" s="91"/>
      <c r="P373" s="91"/>
      <c r="Q373" s="91"/>
      <c r="R373" s="91"/>
      <c r="S373" s="91"/>
      <c r="T373" s="92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T373" s="17" t="s">
        <v>148</v>
      </c>
      <c r="AU373" s="17" t="s">
        <v>93</v>
      </c>
    </row>
    <row r="374" s="2" customFormat="1" ht="14.4" customHeight="1">
      <c r="A374" s="38"/>
      <c r="B374" s="39"/>
      <c r="C374" s="270" t="s">
        <v>484</v>
      </c>
      <c r="D374" s="270" t="s">
        <v>290</v>
      </c>
      <c r="E374" s="271" t="s">
        <v>1011</v>
      </c>
      <c r="F374" s="272" t="s">
        <v>1012</v>
      </c>
      <c r="G374" s="273" t="s">
        <v>450</v>
      </c>
      <c r="H374" s="274">
        <v>2</v>
      </c>
      <c r="I374" s="275"/>
      <c r="J374" s="276">
        <f>ROUND(I374*H374,2)</f>
        <v>0</v>
      </c>
      <c r="K374" s="277"/>
      <c r="L374" s="278"/>
      <c r="M374" s="279" t="s">
        <v>1</v>
      </c>
      <c r="N374" s="280" t="s">
        <v>48</v>
      </c>
      <c r="O374" s="91"/>
      <c r="P374" s="229">
        <f>O374*H374</f>
        <v>0</v>
      </c>
      <c r="Q374" s="229">
        <v>0.0067999999999999996</v>
      </c>
      <c r="R374" s="229">
        <f>Q374*H374</f>
        <v>0.013599999999999999</v>
      </c>
      <c r="S374" s="229">
        <v>0</v>
      </c>
      <c r="T374" s="230">
        <f>S374*H374</f>
        <v>0</v>
      </c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R374" s="231" t="s">
        <v>207</v>
      </c>
      <c r="AT374" s="231" t="s">
        <v>290</v>
      </c>
      <c r="AU374" s="231" t="s">
        <v>93</v>
      </c>
      <c r="AY374" s="17" t="s">
        <v>140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7" t="s">
        <v>91</v>
      </c>
      <c r="BK374" s="232">
        <f>ROUND(I374*H374,2)</f>
        <v>0</v>
      </c>
      <c r="BL374" s="17" t="s">
        <v>146</v>
      </c>
      <c r="BM374" s="231" t="s">
        <v>1013</v>
      </c>
    </row>
    <row r="375" s="2" customFormat="1">
      <c r="A375" s="38"/>
      <c r="B375" s="39"/>
      <c r="C375" s="40"/>
      <c r="D375" s="233" t="s">
        <v>148</v>
      </c>
      <c r="E375" s="40"/>
      <c r="F375" s="234" t="s">
        <v>1012</v>
      </c>
      <c r="G375" s="40"/>
      <c r="H375" s="40"/>
      <c r="I375" s="235"/>
      <c r="J375" s="40"/>
      <c r="K375" s="40"/>
      <c r="L375" s="44"/>
      <c r="M375" s="236"/>
      <c r="N375" s="237"/>
      <c r="O375" s="91"/>
      <c r="P375" s="91"/>
      <c r="Q375" s="91"/>
      <c r="R375" s="91"/>
      <c r="S375" s="91"/>
      <c r="T375" s="92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T375" s="17" t="s">
        <v>148</v>
      </c>
      <c r="AU375" s="17" t="s">
        <v>93</v>
      </c>
    </row>
    <row r="376" s="2" customFormat="1" ht="14.4" customHeight="1">
      <c r="A376" s="38"/>
      <c r="B376" s="39"/>
      <c r="C376" s="270" t="s">
        <v>489</v>
      </c>
      <c r="D376" s="270" t="s">
        <v>290</v>
      </c>
      <c r="E376" s="271" t="s">
        <v>1014</v>
      </c>
      <c r="F376" s="272" t="s">
        <v>1015</v>
      </c>
      <c r="G376" s="273" t="s">
        <v>450</v>
      </c>
      <c r="H376" s="274">
        <v>1</v>
      </c>
      <c r="I376" s="275"/>
      <c r="J376" s="276">
        <f>ROUND(I376*H376,2)</f>
        <v>0</v>
      </c>
      <c r="K376" s="277"/>
      <c r="L376" s="278"/>
      <c r="M376" s="279" t="s">
        <v>1</v>
      </c>
      <c r="N376" s="280" t="s">
        <v>48</v>
      </c>
      <c r="O376" s="91"/>
      <c r="P376" s="229">
        <f>O376*H376</f>
        <v>0</v>
      </c>
      <c r="Q376" s="229">
        <v>0.0064999999999999997</v>
      </c>
      <c r="R376" s="229">
        <f>Q376*H376</f>
        <v>0.0064999999999999997</v>
      </c>
      <c r="S376" s="229">
        <v>0</v>
      </c>
      <c r="T376" s="23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31" t="s">
        <v>207</v>
      </c>
      <c r="AT376" s="231" t="s">
        <v>290</v>
      </c>
      <c r="AU376" s="231" t="s">
        <v>93</v>
      </c>
      <c r="AY376" s="17" t="s">
        <v>140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7" t="s">
        <v>91</v>
      </c>
      <c r="BK376" s="232">
        <f>ROUND(I376*H376,2)</f>
        <v>0</v>
      </c>
      <c r="BL376" s="17" t="s">
        <v>146</v>
      </c>
      <c r="BM376" s="231" t="s">
        <v>1016</v>
      </c>
    </row>
    <row r="377" s="2" customFormat="1">
      <c r="A377" s="38"/>
      <c r="B377" s="39"/>
      <c r="C377" s="40"/>
      <c r="D377" s="233" t="s">
        <v>148</v>
      </c>
      <c r="E377" s="40"/>
      <c r="F377" s="234" t="s">
        <v>1017</v>
      </c>
      <c r="G377" s="40"/>
      <c r="H377" s="40"/>
      <c r="I377" s="235"/>
      <c r="J377" s="40"/>
      <c r="K377" s="40"/>
      <c r="L377" s="44"/>
      <c r="M377" s="236"/>
      <c r="N377" s="237"/>
      <c r="O377" s="91"/>
      <c r="P377" s="91"/>
      <c r="Q377" s="91"/>
      <c r="R377" s="91"/>
      <c r="S377" s="91"/>
      <c r="T377" s="92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T377" s="17" t="s">
        <v>148</v>
      </c>
      <c r="AU377" s="17" t="s">
        <v>93</v>
      </c>
    </row>
    <row r="378" s="2" customFormat="1" ht="14.4" customHeight="1">
      <c r="A378" s="38"/>
      <c r="B378" s="39"/>
      <c r="C378" s="219" t="s">
        <v>493</v>
      </c>
      <c r="D378" s="219" t="s">
        <v>142</v>
      </c>
      <c r="E378" s="220" t="s">
        <v>1018</v>
      </c>
      <c r="F378" s="221" t="s">
        <v>1019</v>
      </c>
      <c r="G378" s="222" t="s">
        <v>450</v>
      </c>
      <c r="H378" s="223">
        <v>19</v>
      </c>
      <c r="I378" s="224"/>
      <c r="J378" s="225">
        <f>ROUND(I378*H378,2)</f>
        <v>0</v>
      </c>
      <c r="K378" s="226"/>
      <c r="L378" s="44"/>
      <c r="M378" s="227" t="s">
        <v>1</v>
      </c>
      <c r="N378" s="228" t="s">
        <v>48</v>
      </c>
      <c r="O378" s="91"/>
      <c r="P378" s="229">
        <f>O378*H378</f>
        <v>0</v>
      </c>
      <c r="Q378" s="229">
        <v>0.00167</v>
      </c>
      <c r="R378" s="229">
        <f>Q378*H378</f>
        <v>0.031730000000000001</v>
      </c>
      <c r="S378" s="229">
        <v>0</v>
      </c>
      <c r="T378" s="23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31" t="s">
        <v>146</v>
      </c>
      <c r="AT378" s="231" t="s">
        <v>142</v>
      </c>
      <c r="AU378" s="231" t="s">
        <v>93</v>
      </c>
      <c r="AY378" s="17" t="s">
        <v>140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7" t="s">
        <v>91</v>
      </c>
      <c r="BK378" s="232">
        <f>ROUND(I378*H378,2)</f>
        <v>0</v>
      </c>
      <c r="BL378" s="17" t="s">
        <v>146</v>
      </c>
      <c r="BM378" s="231" t="s">
        <v>1020</v>
      </c>
    </row>
    <row r="379" s="2" customFormat="1">
      <c r="A379" s="38"/>
      <c r="B379" s="39"/>
      <c r="C379" s="40"/>
      <c r="D379" s="233" t="s">
        <v>148</v>
      </c>
      <c r="E379" s="40"/>
      <c r="F379" s="234" t="s">
        <v>1021</v>
      </c>
      <c r="G379" s="40"/>
      <c r="H379" s="40"/>
      <c r="I379" s="235"/>
      <c r="J379" s="40"/>
      <c r="K379" s="40"/>
      <c r="L379" s="44"/>
      <c r="M379" s="236"/>
      <c r="N379" s="237"/>
      <c r="O379" s="91"/>
      <c r="P379" s="91"/>
      <c r="Q379" s="91"/>
      <c r="R379" s="91"/>
      <c r="S379" s="91"/>
      <c r="T379" s="92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T379" s="17" t="s">
        <v>148</v>
      </c>
      <c r="AU379" s="17" t="s">
        <v>93</v>
      </c>
    </row>
    <row r="380" s="2" customFormat="1" ht="14.4" customHeight="1">
      <c r="A380" s="38"/>
      <c r="B380" s="39"/>
      <c r="C380" s="270" t="s">
        <v>497</v>
      </c>
      <c r="D380" s="270" t="s">
        <v>290</v>
      </c>
      <c r="E380" s="271" t="s">
        <v>1022</v>
      </c>
      <c r="F380" s="272" t="s">
        <v>1023</v>
      </c>
      <c r="G380" s="273" t="s">
        <v>450</v>
      </c>
      <c r="H380" s="274">
        <v>4</v>
      </c>
      <c r="I380" s="275"/>
      <c r="J380" s="276">
        <f>ROUND(I380*H380,2)</f>
        <v>0</v>
      </c>
      <c r="K380" s="277"/>
      <c r="L380" s="278"/>
      <c r="M380" s="279" t="s">
        <v>1</v>
      </c>
      <c r="N380" s="280" t="s">
        <v>48</v>
      </c>
      <c r="O380" s="91"/>
      <c r="P380" s="229">
        <f>O380*H380</f>
        <v>0</v>
      </c>
      <c r="Q380" s="229">
        <v>0.0068999999999999999</v>
      </c>
      <c r="R380" s="229">
        <f>Q380*H380</f>
        <v>0.0276</v>
      </c>
      <c r="S380" s="229">
        <v>0</v>
      </c>
      <c r="T380" s="23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31" t="s">
        <v>207</v>
      </c>
      <c r="AT380" s="231" t="s">
        <v>290</v>
      </c>
      <c r="AU380" s="231" t="s">
        <v>93</v>
      </c>
      <c r="AY380" s="17" t="s">
        <v>140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7" t="s">
        <v>91</v>
      </c>
      <c r="BK380" s="232">
        <f>ROUND(I380*H380,2)</f>
        <v>0</v>
      </c>
      <c r="BL380" s="17" t="s">
        <v>146</v>
      </c>
      <c r="BM380" s="231" t="s">
        <v>1024</v>
      </c>
    </row>
    <row r="381" s="2" customFormat="1">
      <c r="A381" s="38"/>
      <c r="B381" s="39"/>
      <c r="C381" s="40"/>
      <c r="D381" s="233" t="s">
        <v>148</v>
      </c>
      <c r="E381" s="40"/>
      <c r="F381" s="234" t="s">
        <v>1023</v>
      </c>
      <c r="G381" s="40"/>
      <c r="H381" s="40"/>
      <c r="I381" s="235"/>
      <c r="J381" s="40"/>
      <c r="K381" s="40"/>
      <c r="L381" s="44"/>
      <c r="M381" s="236"/>
      <c r="N381" s="237"/>
      <c r="O381" s="91"/>
      <c r="P381" s="91"/>
      <c r="Q381" s="91"/>
      <c r="R381" s="91"/>
      <c r="S381" s="91"/>
      <c r="T381" s="92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T381" s="17" t="s">
        <v>148</v>
      </c>
      <c r="AU381" s="17" t="s">
        <v>93</v>
      </c>
    </row>
    <row r="382" s="2" customFormat="1" ht="14.4" customHeight="1">
      <c r="A382" s="38"/>
      <c r="B382" s="39"/>
      <c r="C382" s="270" t="s">
        <v>503</v>
      </c>
      <c r="D382" s="270" t="s">
        <v>290</v>
      </c>
      <c r="E382" s="271" t="s">
        <v>1025</v>
      </c>
      <c r="F382" s="272" t="s">
        <v>1026</v>
      </c>
      <c r="G382" s="273" t="s">
        <v>450</v>
      </c>
      <c r="H382" s="274">
        <v>5</v>
      </c>
      <c r="I382" s="275"/>
      <c r="J382" s="276">
        <f>ROUND(I382*H382,2)</f>
        <v>0</v>
      </c>
      <c r="K382" s="277"/>
      <c r="L382" s="278"/>
      <c r="M382" s="279" t="s">
        <v>1</v>
      </c>
      <c r="N382" s="280" t="s">
        <v>48</v>
      </c>
      <c r="O382" s="91"/>
      <c r="P382" s="229">
        <f>O382*H382</f>
        <v>0</v>
      </c>
      <c r="Q382" s="229">
        <v>0.0132</v>
      </c>
      <c r="R382" s="229">
        <f>Q382*H382</f>
        <v>0.066000000000000003</v>
      </c>
      <c r="S382" s="229">
        <v>0</v>
      </c>
      <c r="T382" s="23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31" t="s">
        <v>207</v>
      </c>
      <c r="AT382" s="231" t="s">
        <v>290</v>
      </c>
      <c r="AU382" s="231" t="s">
        <v>93</v>
      </c>
      <c r="AY382" s="17" t="s">
        <v>140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7" t="s">
        <v>91</v>
      </c>
      <c r="BK382" s="232">
        <f>ROUND(I382*H382,2)</f>
        <v>0</v>
      </c>
      <c r="BL382" s="17" t="s">
        <v>146</v>
      </c>
      <c r="BM382" s="231" t="s">
        <v>1027</v>
      </c>
    </row>
    <row r="383" s="2" customFormat="1">
      <c r="A383" s="38"/>
      <c r="B383" s="39"/>
      <c r="C383" s="40"/>
      <c r="D383" s="233" t="s">
        <v>148</v>
      </c>
      <c r="E383" s="40"/>
      <c r="F383" s="234" t="s">
        <v>1028</v>
      </c>
      <c r="G383" s="40"/>
      <c r="H383" s="40"/>
      <c r="I383" s="235"/>
      <c r="J383" s="40"/>
      <c r="K383" s="40"/>
      <c r="L383" s="44"/>
      <c r="M383" s="236"/>
      <c r="N383" s="237"/>
      <c r="O383" s="91"/>
      <c r="P383" s="91"/>
      <c r="Q383" s="91"/>
      <c r="R383" s="91"/>
      <c r="S383" s="91"/>
      <c r="T383" s="92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T383" s="17" t="s">
        <v>148</v>
      </c>
      <c r="AU383" s="17" t="s">
        <v>93</v>
      </c>
    </row>
    <row r="384" s="2" customFormat="1" ht="14.4" customHeight="1">
      <c r="A384" s="38"/>
      <c r="B384" s="39"/>
      <c r="C384" s="270" t="s">
        <v>508</v>
      </c>
      <c r="D384" s="270" t="s">
        <v>290</v>
      </c>
      <c r="E384" s="271" t="s">
        <v>1029</v>
      </c>
      <c r="F384" s="272" t="s">
        <v>1030</v>
      </c>
      <c r="G384" s="273" t="s">
        <v>450</v>
      </c>
      <c r="H384" s="274">
        <v>1</v>
      </c>
      <c r="I384" s="275"/>
      <c r="J384" s="276">
        <f>ROUND(I384*H384,2)</f>
        <v>0</v>
      </c>
      <c r="K384" s="277"/>
      <c r="L384" s="278"/>
      <c r="M384" s="279" t="s">
        <v>1</v>
      </c>
      <c r="N384" s="280" t="s">
        <v>48</v>
      </c>
      <c r="O384" s="91"/>
      <c r="P384" s="229">
        <f>O384*H384</f>
        <v>0</v>
      </c>
      <c r="Q384" s="229">
        <v>0.0095999999999999992</v>
      </c>
      <c r="R384" s="229">
        <f>Q384*H384</f>
        <v>0.0095999999999999992</v>
      </c>
      <c r="S384" s="229">
        <v>0</v>
      </c>
      <c r="T384" s="23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31" t="s">
        <v>207</v>
      </c>
      <c r="AT384" s="231" t="s">
        <v>290</v>
      </c>
      <c r="AU384" s="231" t="s">
        <v>93</v>
      </c>
      <c r="AY384" s="17" t="s">
        <v>140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7" t="s">
        <v>91</v>
      </c>
      <c r="BK384" s="232">
        <f>ROUND(I384*H384,2)</f>
        <v>0</v>
      </c>
      <c r="BL384" s="17" t="s">
        <v>146</v>
      </c>
      <c r="BM384" s="231" t="s">
        <v>1031</v>
      </c>
    </row>
    <row r="385" s="2" customFormat="1">
      <c r="A385" s="38"/>
      <c r="B385" s="39"/>
      <c r="C385" s="40"/>
      <c r="D385" s="233" t="s">
        <v>148</v>
      </c>
      <c r="E385" s="40"/>
      <c r="F385" s="234" t="s">
        <v>1032</v>
      </c>
      <c r="G385" s="40"/>
      <c r="H385" s="40"/>
      <c r="I385" s="235"/>
      <c r="J385" s="40"/>
      <c r="K385" s="40"/>
      <c r="L385" s="44"/>
      <c r="M385" s="236"/>
      <c r="N385" s="237"/>
      <c r="O385" s="91"/>
      <c r="P385" s="91"/>
      <c r="Q385" s="91"/>
      <c r="R385" s="91"/>
      <c r="S385" s="91"/>
      <c r="T385" s="92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T385" s="17" t="s">
        <v>148</v>
      </c>
      <c r="AU385" s="17" t="s">
        <v>93</v>
      </c>
    </row>
    <row r="386" s="2" customFormat="1" ht="14.4" customHeight="1">
      <c r="A386" s="38"/>
      <c r="B386" s="39"/>
      <c r="C386" s="270" t="s">
        <v>515</v>
      </c>
      <c r="D386" s="270" t="s">
        <v>290</v>
      </c>
      <c r="E386" s="271" t="s">
        <v>1033</v>
      </c>
      <c r="F386" s="272" t="s">
        <v>1034</v>
      </c>
      <c r="G386" s="273" t="s">
        <v>196</v>
      </c>
      <c r="H386" s="274">
        <v>5</v>
      </c>
      <c r="I386" s="275"/>
      <c r="J386" s="276">
        <f>ROUND(I386*H386,2)</f>
        <v>0</v>
      </c>
      <c r="K386" s="277"/>
      <c r="L386" s="278"/>
      <c r="M386" s="279" t="s">
        <v>1</v>
      </c>
      <c r="N386" s="280" t="s">
        <v>48</v>
      </c>
      <c r="O386" s="91"/>
      <c r="P386" s="229">
        <f>O386*H386</f>
        <v>0</v>
      </c>
      <c r="Q386" s="229">
        <v>0.043499999999999997</v>
      </c>
      <c r="R386" s="229">
        <f>Q386*H386</f>
        <v>0.21749999999999997</v>
      </c>
      <c r="S386" s="229">
        <v>0</v>
      </c>
      <c r="T386" s="23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31" t="s">
        <v>207</v>
      </c>
      <c r="AT386" s="231" t="s">
        <v>290</v>
      </c>
      <c r="AU386" s="231" t="s">
        <v>93</v>
      </c>
      <c r="AY386" s="17" t="s">
        <v>140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7" t="s">
        <v>91</v>
      </c>
      <c r="BK386" s="232">
        <f>ROUND(I386*H386,2)</f>
        <v>0</v>
      </c>
      <c r="BL386" s="17" t="s">
        <v>146</v>
      </c>
      <c r="BM386" s="231" t="s">
        <v>1035</v>
      </c>
    </row>
    <row r="387" s="2" customFormat="1">
      <c r="A387" s="38"/>
      <c r="B387" s="39"/>
      <c r="C387" s="40"/>
      <c r="D387" s="233" t="s">
        <v>148</v>
      </c>
      <c r="E387" s="40"/>
      <c r="F387" s="234" t="s">
        <v>1034</v>
      </c>
      <c r="G387" s="40"/>
      <c r="H387" s="40"/>
      <c r="I387" s="235"/>
      <c r="J387" s="40"/>
      <c r="K387" s="40"/>
      <c r="L387" s="44"/>
      <c r="M387" s="236"/>
      <c r="N387" s="237"/>
      <c r="O387" s="91"/>
      <c r="P387" s="91"/>
      <c r="Q387" s="91"/>
      <c r="R387" s="91"/>
      <c r="S387" s="91"/>
      <c r="T387" s="92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T387" s="17" t="s">
        <v>148</v>
      </c>
      <c r="AU387" s="17" t="s">
        <v>93</v>
      </c>
    </row>
    <row r="388" s="2" customFormat="1" ht="14.4" customHeight="1">
      <c r="A388" s="38"/>
      <c r="B388" s="39"/>
      <c r="C388" s="270" t="s">
        <v>519</v>
      </c>
      <c r="D388" s="270" t="s">
        <v>290</v>
      </c>
      <c r="E388" s="271" t="s">
        <v>1036</v>
      </c>
      <c r="F388" s="272" t="s">
        <v>1037</v>
      </c>
      <c r="G388" s="273" t="s">
        <v>196</v>
      </c>
      <c r="H388" s="274">
        <v>2</v>
      </c>
      <c r="I388" s="275"/>
      <c r="J388" s="276">
        <f>ROUND(I388*H388,2)</f>
        <v>0</v>
      </c>
      <c r="K388" s="277"/>
      <c r="L388" s="278"/>
      <c r="M388" s="279" t="s">
        <v>1</v>
      </c>
      <c r="N388" s="280" t="s">
        <v>48</v>
      </c>
      <c r="O388" s="91"/>
      <c r="P388" s="229">
        <f>O388*H388</f>
        <v>0</v>
      </c>
      <c r="Q388" s="229">
        <v>0.038800000000000001</v>
      </c>
      <c r="R388" s="229">
        <f>Q388*H388</f>
        <v>0.077600000000000002</v>
      </c>
      <c r="S388" s="229">
        <v>0</v>
      </c>
      <c r="T388" s="23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31" t="s">
        <v>207</v>
      </c>
      <c r="AT388" s="231" t="s">
        <v>290</v>
      </c>
      <c r="AU388" s="231" t="s">
        <v>93</v>
      </c>
      <c r="AY388" s="17" t="s">
        <v>140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7" t="s">
        <v>91</v>
      </c>
      <c r="BK388" s="232">
        <f>ROUND(I388*H388,2)</f>
        <v>0</v>
      </c>
      <c r="BL388" s="17" t="s">
        <v>146</v>
      </c>
      <c r="BM388" s="231" t="s">
        <v>1038</v>
      </c>
    </row>
    <row r="389" s="2" customFormat="1">
      <c r="A389" s="38"/>
      <c r="B389" s="39"/>
      <c r="C389" s="40"/>
      <c r="D389" s="233" t="s">
        <v>148</v>
      </c>
      <c r="E389" s="40"/>
      <c r="F389" s="234" t="s">
        <v>1037</v>
      </c>
      <c r="G389" s="40"/>
      <c r="H389" s="40"/>
      <c r="I389" s="235"/>
      <c r="J389" s="40"/>
      <c r="K389" s="40"/>
      <c r="L389" s="44"/>
      <c r="M389" s="236"/>
      <c r="N389" s="237"/>
      <c r="O389" s="91"/>
      <c r="P389" s="91"/>
      <c r="Q389" s="91"/>
      <c r="R389" s="91"/>
      <c r="S389" s="91"/>
      <c r="T389" s="92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T389" s="17" t="s">
        <v>148</v>
      </c>
      <c r="AU389" s="17" t="s">
        <v>93</v>
      </c>
    </row>
    <row r="390" s="2" customFormat="1" ht="14.4" customHeight="1">
      <c r="A390" s="38"/>
      <c r="B390" s="39"/>
      <c r="C390" s="270" t="s">
        <v>523</v>
      </c>
      <c r="D390" s="270" t="s">
        <v>290</v>
      </c>
      <c r="E390" s="271" t="s">
        <v>1039</v>
      </c>
      <c r="F390" s="272" t="s">
        <v>1040</v>
      </c>
      <c r="G390" s="273" t="s">
        <v>196</v>
      </c>
      <c r="H390" s="274">
        <v>2</v>
      </c>
      <c r="I390" s="275"/>
      <c r="J390" s="276">
        <f>ROUND(I390*H390,2)</f>
        <v>0</v>
      </c>
      <c r="K390" s="277"/>
      <c r="L390" s="278"/>
      <c r="M390" s="279" t="s">
        <v>1</v>
      </c>
      <c r="N390" s="280" t="s">
        <v>48</v>
      </c>
      <c r="O390" s="91"/>
      <c r="P390" s="229">
        <f>O390*H390</f>
        <v>0</v>
      </c>
      <c r="Q390" s="229">
        <v>0.0178</v>
      </c>
      <c r="R390" s="229">
        <f>Q390*H390</f>
        <v>0.0356</v>
      </c>
      <c r="S390" s="229">
        <v>0</v>
      </c>
      <c r="T390" s="23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31" t="s">
        <v>207</v>
      </c>
      <c r="AT390" s="231" t="s">
        <v>290</v>
      </c>
      <c r="AU390" s="231" t="s">
        <v>93</v>
      </c>
      <c r="AY390" s="17" t="s">
        <v>140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7" t="s">
        <v>91</v>
      </c>
      <c r="BK390" s="232">
        <f>ROUND(I390*H390,2)</f>
        <v>0</v>
      </c>
      <c r="BL390" s="17" t="s">
        <v>146</v>
      </c>
      <c r="BM390" s="231" t="s">
        <v>1041</v>
      </c>
    </row>
    <row r="391" s="2" customFormat="1">
      <c r="A391" s="38"/>
      <c r="B391" s="39"/>
      <c r="C391" s="40"/>
      <c r="D391" s="233" t="s">
        <v>148</v>
      </c>
      <c r="E391" s="40"/>
      <c r="F391" s="234" t="s">
        <v>1040</v>
      </c>
      <c r="G391" s="40"/>
      <c r="H391" s="40"/>
      <c r="I391" s="235"/>
      <c r="J391" s="40"/>
      <c r="K391" s="40"/>
      <c r="L391" s="44"/>
      <c r="M391" s="236"/>
      <c r="N391" s="237"/>
      <c r="O391" s="91"/>
      <c r="P391" s="91"/>
      <c r="Q391" s="91"/>
      <c r="R391" s="91"/>
      <c r="S391" s="91"/>
      <c r="T391" s="92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T391" s="17" t="s">
        <v>148</v>
      </c>
      <c r="AU391" s="17" t="s">
        <v>93</v>
      </c>
    </row>
    <row r="392" s="2" customFormat="1" ht="14.4" customHeight="1">
      <c r="A392" s="38"/>
      <c r="B392" s="39"/>
      <c r="C392" s="219" t="s">
        <v>530</v>
      </c>
      <c r="D392" s="219" t="s">
        <v>142</v>
      </c>
      <c r="E392" s="220" t="s">
        <v>1042</v>
      </c>
      <c r="F392" s="221" t="s">
        <v>1043</v>
      </c>
      <c r="G392" s="222" t="s">
        <v>450</v>
      </c>
      <c r="H392" s="223">
        <v>19</v>
      </c>
      <c r="I392" s="224"/>
      <c r="J392" s="225">
        <f>ROUND(I392*H392,2)</f>
        <v>0</v>
      </c>
      <c r="K392" s="226"/>
      <c r="L392" s="44"/>
      <c r="M392" s="227" t="s">
        <v>1</v>
      </c>
      <c r="N392" s="228" t="s">
        <v>48</v>
      </c>
      <c r="O392" s="91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31" t="s">
        <v>146</v>
      </c>
      <c r="AT392" s="231" t="s">
        <v>142</v>
      </c>
      <c r="AU392" s="231" t="s">
        <v>93</v>
      </c>
      <c r="AY392" s="17" t="s">
        <v>140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7" t="s">
        <v>91</v>
      </c>
      <c r="BK392" s="232">
        <f>ROUND(I392*H392,2)</f>
        <v>0</v>
      </c>
      <c r="BL392" s="17" t="s">
        <v>146</v>
      </c>
      <c r="BM392" s="231" t="s">
        <v>1044</v>
      </c>
    </row>
    <row r="393" s="2" customFormat="1">
      <c r="A393" s="38"/>
      <c r="B393" s="39"/>
      <c r="C393" s="40"/>
      <c r="D393" s="233" t="s">
        <v>148</v>
      </c>
      <c r="E393" s="40"/>
      <c r="F393" s="234" t="s">
        <v>1045</v>
      </c>
      <c r="G393" s="40"/>
      <c r="H393" s="40"/>
      <c r="I393" s="235"/>
      <c r="J393" s="40"/>
      <c r="K393" s="40"/>
      <c r="L393" s="44"/>
      <c r="M393" s="236"/>
      <c r="N393" s="237"/>
      <c r="O393" s="91"/>
      <c r="P393" s="91"/>
      <c r="Q393" s="91"/>
      <c r="R393" s="91"/>
      <c r="S393" s="91"/>
      <c r="T393" s="92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T393" s="17" t="s">
        <v>148</v>
      </c>
      <c r="AU393" s="17" t="s">
        <v>93</v>
      </c>
    </row>
    <row r="394" s="2" customFormat="1" ht="14.4" customHeight="1">
      <c r="A394" s="38"/>
      <c r="B394" s="39"/>
      <c r="C394" s="270" t="s">
        <v>534</v>
      </c>
      <c r="D394" s="270" t="s">
        <v>290</v>
      </c>
      <c r="E394" s="271" t="s">
        <v>1046</v>
      </c>
      <c r="F394" s="272" t="s">
        <v>1047</v>
      </c>
      <c r="G394" s="273" t="s">
        <v>450</v>
      </c>
      <c r="H394" s="274">
        <v>3</v>
      </c>
      <c r="I394" s="275"/>
      <c r="J394" s="276">
        <f>ROUND(I394*H394,2)</f>
        <v>0</v>
      </c>
      <c r="K394" s="277"/>
      <c r="L394" s="278"/>
      <c r="M394" s="279" t="s">
        <v>1</v>
      </c>
      <c r="N394" s="280" t="s">
        <v>48</v>
      </c>
      <c r="O394" s="91"/>
      <c r="P394" s="229">
        <f>O394*H394</f>
        <v>0</v>
      </c>
      <c r="Q394" s="229">
        <v>0.0101</v>
      </c>
      <c r="R394" s="229">
        <f>Q394*H394</f>
        <v>0.030300000000000001</v>
      </c>
      <c r="S394" s="229">
        <v>0</v>
      </c>
      <c r="T394" s="23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31" t="s">
        <v>207</v>
      </c>
      <c r="AT394" s="231" t="s">
        <v>290</v>
      </c>
      <c r="AU394" s="231" t="s">
        <v>93</v>
      </c>
      <c r="AY394" s="17" t="s">
        <v>140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7" t="s">
        <v>91</v>
      </c>
      <c r="BK394" s="232">
        <f>ROUND(I394*H394,2)</f>
        <v>0</v>
      </c>
      <c r="BL394" s="17" t="s">
        <v>146</v>
      </c>
      <c r="BM394" s="231" t="s">
        <v>1048</v>
      </c>
    </row>
    <row r="395" s="2" customFormat="1">
      <c r="A395" s="38"/>
      <c r="B395" s="39"/>
      <c r="C395" s="40"/>
      <c r="D395" s="233" t="s">
        <v>148</v>
      </c>
      <c r="E395" s="40"/>
      <c r="F395" s="234" t="s">
        <v>1047</v>
      </c>
      <c r="G395" s="40"/>
      <c r="H395" s="40"/>
      <c r="I395" s="235"/>
      <c r="J395" s="40"/>
      <c r="K395" s="40"/>
      <c r="L395" s="44"/>
      <c r="M395" s="236"/>
      <c r="N395" s="237"/>
      <c r="O395" s="91"/>
      <c r="P395" s="91"/>
      <c r="Q395" s="91"/>
      <c r="R395" s="91"/>
      <c r="S395" s="91"/>
      <c r="T395" s="92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T395" s="17" t="s">
        <v>148</v>
      </c>
      <c r="AU395" s="17" t="s">
        <v>93</v>
      </c>
    </row>
    <row r="396" s="2" customFormat="1" ht="14.4" customHeight="1">
      <c r="A396" s="38"/>
      <c r="B396" s="39"/>
      <c r="C396" s="270" t="s">
        <v>539</v>
      </c>
      <c r="D396" s="270" t="s">
        <v>290</v>
      </c>
      <c r="E396" s="271" t="s">
        <v>1049</v>
      </c>
      <c r="F396" s="272" t="s">
        <v>1050</v>
      </c>
      <c r="G396" s="273" t="s">
        <v>450</v>
      </c>
      <c r="H396" s="274">
        <v>2</v>
      </c>
      <c r="I396" s="275"/>
      <c r="J396" s="276">
        <f>ROUND(I396*H396,2)</f>
        <v>0</v>
      </c>
      <c r="K396" s="277"/>
      <c r="L396" s="278"/>
      <c r="M396" s="279" t="s">
        <v>1</v>
      </c>
      <c r="N396" s="280" t="s">
        <v>48</v>
      </c>
      <c r="O396" s="91"/>
      <c r="P396" s="229">
        <f>O396*H396</f>
        <v>0</v>
      </c>
      <c r="Q396" s="229">
        <v>0.0104</v>
      </c>
      <c r="R396" s="229">
        <f>Q396*H396</f>
        <v>0.020799999999999999</v>
      </c>
      <c r="S396" s="229">
        <v>0</v>
      </c>
      <c r="T396" s="23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31" t="s">
        <v>207</v>
      </c>
      <c r="AT396" s="231" t="s">
        <v>290</v>
      </c>
      <c r="AU396" s="231" t="s">
        <v>93</v>
      </c>
      <c r="AY396" s="17" t="s">
        <v>140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7" t="s">
        <v>91</v>
      </c>
      <c r="BK396" s="232">
        <f>ROUND(I396*H396,2)</f>
        <v>0</v>
      </c>
      <c r="BL396" s="17" t="s">
        <v>146</v>
      </c>
      <c r="BM396" s="231" t="s">
        <v>1051</v>
      </c>
    </row>
    <row r="397" s="2" customFormat="1">
      <c r="A397" s="38"/>
      <c r="B397" s="39"/>
      <c r="C397" s="40"/>
      <c r="D397" s="233" t="s">
        <v>148</v>
      </c>
      <c r="E397" s="40"/>
      <c r="F397" s="234" t="s">
        <v>1050</v>
      </c>
      <c r="G397" s="40"/>
      <c r="H397" s="40"/>
      <c r="I397" s="235"/>
      <c r="J397" s="40"/>
      <c r="K397" s="40"/>
      <c r="L397" s="44"/>
      <c r="M397" s="236"/>
      <c r="N397" s="237"/>
      <c r="O397" s="91"/>
      <c r="P397" s="91"/>
      <c r="Q397" s="91"/>
      <c r="R397" s="91"/>
      <c r="S397" s="91"/>
      <c r="T397" s="92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T397" s="17" t="s">
        <v>148</v>
      </c>
      <c r="AU397" s="17" t="s">
        <v>93</v>
      </c>
    </row>
    <row r="398" s="2" customFormat="1" ht="14.4" customHeight="1">
      <c r="A398" s="38"/>
      <c r="B398" s="39"/>
      <c r="C398" s="270" t="s">
        <v>544</v>
      </c>
      <c r="D398" s="270" t="s">
        <v>290</v>
      </c>
      <c r="E398" s="271" t="s">
        <v>1052</v>
      </c>
      <c r="F398" s="272" t="s">
        <v>1053</v>
      </c>
      <c r="G398" s="273" t="s">
        <v>450</v>
      </c>
      <c r="H398" s="274">
        <v>1</v>
      </c>
      <c r="I398" s="275"/>
      <c r="J398" s="276">
        <f>ROUND(I398*H398,2)</f>
        <v>0</v>
      </c>
      <c r="K398" s="277"/>
      <c r="L398" s="278"/>
      <c r="M398" s="279" t="s">
        <v>1</v>
      </c>
      <c r="N398" s="280" t="s">
        <v>48</v>
      </c>
      <c r="O398" s="91"/>
      <c r="P398" s="229">
        <f>O398*H398</f>
        <v>0</v>
      </c>
      <c r="Q398" s="229">
        <v>0.0091999999999999998</v>
      </c>
      <c r="R398" s="229">
        <f>Q398*H398</f>
        <v>0.0091999999999999998</v>
      </c>
      <c r="S398" s="229">
        <v>0</v>
      </c>
      <c r="T398" s="23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31" t="s">
        <v>207</v>
      </c>
      <c r="AT398" s="231" t="s">
        <v>290</v>
      </c>
      <c r="AU398" s="231" t="s">
        <v>93</v>
      </c>
      <c r="AY398" s="17" t="s">
        <v>140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7" t="s">
        <v>91</v>
      </c>
      <c r="BK398" s="232">
        <f>ROUND(I398*H398,2)</f>
        <v>0</v>
      </c>
      <c r="BL398" s="17" t="s">
        <v>146</v>
      </c>
      <c r="BM398" s="231" t="s">
        <v>1054</v>
      </c>
    </row>
    <row r="399" s="2" customFormat="1">
      <c r="A399" s="38"/>
      <c r="B399" s="39"/>
      <c r="C399" s="40"/>
      <c r="D399" s="233" t="s">
        <v>148</v>
      </c>
      <c r="E399" s="40"/>
      <c r="F399" s="234" t="s">
        <v>1053</v>
      </c>
      <c r="G399" s="40"/>
      <c r="H399" s="40"/>
      <c r="I399" s="235"/>
      <c r="J399" s="40"/>
      <c r="K399" s="40"/>
      <c r="L399" s="44"/>
      <c r="M399" s="236"/>
      <c r="N399" s="237"/>
      <c r="O399" s="91"/>
      <c r="P399" s="91"/>
      <c r="Q399" s="91"/>
      <c r="R399" s="91"/>
      <c r="S399" s="91"/>
      <c r="T399" s="92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T399" s="17" t="s">
        <v>148</v>
      </c>
      <c r="AU399" s="17" t="s">
        <v>93</v>
      </c>
    </row>
    <row r="400" s="2" customFormat="1" ht="14.4" customHeight="1">
      <c r="A400" s="38"/>
      <c r="B400" s="39"/>
      <c r="C400" s="270" t="s">
        <v>548</v>
      </c>
      <c r="D400" s="270" t="s">
        <v>290</v>
      </c>
      <c r="E400" s="271" t="s">
        <v>1055</v>
      </c>
      <c r="F400" s="272" t="s">
        <v>1056</v>
      </c>
      <c r="G400" s="273" t="s">
        <v>450</v>
      </c>
      <c r="H400" s="274">
        <v>12</v>
      </c>
      <c r="I400" s="275"/>
      <c r="J400" s="276">
        <f>ROUND(I400*H400,2)</f>
        <v>0</v>
      </c>
      <c r="K400" s="277"/>
      <c r="L400" s="278"/>
      <c r="M400" s="279" t="s">
        <v>1</v>
      </c>
      <c r="N400" s="280" t="s">
        <v>48</v>
      </c>
      <c r="O400" s="91"/>
      <c r="P400" s="229">
        <f>O400*H400</f>
        <v>0</v>
      </c>
      <c r="Q400" s="229">
        <v>0.0088000000000000005</v>
      </c>
      <c r="R400" s="229">
        <f>Q400*H400</f>
        <v>0.1056</v>
      </c>
      <c r="S400" s="229">
        <v>0</v>
      </c>
      <c r="T400" s="23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31" t="s">
        <v>207</v>
      </c>
      <c r="AT400" s="231" t="s">
        <v>290</v>
      </c>
      <c r="AU400" s="231" t="s">
        <v>93</v>
      </c>
      <c r="AY400" s="17" t="s">
        <v>140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7" t="s">
        <v>91</v>
      </c>
      <c r="BK400" s="232">
        <f>ROUND(I400*H400,2)</f>
        <v>0</v>
      </c>
      <c r="BL400" s="17" t="s">
        <v>146</v>
      </c>
      <c r="BM400" s="231" t="s">
        <v>1057</v>
      </c>
    </row>
    <row r="401" s="2" customFormat="1">
      <c r="A401" s="38"/>
      <c r="B401" s="39"/>
      <c r="C401" s="40"/>
      <c r="D401" s="233" t="s">
        <v>148</v>
      </c>
      <c r="E401" s="40"/>
      <c r="F401" s="234" t="s">
        <v>1056</v>
      </c>
      <c r="G401" s="40"/>
      <c r="H401" s="40"/>
      <c r="I401" s="235"/>
      <c r="J401" s="40"/>
      <c r="K401" s="40"/>
      <c r="L401" s="44"/>
      <c r="M401" s="236"/>
      <c r="N401" s="237"/>
      <c r="O401" s="91"/>
      <c r="P401" s="91"/>
      <c r="Q401" s="91"/>
      <c r="R401" s="91"/>
      <c r="S401" s="91"/>
      <c r="T401" s="92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T401" s="17" t="s">
        <v>148</v>
      </c>
      <c r="AU401" s="17" t="s">
        <v>93</v>
      </c>
    </row>
    <row r="402" s="2" customFormat="1" ht="14.4" customHeight="1">
      <c r="A402" s="38"/>
      <c r="B402" s="39"/>
      <c r="C402" s="270" t="s">
        <v>552</v>
      </c>
      <c r="D402" s="270" t="s">
        <v>290</v>
      </c>
      <c r="E402" s="271" t="s">
        <v>1058</v>
      </c>
      <c r="F402" s="272" t="s">
        <v>1059</v>
      </c>
      <c r="G402" s="273" t="s">
        <v>450</v>
      </c>
      <c r="H402" s="274">
        <v>1</v>
      </c>
      <c r="I402" s="275"/>
      <c r="J402" s="276">
        <f>ROUND(I402*H402,2)</f>
        <v>0</v>
      </c>
      <c r="K402" s="277"/>
      <c r="L402" s="278"/>
      <c r="M402" s="279" t="s">
        <v>1</v>
      </c>
      <c r="N402" s="280" t="s">
        <v>48</v>
      </c>
      <c r="O402" s="91"/>
      <c r="P402" s="229">
        <f>O402*H402</f>
        <v>0</v>
      </c>
      <c r="Q402" s="229">
        <v>0.0071000000000000004</v>
      </c>
      <c r="R402" s="229">
        <f>Q402*H402</f>
        <v>0.0071000000000000004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207</v>
      </c>
      <c r="AT402" s="231" t="s">
        <v>290</v>
      </c>
      <c r="AU402" s="231" t="s">
        <v>93</v>
      </c>
      <c r="AY402" s="17" t="s">
        <v>140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91</v>
      </c>
      <c r="BK402" s="232">
        <f>ROUND(I402*H402,2)</f>
        <v>0</v>
      </c>
      <c r="BL402" s="17" t="s">
        <v>146</v>
      </c>
      <c r="BM402" s="231" t="s">
        <v>1060</v>
      </c>
    </row>
    <row r="403" s="2" customFormat="1">
      <c r="A403" s="38"/>
      <c r="B403" s="39"/>
      <c r="C403" s="40"/>
      <c r="D403" s="233" t="s">
        <v>148</v>
      </c>
      <c r="E403" s="40"/>
      <c r="F403" s="234" t="s">
        <v>1059</v>
      </c>
      <c r="G403" s="40"/>
      <c r="H403" s="40"/>
      <c r="I403" s="235"/>
      <c r="J403" s="40"/>
      <c r="K403" s="40"/>
      <c r="L403" s="44"/>
      <c r="M403" s="236"/>
      <c r="N403" s="237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148</v>
      </c>
      <c r="AU403" s="17" t="s">
        <v>93</v>
      </c>
    </row>
    <row r="404" s="2" customFormat="1" ht="14.4" customHeight="1">
      <c r="A404" s="38"/>
      <c r="B404" s="39"/>
      <c r="C404" s="219" t="s">
        <v>557</v>
      </c>
      <c r="D404" s="219" t="s">
        <v>142</v>
      </c>
      <c r="E404" s="220" t="s">
        <v>485</v>
      </c>
      <c r="F404" s="221" t="s">
        <v>486</v>
      </c>
      <c r="G404" s="222" t="s">
        <v>450</v>
      </c>
      <c r="H404" s="223">
        <v>4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48</v>
      </c>
      <c r="O404" s="91"/>
      <c r="P404" s="229">
        <f>O404*H404</f>
        <v>0</v>
      </c>
      <c r="Q404" s="229">
        <v>0.00010000000000000001</v>
      </c>
      <c r="R404" s="229">
        <f>Q404*H404</f>
        <v>0.00040000000000000002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146</v>
      </c>
      <c r="AT404" s="231" t="s">
        <v>142</v>
      </c>
      <c r="AU404" s="231" t="s">
        <v>93</v>
      </c>
      <c r="AY404" s="17" t="s">
        <v>140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91</v>
      </c>
      <c r="BK404" s="232">
        <f>ROUND(I404*H404,2)</f>
        <v>0</v>
      </c>
      <c r="BL404" s="17" t="s">
        <v>146</v>
      </c>
      <c r="BM404" s="231" t="s">
        <v>1061</v>
      </c>
    </row>
    <row r="405" s="2" customFormat="1">
      <c r="A405" s="38"/>
      <c r="B405" s="39"/>
      <c r="C405" s="40"/>
      <c r="D405" s="233" t="s">
        <v>148</v>
      </c>
      <c r="E405" s="40"/>
      <c r="F405" s="234" t="s">
        <v>488</v>
      </c>
      <c r="G405" s="40"/>
      <c r="H405" s="40"/>
      <c r="I405" s="235"/>
      <c r="J405" s="40"/>
      <c r="K405" s="40"/>
      <c r="L405" s="44"/>
      <c r="M405" s="236"/>
      <c r="N405" s="237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148</v>
      </c>
      <c r="AU405" s="17" t="s">
        <v>93</v>
      </c>
    </row>
    <row r="406" s="2" customFormat="1" ht="14.4" customHeight="1">
      <c r="A406" s="38"/>
      <c r="B406" s="39"/>
      <c r="C406" s="270" t="s">
        <v>562</v>
      </c>
      <c r="D406" s="270" t="s">
        <v>290</v>
      </c>
      <c r="E406" s="271" t="s">
        <v>490</v>
      </c>
      <c r="F406" s="272" t="s">
        <v>491</v>
      </c>
      <c r="G406" s="273" t="s">
        <v>450</v>
      </c>
      <c r="H406" s="274">
        <v>4</v>
      </c>
      <c r="I406" s="275"/>
      <c r="J406" s="276">
        <f>ROUND(I406*H406,2)</f>
        <v>0</v>
      </c>
      <c r="K406" s="277"/>
      <c r="L406" s="278"/>
      <c r="M406" s="279" t="s">
        <v>1</v>
      </c>
      <c r="N406" s="280" t="s">
        <v>48</v>
      </c>
      <c r="O406" s="91"/>
      <c r="P406" s="229">
        <f>O406*H406</f>
        <v>0</v>
      </c>
      <c r="Q406" s="229">
        <v>0.00067000000000000002</v>
      </c>
      <c r="R406" s="229">
        <f>Q406*H406</f>
        <v>0.0026800000000000001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207</v>
      </c>
      <c r="AT406" s="231" t="s">
        <v>290</v>
      </c>
      <c r="AU406" s="231" t="s">
        <v>93</v>
      </c>
      <c r="AY406" s="17" t="s">
        <v>140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91</v>
      </c>
      <c r="BK406" s="232">
        <f>ROUND(I406*H406,2)</f>
        <v>0</v>
      </c>
      <c r="BL406" s="17" t="s">
        <v>146</v>
      </c>
      <c r="BM406" s="231" t="s">
        <v>1062</v>
      </c>
    </row>
    <row r="407" s="2" customFormat="1">
      <c r="A407" s="38"/>
      <c r="B407" s="39"/>
      <c r="C407" s="40"/>
      <c r="D407" s="233" t="s">
        <v>148</v>
      </c>
      <c r="E407" s="40"/>
      <c r="F407" s="234" t="s">
        <v>491</v>
      </c>
      <c r="G407" s="40"/>
      <c r="H407" s="40"/>
      <c r="I407" s="235"/>
      <c r="J407" s="40"/>
      <c r="K407" s="40"/>
      <c r="L407" s="44"/>
      <c r="M407" s="236"/>
      <c r="N407" s="237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148</v>
      </c>
      <c r="AU407" s="17" t="s">
        <v>93</v>
      </c>
    </row>
    <row r="408" s="2" customFormat="1" ht="14.4" customHeight="1">
      <c r="A408" s="38"/>
      <c r="B408" s="39"/>
      <c r="C408" s="270" t="s">
        <v>567</v>
      </c>
      <c r="D408" s="270" t="s">
        <v>290</v>
      </c>
      <c r="E408" s="271" t="s">
        <v>494</v>
      </c>
      <c r="F408" s="272" t="s">
        <v>495</v>
      </c>
      <c r="G408" s="273" t="s">
        <v>450</v>
      </c>
      <c r="H408" s="274">
        <v>4</v>
      </c>
      <c r="I408" s="275"/>
      <c r="J408" s="276">
        <f>ROUND(I408*H408,2)</f>
        <v>0</v>
      </c>
      <c r="K408" s="277"/>
      <c r="L408" s="278"/>
      <c r="M408" s="279" t="s">
        <v>1</v>
      </c>
      <c r="N408" s="280" t="s">
        <v>48</v>
      </c>
      <c r="O408" s="91"/>
      <c r="P408" s="229">
        <f>O408*H408</f>
        <v>0</v>
      </c>
      <c r="Q408" s="229">
        <v>0.0040000000000000001</v>
      </c>
      <c r="R408" s="229">
        <f>Q408*H408</f>
        <v>0.016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207</v>
      </c>
      <c r="AT408" s="231" t="s">
        <v>290</v>
      </c>
      <c r="AU408" s="231" t="s">
        <v>93</v>
      </c>
      <c r="AY408" s="17" t="s">
        <v>140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91</v>
      </c>
      <c r="BK408" s="232">
        <f>ROUND(I408*H408,2)</f>
        <v>0</v>
      </c>
      <c r="BL408" s="17" t="s">
        <v>146</v>
      </c>
      <c r="BM408" s="231" t="s">
        <v>1063</v>
      </c>
    </row>
    <row r="409" s="2" customFormat="1">
      <c r="A409" s="38"/>
      <c r="B409" s="39"/>
      <c r="C409" s="40"/>
      <c r="D409" s="233" t="s">
        <v>148</v>
      </c>
      <c r="E409" s="40"/>
      <c r="F409" s="234" t="s">
        <v>495</v>
      </c>
      <c r="G409" s="40"/>
      <c r="H409" s="40"/>
      <c r="I409" s="235"/>
      <c r="J409" s="40"/>
      <c r="K409" s="40"/>
      <c r="L409" s="44"/>
      <c r="M409" s="236"/>
      <c r="N409" s="237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148</v>
      </c>
      <c r="AU409" s="17" t="s">
        <v>93</v>
      </c>
    </row>
    <row r="410" s="2" customFormat="1" ht="14.4" customHeight="1">
      <c r="A410" s="38"/>
      <c r="B410" s="39"/>
      <c r="C410" s="219" t="s">
        <v>571</v>
      </c>
      <c r="D410" s="219" t="s">
        <v>142</v>
      </c>
      <c r="E410" s="220" t="s">
        <v>498</v>
      </c>
      <c r="F410" s="221" t="s">
        <v>499</v>
      </c>
      <c r="G410" s="222" t="s">
        <v>450</v>
      </c>
      <c r="H410" s="223">
        <v>7</v>
      </c>
      <c r="I410" s="224"/>
      <c r="J410" s="225">
        <f>ROUND(I410*H410,2)</f>
        <v>0</v>
      </c>
      <c r="K410" s="226"/>
      <c r="L410" s="44"/>
      <c r="M410" s="227" t="s">
        <v>1</v>
      </c>
      <c r="N410" s="228" t="s">
        <v>48</v>
      </c>
      <c r="O410" s="91"/>
      <c r="P410" s="229">
        <f>O410*H410</f>
        <v>0</v>
      </c>
      <c r="Q410" s="229">
        <v>0.00167</v>
      </c>
      <c r="R410" s="229">
        <f>Q410*H410</f>
        <v>0.011690000000000001</v>
      </c>
      <c r="S410" s="229">
        <v>0</v>
      </c>
      <c r="T410" s="23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31" t="s">
        <v>146</v>
      </c>
      <c r="AT410" s="231" t="s">
        <v>142</v>
      </c>
      <c r="AU410" s="231" t="s">
        <v>93</v>
      </c>
      <c r="AY410" s="17" t="s">
        <v>140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7" t="s">
        <v>91</v>
      </c>
      <c r="BK410" s="232">
        <f>ROUND(I410*H410,2)</f>
        <v>0</v>
      </c>
      <c r="BL410" s="17" t="s">
        <v>146</v>
      </c>
      <c r="BM410" s="231" t="s">
        <v>1064</v>
      </c>
    </row>
    <row r="411" s="2" customFormat="1">
      <c r="A411" s="38"/>
      <c r="B411" s="39"/>
      <c r="C411" s="40"/>
      <c r="D411" s="233" t="s">
        <v>148</v>
      </c>
      <c r="E411" s="40"/>
      <c r="F411" s="234" t="s">
        <v>501</v>
      </c>
      <c r="G411" s="40"/>
      <c r="H411" s="40"/>
      <c r="I411" s="235"/>
      <c r="J411" s="40"/>
      <c r="K411" s="40"/>
      <c r="L411" s="44"/>
      <c r="M411" s="236"/>
      <c r="N411" s="237"/>
      <c r="O411" s="91"/>
      <c r="P411" s="91"/>
      <c r="Q411" s="91"/>
      <c r="R411" s="91"/>
      <c r="S411" s="91"/>
      <c r="T411" s="92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T411" s="17" t="s">
        <v>148</v>
      </c>
      <c r="AU411" s="17" t="s">
        <v>93</v>
      </c>
    </row>
    <row r="412" s="2" customFormat="1" ht="14.4" customHeight="1">
      <c r="A412" s="38"/>
      <c r="B412" s="39"/>
      <c r="C412" s="270" t="s">
        <v>576</v>
      </c>
      <c r="D412" s="270" t="s">
        <v>290</v>
      </c>
      <c r="E412" s="271" t="s">
        <v>1065</v>
      </c>
      <c r="F412" s="272" t="s">
        <v>1066</v>
      </c>
      <c r="G412" s="273" t="s">
        <v>450</v>
      </c>
      <c r="H412" s="274">
        <v>2</v>
      </c>
      <c r="I412" s="275"/>
      <c r="J412" s="276">
        <f>ROUND(I412*H412,2)</f>
        <v>0</v>
      </c>
      <c r="K412" s="277"/>
      <c r="L412" s="278"/>
      <c r="M412" s="279" t="s">
        <v>1</v>
      </c>
      <c r="N412" s="280" t="s">
        <v>48</v>
      </c>
      <c r="O412" s="91"/>
      <c r="P412" s="229">
        <f>O412*H412</f>
        <v>0</v>
      </c>
      <c r="Q412" s="229">
        <v>0.0088000000000000005</v>
      </c>
      <c r="R412" s="229">
        <f>Q412*H412</f>
        <v>0.017600000000000001</v>
      </c>
      <c r="S412" s="229">
        <v>0</v>
      </c>
      <c r="T412" s="23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31" t="s">
        <v>207</v>
      </c>
      <c r="AT412" s="231" t="s">
        <v>290</v>
      </c>
      <c r="AU412" s="231" t="s">
        <v>93</v>
      </c>
      <c r="AY412" s="17" t="s">
        <v>140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7" t="s">
        <v>91</v>
      </c>
      <c r="BK412" s="232">
        <f>ROUND(I412*H412,2)</f>
        <v>0</v>
      </c>
      <c r="BL412" s="17" t="s">
        <v>146</v>
      </c>
      <c r="BM412" s="231" t="s">
        <v>1067</v>
      </c>
    </row>
    <row r="413" s="2" customFormat="1">
      <c r="A413" s="38"/>
      <c r="B413" s="39"/>
      <c r="C413" s="40"/>
      <c r="D413" s="233" t="s">
        <v>148</v>
      </c>
      <c r="E413" s="40"/>
      <c r="F413" s="234" t="s">
        <v>1066</v>
      </c>
      <c r="G413" s="40"/>
      <c r="H413" s="40"/>
      <c r="I413" s="235"/>
      <c r="J413" s="40"/>
      <c r="K413" s="40"/>
      <c r="L413" s="44"/>
      <c r="M413" s="236"/>
      <c r="N413" s="237"/>
      <c r="O413" s="91"/>
      <c r="P413" s="91"/>
      <c r="Q413" s="91"/>
      <c r="R413" s="91"/>
      <c r="S413" s="91"/>
      <c r="T413" s="92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T413" s="17" t="s">
        <v>148</v>
      </c>
      <c r="AU413" s="17" t="s">
        <v>93</v>
      </c>
    </row>
    <row r="414" s="2" customFormat="1" ht="14.4" customHeight="1">
      <c r="A414" s="38"/>
      <c r="B414" s="39"/>
      <c r="C414" s="270" t="s">
        <v>581</v>
      </c>
      <c r="D414" s="270" t="s">
        <v>290</v>
      </c>
      <c r="E414" s="271" t="s">
        <v>1068</v>
      </c>
      <c r="F414" s="272" t="s">
        <v>1069</v>
      </c>
      <c r="G414" s="273" t="s">
        <v>450</v>
      </c>
      <c r="H414" s="274">
        <v>1</v>
      </c>
      <c r="I414" s="275"/>
      <c r="J414" s="276">
        <f>ROUND(I414*H414,2)</f>
        <v>0</v>
      </c>
      <c r="K414" s="277"/>
      <c r="L414" s="278"/>
      <c r="M414" s="279" t="s">
        <v>1</v>
      </c>
      <c r="N414" s="280" t="s">
        <v>48</v>
      </c>
      <c r="O414" s="91"/>
      <c r="P414" s="229">
        <f>O414*H414</f>
        <v>0</v>
      </c>
      <c r="Q414" s="229">
        <v>0.010699999999999999</v>
      </c>
      <c r="R414" s="229">
        <f>Q414*H414</f>
        <v>0.010699999999999999</v>
      </c>
      <c r="S414" s="229">
        <v>0</v>
      </c>
      <c r="T414" s="23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31" t="s">
        <v>207</v>
      </c>
      <c r="AT414" s="231" t="s">
        <v>290</v>
      </c>
      <c r="AU414" s="231" t="s">
        <v>93</v>
      </c>
      <c r="AY414" s="17" t="s">
        <v>140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7" t="s">
        <v>91</v>
      </c>
      <c r="BK414" s="232">
        <f>ROUND(I414*H414,2)</f>
        <v>0</v>
      </c>
      <c r="BL414" s="17" t="s">
        <v>146</v>
      </c>
      <c r="BM414" s="231" t="s">
        <v>1070</v>
      </c>
    </row>
    <row r="415" s="2" customFormat="1">
      <c r="A415" s="38"/>
      <c r="B415" s="39"/>
      <c r="C415" s="40"/>
      <c r="D415" s="233" t="s">
        <v>148</v>
      </c>
      <c r="E415" s="40"/>
      <c r="F415" s="234" t="s">
        <v>1071</v>
      </c>
      <c r="G415" s="40"/>
      <c r="H415" s="40"/>
      <c r="I415" s="235"/>
      <c r="J415" s="40"/>
      <c r="K415" s="40"/>
      <c r="L415" s="44"/>
      <c r="M415" s="236"/>
      <c r="N415" s="237"/>
      <c r="O415" s="91"/>
      <c r="P415" s="91"/>
      <c r="Q415" s="91"/>
      <c r="R415" s="91"/>
      <c r="S415" s="91"/>
      <c r="T415" s="92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T415" s="17" t="s">
        <v>148</v>
      </c>
      <c r="AU415" s="17" t="s">
        <v>93</v>
      </c>
    </row>
    <row r="416" s="2" customFormat="1" ht="14.4" customHeight="1">
      <c r="A416" s="38"/>
      <c r="B416" s="39"/>
      <c r="C416" s="270" t="s">
        <v>586</v>
      </c>
      <c r="D416" s="270" t="s">
        <v>290</v>
      </c>
      <c r="E416" s="271" t="s">
        <v>1072</v>
      </c>
      <c r="F416" s="272" t="s">
        <v>1073</v>
      </c>
      <c r="G416" s="273" t="s">
        <v>450</v>
      </c>
      <c r="H416" s="274">
        <v>1</v>
      </c>
      <c r="I416" s="275"/>
      <c r="J416" s="276">
        <f>ROUND(I416*H416,2)</f>
        <v>0</v>
      </c>
      <c r="K416" s="277"/>
      <c r="L416" s="278"/>
      <c r="M416" s="279" t="s">
        <v>1</v>
      </c>
      <c r="N416" s="280" t="s">
        <v>48</v>
      </c>
      <c r="O416" s="91"/>
      <c r="P416" s="229">
        <f>O416*H416</f>
        <v>0</v>
      </c>
      <c r="Q416" s="229">
        <v>0.012</v>
      </c>
      <c r="R416" s="229">
        <f>Q416*H416</f>
        <v>0.012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207</v>
      </c>
      <c r="AT416" s="231" t="s">
        <v>290</v>
      </c>
      <c r="AU416" s="231" t="s">
        <v>93</v>
      </c>
      <c r="AY416" s="17" t="s">
        <v>140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91</v>
      </c>
      <c r="BK416" s="232">
        <f>ROUND(I416*H416,2)</f>
        <v>0</v>
      </c>
      <c r="BL416" s="17" t="s">
        <v>146</v>
      </c>
      <c r="BM416" s="231" t="s">
        <v>1074</v>
      </c>
    </row>
    <row r="417" s="2" customFormat="1">
      <c r="A417" s="38"/>
      <c r="B417" s="39"/>
      <c r="C417" s="40"/>
      <c r="D417" s="233" t="s">
        <v>148</v>
      </c>
      <c r="E417" s="40"/>
      <c r="F417" s="234" t="s">
        <v>1073</v>
      </c>
      <c r="G417" s="40"/>
      <c r="H417" s="40"/>
      <c r="I417" s="235"/>
      <c r="J417" s="40"/>
      <c r="K417" s="40"/>
      <c r="L417" s="44"/>
      <c r="M417" s="236"/>
      <c r="N417" s="237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148</v>
      </c>
      <c r="AU417" s="17" t="s">
        <v>93</v>
      </c>
    </row>
    <row r="418" s="2" customFormat="1" ht="14.4" customHeight="1">
      <c r="A418" s="38"/>
      <c r="B418" s="39"/>
      <c r="C418" s="270" t="s">
        <v>591</v>
      </c>
      <c r="D418" s="270" t="s">
        <v>290</v>
      </c>
      <c r="E418" s="271" t="s">
        <v>1075</v>
      </c>
      <c r="F418" s="272" t="s">
        <v>1076</v>
      </c>
      <c r="G418" s="273" t="s">
        <v>450</v>
      </c>
      <c r="H418" s="274">
        <v>2</v>
      </c>
      <c r="I418" s="275"/>
      <c r="J418" s="276">
        <f>ROUND(I418*H418,2)</f>
        <v>0</v>
      </c>
      <c r="K418" s="277"/>
      <c r="L418" s="278"/>
      <c r="M418" s="279" t="s">
        <v>1</v>
      </c>
      <c r="N418" s="280" t="s">
        <v>48</v>
      </c>
      <c r="O418" s="91"/>
      <c r="P418" s="229">
        <f>O418*H418</f>
        <v>0</v>
      </c>
      <c r="Q418" s="229">
        <v>0.012500000000000001</v>
      </c>
      <c r="R418" s="229">
        <f>Q418*H418</f>
        <v>0.025000000000000001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207</v>
      </c>
      <c r="AT418" s="231" t="s">
        <v>290</v>
      </c>
      <c r="AU418" s="231" t="s">
        <v>93</v>
      </c>
      <c r="AY418" s="17" t="s">
        <v>140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91</v>
      </c>
      <c r="BK418" s="232">
        <f>ROUND(I418*H418,2)</f>
        <v>0</v>
      </c>
      <c r="BL418" s="17" t="s">
        <v>146</v>
      </c>
      <c r="BM418" s="231" t="s">
        <v>1077</v>
      </c>
    </row>
    <row r="419" s="2" customFormat="1">
      <c r="A419" s="38"/>
      <c r="B419" s="39"/>
      <c r="C419" s="40"/>
      <c r="D419" s="233" t="s">
        <v>148</v>
      </c>
      <c r="E419" s="40"/>
      <c r="F419" s="234" t="s">
        <v>1076</v>
      </c>
      <c r="G419" s="40"/>
      <c r="H419" s="40"/>
      <c r="I419" s="235"/>
      <c r="J419" s="40"/>
      <c r="K419" s="40"/>
      <c r="L419" s="44"/>
      <c r="M419" s="236"/>
      <c r="N419" s="237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148</v>
      </c>
      <c r="AU419" s="17" t="s">
        <v>93</v>
      </c>
    </row>
    <row r="420" s="2" customFormat="1" ht="14.4" customHeight="1">
      <c r="A420" s="38"/>
      <c r="B420" s="39"/>
      <c r="C420" s="270" t="s">
        <v>596</v>
      </c>
      <c r="D420" s="270" t="s">
        <v>290</v>
      </c>
      <c r="E420" s="271" t="s">
        <v>1078</v>
      </c>
      <c r="F420" s="272" t="s">
        <v>1079</v>
      </c>
      <c r="G420" s="273" t="s">
        <v>450</v>
      </c>
      <c r="H420" s="274">
        <v>1</v>
      </c>
      <c r="I420" s="275"/>
      <c r="J420" s="276">
        <f>ROUND(I420*H420,2)</f>
        <v>0</v>
      </c>
      <c r="K420" s="277"/>
      <c r="L420" s="278"/>
      <c r="M420" s="279" t="s">
        <v>1</v>
      </c>
      <c r="N420" s="280" t="s">
        <v>48</v>
      </c>
      <c r="O420" s="91"/>
      <c r="P420" s="229">
        <f>O420*H420</f>
        <v>0</v>
      </c>
      <c r="Q420" s="229">
        <v>0.011299999999999999</v>
      </c>
      <c r="R420" s="229">
        <f>Q420*H420</f>
        <v>0.011299999999999999</v>
      </c>
      <c r="S420" s="229">
        <v>0</v>
      </c>
      <c r="T420" s="23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31" t="s">
        <v>207</v>
      </c>
      <c r="AT420" s="231" t="s">
        <v>290</v>
      </c>
      <c r="AU420" s="231" t="s">
        <v>93</v>
      </c>
      <c r="AY420" s="17" t="s">
        <v>140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7" t="s">
        <v>91</v>
      </c>
      <c r="BK420" s="232">
        <f>ROUND(I420*H420,2)</f>
        <v>0</v>
      </c>
      <c r="BL420" s="17" t="s">
        <v>146</v>
      </c>
      <c r="BM420" s="231" t="s">
        <v>1080</v>
      </c>
    </row>
    <row r="421" s="2" customFormat="1">
      <c r="A421" s="38"/>
      <c r="B421" s="39"/>
      <c r="C421" s="40"/>
      <c r="D421" s="233" t="s">
        <v>148</v>
      </c>
      <c r="E421" s="40"/>
      <c r="F421" s="234" t="s">
        <v>1081</v>
      </c>
      <c r="G421" s="40"/>
      <c r="H421" s="40"/>
      <c r="I421" s="235"/>
      <c r="J421" s="40"/>
      <c r="K421" s="40"/>
      <c r="L421" s="44"/>
      <c r="M421" s="236"/>
      <c r="N421" s="237"/>
      <c r="O421" s="91"/>
      <c r="P421" s="91"/>
      <c r="Q421" s="91"/>
      <c r="R421" s="91"/>
      <c r="S421" s="91"/>
      <c r="T421" s="92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T421" s="17" t="s">
        <v>148</v>
      </c>
      <c r="AU421" s="17" t="s">
        <v>93</v>
      </c>
    </row>
    <row r="422" s="2" customFormat="1" ht="14.4" customHeight="1">
      <c r="A422" s="38"/>
      <c r="B422" s="39"/>
      <c r="C422" s="219" t="s">
        <v>601</v>
      </c>
      <c r="D422" s="219" t="s">
        <v>142</v>
      </c>
      <c r="E422" s="220" t="s">
        <v>1082</v>
      </c>
      <c r="F422" s="221" t="s">
        <v>1083</v>
      </c>
      <c r="G422" s="222" t="s">
        <v>450</v>
      </c>
      <c r="H422" s="223">
        <v>3</v>
      </c>
      <c r="I422" s="224"/>
      <c r="J422" s="225">
        <f>ROUND(I422*H422,2)</f>
        <v>0</v>
      </c>
      <c r="K422" s="226"/>
      <c r="L422" s="44"/>
      <c r="M422" s="227" t="s">
        <v>1</v>
      </c>
      <c r="N422" s="228" t="s">
        <v>48</v>
      </c>
      <c r="O422" s="91"/>
      <c r="P422" s="229">
        <f>O422*H422</f>
        <v>0</v>
      </c>
      <c r="Q422" s="229">
        <v>0</v>
      </c>
      <c r="R422" s="229">
        <f>Q422*H422</f>
        <v>0</v>
      </c>
      <c r="S422" s="229">
        <v>0</v>
      </c>
      <c r="T422" s="23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1" t="s">
        <v>146</v>
      </c>
      <c r="AT422" s="231" t="s">
        <v>142</v>
      </c>
      <c r="AU422" s="231" t="s">
        <v>93</v>
      </c>
      <c r="AY422" s="17" t="s">
        <v>140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7" t="s">
        <v>91</v>
      </c>
      <c r="BK422" s="232">
        <f>ROUND(I422*H422,2)</f>
        <v>0</v>
      </c>
      <c r="BL422" s="17" t="s">
        <v>146</v>
      </c>
      <c r="BM422" s="231" t="s">
        <v>1084</v>
      </c>
    </row>
    <row r="423" s="2" customFormat="1">
      <c r="A423" s="38"/>
      <c r="B423" s="39"/>
      <c r="C423" s="40"/>
      <c r="D423" s="233" t="s">
        <v>148</v>
      </c>
      <c r="E423" s="40"/>
      <c r="F423" s="234" t="s">
        <v>1085</v>
      </c>
      <c r="G423" s="40"/>
      <c r="H423" s="40"/>
      <c r="I423" s="235"/>
      <c r="J423" s="40"/>
      <c r="K423" s="40"/>
      <c r="L423" s="44"/>
      <c r="M423" s="236"/>
      <c r="N423" s="237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148</v>
      </c>
      <c r="AU423" s="17" t="s">
        <v>93</v>
      </c>
    </row>
    <row r="424" s="2" customFormat="1" ht="14.4" customHeight="1">
      <c r="A424" s="38"/>
      <c r="B424" s="39"/>
      <c r="C424" s="270" t="s">
        <v>605</v>
      </c>
      <c r="D424" s="270" t="s">
        <v>290</v>
      </c>
      <c r="E424" s="271" t="s">
        <v>1086</v>
      </c>
      <c r="F424" s="272" t="s">
        <v>1087</v>
      </c>
      <c r="G424" s="273" t="s">
        <v>450</v>
      </c>
      <c r="H424" s="274">
        <v>3</v>
      </c>
      <c r="I424" s="275"/>
      <c r="J424" s="276">
        <f>ROUND(I424*H424,2)</f>
        <v>0</v>
      </c>
      <c r="K424" s="277"/>
      <c r="L424" s="278"/>
      <c r="M424" s="279" t="s">
        <v>1</v>
      </c>
      <c r="N424" s="280" t="s">
        <v>48</v>
      </c>
      <c r="O424" s="91"/>
      <c r="P424" s="229">
        <f>O424*H424</f>
        <v>0</v>
      </c>
      <c r="Q424" s="229">
        <v>0.014999999999999999</v>
      </c>
      <c r="R424" s="229">
        <f>Q424*H424</f>
        <v>0.044999999999999998</v>
      </c>
      <c r="S424" s="229">
        <v>0</v>
      </c>
      <c r="T424" s="23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31" t="s">
        <v>207</v>
      </c>
      <c r="AT424" s="231" t="s">
        <v>290</v>
      </c>
      <c r="AU424" s="231" t="s">
        <v>93</v>
      </c>
      <c r="AY424" s="17" t="s">
        <v>140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7" t="s">
        <v>91</v>
      </c>
      <c r="BK424" s="232">
        <f>ROUND(I424*H424,2)</f>
        <v>0</v>
      </c>
      <c r="BL424" s="17" t="s">
        <v>146</v>
      </c>
      <c r="BM424" s="231" t="s">
        <v>1088</v>
      </c>
    </row>
    <row r="425" s="2" customFormat="1">
      <c r="A425" s="38"/>
      <c r="B425" s="39"/>
      <c r="C425" s="40"/>
      <c r="D425" s="233" t="s">
        <v>148</v>
      </c>
      <c r="E425" s="40"/>
      <c r="F425" s="234" t="s">
        <v>1087</v>
      </c>
      <c r="G425" s="40"/>
      <c r="H425" s="40"/>
      <c r="I425" s="235"/>
      <c r="J425" s="40"/>
      <c r="K425" s="40"/>
      <c r="L425" s="44"/>
      <c r="M425" s="236"/>
      <c r="N425" s="237"/>
      <c r="O425" s="91"/>
      <c r="P425" s="91"/>
      <c r="Q425" s="91"/>
      <c r="R425" s="91"/>
      <c r="S425" s="91"/>
      <c r="T425" s="92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T425" s="17" t="s">
        <v>148</v>
      </c>
      <c r="AU425" s="17" t="s">
        <v>93</v>
      </c>
    </row>
    <row r="426" s="2" customFormat="1" ht="14.4" customHeight="1">
      <c r="A426" s="38"/>
      <c r="B426" s="39"/>
      <c r="C426" s="219" t="s">
        <v>610</v>
      </c>
      <c r="D426" s="219" t="s">
        <v>142</v>
      </c>
      <c r="E426" s="220" t="s">
        <v>1089</v>
      </c>
      <c r="F426" s="221" t="s">
        <v>1090</v>
      </c>
      <c r="G426" s="222" t="s">
        <v>450</v>
      </c>
      <c r="H426" s="223">
        <v>2</v>
      </c>
      <c r="I426" s="224"/>
      <c r="J426" s="225">
        <f>ROUND(I426*H426,2)</f>
        <v>0</v>
      </c>
      <c r="K426" s="226"/>
      <c r="L426" s="44"/>
      <c r="M426" s="227" t="s">
        <v>1</v>
      </c>
      <c r="N426" s="228" t="s">
        <v>48</v>
      </c>
      <c r="O426" s="91"/>
      <c r="P426" s="229">
        <f>O426*H426</f>
        <v>0</v>
      </c>
      <c r="Q426" s="229">
        <v>0.0017099999999999999</v>
      </c>
      <c r="R426" s="229">
        <f>Q426*H426</f>
        <v>0.0034199999999999999</v>
      </c>
      <c r="S426" s="229">
        <v>0</v>
      </c>
      <c r="T426" s="23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1" t="s">
        <v>146</v>
      </c>
      <c r="AT426" s="231" t="s">
        <v>142</v>
      </c>
      <c r="AU426" s="231" t="s">
        <v>93</v>
      </c>
      <c r="AY426" s="17" t="s">
        <v>140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7" t="s">
        <v>91</v>
      </c>
      <c r="BK426" s="232">
        <f>ROUND(I426*H426,2)</f>
        <v>0</v>
      </c>
      <c r="BL426" s="17" t="s">
        <v>146</v>
      </c>
      <c r="BM426" s="231" t="s">
        <v>1091</v>
      </c>
    </row>
    <row r="427" s="2" customFormat="1">
      <c r="A427" s="38"/>
      <c r="B427" s="39"/>
      <c r="C427" s="40"/>
      <c r="D427" s="233" t="s">
        <v>148</v>
      </c>
      <c r="E427" s="40"/>
      <c r="F427" s="234" t="s">
        <v>1092</v>
      </c>
      <c r="G427" s="40"/>
      <c r="H427" s="40"/>
      <c r="I427" s="235"/>
      <c r="J427" s="40"/>
      <c r="K427" s="40"/>
      <c r="L427" s="44"/>
      <c r="M427" s="236"/>
      <c r="N427" s="237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148</v>
      </c>
      <c r="AU427" s="17" t="s">
        <v>93</v>
      </c>
    </row>
    <row r="428" s="2" customFormat="1" ht="14.4" customHeight="1">
      <c r="A428" s="38"/>
      <c r="B428" s="39"/>
      <c r="C428" s="270" t="s">
        <v>614</v>
      </c>
      <c r="D428" s="270" t="s">
        <v>290</v>
      </c>
      <c r="E428" s="271" t="s">
        <v>1093</v>
      </c>
      <c r="F428" s="272" t="s">
        <v>1094</v>
      </c>
      <c r="G428" s="273" t="s">
        <v>450</v>
      </c>
      <c r="H428" s="274">
        <v>1</v>
      </c>
      <c r="I428" s="275"/>
      <c r="J428" s="276">
        <f>ROUND(I428*H428,2)</f>
        <v>0</v>
      </c>
      <c r="K428" s="277"/>
      <c r="L428" s="278"/>
      <c r="M428" s="279" t="s">
        <v>1</v>
      </c>
      <c r="N428" s="280" t="s">
        <v>48</v>
      </c>
      <c r="O428" s="91"/>
      <c r="P428" s="229">
        <f>O428*H428</f>
        <v>0</v>
      </c>
      <c r="Q428" s="229">
        <v>0.0178</v>
      </c>
      <c r="R428" s="229">
        <f>Q428*H428</f>
        <v>0.0178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207</v>
      </c>
      <c r="AT428" s="231" t="s">
        <v>290</v>
      </c>
      <c r="AU428" s="231" t="s">
        <v>93</v>
      </c>
      <c r="AY428" s="17" t="s">
        <v>140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91</v>
      </c>
      <c r="BK428" s="232">
        <f>ROUND(I428*H428,2)</f>
        <v>0</v>
      </c>
      <c r="BL428" s="17" t="s">
        <v>146</v>
      </c>
      <c r="BM428" s="231" t="s">
        <v>1095</v>
      </c>
    </row>
    <row r="429" s="2" customFormat="1">
      <c r="A429" s="38"/>
      <c r="B429" s="39"/>
      <c r="C429" s="40"/>
      <c r="D429" s="233" t="s">
        <v>148</v>
      </c>
      <c r="E429" s="40"/>
      <c r="F429" s="234" t="s">
        <v>1094</v>
      </c>
      <c r="G429" s="40"/>
      <c r="H429" s="40"/>
      <c r="I429" s="235"/>
      <c r="J429" s="40"/>
      <c r="K429" s="40"/>
      <c r="L429" s="44"/>
      <c r="M429" s="236"/>
      <c r="N429" s="237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148</v>
      </c>
      <c r="AU429" s="17" t="s">
        <v>93</v>
      </c>
    </row>
    <row r="430" s="2" customFormat="1" ht="14.4" customHeight="1">
      <c r="A430" s="38"/>
      <c r="B430" s="39"/>
      <c r="C430" s="270" t="s">
        <v>619</v>
      </c>
      <c r="D430" s="270" t="s">
        <v>290</v>
      </c>
      <c r="E430" s="271" t="s">
        <v>1096</v>
      </c>
      <c r="F430" s="272" t="s">
        <v>1097</v>
      </c>
      <c r="G430" s="273" t="s">
        <v>450</v>
      </c>
      <c r="H430" s="274">
        <v>1</v>
      </c>
      <c r="I430" s="275"/>
      <c r="J430" s="276">
        <f>ROUND(I430*H430,2)</f>
        <v>0</v>
      </c>
      <c r="K430" s="277"/>
      <c r="L430" s="278"/>
      <c r="M430" s="279" t="s">
        <v>1</v>
      </c>
      <c r="N430" s="280" t="s">
        <v>48</v>
      </c>
      <c r="O430" s="91"/>
      <c r="P430" s="229">
        <f>O430*H430</f>
        <v>0</v>
      </c>
      <c r="Q430" s="229">
        <v>0.019699999999999999</v>
      </c>
      <c r="R430" s="229">
        <f>Q430*H430</f>
        <v>0.019699999999999999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207</v>
      </c>
      <c r="AT430" s="231" t="s">
        <v>290</v>
      </c>
      <c r="AU430" s="231" t="s">
        <v>93</v>
      </c>
      <c r="AY430" s="17" t="s">
        <v>140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91</v>
      </c>
      <c r="BK430" s="232">
        <f>ROUND(I430*H430,2)</f>
        <v>0</v>
      </c>
      <c r="BL430" s="17" t="s">
        <v>146</v>
      </c>
      <c r="BM430" s="231" t="s">
        <v>1098</v>
      </c>
    </row>
    <row r="431" s="2" customFormat="1">
      <c r="A431" s="38"/>
      <c r="B431" s="39"/>
      <c r="C431" s="40"/>
      <c r="D431" s="233" t="s">
        <v>148</v>
      </c>
      <c r="E431" s="40"/>
      <c r="F431" s="234" t="s">
        <v>1097</v>
      </c>
      <c r="G431" s="40"/>
      <c r="H431" s="40"/>
      <c r="I431" s="235"/>
      <c r="J431" s="40"/>
      <c r="K431" s="40"/>
      <c r="L431" s="44"/>
      <c r="M431" s="236"/>
      <c r="N431" s="237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148</v>
      </c>
      <c r="AU431" s="17" t="s">
        <v>93</v>
      </c>
    </row>
    <row r="432" s="2" customFormat="1" ht="14.4" customHeight="1">
      <c r="A432" s="38"/>
      <c r="B432" s="39"/>
      <c r="C432" s="219" t="s">
        <v>623</v>
      </c>
      <c r="D432" s="219" t="s">
        <v>142</v>
      </c>
      <c r="E432" s="220" t="s">
        <v>1099</v>
      </c>
      <c r="F432" s="221" t="s">
        <v>1100</v>
      </c>
      <c r="G432" s="222" t="s">
        <v>196</v>
      </c>
      <c r="H432" s="223">
        <v>3</v>
      </c>
      <c r="I432" s="224"/>
      <c r="J432" s="225">
        <f>ROUND(I432*H432,2)</f>
        <v>0</v>
      </c>
      <c r="K432" s="226"/>
      <c r="L432" s="44"/>
      <c r="M432" s="227" t="s">
        <v>1</v>
      </c>
      <c r="N432" s="228" t="s">
        <v>48</v>
      </c>
      <c r="O432" s="91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146</v>
      </c>
      <c r="AT432" s="231" t="s">
        <v>142</v>
      </c>
      <c r="AU432" s="231" t="s">
        <v>93</v>
      </c>
      <c r="AY432" s="17" t="s">
        <v>140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91</v>
      </c>
      <c r="BK432" s="232">
        <f>ROUND(I432*H432,2)</f>
        <v>0</v>
      </c>
      <c r="BL432" s="17" t="s">
        <v>146</v>
      </c>
      <c r="BM432" s="231" t="s">
        <v>1101</v>
      </c>
    </row>
    <row r="433" s="2" customFormat="1">
      <c r="A433" s="38"/>
      <c r="B433" s="39"/>
      <c r="C433" s="40"/>
      <c r="D433" s="233" t="s">
        <v>148</v>
      </c>
      <c r="E433" s="40"/>
      <c r="F433" s="234" t="s">
        <v>1102</v>
      </c>
      <c r="G433" s="40"/>
      <c r="H433" s="40"/>
      <c r="I433" s="235"/>
      <c r="J433" s="40"/>
      <c r="K433" s="40"/>
      <c r="L433" s="44"/>
      <c r="M433" s="236"/>
      <c r="N433" s="237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148</v>
      </c>
      <c r="AU433" s="17" t="s">
        <v>93</v>
      </c>
    </row>
    <row r="434" s="2" customFormat="1" ht="14.4" customHeight="1">
      <c r="A434" s="38"/>
      <c r="B434" s="39"/>
      <c r="C434" s="270" t="s">
        <v>627</v>
      </c>
      <c r="D434" s="270" t="s">
        <v>290</v>
      </c>
      <c r="E434" s="271" t="s">
        <v>1103</v>
      </c>
      <c r="F434" s="272" t="s">
        <v>1104</v>
      </c>
      <c r="G434" s="273" t="s">
        <v>196</v>
      </c>
      <c r="H434" s="274">
        <v>3.2789999999999999</v>
      </c>
      <c r="I434" s="275"/>
      <c r="J434" s="276">
        <f>ROUND(I434*H434,2)</f>
        <v>0</v>
      </c>
      <c r="K434" s="277"/>
      <c r="L434" s="278"/>
      <c r="M434" s="279" t="s">
        <v>1</v>
      </c>
      <c r="N434" s="280" t="s">
        <v>48</v>
      </c>
      <c r="O434" s="91"/>
      <c r="P434" s="229">
        <f>O434*H434</f>
        <v>0</v>
      </c>
      <c r="Q434" s="229">
        <v>0.00042999999999999999</v>
      </c>
      <c r="R434" s="229">
        <f>Q434*H434</f>
        <v>0.00140997</v>
      </c>
      <c r="S434" s="229">
        <v>0</v>
      </c>
      <c r="T434" s="23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1" t="s">
        <v>207</v>
      </c>
      <c r="AT434" s="231" t="s">
        <v>290</v>
      </c>
      <c r="AU434" s="231" t="s">
        <v>93</v>
      </c>
      <c r="AY434" s="17" t="s">
        <v>140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7" t="s">
        <v>91</v>
      </c>
      <c r="BK434" s="232">
        <f>ROUND(I434*H434,2)</f>
        <v>0</v>
      </c>
      <c r="BL434" s="17" t="s">
        <v>146</v>
      </c>
      <c r="BM434" s="231" t="s">
        <v>1105</v>
      </c>
    </row>
    <row r="435" s="2" customFormat="1">
      <c r="A435" s="38"/>
      <c r="B435" s="39"/>
      <c r="C435" s="40"/>
      <c r="D435" s="233" t="s">
        <v>148</v>
      </c>
      <c r="E435" s="40"/>
      <c r="F435" s="234" t="s">
        <v>1104</v>
      </c>
      <c r="G435" s="40"/>
      <c r="H435" s="40"/>
      <c r="I435" s="235"/>
      <c r="J435" s="40"/>
      <c r="K435" s="40"/>
      <c r="L435" s="44"/>
      <c r="M435" s="236"/>
      <c r="N435" s="237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148</v>
      </c>
      <c r="AU435" s="17" t="s">
        <v>93</v>
      </c>
    </row>
    <row r="436" s="14" customFormat="1">
      <c r="A436" s="14"/>
      <c r="B436" s="248"/>
      <c r="C436" s="249"/>
      <c r="D436" s="233" t="s">
        <v>150</v>
      </c>
      <c r="E436" s="250" t="s">
        <v>1</v>
      </c>
      <c r="F436" s="251" t="s">
        <v>1106</v>
      </c>
      <c r="G436" s="249"/>
      <c r="H436" s="252">
        <v>3.2789999999999999</v>
      </c>
      <c r="I436" s="253"/>
      <c r="J436" s="249"/>
      <c r="K436" s="249"/>
      <c r="L436" s="254"/>
      <c r="M436" s="255"/>
      <c r="N436" s="256"/>
      <c r="O436" s="256"/>
      <c r="P436" s="256"/>
      <c r="Q436" s="256"/>
      <c r="R436" s="256"/>
      <c r="S436" s="256"/>
      <c r="T436" s="257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8" t="s">
        <v>150</v>
      </c>
      <c r="AU436" s="258" t="s">
        <v>93</v>
      </c>
      <c r="AV436" s="14" t="s">
        <v>93</v>
      </c>
      <c r="AW436" s="14" t="s">
        <v>36</v>
      </c>
      <c r="AX436" s="14" t="s">
        <v>91</v>
      </c>
      <c r="AY436" s="258" t="s">
        <v>140</v>
      </c>
    </row>
    <row r="437" s="2" customFormat="1" ht="14.4" customHeight="1">
      <c r="A437" s="38"/>
      <c r="B437" s="39"/>
      <c r="C437" s="219" t="s">
        <v>631</v>
      </c>
      <c r="D437" s="219" t="s">
        <v>142</v>
      </c>
      <c r="E437" s="220" t="s">
        <v>1107</v>
      </c>
      <c r="F437" s="221" t="s">
        <v>1108</v>
      </c>
      <c r="G437" s="222" t="s">
        <v>196</v>
      </c>
      <c r="H437" s="223">
        <v>88.950000000000003</v>
      </c>
      <c r="I437" s="224"/>
      <c r="J437" s="225">
        <f>ROUND(I437*H437,2)</f>
        <v>0</v>
      </c>
      <c r="K437" s="226"/>
      <c r="L437" s="44"/>
      <c r="M437" s="227" t="s">
        <v>1</v>
      </c>
      <c r="N437" s="228" t="s">
        <v>48</v>
      </c>
      <c r="O437" s="91"/>
      <c r="P437" s="229">
        <f>O437*H437</f>
        <v>0</v>
      </c>
      <c r="Q437" s="229">
        <v>0</v>
      </c>
      <c r="R437" s="229">
        <f>Q437*H437</f>
        <v>0</v>
      </c>
      <c r="S437" s="229">
        <v>0</v>
      </c>
      <c r="T437" s="230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31" t="s">
        <v>146</v>
      </c>
      <c r="AT437" s="231" t="s">
        <v>142</v>
      </c>
      <c r="AU437" s="231" t="s">
        <v>93</v>
      </c>
      <c r="AY437" s="17" t="s">
        <v>140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7" t="s">
        <v>91</v>
      </c>
      <c r="BK437" s="232">
        <f>ROUND(I437*H437,2)</f>
        <v>0</v>
      </c>
      <c r="BL437" s="17" t="s">
        <v>146</v>
      </c>
      <c r="BM437" s="231" t="s">
        <v>1109</v>
      </c>
    </row>
    <row r="438" s="2" customFormat="1">
      <c r="A438" s="38"/>
      <c r="B438" s="39"/>
      <c r="C438" s="40"/>
      <c r="D438" s="233" t="s">
        <v>148</v>
      </c>
      <c r="E438" s="40"/>
      <c r="F438" s="234" t="s">
        <v>1110</v>
      </c>
      <c r="G438" s="40"/>
      <c r="H438" s="40"/>
      <c r="I438" s="235"/>
      <c r="J438" s="40"/>
      <c r="K438" s="40"/>
      <c r="L438" s="44"/>
      <c r="M438" s="236"/>
      <c r="N438" s="237"/>
      <c r="O438" s="91"/>
      <c r="P438" s="91"/>
      <c r="Q438" s="91"/>
      <c r="R438" s="91"/>
      <c r="S438" s="91"/>
      <c r="T438" s="92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T438" s="17" t="s">
        <v>148</v>
      </c>
      <c r="AU438" s="17" t="s">
        <v>93</v>
      </c>
    </row>
    <row r="439" s="14" customFormat="1">
      <c r="A439" s="14"/>
      <c r="B439" s="248"/>
      <c r="C439" s="249"/>
      <c r="D439" s="233" t="s">
        <v>150</v>
      </c>
      <c r="E439" s="250" t="s">
        <v>1</v>
      </c>
      <c r="F439" s="251" t="s">
        <v>1111</v>
      </c>
      <c r="G439" s="249"/>
      <c r="H439" s="252">
        <v>88.950000000000003</v>
      </c>
      <c r="I439" s="253"/>
      <c r="J439" s="249"/>
      <c r="K439" s="249"/>
      <c r="L439" s="254"/>
      <c r="M439" s="255"/>
      <c r="N439" s="256"/>
      <c r="O439" s="256"/>
      <c r="P439" s="256"/>
      <c r="Q439" s="256"/>
      <c r="R439" s="256"/>
      <c r="S439" s="256"/>
      <c r="T439" s="257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8" t="s">
        <v>150</v>
      </c>
      <c r="AU439" s="258" t="s">
        <v>93</v>
      </c>
      <c r="AV439" s="14" t="s">
        <v>93</v>
      </c>
      <c r="AW439" s="14" t="s">
        <v>36</v>
      </c>
      <c r="AX439" s="14" t="s">
        <v>91</v>
      </c>
      <c r="AY439" s="258" t="s">
        <v>140</v>
      </c>
    </row>
    <row r="440" s="2" customFormat="1" ht="14.4" customHeight="1">
      <c r="A440" s="38"/>
      <c r="B440" s="39"/>
      <c r="C440" s="270" t="s">
        <v>636</v>
      </c>
      <c r="D440" s="270" t="s">
        <v>290</v>
      </c>
      <c r="E440" s="271" t="s">
        <v>558</v>
      </c>
      <c r="F440" s="272" t="s">
        <v>559</v>
      </c>
      <c r="G440" s="273" t="s">
        <v>196</v>
      </c>
      <c r="H440" s="274">
        <v>97.221999999999994</v>
      </c>
      <c r="I440" s="275"/>
      <c r="J440" s="276">
        <f>ROUND(I440*H440,2)</f>
        <v>0</v>
      </c>
      <c r="K440" s="277"/>
      <c r="L440" s="278"/>
      <c r="M440" s="279" t="s">
        <v>1</v>
      </c>
      <c r="N440" s="280" t="s">
        <v>48</v>
      </c>
      <c r="O440" s="91"/>
      <c r="P440" s="229">
        <f>O440*H440</f>
        <v>0</v>
      </c>
      <c r="Q440" s="229">
        <v>0.0031800000000000001</v>
      </c>
      <c r="R440" s="229">
        <f>Q440*H440</f>
        <v>0.30916596000000002</v>
      </c>
      <c r="S440" s="229">
        <v>0</v>
      </c>
      <c r="T440" s="23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207</v>
      </c>
      <c r="AT440" s="231" t="s">
        <v>290</v>
      </c>
      <c r="AU440" s="231" t="s">
        <v>93</v>
      </c>
      <c r="AY440" s="17" t="s">
        <v>140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91</v>
      </c>
      <c r="BK440" s="232">
        <f>ROUND(I440*H440,2)</f>
        <v>0</v>
      </c>
      <c r="BL440" s="17" t="s">
        <v>146</v>
      </c>
      <c r="BM440" s="231" t="s">
        <v>1112</v>
      </c>
    </row>
    <row r="441" s="2" customFormat="1">
      <c r="A441" s="38"/>
      <c r="B441" s="39"/>
      <c r="C441" s="40"/>
      <c r="D441" s="233" t="s">
        <v>148</v>
      </c>
      <c r="E441" s="40"/>
      <c r="F441" s="234" t="s">
        <v>559</v>
      </c>
      <c r="G441" s="40"/>
      <c r="H441" s="40"/>
      <c r="I441" s="235"/>
      <c r="J441" s="40"/>
      <c r="K441" s="40"/>
      <c r="L441" s="44"/>
      <c r="M441" s="236"/>
      <c r="N441" s="237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148</v>
      </c>
      <c r="AU441" s="17" t="s">
        <v>93</v>
      </c>
    </row>
    <row r="442" s="13" customFormat="1">
      <c r="A442" s="13"/>
      <c r="B442" s="238"/>
      <c r="C442" s="239"/>
      <c r="D442" s="233" t="s">
        <v>150</v>
      </c>
      <c r="E442" s="240" t="s">
        <v>1</v>
      </c>
      <c r="F442" s="241" t="s">
        <v>992</v>
      </c>
      <c r="G442" s="239"/>
      <c r="H442" s="240" t="s">
        <v>1</v>
      </c>
      <c r="I442" s="242"/>
      <c r="J442" s="239"/>
      <c r="K442" s="239"/>
      <c r="L442" s="243"/>
      <c r="M442" s="244"/>
      <c r="N442" s="245"/>
      <c r="O442" s="245"/>
      <c r="P442" s="245"/>
      <c r="Q442" s="245"/>
      <c r="R442" s="245"/>
      <c r="S442" s="245"/>
      <c r="T442" s="24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7" t="s">
        <v>150</v>
      </c>
      <c r="AU442" s="247" t="s">
        <v>93</v>
      </c>
      <c r="AV442" s="13" t="s">
        <v>91</v>
      </c>
      <c r="AW442" s="13" t="s">
        <v>36</v>
      </c>
      <c r="AX442" s="13" t="s">
        <v>83</v>
      </c>
      <c r="AY442" s="247" t="s">
        <v>140</v>
      </c>
    </row>
    <row r="443" s="14" customFormat="1">
      <c r="A443" s="14"/>
      <c r="B443" s="248"/>
      <c r="C443" s="249"/>
      <c r="D443" s="233" t="s">
        <v>150</v>
      </c>
      <c r="E443" s="250" t="s">
        <v>1</v>
      </c>
      <c r="F443" s="251" t="s">
        <v>1113</v>
      </c>
      <c r="G443" s="249"/>
      <c r="H443" s="252">
        <v>97.221999999999994</v>
      </c>
      <c r="I443" s="253"/>
      <c r="J443" s="249"/>
      <c r="K443" s="249"/>
      <c r="L443" s="254"/>
      <c r="M443" s="255"/>
      <c r="N443" s="256"/>
      <c r="O443" s="256"/>
      <c r="P443" s="256"/>
      <c r="Q443" s="256"/>
      <c r="R443" s="256"/>
      <c r="S443" s="256"/>
      <c r="T443" s="257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8" t="s">
        <v>150</v>
      </c>
      <c r="AU443" s="258" t="s">
        <v>93</v>
      </c>
      <c r="AV443" s="14" t="s">
        <v>93</v>
      </c>
      <c r="AW443" s="14" t="s">
        <v>36</v>
      </c>
      <c r="AX443" s="14" t="s">
        <v>91</v>
      </c>
      <c r="AY443" s="258" t="s">
        <v>140</v>
      </c>
    </row>
    <row r="444" s="2" customFormat="1" ht="14.4" customHeight="1">
      <c r="A444" s="38"/>
      <c r="B444" s="39"/>
      <c r="C444" s="270" t="s">
        <v>643</v>
      </c>
      <c r="D444" s="270" t="s">
        <v>290</v>
      </c>
      <c r="E444" s="271" t="s">
        <v>1114</v>
      </c>
      <c r="F444" s="272" t="s">
        <v>1115</v>
      </c>
      <c r="G444" s="273" t="s">
        <v>450</v>
      </c>
      <c r="H444" s="274">
        <v>1</v>
      </c>
      <c r="I444" s="275"/>
      <c r="J444" s="276">
        <f>ROUND(I444*H444,2)</f>
        <v>0</v>
      </c>
      <c r="K444" s="277"/>
      <c r="L444" s="278"/>
      <c r="M444" s="279" t="s">
        <v>1</v>
      </c>
      <c r="N444" s="280" t="s">
        <v>48</v>
      </c>
      <c r="O444" s="91"/>
      <c r="P444" s="229">
        <f>O444*H444</f>
        <v>0</v>
      </c>
      <c r="Q444" s="229">
        <v>0.00093000000000000005</v>
      </c>
      <c r="R444" s="229">
        <f>Q444*H444</f>
        <v>0.00093000000000000005</v>
      </c>
      <c r="S444" s="229">
        <v>0</v>
      </c>
      <c r="T444" s="230">
        <f>S444*H444</f>
        <v>0</v>
      </c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R444" s="231" t="s">
        <v>207</v>
      </c>
      <c r="AT444" s="231" t="s">
        <v>290</v>
      </c>
      <c r="AU444" s="231" t="s">
        <v>93</v>
      </c>
      <c r="AY444" s="17" t="s">
        <v>140</v>
      </c>
      <c r="BE444" s="232">
        <f>IF(N444="základní",J444,0)</f>
        <v>0</v>
      </c>
      <c r="BF444" s="232">
        <f>IF(N444="snížená",J444,0)</f>
        <v>0</v>
      </c>
      <c r="BG444" s="232">
        <f>IF(N444="zákl. přenesená",J444,0)</f>
        <v>0</v>
      </c>
      <c r="BH444" s="232">
        <f>IF(N444="sníž. přenesená",J444,0)</f>
        <v>0</v>
      </c>
      <c r="BI444" s="232">
        <f>IF(N444="nulová",J444,0)</f>
        <v>0</v>
      </c>
      <c r="BJ444" s="17" t="s">
        <v>91</v>
      </c>
      <c r="BK444" s="232">
        <f>ROUND(I444*H444,2)</f>
        <v>0</v>
      </c>
      <c r="BL444" s="17" t="s">
        <v>146</v>
      </c>
      <c r="BM444" s="231" t="s">
        <v>1116</v>
      </c>
    </row>
    <row r="445" s="2" customFormat="1">
      <c r="A445" s="38"/>
      <c r="B445" s="39"/>
      <c r="C445" s="40"/>
      <c r="D445" s="233" t="s">
        <v>148</v>
      </c>
      <c r="E445" s="40"/>
      <c r="F445" s="234" t="s">
        <v>1115</v>
      </c>
      <c r="G445" s="40"/>
      <c r="H445" s="40"/>
      <c r="I445" s="235"/>
      <c r="J445" s="40"/>
      <c r="K445" s="40"/>
      <c r="L445" s="44"/>
      <c r="M445" s="236"/>
      <c r="N445" s="237"/>
      <c r="O445" s="91"/>
      <c r="P445" s="91"/>
      <c r="Q445" s="91"/>
      <c r="R445" s="91"/>
      <c r="S445" s="91"/>
      <c r="T445" s="92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T445" s="17" t="s">
        <v>148</v>
      </c>
      <c r="AU445" s="17" t="s">
        <v>93</v>
      </c>
    </row>
    <row r="446" s="2" customFormat="1" ht="14.4" customHeight="1">
      <c r="A446" s="38"/>
      <c r="B446" s="39"/>
      <c r="C446" s="270" t="s">
        <v>649</v>
      </c>
      <c r="D446" s="270" t="s">
        <v>290</v>
      </c>
      <c r="E446" s="271" t="s">
        <v>1117</v>
      </c>
      <c r="F446" s="272" t="s">
        <v>1118</v>
      </c>
      <c r="G446" s="273" t="s">
        <v>450</v>
      </c>
      <c r="H446" s="274">
        <v>2</v>
      </c>
      <c r="I446" s="275"/>
      <c r="J446" s="276">
        <f>ROUND(I446*H446,2)</f>
        <v>0</v>
      </c>
      <c r="K446" s="277"/>
      <c r="L446" s="278"/>
      <c r="M446" s="279" t="s">
        <v>1</v>
      </c>
      <c r="N446" s="280" t="s">
        <v>48</v>
      </c>
      <c r="O446" s="91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R446" s="231" t="s">
        <v>207</v>
      </c>
      <c r="AT446" s="231" t="s">
        <v>290</v>
      </c>
      <c r="AU446" s="231" t="s">
        <v>93</v>
      </c>
      <c r="AY446" s="17" t="s">
        <v>140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7" t="s">
        <v>91</v>
      </c>
      <c r="BK446" s="232">
        <f>ROUND(I446*H446,2)</f>
        <v>0</v>
      </c>
      <c r="BL446" s="17" t="s">
        <v>146</v>
      </c>
      <c r="BM446" s="231" t="s">
        <v>1119</v>
      </c>
    </row>
    <row r="447" s="2" customFormat="1">
      <c r="A447" s="38"/>
      <c r="B447" s="39"/>
      <c r="C447" s="40"/>
      <c r="D447" s="233" t="s">
        <v>148</v>
      </c>
      <c r="E447" s="40"/>
      <c r="F447" s="234" t="s">
        <v>1118</v>
      </c>
      <c r="G447" s="40"/>
      <c r="H447" s="40"/>
      <c r="I447" s="235"/>
      <c r="J447" s="40"/>
      <c r="K447" s="40"/>
      <c r="L447" s="44"/>
      <c r="M447" s="236"/>
      <c r="N447" s="237"/>
      <c r="O447" s="91"/>
      <c r="P447" s="91"/>
      <c r="Q447" s="91"/>
      <c r="R447" s="91"/>
      <c r="S447" s="91"/>
      <c r="T447" s="92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T447" s="17" t="s">
        <v>148</v>
      </c>
      <c r="AU447" s="17" t="s">
        <v>93</v>
      </c>
    </row>
    <row r="448" s="2" customFormat="1" ht="14.4" customHeight="1">
      <c r="A448" s="38"/>
      <c r="B448" s="39"/>
      <c r="C448" s="270" t="s">
        <v>656</v>
      </c>
      <c r="D448" s="270" t="s">
        <v>290</v>
      </c>
      <c r="E448" s="271" t="s">
        <v>1120</v>
      </c>
      <c r="F448" s="272" t="s">
        <v>1121</v>
      </c>
      <c r="G448" s="273" t="s">
        <v>450</v>
      </c>
      <c r="H448" s="274">
        <v>3</v>
      </c>
      <c r="I448" s="275"/>
      <c r="J448" s="276">
        <f>ROUND(I448*H448,2)</f>
        <v>0</v>
      </c>
      <c r="K448" s="277"/>
      <c r="L448" s="278"/>
      <c r="M448" s="279" t="s">
        <v>1</v>
      </c>
      <c r="N448" s="280" t="s">
        <v>48</v>
      </c>
      <c r="O448" s="91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R448" s="231" t="s">
        <v>207</v>
      </c>
      <c r="AT448" s="231" t="s">
        <v>290</v>
      </c>
      <c r="AU448" s="231" t="s">
        <v>93</v>
      </c>
      <c r="AY448" s="17" t="s">
        <v>140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7" t="s">
        <v>91</v>
      </c>
      <c r="BK448" s="232">
        <f>ROUND(I448*H448,2)</f>
        <v>0</v>
      </c>
      <c r="BL448" s="17" t="s">
        <v>146</v>
      </c>
      <c r="BM448" s="231" t="s">
        <v>1122</v>
      </c>
    </row>
    <row r="449" s="2" customFormat="1">
      <c r="A449" s="38"/>
      <c r="B449" s="39"/>
      <c r="C449" s="40"/>
      <c r="D449" s="233" t="s">
        <v>148</v>
      </c>
      <c r="E449" s="40"/>
      <c r="F449" s="234" t="s">
        <v>1121</v>
      </c>
      <c r="G449" s="40"/>
      <c r="H449" s="40"/>
      <c r="I449" s="235"/>
      <c r="J449" s="40"/>
      <c r="K449" s="40"/>
      <c r="L449" s="44"/>
      <c r="M449" s="236"/>
      <c r="N449" s="237"/>
      <c r="O449" s="91"/>
      <c r="P449" s="91"/>
      <c r="Q449" s="91"/>
      <c r="R449" s="91"/>
      <c r="S449" s="91"/>
      <c r="T449" s="92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T449" s="17" t="s">
        <v>148</v>
      </c>
      <c r="AU449" s="17" t="s">
        <v>93</v>
      </c>
    </row>
    <row r="450" s="2" customFormat="1" ht="14.4" customHeight="1">
      <c r="A450" s="38"/>
      <c r="B450" s="39"/>
      <c r="C450" s="219" t="s">
        <v>662</v>
      </c>
      <c r="D450" s="219" t="s">
        <v>142</v>
      </c>
      <c r="E450" s="220" t="s">
        <v>563</v>
      </c>
      <c r="F450" s="221" t="s">
        <v>564</v>
      </c>
      <c r="G450" s="222" t="s">
        <v>450</v>
      </c>
      <c r="H450" s="223">
        <v>30</v>
      </c>
      <c r="I450" s="224"/>
      <c r="J450" s="225">
        <f>ROUND(I450*H450,2)</f>
        <v>0</v>
      </c>
      <c r="K450" s="226"/>
      <c r="L450" s="44"/>
      <c r="M450" s="227" t="s">
        <v>1</v>
      </c>
      <c r="N450" s="228" t="s">
        <v>48</v>
      </c>
      <c r="O450" s="91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31" t="s">
        <v>146</v>
      </c>
      <c r="AT450" s="231" t="s">
        <v>142</v>
      </c>
      <c r="AU450" s="231" t="s">
        <v>93</v>
      </c>
      <c r="AY450" s="17" t="s">
        <v>140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7" t="s">
        <v>91</v>
      </c>
      <c r="BK450" s="232">
        <f>ROUND(I450*H450,2)</f>
        <v>0</v>
      </c>
      <c r="BL450" s="17" t="s">
        <v>146</v>
      </c>
      <c r="BM450" s="231" t="s">
        <v>1123</v>
      </c>
    </row>
    <row r="451" s="2" customFormat="1">
      <c r="A451" s="38"/>
      <c r="B451" s="39"/>
      <c r="C451" s="40"/>
      <c r="D451" s="233" t="s">
        <v>148</v>
      </c>
      <c r="E451" s="40"/>
      <c r="F451" s="234" t="s">
        <v>566</v>
      </c>
      <c r="G451" s="40"/>
      <c r="H451" s="40"/>
      <c r="I451" s="235"/>
      <c r="J451" s="40"/>
      <c r="K451" s="40"/>
      <c r="L451" s="44"/>
      <c r="M451" s="236"/>
      <c r="N451" s="237"/>
      <c r="O451" s="91"/>
      <c r="P451" s="91"/>
      <c r="Q451" s="91"/>
      <c r="R451" s="91"/>
      <c r="S451" s="91"/>
      <c r="T451" s="92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T451" s="17" t="s">
        <v>148</v>
      </c>
      <c r="AU451" s="17" t="s">
        <v>93</v>
      </c>
    </row>
    <row r="452" s="2" customFormat="1" ht="14.4" customHeight="1">
      <c r="A452" s="38"/>
      <c r="B452" s="39"/>
      <c r="C452" s="270" t="s">
        <v>667</v>
      </c>
      <c r="D452" s="270" t="s">
        <v>290</v>
      </c>
      <c r="E452" s="271" t="s">
        <v>568</v>
      </c>
      <c r="F452" s="272" t="s">
        <v>569</v>
      </c>
      <c r="G452" s="273" t="s">
        <v>450</v>
      </c>
      <c r="H452" s="274">
        <v>30</v>
      </c>
      <c r="I452" s="275"/>
      <c r="J452" s="276">
        <f>ROUND(I452*H452,2)</f>
        <v>0</v>
      </c>
      <c r="K452" s="277"/>
      <c r="L452" s="278"/>
      <c r="M452" s="279" t="s">
        <v>1</v>
      </c>
      <c r="N452" s="280" t="s">
        <v>48</v>
      </c>
      <c r="O452" s="91"/>
      <c r="P452" s="229">
        <f>O452*H452</f>
        <v>0</v>
      </c>
      <c r="Q452" s="229">
        <v>0.00072000000000000005</v>
      </c>
      <c r="R452" s="229">
        <f>Q452*H452</f>
        <v>0.021600000000000001</v>
      </c>
      <c r="S452" s="229">
        <v>0</v>
      </c>
      <c r="T452" s="230">
        <f>S452*H452</f>
        <v>0</v>
      </c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R452" s="231" t="s">
        <v>207</v>
      </c>
      <c r="AT452" s="231" t="s">
        <v>290</v>
      </c>
      <c r="AU452" s="231" t="s">
        <v>93</v>
      </c>
      <c r="AY452" s="17" t="s">
        <v>140</v>
      </c>
      <c r="BE452" s="232">
        <f>IF(N452="základní",J452,0)</f>
        <v>0</v>
      </c>
      <c r="BF452" s="232">
        <f>IF(N452="snížená",J452,0)</f>
        <v>0</v>
      </c>
      <c r="BG452" s="232">
        <f>IF(N452="zákl. přenesená",J452,0)</f>
        <v>0</v>
      </c>
      <c r="BH452" s="232">
        <f>IF(N452="sníž. přenesená",J452,0)</f>
        <v>0</v>
      </c>
      <c r="BI452" s="232">
        <f>IF(N452="nulová",J452,0)</f>
        <v>0</v>
      </c>
      <c r="BJ452" s="17" t="s">
        <v>91</v>
      </c>
      <c r="BK452" s="232">
        <f>ROUND(I452*H452,2)</f>
        <v>0</v>
      </c>
      <c r="BL452" s="17" t="s">
        <v>146</v>
      </c>
      <c r="BM452" s="231" t="s">
        <v>1124</v>
      </c>
    </row>
    <row r="453" s="2" customFormat="1">
      <c r="A453" s="38"/>
      <c r="B453" s="39"/>
      <c r="C453" s="40"/>
      <c r="D453" s="233" t="s">
        <v>148</v>
      </c>
      <c r="E453" s="40"/>
      <c r="F453" s="234" t="s">
        <v>569</v>
      </c>
      <c r="G453" s="40"/>
      <c r="H453" s="40"/>
      <c r="I453" s="235"/>
      <c r="J453" s="40"/>
      <c r="K453" s="40"/>
      <c r="L453" s="44"/>
      <c r="M453" s="236"/>
      <c r="N453" s="237"/>
      <c r="O453" s="91"/>
      <c r="P453" s="91"/>
      <c r="Q453" s="91"/>
      <c r="R453" s="91"/>
      <c r="S453" s="91"/>
      <c r="T453" s="92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T453" s="17" t="s">
        <v>148</v>
      </c>
      <c r="AU453" s="17" t="s">
        <v>93</v>
      </c>
    </row>
    <row r="454" s="2" customFormat="1" ht="14.4" customHeight="1">
      <c r="A454" s="38"/>
      <c r="B454" s="39"/>
      <c r="C454" s="219" t="s">
        <v>674</v>
      </c>
      <c r="D454" s="219" t="s">
        <v>142</v>
      </c>
      <c r="E454" s="220" t="s">
        <v>1125</v>
      </c>
      <c r="F454" s="221" t="s">
        <v>1126</v>
      </c>
      <c r="G454" s="222" t="s">
        <v>450</v>
      </c>
      <c r="H454" s="223">
        <v>1</v>
      </c>
      <c r="I454" s="224"/>
      <c r="J454" s="225">
        <f>ROUND(I454*H454,2)</f>
        <v>0</v>
      </c>
      <c r="K454" s="226"/>
      <c r="L454" s="44"/>
      <c r="M454" s="227" t="s">
        <v>1</v>
      </c>
      <c r="N454" s="228" t="s">
        <v>48</v>
      </c>
      <c r="O454" s="91"/>
      <c r="P454" s="229">
        <f>O454*H454</f>
        <v>0</v>
      </c>
      <c r="Q454" s="229">
        <v>2.0000000000000002E-05</v>
      </c>
      <c r="R454" s="229">
        <f>Q454*H454</f>
        <v>2.0000000000000002E-05</v>
      </c>
      <c r="S454" s="229">
        <v>0</v>
      </c>
      <c r="T454" s="230">
        <f>S454*H454</f>
        <v>0</v>
      </c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R454" s="231" t="s">
        <v>146</v>
      </c>
      <c r="AT454" s="231" t="s">
        <v>142</v>
      </c>
      <c r="AU454" s="231" t="s">
        <v>93</v>
      </c>
      <c r="AY454" s="17" t="s">
        <v>140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7" t="s">
        <v>91</v>
      </c>
      <c r="BK454" s="232">
        <f>ROUND(I454*H454,2)</f>
        <v>0</v>
      </c>
      <c r="BL454" s="17" t="s">
        <v>146</v>
      </c>
      <c r="BM454" s="231" t="s">
        <v>1127</v>
      </c>
    </row>
    <row r="455" s="2" customFormat="1">
      <c r="A455" s="38"/>
      <c r="B455" s="39"/>
      <c r="C455" s="40"/>
      <c r="D455" s="233" t="s">
        <v>148</v>
      </c>
      <c r="E455" s="40"/>
      <c r="F455" s="234" t="s">
        <v>1128</v>
      </c>
      <c r="G455" s="40"/>
      <c r="H455" s="40"/>
      <c r="I455" s="235"/>
      <c r="J455" s="40"/>
      <c r="K455" s="40"/>
      <c r="L455" s="44"/>
      <c r="M455" s="236"/>
      <c r="N455" s="237"/>
      <c r="O455" s="91"/>
      <c r="P455" s="91"/>
      <c r="Q455" s="91"/>
      <c r="R455" s="91"/>
      <c r="S455" s="91"/>
      <c r="T455" s="92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T455" s="17" t="s">
        <v>148</v>
      </c>
      <c r="AU455" s="17" t="s">
        <v>93</v>
      </c>
    </row>
    <row r="456" s="2" customFormat="1" ht="14.4" customHeight="1">
      <c r="A456" s="38"/>
      <c r="B456" s="39"/>
      <c r="C456" s="270" t="s">
        <v>678</v>
      </c>
      <c r="D456" s="270" t="s">
        <v>290</v>
      </c>
      <c r="E456" s="271" t="s">
        <v>1129</v>
      </c>
      <c r="F456" s="272" t="s">
        <v>1130</v>
      </c>
      <c r="G456" s="273" t="s">
        <v>450</v>
      </c>
      <c r="H456" s="274">
        <v>1</v>
      </c>
      <c r="I456" s="275"/>
      <c r="J456" s="276">
        <f>ROUND(I456*H456,2)</f>
        <v>0</v>
      </c>
      <c r="K456" s="277"/>
      <c r="L456" s="278"/>
      <c r="M456" s="279" t="s">
        <v>1</v>
      </c>
      <c r="N456" s="280" t="s">
        <v>48</v>
      </c>
      <c r="O456" s="91"/>
      <c r="P456" s="229">
        <f>O456*H456</f>
        <v>0</v>
      </c>
      <c r="Q456" s="229">
        <v>0.0047999999999999996</v>
      </c>
      <c r="R456" s="229">
        <f>Q456*H456</f>
        <v>0.0047999999999999996</v>
      </c>
      <c r="S456" s="229">
        <v>0</v>
      </c>
      <c r="T456" s="230">
        <f>S456*H456</f>
        <v>0</v>
      </c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R456" s="231" t="s">
        <v>207</v>
      </c>
      <c r="AT456" s="231" t="s">
        <v>290</v>
      </c>
      <c r="AU456" s="231" t="s">
        <v>93</v>
      </c>
      <c r="AY456" s="17" t="s">
        <v>140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7" t="s">
        <v>91</v>
      </c>
      <c r="BK456" s="232">
        <f>ROUND(I456*H456,2)</f>
        <v>0</v>
      </c>
      <c r="BL456" s="17" t="s">
        <v>146</v>
      </c>
      <c r="BM456" s="231" t="s">
        <v>1131</v>
      </c>
    </row>
    <row r="457" s="2" customFormat="1">
      <c r="A457" s="38"/>
      <c r="B457" s="39"/>
      <c r="C457" s="40"/>
      <c r="D457" s="233" t="s">
        <v>148</v>
      </c>
      <c r="E457" s="40"/>
      <c r="F457" s="234" t="s">
        <v>1132</v>
      </c>
      <c r="G457" s="40"/>
      <c r="H457" s="40"/>
      <c r="I457" s="235"/>
      <c r="J457" s="40"/>
      <c r="K457" s="40"/>
      <c r="L457" s="44"/>
      <c r="M457" s="236"/>
      <c r="N457" s="237"/>
      <c r="O457" s="91"/>
      <c r="P457" s="91"/>
      <c r="Q457" s="91"/>
      <c r="R457" s="91"/>
      <c r="S457" s="91"/>
      <c r="T457" s="92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T457" s="17" t="s">
        <v>148</v>
      </c>
      <c r="AU457" s="17" t="s">
        <v>93</v>
      </c>
    </row>
    <row r="458" s="2" customFormat="1" ht="14.4" customHeight="1">
      <c r="A458" s="38"/>
      <c r="B458" s="39"/>
      <c r="C458" s="270" t="s">
        <v>682</v>
      </c>
      <c r="D458" s="270" t="s">
        <v>290</v>
      </c>
      <c r="E458" s="271" t="s">
        <v>1133</v>
      </c>
      <c r="F458" s="272" t="s">
        <v>1134</v>
      </c>
      <c r="G458" s="273" t="s">
        <v>450</v>
      </c>
      <c r="H458" s="274">
        <v>1</v>
      </c>
      <c r="I458" s="275"/>
      <c r="J458" s="276">
        <f>ROUND(I458*H458,2)</f>
        <v>0</v>
      </c>
      <c r="K458" s="277"/>
      <c r="L458" s="278"/>
      <c r="M458" s="279" t="s">
        <v>1</v>
      </c>
      <c r="N458" s="280" t="s">
        <v>48</v>
      </c>
      <c r="O458" s="91"/>
      <c r="P458" s="229">
        <f>O458*H458</f>
        <v>0</v>
      </c>
      <c r="Q458" s="229">
        <v>0.0035000000000000001</v>
      </c>
      <c r="R458" s="229">
        <f>Q458*H458</f>
        <v>0.0035000000000000001</v>
      </c>
      <c r="S458" s="229">
        <v>0</v>
      </c>
      <c r="T458" s="23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31" t="s">
        <v>207</v>
      </c>
      <c r="AT458" s="231" t="s">
        <v>290</v>
      </c>
      <c r="AU458" s="231" t="s">
        <v>93</v>
      </c>
      <c r="AY458" s="17" t="s">
        <v>140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7" t="s">
        <v>91</v>
      </c>
      <c r="BK458" s="232">
        <f>ROUND(I458*H458,2)</f>
        <v>0</v>
      </c>
      <c r="BL458" s="17" t="s">
        <v>146</v>
      </c>
      <c r="BM458" s="231" t="s">
        <v>1135</v>
      </c>
    </row>
    <row r="459" s="2" customFormat="1">
      <c r="A459" s="38"/>
      <c r="B459" s="39"/>
      <c r="C459" s="40"/>
      <c r="D459" s="233" t="s">
        <v>148</v>
      </c>
      <c r="E459" s="40"/>
      <c r="F459" s="234" t="s">
        <v>1136</v>
      </c>
      <c r="G459" s="40"/>
      <c r="H459" s="40"/>
      <c r="I459" s="235"/>
      <c r="J459" s="40"/>
      <c r="K459" s="40"/>
      <c r="L459" s="44"/>
      <c r="M459" s="236"/>
      <c r="N459" s="237"/>
      <c r="O459" s="91"/>
      <c r="P459" s="91"/>
      <c r="Q459" s="91"/>
      <c r="R459" s="91"/>
      <c r="S459" s="91"/>
      <c r="T459" s="92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T459" s="17" t="s">
        <v>148</v>
      </c>
      <c r="AU459" s="17" t="s">
        <v>93</v>
      </c>
    </row>
    <row r="460" s="2" customFormat="1" ht="14.4" customHeight="1">
      <c r="A460" s="38"/>
      <c r="B460" s="39"/>
      <c r="C460" s="219" t="s">
        <v>694</v>
      </c>
      <c r="D460" s="219" t="s">
        <v>142</v>
      </c>
      <c r="E460" s="220" t="s">
        <v>1137</v>
      </c>
      <c r="F460" s="221" t="s">
        <v>1138</v>
      </c>
      <c r="G460" s="222" t="s">
        <v>450</v>
      </c>
      <c r="H460" s="223">
        <v>6</v>
      </c>
      <c r="I460" s="224"/>
      <c r="J460" s="225">
        <f>ROUND(I460*H460,2)</f>
        <v>0</v>
      </c>
      <c r="K460" s="226"/>
      <c r="L460" s="44"/>
      <c r="M460" s="227" t="s">
        <v>1</v>
      </c>
      <c r="N460" s="228" t="s">
        <v>48</v>
      </c>
      <c r="O460" s="91"/>
      <c r="P460" s="229">
        <f>O460*H460</f>
        <v>0</v>
      </c>
      <c r="Q460" s="229">
        <v>0.00085999999999999998</v>
      </c>
      <c r="R460" s="229">
        <f>Q460*H460</f>
        <v>0.0051599999999999997</v>
      </c>
      <c r="S460" s="229">
        <v>0</v>
      </c>
      <c r="T460" s="230">
        <f>S460*H460</f>
        <v>0</v>
      </c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R460" s="231" t="s">
        <v>146</v>
      </c>
      <c r="AT460" s="231" t="s">
        <v>142</v>
      </c>
      <c r="AU460" s="231" t="s">
        <v>93</v>
      </c>
      <c r="AY460" s="17" t="s">
        <v>140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7" t="s">
        <v>91</v>
      </c>
      <c r="BK460" s="232">
        <f>ROUND(I460*H460,2)</f>
        <v>0</v>
      </c>
      <c r="BL460" s="17" t="s">
        <v>146</v>
      </c>
      <c r="BM460" s="231" t="s">
        <v>1139</v>
      </c>
    </row>
    <row r="461" s="2" customFormat="1">
      <c r="A461" s="38"/>
      <c r="B461" s="39"/>
      <c r="C461" s="40"/>
      <c r="D461" s="233" t="s">
        <v>148</v>
      </c>
      <c r="E461" s="40"/>
      <c r="F461" s="234" t="s">
        <v>1140</v>
      </c>
      <c r="G461" s="40"/>
      <c r="H461" s="40"/>
      <c r="I461" s="235"/>
      <c r="J461" s="40"/>
      <c r="K461" s="40"/>
      <c r="L461" s="44"/>
      <c r="M461" s="236"/>
      <c r="N461" s="237"/>
      <c r="O461" s="91"/>
      <c r="P461" s="91"/>
      <c r="Q461" s="91"/>
      <c r="R461" s="91"/>
      <c r="S461" s="91"/>
      <c r="T461" s="92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T461" s="17" t="s">
        <v>148</v>
      </c>
      <c r="AU461" s="17" t="s">
        <v>93</v>
      </c>
    </row>
    <row r="462" s="2" customFormat="1" ht="14.4" customHeight="1">
      <c r="A462" s="38"/>
      <c r="B462" s="39"/>
      <c r="C462" s="270" t="s">
        <v>700</v>
      </c>
      <c r="D462" s="270" t="s">
        <v>290</v>
      </c>
      <c r="E462" s="271" t="s">
        <v>1141</v>
      </c>
      <c r="F462" s="272" t="s">
        <v>1142</v>
      </c>
      <c r="G462" s="273" t="s">
        <v>450</v>
      </c>
      <c r="H462" s="274">
        <v>6</v>
      </c>
      <c r="I462" s="275"/>
      <c r="J462" s="276">
        <f>ROUND(I462*H462,2)</f>
        <v>0</v>
      </c>
      <c r="K462" s="277"/>
      <c r="L462" s="278"/>
      <c r="M462" s="279" t="s">
        <v>1</v>
      </c>
      <c r="N462" s="280" t="s">
        <v>48</v>
      </c>
      <c r="O462" s="91"/>
      <c r="P462" s="229">
        <f>O462*H462</f>
        <v>0</v>
      </c>
      <c r="Q462" s="229">
        <v>0.017999999999999999</v>
      </c>
      <c r="R462" s="229">
        <f>Q462*H462</f>
        <v>0.10799999999999999</v>
      </c>
      <c r="S462" s="229">
        <v>0</v>
      </c>
      <c r="T462" s="230">
        <f>S462*H462</f>
        <v>0</v>
      </c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R462" s="231" t="s">
        <v>207</v>
      </c>
      <c r="AT462" s="231" t="s">
        <v>290</v>
      </c>
      <c r="AU462" s="231" t="s">
        <v>93</v>
      </c>
      <c r="AY462" s="17" t="s">
        <v>140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7" t="s">
        <v>91</v>
      </c>
      <c r="BK462" s="232">
        <f>ROUND(I462*H462,2)</f>
        <v>0</v>
      </c>
      <c r="BL462" s="17" t="s">
        <v>146</v>
      </c>
      <c r="BM462" s="231" t="s">
        <v>1143</v>
      </c>
    </row>
    <row r="463" s="2" customFormat="1">
      <c r="A463" s="38"/>
      <c r="B463" s="39"/>
      <c r="C463" s="40"/>
      <c r="D463" s="233" t="s">
        <v>148</v>
      </c>
      <c r="E463" s="40"/>
      <c r="F463" s="234" t="s">
        <v>1142</v>
      </c>
      <c r="G463" s="40"/>
      <c r="H463" s="40"/>
      <c r="I463" s="235"/>
      <c r="J463" s="40"/>
      <c r="K463" s="40"/>
      <c r="L463" s="44"/>
      <c r="M463" s="236"/>
      <c r="N463" s="237"/>
      <c r="O463" s="91"/>
      <c r="P463" s="91"/>
      <c r="Q463" s="91"/>
      <c r="R463" s="91"/>
      <c r="S463" s="91"/>
      <c r="T463" s="92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T463" s="17" t="s">
        <v>148</v>
      </c>
      <c r="AU463" s="17" t="s">
        <v>93</v>
      </c>
    </row>
    <row r="464" s="2" customFormat="1" ht="14.4" customHeight="1">
      <c r="A464" s="38"/>
      <c r="B464" s="39"/>
      <c r="C464" s="270" t="s">
        <v>704</v>
      </c>
      <c r="D464" s="270" t="s">
        <v>290</v>
      </c>
      <c r="E464" s="271" t="s">
        <v>1144</v>
      </c>
      <c r="F464" s="272" t="s">
        <v>1145</v>
      </c>
      <c r="G464" s="273" t="s">
        <v>450</v>
      </c>
      <c r="H464" s="274">
        <v>6</v>
      </c>
      <c r="I464" s="275"/>
      <c r="J464" s="276">
        <f>ROUND(I464*H464,2)</f>
        <v>0</v>
      </c>
      <c r="K464" s="277"/>
      <c r="L464" s="278"/>
      <c r="M464" s="279" t="s">
        <v>1</v>
      </c>
      <c r="N464" s="280" t="s">
        <v>48</v>
      </c>
      <c r="O464" s="91"/>
      <c r="P464" s="229">
        <f>O464*H464</f>
        <v>0</v>
      </c>
      <c r="Q464" s="229">
        <v>0.0035000000000000001</v>
      </c>
      <c r="R464" s="229">
        <f>Q464*H464</f>
        <v>0.021000000000000001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207</v>
      </c>
      <c r="AT464" s="231" t="s">
        <v>290</v>
      </c>
      <c r="AU464" s="231" t="s">
        <v>93</v>
      </c>
      <c r="AY464" s="17" t="s">
        <v>140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91</v>
      </c>
      <c r="BK464" s="232">
        <f>ROUND(I464*H464,2)</f>
        <v>0</v>
      </c>
      <c r="BL464" s="17" t="s">
        <v>146</v>
      </c>
      <c r="BM464" s="231" t="s">
        <v>1146</v>
      </c>
    </row>
    <row r="465" s="2" customFormat="1">
      <c r="A465" s="38"/>
      <c r="B465" s="39"/>
      <c r="C465" s="40"/>
      <c r="D465" s="233" t="s">
        <v>148</v>
      </c>
      <c r="E465" s="40"/>
      <c r="F465" s="234" t="s">
        <v>1147</v>
      </c>
      <c r="G465" s="40"/>
      <c r="H465" s="40"/>
      <c r="I465" s="235"/>
      <c r="J465" s="40"/>
      <c r="K465" s="40"/>
      <c r="L465" s="44"/>
      <c r="M465" s="236"/>
      <c r="N465" s="237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148</v>
      </c>
      <c r="AU465" s="17" t="s">
        <v>93</v>
      </c>
    </row>
    <row r="466" s="14" customFormat="1">
      <c r="A466" s="14"/>
      <c r="B466" s="248"/>
      <c r="C466" s="249"/>
      <c r="D466" s="233" t="s">
        <v>150</v>
      </c>
      <c r="E466" s="250" t="s">
        <v>1</v>
      </c>
      <c r="F466" s="251" t="s">
        <v>193</v>
      </c>
      <c r="G466" s="249"/>
      <c r="H466" s="252">
        <v>6</v>
      </c>
      <c r="I466" s="253"/>
      <c r="J466" s="249"/>
      <c r="K466" s="249"/>
      <c r="L466" s="254"/>
      <c r="M466" s="255"/>
      <c r="N466" s="256"/>
      <c r="O466" s="256"/>
      <c r="P466" s="256"/>
      <c r="Q466" s="256"/>
      <c r="R466" s="256"/>
      <c r="S466" s="256"/>
      <c r="T466" s="257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8" t="s">
        <v>150</v>
      </c>
      <c r="AU466" s="258" t="s">
        <v>93</v>
      </c>
      <c r="AV466" s="14" t="s">
        <v>93</v>
      </c>
      <c r="AW466" s="14" t="s">
        <v>36</v>
      </c>
      <c r="AX466" s="14" t="s">
        <v>91</v>
      </c>
      <c r="AY466" s="258" t="s">
        <v>140</v>
      </c>
    </row>
    <row r="467" s="2" customFormat="1" ht="14.4" customHeight="1">
      <c r="A467" s="38"/>
      <c r="B467" s="39"/>
      <c r="C467" s="270" t="s">
        <v>709</v>
      </c>
      <c r="D467" s="270" t="s">
        <v>290</v>
      </c>
      <c r="E467" s="271" t="s">
        <v>592</v>
      </c>
      <c r="F467" s="272" t="s">
        <v>1148</v>
      </c>
      <c r="G467" s="273" t="s">
        <v>450</v>
      </c>
      <c r="H467" s="274">
        <v>3</v>
      </c>
      <c r="I467" s="275"/>
      <c r="J467" s="276">
        <f>ROUND(I467*H467,2)</f>
        <v>0</v>
      </c>
      <c r="K467" s="277"/>
      <c r="L467" s="278"/>
      <c r="M467" s="279" t="s">
        <v>1</v>
      </c>
      <c r="N467" s="280" t="s">
        <v>48</v>
      </c>
      <c r="O467" s="91"/>
      <c r="P467" s="229">
        <f>O467*H467</f>
        <v>0</v>
      </c>
      <c r="Q467" s="229">
        <v>0.0040000000000000001</v>
      </c>
      <c r="R467" s="229">
        <f>Q467*H467</f>
        <v>0.012</v>
      </c>
      <c r="S467" s="229">
        <v>0</v>
      </c>
      <c r="T467" s="230">
        <f>S467*H467</f>
        <v>0</v>
      </c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R467" s="231" t="s">
        <v>207</v>
      </c>
      <c r="AT467" s="231" t="s">
        <v>290</v>
      </c>
      <c r="AU467" s="231" t="s">
        <v>93</v>
      </c>
      <c r="AY467" s="17" t="s">
        <v>140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7" t="s">
        <v>91</v>
      </c>
      <c r="BK467" s="232">
        <f>ROUND(I467*H467,2)</f>
        <v>0</v>
      </c>
      <c r="BL467" s="17" t="s">
        <v>146</v>
      </c>
      <c r="BM467" s="231" t="s">
        <v>1149</v>
      </c>
    </row>
    <row r="468" s="2" customFormat="1">
      <c r="A468" s="38"/>
      <c r="B468" s="39"/>
      <c r="C468" s="40"/>
      <c r="D468" s="233" t="s">
        <v>148</v>
      </c>
      <c r="E468" s="40"/>
      <c r="F468" s="234" t="s">
        <v>595</v>
      </c>
      <c r="G468" s="40"/>
      <c r="H468" s="40"/>
      <c r="I468" s="235"/>
      <c r="J468" s="40"/>
      <c r="K468" s="40"/>
      <c r="L468" s="44"/>
      <c r="M468" s="236"/>
      <c r="N468" s="237"/>
      <c r="O468" s="91"/>
      <c r="P468" s="91"/>
      <c r="Q468" s="91"/>
      <c r="R468" s="91"/>
      <c r="S468" s="91"/>
      <c r="T468" s="92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T468" s="17" t="s">
        <v>148</v>
      </c>
      <c r="AU468" s="17" t="s">
        <v>93</v>
      </c>
    </row>
    <row r="469" s="2" customFormat="1" ht="14.4" customHeight="1">
      <c r="A469" s="38"/>
      <c r="B469" s="39"/>
      <c r="C469" s="219" t="s">
        <v>713</v>
      </c>
      <c r="D469" s="219" t="s">
        <v>142</v>
      </c>
      <c r="E469" s="220" t="s">
        <v>1150</v>
      </c>
      <c r="F469" s="221" t="s">
        <v>1151</v>
      </c>
      <c r="G469" s="222" t="s">
        <v>450</v>
      </c>
      <c r="H469" s="223">
        <v>5</v>
      </c>
      <c r="I469" s="224"/>
      <c r="J469" s="225">
        <f>ROUND(I469*H469,2)</f>
        <v>0</v>
      </c>
      <c r="K469" s="226"/>
      <c r="L469" s="44"/>
      <c r="M469" s="227" t="s">
        <v>1</v>
      </c>
      <c r="N469" s="228" t="s">
        <v>48</v>
      </c>
      <c r="O469" s="91"/>
      <c r="P469" s="229">
        <f>O469*H469</f>
        <v>0</v>
      </c>
      <c r="Q469" s="229">
        <v>0.00034000000000000002</v>
      </c>
      <c r="R469" s="229">
        <f>Q469*H469</f>
        <v>0.0017000000000000001</v>
      </c>
      <c r="S469" s="229">
        <v>0</v>
      </c>
      <c r="T469" s="230">
        <f>S469*H469</f>
        <v>0</v>
      </c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R469" s="231" t="s">
        <v>146</v>
      </c>
      <c r="AT469" s="231" t="s">
        <v>142</v>
      </c>
      <c r="AU469" s="231" t="s">
        <v>93</v>
      </c>
      <c r="AY469" s="17" t="s">
        <v>140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7" t="s">
        <v>91</v>
      </c>
      <c r="BK469" s="232">
        <f>ROUND(I469*H469,2)</f>
        <v>0</v>
      </c>
      <c r="BL469" s="17" t="s">
        <v>146</v>
      </c>
      <c r="BM469" s="231" t="s">
        <v>1152</v>
      </c>
    </row>
    <row r="470" s="2" customFormat="1">
      <c r="A470" s="38"/>
      <c r="B470" s="39"/>
      <c r="C470" s="40"/>
      <c r="D470" s="233" t="s">
        <v>148</v>
      </c>
      <c r="E470" s="40"/>
      <c r="F470" s="234" t="s">
        <v>1153</v>
      </c>
      <c r="G470" s="40"/>
      <c r="H470" s="40"/>
      <c r="I470" s="235"/>
      <c r="J470" s="40"/>
      <c r="K470" s="40"/>
      <c r="L470" s="44"/>
      <c r="M470" s="236"/>
      <c r="N470" s="237"/>
      <c r="O470" s="91"/>
      <c r="P470" s="91"/>
      <c r="Q470" s="91"/>
      <c r="R470" s="91"/>
      <c r="S470" s="91"/>
      <c r="T470" s="92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T470" s="17" t="s">
        <v>148</v>
      </c>
      <c r="AU470" s="17" t="s">
        <v>93</v>
      </c>
    </row>
    <row r="471" s="2" customFormat="1" ht="14.4" customHeight="1">
      <c r="A471" s="38"/>
      <c r="B471" s="39"/>
      <c r="C471" s="270" t="s">
        <v>721</v>
      </c>
      <c r="D471" s="270" t="s">
        <v>290</v>
      </c>
      <c r="E471" s="271" t="s">
        <v>1154</v>
      </c>
      <c r="F471" s="272" t="s">
        <v>1155</v>
      </c>
      <c r="G471" s="273" t="s">
        <v>450</v>
      </c>
      <c r="H471" s="274">
        <v>5</v>
      </c>
      <c r="I471" s="275"/>
      <c r="J471" s="276">
        <f>ROUND(I471*H471,2)</f>
        <v>0</v>
      </c>
      <c r="K471" s="277"/>
      <c r="L471" s="278"/>
      <c r="M471" s="279" t="s">
        <v>1</v>
      </c>
      <c r="N471" s="280" t="s">
        <v>48</v>
      </c>
      <c r="O471" s="91"/>
      <c r="P471" s="229">
        <f>O471*H471</f>
        <v>0</v>
      </c>
      <c r="Q471" s="229">
        <v>0.042999999999999997</v>
      </c>
      <c r="R471" s="229">
        <f>Q471*H471</f>
        <v>0.21499999999999997</v>
      </c>
      <c r="S471" s="229">
        <v>0</v>
      </c>
      <c r="T471" s="23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31" t="s">
        <v>207</v>
      </c>
      <c r="AT471" s="231" t="s">
        <v>290</v>
      </c>
      <c r="AU471" s="231" t="s">
        <v>93</v>
      </c>
      <c r="AY471" s="17" t="s">
        <v>140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7" t="s">
        <v>91</v>
      </c>
      <c r="BK471" s="232">
        <f>ROUND(I471*H471,2)</f>
        <v>0</v>
      </c>
      <c r="BL471" s="17" t="s">
        <v>146</v>
      </c>
      <c r="BM471" s="231" t="s">
        <v>1156</v>
      </c>
    </row>
    <row r="472" s="2" customFormat="1">
      <c r="A472" s="38"/>
      <c r="B472" s="39"/>
      <c r="C472" s="40"/>
      <c r="D472" s="233" t="s">
        <v>148</v>
      </c>
      <c r="E472" s="40"/>
      <c r="F472" s="234" t="s">
        <v>1155</v>
      </c>
      <c r="G472" s="40"/>
      <c r="H472" s="40"/>
      <c r="I472" s="235"/>
      <c r="J472" s="40"/>
      <c r="K472" s="40"/>
      <c r="L472" s="44"/>
      <c r="M472" s="236"/>
      <c r="N472" s="237"/>
      <c r="O472" s="91"/>
      <c r="P472" s="91"/>
      <c r="Q472" s="91"/>
      <c r="R472" s="91"/>
      <c r="S472" s="91"/>
      <c r="T472" s="92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T472" s="17" t="s">
        <v>148</v>
      </c>
      <c r="AU472" s="17" t="s">
        <v>93</v>
      </c>
    </row>
    <row r="473" s="13" customFormat="1">
      <c r="A473" s="13"/>
      <c r="B473" s="238"/>
      <c r="C473" s="239"/>
      <c r="D473" s="233" t="s">
        <v>150</v>
      </c>
      <c r="E473" s="240" t="s">
        <v>1</v>
      </c>
      <c r="F473" s="241" t="s">
        <v>992</v>
      </c>
      <c r="G473" s="239"/>
      <c r="H473" s="240" t="s">
        <v>1</v>
      </c>
      <c r="I473" s="242"/>
      <c r="J473" s="239"/>
      <c r="K473" s="239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150</v>
      </c>
      <c r="AU473" s="247" t="s">
        <v>93</v>
      </c>
      <c r="AV473" s="13" t="s">
        <v>91</v>
      </c>
      <c r="AW473" s="13" t="s">
        <v>36</v>
      </c>
      <c r="AX473" s="13" t="s">
        <v>83</v>
      </c>
      <c r="AY473" s="247" t="s">
        <v>140</v>
      </c>
    </row>
    <row r="474" s="14" customFormat="1">
      <c r="A474" s="14"/>
      <c r="B474" s="248"/>
      <c r="C474" s="249"/>
      <c r="D474" s="233" t="s">
        <v>150</v>
      </c>
      <c r="E474" s="250" t="s">
        <v>1</v>
      </c>
      <c r="F474" s="251" t="s">
        <v>183</v>
      </c>
      <c r="G474" s="249"/>
      <c r="H474" s="252">
        <v>5</v>
      </c>
      <c r="I474" s="253"/>
      <c r="J474" s="249"/>
      <c r="K474" s="249"/>
      <c r="L474" s="254"/>
      <c r="M474" s="255"/>
      <c r="N474" s="256"/>
      <c r="O474" s="256"/>
      <c r="P474" s="256"/>
      <c r="Q474" s="256"/>
      <c r="R474" s="256"/>
      <c r="S474" s="256"/>
      <c r="T474" s="257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8" t="s">
        <v>150</v>
      </c>
      <c r="AU474" s="258" t="s">
        <v>93</v>
      </c>
      <c r="AV474" s="14" t="s">
        <v>93</v>
      </c>
      <c r="AW474" s="14" t="s">
        <v>36</v>
      </c>
      <c r="AX474" s="14" t="s">
        <v>91</v>
      </c>
      <c r="AY474" s="258" t="s">
        <v>140</v>
      </c>
    </row>
    <row r="475" s="2" customFormat="1" ht="14.4" customHeight="1">
      <c r="A475" s="38"/>
      <c r="B475" s="39"/>
      <c r="C475" s="219" t="s">
        <v>728</v>
      </c>
      <c r="D475" s="219" t="s">
        <v>142</v>
      </c>
      <c r="E475" s="220" t="s">
        <v>572</v>
      </c>
      <c r="F475" s="221" t="s">
        <v>573</v>
      </c>
      <c r="G475" s="222" t="s">
        <v>450</v>
      </c>
      <c r="H475" s="223">
        <v>3</v>
      </c>
      <c r="I475" s="224"/>
      <c r="J475" s="225">
        <f>ROUND(I475*H475,2)</f>
        <v>0</v>
      </c>
      <c r="K475" s="226"/>
      <c r="L475" s="44"/>
      <c r="M475" s="227" t="s">
        <v>1</v>
      </c>
      <c r="N475" s="228" t="s">
        <v>48</v>
      </c>
      <c r="O475" s="91"/>
      <c r="P475" s="229">
        <f>O475*H475</f>
        <v>0</v>
      </c>
      <c r="Q475" s="229">
        <v>0.00165</v>
      </c>
      <c r="R475" s="229">
        <f>Q475*H475</f>
        <v>0.0049499999999999995</v>
      </c>
      <c r="S475" s="229">
        <v>0</v>
      </c>
      <c r="T475" s="230">
        <f>S475*H475</f>
        <v>0</v>
      </c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R475" s="231" t="s">
        <v>146</v>
      </c>
      <c r="AT475" s="231" t="s">
        <v>142</v>
      </c>
      <c r="AU475" s="231" t="s">
        <v>93</v>
      </c>
      <c r="AY475" s="17" t="s">
        <v>140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7" t="s">
        <v>91</v>
      </c>
      <c r="BK475" s="232">
        <f>ROUND(I475*H475,2)</f>
        <v>0</v>
      </c>
      <c r="BL475" s="17" t="s">
        <v>146</v>
      </c>
      <c r="BM475" s="231" t="s">
        <v>1157</v>
      </c>
    </row>
    <row r="476" s="2" customFormat="1">
      <c r="A476" s="38"/>
      <c r="B476" s="39"/>
      <c r="C476" s="40"/>
      <c r="D476" s="233" t="s">
        <v>148</v>
      </c>
      <c r="E476" s="40"/>
      <c r="F476" s="234" t="s">
        <v>575</v>
      </c>
      <c r="G476" s="40"/>
      <c r="H476" s="40"/>
      <c r="I476" s="235"/>
      <c r="J476" s="40"/>
      <c r="K476" s="40"/>
      <c r="L476" s="44"/>
      <c r="M476" s="236"/>
      <c r="N476" s="237"/>
      <c r="O476" s="91"/>
      <c r="P476" s="91"/>
      <c r="Q476" s="91"/>
      <c r="R476" s="91"/>
      <c r="S476" s="91"/>
      <c r="T476" s="92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T476" s="17" t="s">
        <v>148</v>
      </c>
      <c r="AU476" s="17" t="s">
        <v>93</v>
      </c>
    </row>
    <row r="477" s="2" customFormat="1" ht="14.4" customHeight="1">
      <c r="A477" s="38"/>
      <c r="B477" s="39"/>
      <c r="C477" s="270" t="s">
        <v>734</v>
      </c>
      <c r="D477" s="270" t="s">
        <v>290</v>
      </c>
      <c r="E477" s="271" t="s">
        <v>1158</v>
      </c>
      <c r="F477" s="272" t="s">
        <v>1159</v>
      </c>
      <c r="G477" s="273" t="s">
        <v>450</v>
      </c>
      <c r="H477" s="274">
        <v>3</v>
      </c>
      <c r="I477" s="275"/>
      <c r="J477" s="276">
        <f>ROUND(I477*H477,2)</f>
        <v>0</v>
      </c>
      <c r="K477" s="277"/>
      <c r="L477" s="278"/>
      <c r="M477" s="279" t="s">
        <v>1</v>
      </c>
      <c r="N477" s="280" t="s">
        <v>48</v>
      </c>
      <c r="O477" s="91"/>
      <c r="P477" s="229">
        <f>O477*H477</f>
        <v>0</v>
      </c>
      <c r="Q477" s="229">
        <v>0.023</v>
      </c>
      <c r="R477" s="229">
        <f>Q477*H477</f>
        <v>0.069000000000000006</v>
      </c>
      <c r="S477" s="229">
        <v>0</v>
      </c>
      <c r="T477" s="23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1" t="s">
        <v>207</v>
      </c>
      <c r="AT477" s="231" t="s">
        <v>290</v>
      </c>
      <c r="AU477" s="231" t="s">
        <v>93</v>
      </c>
      <c r="AY477" s="17" t="s">
        <v>140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7" t="s">
        <v>91</v>
      </c>
      <c r="BK477" s="232">
        <f>ROUND(I477*H477,2)</f>
        <v>0</v>
      </c>
      <c r="BL477" s="17" t="s">
        <v>146</v>
      </c>
      <c r="BM477" s="231" t="s">
        <v>1160</v>
      </c>
    </row>
    <row r="478" s="2" customFormat="1">
      <c r="A478" s="38"/>
      <c r="B478" s="39"/>
      <c r="C478" s="40"/>
      <c r="D478" s="233" t="s">
        <v>148</v>
      </c>
      <c r="E478" s="40"/>
      <c r="F478" s="234" t="s">
        <v>1159</v>
      </c>
      <c r="G478" s="40"/>
      <c r="H478" s="40"/>
      <c r="I478" s="235"/>
      <c r="J478" s="40"/>
      <c r="K478" s="40"/>
      <c r="L478" s="44"/>
      <c r="M478" s="236"/>
      <c r="N478" s="237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148</v>
      </c>
      <c r="AU478" s="17" t="s">
        <v>93</v>
      </c>
    </row>
    <row r="479" s="13" customFormat="1">
      <c r="A479" s="13"/>
      <c r="B479" s="238"/>
      <c r="C479" s="239"/>
      <c r="D479" s="233" t="s">
        <v>150</v>
      </c>
      <c r="E479" s="240" t="s">
        <v>1</v>
      </c>
      <c r="F479" s="241" t="s">
        <v>992</v>
      </c>
      <c r="G479" s="239"/>
      <c r="H479" s="240" t="s">
        <v>1</v>
      </c>
      <c r="I479" s="242"/>
      <c r="J479" s="239"/>
      <c r="K479" s="239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150</v>
      </c>
      <c r="AU479" s="247" t="s">
        <v>93</v>
      </c>
      <c r="AV479" s="13" t="s">
        <v>91</v>
      </c>
      <c r="AW479" s="13" t="s">
        <v>36</v>
      </c>
      <c r="AX479" s="13" t="s">
        <v>83</v>
      </c>
      <c r="AY479" s="247" t="s">
        <v>140</v>
      </c>
    </row>
    <row r="480" s="14" customFormat="1">
      <c r="A480" s="14"/>
      <c r="B480" s="248"/>
      <c r="C480" s="249"/>
      <c r="D480" s="233" t="s">
        <v>150</v>
      </c>
      <c r="E480" s="250" t="s">
        <v>1</v>
      </c>
      <c r="F480" s="251" t="s">
        <v>171</v>
      </c>
      <c r="G480" s="249"/>
      <c r="H480" s="252">
        <v>3</v>
      </c>
      <c r="I480" s="253"/>
      <c r="J480" s="249"/>
      <c r="K480" s="249"/>
      <c r="L480" s="254"/>
      <c r="M480" s="255"/>
      <c r="N480" s="256"/>
      <c r="O480" s="256"/>
      <c r="P480" s="256"/>
      <c r="Q480" s="256"/>
      <c r="R480" s="256"/>
      <c r="S480" s="256"/>
      <c r="T480" s="257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8" t="s">
        <v>150</v>
      </c>
      <c r="AU480" s="258" t="s">
        <v>93</v>
      </c>
      <c r="AV480" s="14" t="s">
        <v>93</v>
      </c>
      <c r="AW480" s="14" t="s">
        <v>36</v>
      </c>
      <c r="AX480" s="14" t="s">
        <v>91</v>
      </c>
      <c r="AY480" s="258" t="s">
        <v>140</v>
      </c>
    </row>
    <row r="481" s="2" customFormat="1" ht="14.4" customHeight="1">
      <c r="A481" s="38"/>
      <c r="B481" s="39"/>
      <c r="C481" s="219" t="s">
        <v>740</v>
      </c>
      <c r="D481" s="219" t="s">
        <v>142</v>
      </c>
      <c r="E481" s="220" t="s">
        <v>1161</v>
      </c>
      <c r="F481" s="221" t="s">
        <v>1162</v>
      </c>
      <c r="G481" s="222" t="s">
        <v>450</v>
      </c>
      <c r="H481" s="223">
        <v>1</v>
      </c>
      <c r="I481" s="224"/>
      <c r="J481" s="225">
        <f>ROUND(I481*H481,2)</f>
        <v>0</v>
      </c>
      <c r="K481" s="226"/>
      <c r="L481" s="44"/>
      <c r="M481" s="227" t="s">
        <v>1</v>
      </c>
      <c r="N481" s="228" t="s">
        <v>48</v>
      </c>
      <c r="O481" s="91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R481" s="231" t="s">
        <v>146</v>
      </c>
      <c r="AT481" s="231" t="s">
        <v>142</v>
      </c>
      <c r="AU481" s="231" t="s">
        <v>93</v>
      </c>
      <c r="AY481" s="17" t="s">
        <v>140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7" t="s">
        <v>91</v>
      </c>
      <c r="BK481" s="232">
        <f>ROUND(I481*H481,2)</f>
        <v>0</v>
      </c>
      <c r="BL481" s="17" t="s">
        <v>146</v>
      </c>
      <c r="BM481" s="231" t="s">
        <v>1163</v>
      </c>
    </row>
    <row r="482" s="2" customFormat="1">
      <c r="A482" s="38"/>
      <c r="B482" s="39"/>
      <c r="C482" s="40"/>
      <c r="D482" s="233" t="s">
        <v>148</v>
      </c>
      <c r="E482" s="40"/>
      <c r="F482" s="234" t="s">
        <v>1164</v>
      </c>
      <c r="G482" s="40"/>
      <c r="H482" s="40"/>
      <c r="I482" s="235"/>
      <c r="J482" s="40"/>
      <c r="K482" s="40"/>
      <c r="L482" s="44"/>
      <c r="M482" s="236"/>
      <c r="N482" s="237"/>
      <c r="O482" s="91"/>
      <c r="P482" s="91"/>
      <c r="Q482" s="91"/>
      <c r="R482" s="91"/>
      <c r="S482" s="91"/>
      <c r="T482" s="92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T482" s="17" t="s">
        <v>148</v>
      </c>
      <c r="AU482" s="17" t="s">
        <v>93</v>
      </c>
    </row>
    <row r="483" s="2" customFormat="1" ht="14.4" customHeight="1">
      <c r="A483" s="38"/>
      <c r="B483" s="39"/>
      <c r="C483" s="270" t="s">
        <v>747</v>
      </c>
      <c r="D483" s="270" t="s">
        <v>290</v>
      </c>
      <c r="E483" s="271" t="s">
        <v>1165</v>
      </c>
      <c r="F483" s="272" t="s">
        <v>1166</v>
      </c>
      <c r="G483" s="273" t="s">
        <v>450</v>
      </c>
      <c r="H483" s="274">
        <v>1</v>
      </c>
      <c r="I483" s="275"/>
      <c r="J483" s="276">
        <f>ROUND(I483*H483,2)</f>
        <v>0</v>
      </c>
      <c r="K483" s="277"/>
      <c r="L483" s="278"/>
      <c r="M483" s="279" t="s">
        <v>1</v>
      </c>
      <c r="N483" s="280" t="s">
        <v>48</v>
      </c>
      <c r="O483" s="91"/>
      <c r="P483" s="229">
        <f>O483*H483</f>
        <v>0</v>
      </c>
      <c r="Q483" s="229">
        <v>0.0019</v>
      </c>
      <c r="R483" s="229">
        <f>Q483*H483</f>
        <v>0.0019</v>
      </c>
      <c r="S483" s="229">
        <v>0</v>
      </c>
      <c r="T483" s="23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1" t="s">
        <v>207</v>
      </c>
      <c r="AT483" s="231" t="s">
        <v>290</v>
      </c>
      <c r="AU483" s="231" t="s">
        <v>93</v>
      </c>
      <c r="AY483" s="17" t="s">
        <v>140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7" t="s">
        <v>91</v>
      </c>
      <c r="BK483" s="232">
        <f>ROUND(I483*H483,2)</f>
        <v>0</v>
      </c>
      <c r="BL483" s="17" t="s">
        <v>146</v>
      </c>
      <c r="BM483" s="231" t="s">
        <v>1167</v>
      </c>
    </row>
    <row r="484" s="2" customFormat="1">
      <c r="A484" s="38"/>
      <c r="B484" s="39"/>
      <c r="C484" s="40"/>
      <c r="D484" s="233" t="s">
        <v>148</v>
      </c>
      <c r="E484" s="40"/>
      <c r="F484" s="234" t="s">
        <v>1166</v>
      </c>
      <c r="G484" s="40"/>
      <c r="H484" s="40"/>
      <c r="I484" s="235"/>
      <c r="J484" s="40"/>
      <c r="K484" s="40"/>
      <c r="L484" s="44"/>
      <c r="M484" s="236"/>
      <c r="N484" s="237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148</v>
      </c>
      <c r="AU484" s="17" t="s">
        <v>93</v>
      </c>
    </row>
    <row r="485" s="2" customFormat="1" ht="14.4" customHeight="1">
      <c r="A485" s="38"/>
      <c r="B485" s="39"/>
      <c r="C485" s="270" t="s">
        <v>754</v>
      </c>
      <c r="D485" s="270" t="s">
        <v>290</v>
      </c>
      <c r="E485" s="271" t="s">
        <v>1168</v>
      </c>
      <c r="F485" s="272" t="s">
        <v>1169</v>
      </c>
      <c r="G485" s="273" t="s">
        <v>450</v>
      </c>
      <c r="H485" s="274">
        <v>1</v>
      </c>
      <c r="I485" s="275"/>
      <c r="J485" s="276">
        <f>ROUND(I485*H485,2)</f>
        <v>0</v>
      </c>
      <c r="K485" s="277"/>
      <c r="L485" s="278"/>
      <c r="M485" s="279" t="s">
        <v>1</v>
      </c>
      <c r="N485" s="280" t="s">
        <v>48</v>
      </c>
      <c r="O485" s="91"/>
      <c r="P485" s="229">
        <f>O485*H485</f>
        <v>0</v>
      </c>
      <c r="Q485" s="229">
        <v>0.00021000000000000001</v>
      </c>
      <c r="R485" s="229">
        <f>Q485*H485</f>
        <v>0.00021000000000000001</v>
      </c>
      <c r="S485" s="229">
        <v>0</v>
      </c>
      <c r="T485" s="23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31" t="s">
        <v>207</v>
      </c>
      <c r="AT485" s="231" t="s">
        <v>290</v>
      </c>
      <c r="AU485" s="231" t="s">
        <v>93</v>
      </c>
      <c r="AY485" s="17" t="s">
        <v>140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7" t="s">
        <v>91</v>
      </c>
      <c r="BK485" s="232">
        <f>ROUND(I485*H485,2)</f>
        <v>0</v>
      </c>
      <c r="BL485" s="17" t="s">
        <v>146</v>
      </c>
      <c r="BM485" s="231" t="s">
        <v>1170</v>
      </c>
    </row>
    <row r="486" s="2" customFormat="1">
      <c r="A486" s="38"/>
      <c r="B486" s="39"/>
      <c r="C486" s="40"/>
      <c r="D486" s="233" t="s">
        <v>148</v>
      </c>
      <c r="E486" s="40"/>
      <c r="F486" s="234" t="s">
        <v>1169</v>
      </c>
      <c r="G486" s="40"/>
      <c r="H486" s="40"/>
      <c r="I486" s="235"/>
      <c r="J486" s="40"/>
      <c r="K486" s="40"/>
      <c r="L486" s="44"/>
      <c r="M486" s="236"/>
      <c r="N486" s="237"/>
      <c r="O486" s="91"/>
      <c r="P486" s="91"/>
      <c r="Q486" s="91"/>
      <c r="R486" s="91"/>
      <c r="S486" s="91"/>
      <c r="T486" s="92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T486" s="17" t="s">
        <v>148</v>
      </c>
      <c r="AU486" s="17" t="s">
        <v>93</v>
      </c>
    </row>
    <row r="487" s="2" customFormat="1" ht="14.4" customHeight="1">
      <c r="A487" s="38"/>
      <c r="B487" s="39"/>
      <c r="C487" s="219" t="s">
        <v>762</v>
      </c>
      <c r="D487" s="219" t="s">
        <v>142</v>
      </c>
      <c r="E487" s="220" t="s">
        <v>1171</v>
      </c>
      <c r="F487" s="221" t="s">
        <v>1172</v>
      </c>
      <c r="G487" s="222" t="s">
        <v>196</v>
      </c>
      <c r="H487" s="223">
        <v>131.5</v>
      </c>
      <c r="I487" s="224"/>
      <c r="J487" s="225">
        <f>ROUND(I487*H487,2)</f>
        <v>0</v>
      </c>
      <c r="K487" s="226"/>
      <c r="L487" s="44"/>
      <c r="M487" s="227" t="s">
        <v>1</v>
      </c>
      <c r="N487" s="228" t="s">
        <v>48</v>
      </c>
      <c r="O487" s="91"/>
      <c r="P487" s="229">
        <f>O487*H487</f>
        <v>0</v>
      </c>
      <c r="Q487" s="229">
        <v>0</v>
      </c>
      <c r="R487" s="229">
        <f>Q487*H487</f>
        <v>0</v>
      </c>
      <c r="S487" s="229">
        <v>0</v>
      </c>
      <c r="T487" s="23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31" t="s">
        <v>146</v>
      </c>
      <c r="AT487" s="231" t="s">
        <v>142</v>
      </c>
      <c r="AU487" s="231" t="s">
        <v>93</v>
      </c>
      <c r="AY487" s="17" t="s">
        <v>140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7" t="s">
        <v>91</v>
      </c>
      <c r="BK487" s="232">
        <f>ROUND(I487*H487,2)</f>
        <v>0</v>
      </c>
      <c r="BL487" s="17" t="s">
        <v>146</v>
      </c>
      <c r="BM487" s="231" t="s">
        <v>1173</v>
      </c>
    </row>
    <row r="488" s="2" customFormat="1">
      <c r="A488" s="38"/>
      <c r="B488" s="39"/>
      <c r="C488" s="40"/>
      <c r="D488" s="233" t="s">
        <v>148</v>
      </c>
      <c r="E488" s="40"/>
      <c r="F488" s="234" t="s">
        <v>1174</v>
      </c>
      <c r="G488" s="40"/>
      <c r="H488" s="40"/>
      <c r="I488" s="235"/>
      <c r="J488" s="40"/>
      <c r="K488" s="40"/>
      <c r="L488" s="44"/>
      <c r="M488" s="236"/>
      <c r="N488" s="237"/>
      <c r="O488" s="91"/>
      <c r="P488" s="91"/>
      <c r="Q488" s="91"/>
      <c r="R488" s="91"/>
      <c r="S488" s="91"/>
      <c r="T488" s="92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T488" s="17" t="s">
        <v>148</v>
      </c>
      <c r="AU488" s="17" t="s">
        <v>93</v>
      </c>
    </row>
    <row r="489" s="14" customFormat="1">
      <c r="A489" s="14"/>
      <c r="B489" s="248"/>
      <c r="C489" s="249"/>
      <c r="D489" s="233" t="s">
        <v>150</v>
      </c>
      <c r="E489" s="250" t="s">
        <v>1</v>
      </c>
      <c r="F489" s="251" t="s">
        <v>1175</v>
      </c>
      <c r="G489" s="249"/>
      <c r="H489" s="252">
        <v>131.5</v>
      </c>
      <c r="I489" s="253"/>
      <c r="J489" s="249"/>
      <c r="K489" s="249"/>
      <c r="L489" s="254"/>
      <c r="M489" s="255"/>
      <c r="N489" s="256"/>
      <c r="O489" s="256"/>
      <c r="P489" s="256"/>
      <c r="Q489" s="256"/>
      <c r="R489" s="256"/>
      <c r="S489" s="256"/>
      <c r="T489" s="257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8" t="s">
        <v>150</v>
      </c>
      <c r="AU489" s="258" t="s">
        <v>93</v>
      </c>
      <c r="AV489" s="14" t="s">
        <v>93</v>
      </c>
      <c r="AW489" s="14" t="s">
        <v>36</v>
      </c>
      <c r="AX489" s="14" t="s">
        <v>91</v>
      </c>
      <c r="AY489" s="258" t="s">
        <v>140</v>
      </c>
    </row>
    <row r="490" s="2" customFormat="1" ht="14.4" customHeight="1">
      <c r="A490" s="38"/>
      <c r="B490" s="39"/>
      <c r="C490" s="219" t="s">
        <v>768</v>
      </c>
      <c r="D490" s="219" t="s">
        <v>142</v>
      </c>
      <c r="E490" s="220" t="s">
        <v>597</v>
      </c>
      <c r="F490" s="221" t="s">
        <v>598</v>
      </c>
      <c r="G490" s="222" t="s">
        <v>196</v>
      </c>
      <c r="H490" s="223">
        <v>493.75</v>
      </c>
      <c r="I490" s="224"/>
      <c r="J490" s="225">
        <f>ROUND(I490*H490,2)</f>
        <v>0</v>
      </c>
      <c r="K490" s="226"/>
      <c r="L490" s="44"/>
      <c r="M490" s="227" t="s">
        <v>1</v>
      </c>
      <c r="N490" s="228" t="s">
        <v>48</v>
      </c>
      <c r="O490" s="91"/>
      <c r="P490" s="229">
        <f>O490*H490</f>
        <v>0</v>
      </c>
      <c r="Q490" s="229">
        <v>0</v>
      </c>
      <c r="R490" s="229">
        <f>Q490*H490</f>
        <v>0</v>
      </c>
      <c r="S490" s="229">
        <v>0</v>
      </c>
      <c r="T490" s="230">
        <f>S490*H490</f>
        <v>0</v>
      </c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R490" s="231" t="s">
        <v>146</v>
      </c>
      <c r="AT490" s="231" t="s">
        <v>142</v>
      </c>
      <c r="AU490" s="231" t="s">
        <v>93</v>
      </c>
      <c r="AY490" s="17" t="s">
        <v>140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7" t="s">
        <v>91</v>
      </c>
      <c r="BK490" s="232">
        <f>ROUND(I490*H490,2)</f>
        <v>0</v>
      </c>
      <c r="BL490" s="17" t="s">
        <v>146</v>
      </c>
      <c r="BM490" s="231" t="s">
        <v>1176</v>
      </c>
    </row>
    <row r="491" s="2" customFormat="1">
      <c r="A491" s="38"/>
      <c r="B491" s="39"/>
      <c r="C491" s="40"/>
      <c r="D491" s="233" t="s">
        <v>148</v>
      </c>
      <c r="E491" s="40"/>
      <c r="F491" s="234" t="s">
        <v>600</v>
      </c>
      <c r="G491" s="40"/>
      <c r="H491" s="40"/>
      <c r="I491" s="235"/>
      <c r="J491" s="40"/>
      <c r="K491" s="40"/>
      <c r="L491" s="44"/>
      <c r="M491" s="236"/>
      <c r="N491" s="237"/>
      <c r="O491" s="91"/>
      <c r="P491" s="91"/>
      <c r="Q491" s="91"/>
      <c r="R491" s="91"/>
      <c r="S491" s="91"/>
      <c r="T491" s="92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T491" s="17" t="s">
        <v>148</v>
      </c>
      <c r="AU491" s="17" t="s">
        <v>93</v>
      </c>
    </row>
    <row r="492" s="14" customFormat="1">
      <c r="A492" s="14"/>
      <c r="B492" s="248"/>
      <c r="C492" s="249"/>
      <c r="D492" s="233" t="s">
        <v>150</v>
      </c>
      <c r="E492" s="250" t="s">
        <v>1</v>
      </c>
      <c r="F492" s="251" t="s">
        <v>1177</v>
      </c>
      <c r="G492" s="249"/>
      <c r="H492" s="252">
        <v>493.75</v>
      </c>
      <c r="I492" s="253"/>
      <c r="J492" s="249"/>
      <c r="K492" s="249"/>
      <c r="L492" s="254"/>
      <c r="M492" s="255"/>
      <c r="N492" s="256"/>
      <c r="O492" s="256"/>
      <c r="P492" s="256"/>
      <c r="Q492" s="256"/>
      <c r="R492" s="256"/>
      <c r="S492" s="256"/>
      <c r="T492" s="257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8" t="s">
        <v>150</v>
      </c>
      <c r="AU492" s="258" t="s">
        <v>93</v>
      </c>
      <c r="AV492" s="14" t="s">
        <v>93</v>
      </c>
      <c r="AW492" s="14" t="s">
        <v>36</v>
      </c>
      <c r="AX492" s="14" t="s">
        <v>91</v>
      </c>
      <c r="AY492" s="258" t="s">
        <v>140</v>
      </c>
    </row>
    <row r="493" s="2" customFormat="1" ht="14.4" customHeight="1">
      <c r="A493" s="38"/>
      <c r="B493" s="39"/>
      <c r="C493" s="219" t="s">
        <v>780</v>
      </c>
      <c r="D493" s="219" t="s">
        <v>142</v>
      </c>
      <c r="E493" s="220" t="s">
        <v>602</v>
      </c>
      <c r="F493" s="221" t="s">
        <v>603</v>
      </c>
      <c r="G493" s="222" t="s">
        <v>196</v>
      </c>
      <c r="H493" s="223">
        <v>625.25</v>
      </c>
      <c r="I493" s="224"/>
      <c r="J493" s="225">
        <f>ROUND(I493*H493,2)</f>
        <v>0</v>
      </c>
      <c r="K493" s="226"/>
      <c r="L493" s="44"/>
      <c r="M493" s="227" t="s">
        <v>1</v>
      </c>
      <c r="N493" s="228" t="s">
        <v>48</v>
      </c>
      <c r="O493" s="91"/>
      <c r="P493" s="229">
        <f>O493*H493</f>
        <v>0</v>
      </c>
      <c r="Q493" s="229">
        <v>0</v>
      </c>
      <c r="R493" s="229">
        <f>Q493*H493</f>
        <v>0</v>
      </c>
      <c r="S493" s="229">
        <v>0</v>
      </c>
      <c r="T493" s="230">
        <f>S493*H493</f>
        <v>0</v>
      </c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R493" s="231" t="s">
        <v>146</v>
      </c>
      <c r="AT493" s="231" t="s">
        <v>142</v>
      </c>
      <c r="AU493" s="231" t="s">
        <v>93</v>
      </c>
      <c r="AY493" s="17" t="s">
        <v>140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7" t="s">
        <v>91</v>
      </c>
      <c r="BK493" s="232">
        <f>ROUND(I493*H493,2)</f>
        <v>0</v>
      </c>
      <c r="BL493" s="17" t="s">
        <v>146</v>
      </c>
      <c r="BM493" s="231" t="s">
        <v>1178</v>
      </c>
    </row>
    <row r="494" s="2" customFormat="1">
      <c r="A494" s="38"/>
      <c r="B494" s="39"/>
      <c r="C494" s="40"/>
      <c r="D494" s="233" t="s">
        <v>148</v>
      </c>
      <c r="E494" s="40"/>
      <c r="F494" s="234" t="s">
        <v>603</v>
      </c>
      <c r="G494" s="40"/>
      <c r="H494" s="40"/>
      <c r="I494" s="235"/>
      <c r="J494" s="40"/>
      <c r="K494" s="40"/>
      <c r="L494" s="44"/>
      <c r="M494" s="236"/>
      <c r="N494" s="237"/>
      <c r="O494" s="91"/>
      <c r="P494" s="91"/>
      <c r="Q494" s="91"/>
      <c r="R494" s="91"/>
      <c r="S494" s="91"/>
      <c r="T494" s="92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T494" s="17" t="s">
        <v>148</v>
      </c>
      <c r="AU494" s="17" t="s">
        <v>93</v>
      </c>
    </row>
    <row r="495" s="14" customFormat="1">
      <c r="A495" s="14"/>
      <c r="B495" s="248"/>
      <c r="C495" s="249"/>
      <c r="D495" s="233" t="s">
        <v>150</v>
      </c>
      <c r="E495" s="250" t="s">
        <v>1</v>
      </c>
      <c r="F495" s="251" t="s">
        <v>1179</v>
      </c>
      <c r="G495" s="249"/>
      <c r="H495" s="252">
        <v>625.25</v>
      </c>
      <c r="I495" s="253"/>
      <c r="J495" s="249"/>
      <c r="K495" s="249"/>
      <c r="L495" s="254"/>
      <c r="M495" s="255"/>
      <c r="N495" s="256"/>
      <c r="O495" s="256"/>
      <c r="P495" s="256"/>
      <c r="Q495" s="256"/>
      <c r="R495" s="256"/>
      <c r="S495" s="256"/>
      <c r="T495" s="257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8" t="s">
        <v>150</v>
      </c>
      <c r="AU495" s="258" t="s">
        <v>93</v>
      </c>
      <c r="AV495" s="14" t="s">
        <v>93</v>
      </c>
      <c r="AW495" s="14" t="s">
        <v>36</v>
      </c>
      <c r="AX495" s="14" t="s">
        <v>91</v>
      </c>
      <c r="AY495" s="258" t="s">
        <v>140</v>
      </c>
    </row>
    <row r="496" s="2" customFormat="1" ht="14.4" customHeight="1">
      <c r="A496" s="38"/>
      <c r="B496" s="39"/>
      <c r="C496" s="219" t="s">
        <v>785</v>
      </c>
      <c r="D496" s="219" t="s">
        <v>142</v>
      </c>
      <c r="E496" s="220" t="s">
        <v>615</v>
      </c>
      <c r="F496" s="221" t="s">
        <v>616</v>
      </c>
      <c r="G496" s="222" t="s">
        <v>450</v>
      </c>
      <c r="H496" s="223">
        <v>3</v>
      </c>
      <c r="I496" s="224"/>
      <c r="J496" s="225">
        <f>ROUND(I496*H496,2)</f>
        <v>0</v>
      </c>
      <c r="K496" s="226"/>
      <c r="L496" s="44"/>
      <c r="M496" s="227" t="s">
        <v>1</v>
      </c>
      <c r="N496" s="228" t="s">
        <v>48</v>
      </c>
      <c r="O496" s="91"/>
      <c r="P496" s="229">
        <f>O496*H496</f>
        <v>0</v>
      </c>
      <c r="Q496" s="229">
        <v>0.46009</v>
      </c>
      <c r="R496" s="229">
        <f>Q496*H496</f>
        <v>1.3802699999999999</v>
      </c>
      <c r="S496" s="229">
        <v>0</v>
      </c>
      <c r="T496" s="230">
        <f>S496*H496</f>
        <v>0</v>
      </c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R496" s="231" t="s">
        <v>146</v>
      </c>
      <c r="AT496" s="231" t="s">
        <v>142</v>
      </c>
      <c r="AU496" s="231" t="s">
        <v>93</v>
      </c>
      <c r="AY496" s="17" t="s">
        <v>140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7" t="s">
        <v>91</v>
      </c>
      <c r="BK496" s="232">
        <f>ROUND(I496*H496,2)</f>
        <v>0</v>
      </c>
      <c r="BL496" s="17" t="s">
        <v>146</v>
      </c>
      <c r="BM496" s="231" t="s">
        <v>1180</v>
      </c>
    </row>
    <row r="497" s="2" customFormat="1">
      <c r="A497" s="38"/>
      <c r="B497" s="39"/>
      <c r="C497" s="40"/>
      <c r="D497" s="233" t="s">
        <v>148</v>
      </c>
      <c r="E497" s="40"/>
      <c r="F497" s="234" t="s">
        <v>618</v>
      </c>
      <c r="G497" s="40"/>
      <c r="H497" s="40"/>
      <c r="I497" s="235"/>
      <c r="J497" s="40"/>
      <c r="K497" s="40"/>
      <c r="L497" s="44"/>
      <c r="M497" s="236"/>
      <c r="N497" s="237"/>
      <c r="O497" s="91"/>
      <c r="P497" s="91"/>
      <c r="Q497" s="91"/>
      <c r="R497" s="91"/>
      <c r="S497" s="91"/>
      <c r="T497" s="92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T497" s="17" t="s">
        <v>148</v>
      </c>
      <c r="AU497" s="17" t="s">
        <v>93</v>
      </c>
    </row>
    <row r="498" s="2" customFormat="1" ht="14.4" customHeight="1">
      <c r="A498" s="38"/>
      <c r="B498" s="39"/>
      <c r="C498" s="219" t="s">
        <v>789</v>
      </c>
      <c r="D498" s="219" t="s">
        <v>142</v>
      </c>
      <c r="E498" s="220" t="s">
        <v>1181</v>
      </c>
      <c r="F498" s="221" t="s">
        <v>1182</v>
      </c>
      <c r="G498" s="222" t="s">
        <v>232</v>
      </c>
      <c r="H498" s="223">
        <v>20.899999999999999</v>
      </c>
      <c r="I498" s="224"/>
      <c r="J498" s="225">
        <f>ROUND(I498*H498,2)</f>
        <v>0</v>
      </c>
      <c r="K498" s="226"/>
      <c r="L498" s="44"/>
      <c r="M498" s="227" t="s">
        <v>1</v>
      </c>
      <c r="N498" s="228" t="s">
        <v>48</v>
      </c>
      <c r="O498" s="91"/>
      <c r="P498" s="229">
        <f>O498*H498</f>
        <v>0</v>
      </c>
      <c r="Q498" s="229">
        <v>0</v>
      </c>
      <c r="R498" s="229">
        <f>Q498*H498</f>
        <v>0</v>
      </c>
      <c r="S498" s="229">
        <v>0</v>
      </c>
      <c r="T498" s="23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31" t="s">
        <v>146</v>
      </c>
      <c r="AT498" s="231" t="s">
        <v>142</v>
      </c>
      <c r="AU498" s="231" t="s">
        <v>93</v>
      </c>
      <c r="AY498" s="17" t="s">
        <v>140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7" t="s">
        <v>91</v>
      </c>
      <c r="BK498" s="232">
        <f>ROUND(I498*H498,2)</f>
        <v>0</v>
      </c>
      <c r="BL498" s="17" t="s">
        <v>146</v>
      </c>
      <c r="BM498" s="231" t="s">
        <v>1183</v>
      </c>
    </row>
    <row r="499" s="2" customFormat="1">
      <c r="A499" s="38"/>
      <c r="B499" s="39"/>
      <c r="C499" s="40"/>
      <c r="D499" s="233" t="s">
        <v>148</v>
      </c>
      <c r="E499" s="40"/>
      <c r="F499" s="234" t="s">
        <v>1184</v>
      </c>
      <c r="G499" s="40"/>
      <c r="H499" s="40"/>
      <c r="I499" s="235"/>
      <c r="J499" s="40"/>
      <c r="K499" s="40"/>
      <c r="L499" s="44"/>
      <c r="M499" s="236"/>
      <c r="N499" s="237"/>
      <c r="O499" s="91"/>
      <c r="P499" s="91"/>
      <c r="Q499" s="91"/>
      <c r="R499" s="91"/>
      <c r="S499" s="91"/>
      <c r="T499" s="92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T499" s="17" t="s">
        <v>148</v>
      </c>
      <c r="AU499" s="17" t="s">
        <v>93</v>
      </c>
    </row>
    <row r="500" s="2" customFormat="1" ht="14.4" customHeight="1">
      <c r="A500" s="38"/>
      <c r="B500" s="39"/>
      <c r="C500" s="219" t="s">
        <v>796</v>
      </c>
      <c r="D500" s="219" t="s">
        <v>142</v>
      </c>
      <c r="E500" s="220" t="s">
        <v>1185</v>
      </c>
      <c r="F500" s="221" t="s">
        <v>1186</v>
      </c>
      <c r="G500" s="222" t="s">
        <v>450</v>
      </c>
      <c r="H500" s="223">
        <v>1</v>
      </c>
      <c r="I500" s="224"/>
      <c r="J500" s="225">
        <f>ROUND(I500*H500,2)</f>
        <v>0</v>
      </c>
      <c r="K500" s="226"/>
      <c r="L500" s="44"/>
      <c r="M500" s="227" t="s">
        <v>1</v>
      </c>
      <c r="N500" s="228" t="s">
        <v>48</v>
      </c>
      <c r="O500" s="91"/>
      <c r="P500" s="229">
        <f>O500*H500</f>
        <v>0</v>
      </c>
      <c r="Q500" s="229">
        <v>0</v>
      </c>
      <c r="R500" s="229">
        <f>Q500*H500</f>
        <v>0</v>
      </c>
      <c r="S500" s="229">
        <v>0</v>
      </c>
      <c r="T500" s="23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1" t="s">
        <v>146</v>
      </c>
      <c r="AT500" s="231" t="s">
        <v>142</v>
      </c>
      <c r="AU500" s="231" t="s">
        <v>93</v>
      </c>
      <c r="AY500" s="17" t="s">
        <v>140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7" t="s">
        <v>91</v>
      </c>
      <c r="BK500" s="232">
        <f>ROUND(I500*H500,2)</f>
        <v>0</v>
      </c>
      <c r="BL500" s="17" t="s">
        <v>146</v>
      </c>
      <c r="BM500" s="231" t="s">
        <v>1187</v>
      </c>
    </row>
    <row r="501" s="2" customFormat="1">
      <c r="A501" s="38"/>
      <c r="B501" s="39"/>
      <c r="C501" s="40"/>
      <c r="D501" s="233" t="s">
        <v>148</v>
      </c>
      <c r="E501" s="40"/>
      <c r="F501" s="234" t="s">
        <v>1186</v>
      </c>
      <c r="G501" s="40"/>
      <c r="H501" s="40"/>
      <c r="I501" s="235"/>
      <c r="J501" s="40"/>
      <c r="K501" s="40"/>
      <c r="L501" s="44"/>
      <c r="M501" s="236"/>
      <c r="N501" s="237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148</v>
      </c>
      <c r="AU501" s="17" t="s">
        <v>93</v>
      </c>
    </row>
    <row r="502" s="2" customFormat="1" ht="14.4" customHeight="1">
      <c r="A502" s="38"/>
      <c r="B502" s="39"/>
      <c r="C502" s="270" t="s">
        <v>801</v>
      </c>
      <c r="D502" s="270" t="s">
        <v>290</v>
      </c>
      <c r="E502" s="271" t="s">
        <v>1188</v>
      </c>
      <c r="F502" s="272" t="s">
        <v>1189</v>
      </c>
      <c r="G502" s="273" t="s">
        <v>450</v>
      </c>
      <c r="H502" s="274">
        <v>1</v>
      </c>
      <c r="I502" s="275"/>
      <c r="J502" s="276">
        <f>ROUND(I502*H502,2)</f>
        <v>0</v>
      </c>
      <c r="K502" s="277"/>
      <c r="L502" s="278"/>
      <c r="M502" s="279" t="s">
        <v>1</v>
      </c>
      <c r="N502" s="280" t="s">
        <v>48</v>
      </c>
      <c r="O502" s="91"/>
      <c r="P502" s="229">
        <f>O502*H502</f>
        <v>0</v>
      </c>
      <c r="Q502" s="229">
        <v>0.028000000000000001</v>
      </c>
      <c r="R502" s="229">
        <f>Q502*H502</f>
        <v>0.028000000000000001</v>
      </c>
      <c r="S502" s="229">
        <v>0</v>
      </c>
      <c r="T502" s="23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1" t="s">
        <v>207</v>
      </c>
      <c r="AT502" s="231" t="s">
        <v>290</v>
      </c>
      <c r="AU502" s="231" t="s">
        <v>93</v>
      </c>
      <c r="AY502" s="17" t="s">
        <v>140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7" t="s">
        <v>91</v>
      </c>
      <c r="BK502" s="232">
        <f>ROUND(I502*H502,2)</f>
        <v>0</v>
      </c>
      <c r="BL502" s="17" t="s">
        <v>146</v>
      </c>
      <c r="BM502" s="231" t="s">
        <v>1190</v>
      </c>
    </row>
    <row r="503" s="2" customFormat="1">
      <c r="A503" s="38"/>
      <c r="B503" s="39"/>
      <c r="C503" s="40"/>
      <c r="D503" s="233" t="s">
        <v>148</v>
      </c>
      <c r="E503" s="40"/>
      <c r="F503" s="234" t="s">
        <v>1191</v>
      </c>
      <c r="G503" s="40"/>
      <c r="H503" s="40"/>
      <c r="I503" s="235"/>
      <c r="J503" s="40"/>
      <c r="K503" s="40"/>
      <c r="L503" s="44"/>
      <c r="M503" s="236"/>
      <c r="N503" s="237"/>
      <c r="O503" s="91"/>
      <c r="P503" s="91"/>
      <c r="Q503" s="91"/>
      <c r="R503" s="91"/>
      <c r="S503" s="91"/>
      <c r="T503" s="92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148</v>
      </c>
      <c r="AU503" s="17" t="s">
        <v>93</v>
      </c>
    </row>
    <row r="504" s="2" customFormat="1" ht="14.4" customHeight="1">
      <c r="A504" s="38"/>
      <c r="B504" s="39"/>
      <c r="C504" s="219" t="s">
        <v>806</v>
      </c>
      <c r="D504" s="219" t="s">
        <v>142</v>
      </c>
      <c r="E504" s="220" t="s">
        <v>620</v>
      </c>
      <c r="F504" s="221" t="s">
        <v>621</v>
      </c>
      <c r="G504" s="222" t="s">
        <v>450</v>
      </c>
      <c r="H504" s="223">
        <v>9</v>
      </c>
      <c r="I504" s="224"/>
      <c r="J504" s="225">
        <f>ROUND(I504*H504,2)</f>
        <v>0</v>
      </c>
      <c r="K504" s="226"/>
      <c r="L504" s="44"/>
      <c r="M504" s="227" t="s">
        <v>1</v>
      </c>
      <c r="N504" s="228" t="s">
        <v>48</v>
      </c>
      <c r="O504" s="91"/>
      <c r="P504" s="229">
        <f>O504*H504</f>
        <v>0</v>
      </c>
      <c r="Q504" s="229">
        <v>0</v>
      </c>
      <c r="R504" s="229">
        <f>Q504*H504</f>
        <v>0</v>
      </c>
      <c r="S504" s="229">
        <v>0</v>
      </c>
      <c r="T504" s="230">
        <f>S504*H504</f>
        <v>0</v>
      </c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R504" s="231" t="s">
        <v>146</v>
      </c>
      <c r="AT504" s="231" t="s">
        <v>142</v>
      </c>
      <c r="AU504" s="231" t="s">
        <v>93</v>
      </c>
      <c r="AY504" s="17" t="s">
        <v>140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7" t="s">
        <v>91</v>
      </c>
      <c r="BK504" s="232">
        <f>ROUND(I504*H504,2)</f>
        <v>0</v>
      </c>
      <c r="BL504" s="17" t="s">
        <v>146</v>
      </c>
      <c r="BM504" s="231" t="s">
        <v>1192</v>
      </c>
    </row>
    <row r="505" s="2" customFormat="1">
      <c r="A505" s="38"/>
      <c r="B505" s="39"/>
      <c r="C505" s="40"/>
      <c r="D505" s="233" t="s">
        <v>148</v>
      </c>
      <c r="E505" s="40"/>
      <c r="F505" s="234" t="s">
        <v>621</v>
      </c>
      <c r="G505" s="40"/>
      <c r="H505" s="40"/>
      <c r="I505" s="235"/>
      <c r="J505" s="40"/>
      <c r="K505" s="40"/>
      <c r="L505" s="44"/>
      <c r="M505" s="236"/>
      <c r="N505" s="237"/>
      <c r="O505" s="91"/>
      <c r="P505" s="91"/>
      <c r="Q505" s="91"/>
      <c r="R505" s="91"/>
      <c r="S505" s="91"/>
      <c r="T505" s="92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T505" s="17" t="s">
        <v>148</v>
      </c>
      <c r="AU505" s="17" t="s">
        <v>93</v>
      </c>
    </row>
    <row r="506" s="14" customFormat="1">
      <c r="A506" s="14"/>
      <c r="B506" s="248"/>
      <c r="C506" s="249"/>
      <c r="D506" s="233" t="s">
        <v>150</v>
      </c>
      <c r="E506" s="250" t="s">
        <v>1</v>
      </c>
      <c r="F506" s="251" t="s">
        <v>214</v>
      </c>
      <c r="G506" s="249"/>
      <c r="H506" s="252">
        <v>9</v>
      </c>
      <c r="I506" s="253"/>
      <c r="J506" s="249"/>
      <c r="K506" s="249"/>
      <c r="L506" s="254"/>
      <c r="M506" s="255"/>
      <c r="N506" s="256"/>
      <c r="O506" s="256"/>
      <c r="P506" s="256"/>
      <c r="Q506" s="256"/>
      <c r="R506" s="256"/>
      <c r="S506" s="256"/>
      <c r="T506" s="257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8" t="s">
        <v>150</v>
      </c>
      <c r="AU506" s="258" t="s">
        <v>93</v>
      </c>
      <c r="AV506" s="14" t="s">
        <v>93</v>
      </c>
      <c r="AW506" s="14" t="s">
        <v>36</v>
      </c>
      <c r="AX506" s="14" t="s">
        <v>91</v>
      </c>
      <c r="AY506" s="258" t="s">
        <v>140</v>
      </c>
    </row>
    <row r="507" s="2" customFormat="1" ht="14.4" customHeight="1">
      <c r="A507" s="38"/>
      <c r="B507" s="39"/>
      <c r="C507" s="270" t="s">
        <v>812</v>
      </c>
      <c r="D507" s="270" t="s">
        <v>290</v>
      </c>
      <c r="E507" s="271" t="s">
        <v>628</v>
      </c>
      <c r="F507" s="272" t="s">
        <v>1193</v>
      </c>
      <c r="G507" s="273" t="s">
        <v>450</v>
      </c>
      <c r="H507" s="274">
        <v>9</v>
      </c>
      <c r="I507" s="275"/>
      <c r="J507" s="276">
        <f>ROUND(I507*H507,2)</f>
        <v>0</v>
      </c>
      <c r="K507" s="277"/>
      <c r="L507" s="278"/>
      <c r="M507" s="279" t="s">
        <v>1</v>
      </c>
      <c r="N507" s="280" t="s">
        <v>48</v>
      </c>
      <c r="O507" s="91"/>
      <c r="P507" s="229">
        <f>O507*H507</f>
        <v>0</v>
      </c>
      <c r="Q507" s="229">
        <v>0.029999999999999999</v>
      </c>
      <c r="R507" s="229">
        <f>Q507*H507</f>
        <v>0.27000000000000002</v>
      </c>
      <c r="S507" s="229">
        <v>0</v>
      </c>
      <c r="T507" s="230">
        <f>S507*H507</f>
        <v>0</v>
      </c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R507" s="231" t="s">
        <v>207</v>
      </c>
      <c r="AT507" s="231" t="s">
        <v>290</v>
      </c>
      <c r="AU507" s="231" t="s">
        <v>93</v>
      </c>
      <c r="AY507" s="17" t="s">
        <v>140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7" t="s">
        <v>91</v>
      </c>
      <c r="BK507" s="232">
        <f>ROUND(I507*H507,2)</f>
        <v>0</v>
      </c>
      <c r="BL507" s="17" t="s">
        <v>146</v>
      </c>
      <c r="BM507" s="231" t="s">
        <v>1194</v>
      </c>
    </row>
    <row r="508" s="2" customFormat="1">
      <c r="A508" s="38"/>
      <c r="B508" s="39"/>
      <c r="C508" s="40"/>
      <c r="D508" s="233" t="s">
        <v>148</v>
      </c>
      <c r="E508" s="40"/>
      <c r="F508" s="234" t="s">
        <v>629</v>
      </c>
      <c r="G508" s="40"/>
      <c r="H508" s="40"/>
      <c r="I508" s="235"/>
      <c r="J508" s="40"/>
      <c r="K508" s="40"/>
      <c r="L508" s="44"/>
      <c r="M508" s="236"/>
      <c r="N508" s="237"/>
      <c r="O508" s="91"/>
      <c r="P508" s="91"/>
      <c r="Q508" s="91"/>
      <c r="R508" s="91"/>
      <c r="S508" s="91"/>
      <c r="T508" s="92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T508" s="17" t="s">
        <v>148</v>
      </c>
      <c r="AU508" s="17" t="s">
        <v>93</v>
      </c>
    </row>
    <row r="509" s="2" customFormat="1" ht="14.4" customHeight="1">
      <c r="A509" s="38"/>
      <c r="B509" s="39"/>
      <c r="C509" s="270" t="s">
        <v>817</v>
      </c>
      <c r="D509" s="270" t="s">
        <v>290</v>
      </c>
      <c r="E509" s="271" t="s">
        <v>1195</v>
      </c>
      <c r="F509" s="272" t="s">
        <v>1196</v>
      </c>
      <c r="G509" s="273" t="s">
        <v>450</v>
      </c>
      <c r="H509" s="274">
        <v>10</v>
      </c>
      <c r="I509" s="275"/>
      <c r="J509" s="276">
        <f>ROUND(I509*H509,2)</f>
        <v>0</v>
      </c>
      <c r="K509" s="277"/>
      <c r="L509" s="278"/>
      <c r="M509" s="279" t="s">
        <v>1</v>
      </c>
      <c r="N509" s="280" t="s">
        <v>48</v>
      </c>
      <c r="O509" s="91"/>
      <c r="P509" s="229">
        <f>O509*H509</f>
        <v>0</v>
      </c>
      <c r="Q509" s="229">
        <v>0.00089999999999999998</v>
      </c>
      <c r="R509" s="229">
        <f>Q509*H509</f>
        <v>0.0089999999999999993</v>
      </c>
      <c r="S509" s="229">
        <v>0</v>
      </c>
      <c r="T509" s="230">
        <f>S509*H509</f>
        <v>0</v>
      </c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R509" s="231" t="s">
        <v>207</v>
      </c>
      <c r="AT509" s="231" t="s">
        <v>290</v>
      </c>
      <c r="AU509" s="231" t="s">
        <v>93</v>
      </c>
      <c r="AY509" s="17" t="s">
        <v>140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7" t="s">
        <v>91</v>
      </c>
      <c r="BK509" s="232">
        <f>ROUND(I509*H509,2)</f>
        <v>0</v>
      </c>
      <c r="BL509" s="17" t="s">
        <v>146</v>
      </c>
      <c r="BM509" s="231" t="s">
        <v>1197</v>
      </c>
    </row>
    <row r="510" s="2" customFormat="1">
      <c r="A510" s="38"/>
      <c r="B510" s="39"/>
      <c r="C510" s="40"/>
      <c r="D510" s="233" t="s">
        <v>148</v>
      </c>
      <c r="E510" s="40"/>
      <c r="F510" s="234" t="s">
        <v>1196</v>
      </c>
      <c r="G510" s="40"/>
      <c r="H510" s="40"/>
      <c r="I510" s="235"/>
      <c r="J510" s="40"/>
      <c r="K510" s="40"/>
      <c r="L510" s="44"/>
      <c r="M510" s="236"/>
      <c r="N510" s="237"/>
      <c r="O510" s="91"/>
      <c r="P510" s="91"/>
      <c r="Q510" s="91"/>
      <c r="R510" s="91"/>
      <c r="S510" s="91"/>
      <c r="T510" s="92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T510" s="17" t="s">
        <v>148</v>
      </c>
      <c r="AU510" s="17" t="s">
        <v>93</v>
      </c>
    </row>
    <row r="511" s="2" customFormat="1" ht="14.4" customHeight="1">
      <c r="A511" s="38"/>
      <c r="B511" s="39"/>
      <c r="C511" s="219" t="s">
        <v>823</v>
      </c>
      <c r="D511" s="219" t="s">
        <v>142</v>
      </c>
      <c r="E511" s="220" t="s">
        <v>1198</v>
      </c>
      <c r="F511" s="221" t="s">
        <v>1199</v>
      </c>
      <c r="G511" s="222" t="s">
        <v>450</v>
      </c>
      <c r="H511" s="223">
        <v>5</v>
      </c>
      <c r="I511" s="224"/>
      <c r="J511" s="225">
        <f>ROUND(I511*H511,2)</f>
        <v>0</v>
      </c>
      <c r="K511" s="226"/>
      <c r="L511" s="44"/>
      <c r="M511" s="227" t="s">
        <v>1</v>
      </c>
      <c r="N511" s="228" t="s">
        <v>48</v>
      </c>
      <c r="O511" s="91"/>
      <c r="P511" s="229">
        <f>O511*H511</f>
        <v>0</v>
      </c>
      <c r="Q511" s="229">
        <v>0</v>
      </c>
      <c r="R511" s="229">
        <f>Q511*H511</f>
        <v>0</v>
      </c>
      <c r="S511" s="229">
        <v>0</v>
      </c>
      <c r="T511" s="230">
        <f>S511*H511</f>
        <v>0</v>
      </c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R511" s="231" t="s">
        <v>146</v>
      </c>
      <c r="AT511" s="231" t="s">
        <v>142</v>
      </c>
      <c r="AU511" s="231" t="s">
        <v>93</v>
      </c>
      <c r="AY511" s="17" t="s">
        <v>140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7" t="s">
        <v>91</v>
      </c>
      <c r="BK511" s="232">
        <f>ROUND(I511*H511,2)</f>
        <v>0</v>
      </c>
      <c r="BL511" s="17" t="s">
        <v>146</v>
      </c>
      <c r="BM511" s="231" t="s">
        <v>1200</v>
      </c>
    </row>
    <row r="512" s="2" customFormat="1">
      <c r="A512" s="38"/>
      <c r="B512" s="39"/>
      <c r="C512" s="40"/>
      <c r="D512" s="233" t="s">
        <v>148</v>
      </c>
      <c r="E512" s="40"/>
      <c r="F512" s="234" t="s">
        <v>1199</v>
      </c>
      <c r="G512" s="40"/>
      <c r="H512" s="40"/>
      <c r="I512" s="235"/>
      <c r="J512" s="40"/>
      <c r="K512" s="40"/>
      <c r="L512" s="44"/>
      <c r="M512" s="236"/>
      <c r="N512" s="237"/>
      <c r="O512" s="91"/>
      <c r="P512" s="91"/>
      <c r="Q512" s="91"/>
      <c r="R512" s="91"/>
      <c r="S512" s="91"/>
      <c r="T512" s="92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T512" s="17" t="s">
        <v>148</v>
      </c>
      <c r="AU512" s="17" t="s">
        <v>93</v>
      </c>
    </row>
    <row r="513" s="2" customFormat="1" ht="14.4" customHeight="1">
      <c r="A513" s="38"/>
      <c r="B513" s="39"/>
      <c r="C513" s="270" t="s">
        <v>834</v>
      </c>
      <c r="D513" s="270" t="s">
        <v>290</v>
      </c>
      <c r="E513" s="271" t="s">
        <v>1201</v>
      </c>
      <c r="F513" s="272" t="s">
        <v>1202</v>
      </c>
      <c r="G513" s="273" t="s">
        <v>450</v>
      </c>
      <c r="H513" s="274">
        <v>5</v>
      </c>
      <c r="I513" s="275"/>
      <c r="J513" s="276">
        <f>ROUND(I513*H513,2)</f>
        <v>0</v>
      </c>
      <c r="K513" s="277"/>
      <c r="L513" s="278"/>
      <c r="M513" s="279" t="s">
        <v>1</v>
      </c>
      <c r="N513" s="280" t="s">
        <v>48</v>
      </c>
      <c r="O513" s="91"/>
      <c r="P513" s="229">
        <f>O513*H513</f>
        <v>0</v>
      </c>
      <c r="Q513" s="229">
        <v>0.014</v>
      </c>
      <c r="R513" s="229">
        <f>Q513*H513</f>
        <v>0.070000000000000007</v>
      </c>
      <c r="S513" s="229">
        <v>0</v>
      </c>
      <c r="T513" s="230">
        <f>S513*H513</f>
        <v>0</v>
      </c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R513" s="231" t="s">
        <v>207</v>
      </c>
      <c r="AT513" s="231" t="s">
        <v>290</v>
      </c>
      <c r="AU513" s="231" t="s">
        <v>93</v>
      </c>
      <c r="AY513" s="17" t="s">
        <v>140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7" t="s">
        <v>91</v>
      </c>
      <c r="BK513" s="232">
        <f>ROUND(I513*H513,2)</f>
        <v>0</v>
      </c>
      <c r="BL513" s="17" t="s">
        <v>146</v>
      </c>
      <c r="BM513" s="231" t="s">
        <v>1203</v>
      </c>
    </row>
    <row r="514" s="2" customFormat="1">
      <c r="A514" s="38"/>
      <c r="B514" s="39"/>
      <c r="C514" s="40"/>
      <c r="D514" s="233" t="s">
        <v>148</v>
      </c>
      <c r="E514" s="40"/>
      <c r="F514" s="234" t="s">
        <v>1204</v>
      </c>
      <c r="G514" s="40"/>
      <c r="H514" s="40"/>
      <c r="I514" s="235"/>
      <c r="J514" s="40"/>
      <c r="K514" s="40"/>
      <c r="L514" s="44"/>
      <c r="M514" s="236"/>
      <c r="N514" s="237"/>
      <c r="O514" s="91"/>
      <c r="P514" s="91"/>
      <c r="Q514" s="91"/>
      <c r="R514" s="91"/>
      <c r="S514" s="91"/>
      <c r="T514" s="92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T514" s="17" t="s">
        <v>148</v>
      </c>
      <c r="AU514" s="17" t="s">
        <v>93</v>
      </c>
    </row>
    <row r="515" s="2" customFormat="1" ht="14.4" customHeight="1">
      <c r="A515" s="38"/>
      <c r="B515" s="39"/>
      <c r="C515" s="219" t="s">
        <v>688</v>
      </c>
      <c r="D515" s="219" t="s">
        <v>142</v>
      </c>
      <c r="E515" s="220" t="s">
        <v>632</v>
      </c>
      <c r="F515" s="221" t="s">
        <v>633</v>
      </c>
      <c r="G515" s="222" t="s">
        <v>450</v>
      </c>
      <c r="H515" s="223">
        <v>9</v>
      </c>
      <c r="I515" s="224"/>
      <c r="J515" s="225">
        <f>ROUND(I515*H515,2)</f>
        <v>0</v>
      </c>
      <c r="K515" s="226"/>
      <c r="L515" s="44"/>
      <c r="M515" s="227" t="s">
        <v>1</v>
      </c>
      <c r="N515" s="228" t="s">
        <v>48</v>
      </c>
      <c r="O515" s="91"/>
      <c r="P515" s="229">
        <f>O515*H515</f>
        <v>0</v>
      </c>
      <c r="Q515" s="229">
        <v>0.00031</v>
      </c>
      <c r="R515" s="229">
        <f>Q515*H515</f>
        <v>0.0027899999999999999</v>
      </c>
      <c r="S515" s="229">
        <v>0</v>
      </c>
      <c r="T515" s="230">
        <f>S515*H515</f>
        <v>0</v>
      </c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R515" s="231" t="s">
        <v>146</v>
      </c>
      <c r="AT515" s="231" t="s">
        <v>142</v>
      </c>
      <c r="AU515" s="231" t="s">
        <v>93</v>
      </c>
      <c r="AY515" s="17" t="s">
        <v>140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7" t="s">
        <v>91</v>
      </c>
      <c r="BK515" s="232">
        <f>ROUND(I515*H515,2)</f>
        <v>0</v>
      </c>
      <c r="BL515" s="17" t="s">
        <v>146</v>
      </c>
      <c r="BM515" s="231" t="s">
        <v>1205</v>
      </c>
    </row>
    <row r="516" s="2" customFormat="1">
      <c r="A516" s="38"/>
      <c r="B516" s="39"/>
      <c r="C516" s="40"/>
      <c r="D516" s="233" t="s">
        <v>148</v>
      </c>
      <c r="E516" s="40"/>
      <c r="F516" s="234" t="s">
        <v>635</v>
      </c>
      <c r="G516" s="40"/>
      <c r="H516" s="40"/>
      <c r="I516" s="235"/>
      <c r="J516" s="40"/>
      <c r="K516" s="40"/>
      <c r="L516" s="44"/>
      <c r="M516" s="236"/>
      <c r="N516" s="237"/>
      <c r="O516" s="91"/>
      <c r="P516" s="91"/>
      <c r="Q516" s="91"/>
      <c r="R516" s="91"/>
      <c r="S516" s="91"/>
      <c r="T516" s="92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T516" s="17" t="s">
        <v>148</v>
      </c>
      <c r="AU516" s="17" t="s">
        <v>93</v>
      </c>
    </row>
    <row r="517" s="2" customFormat="1" ht="14.4" customHeight="1">
      <c r="A517" s="38"/>
      <c r="B517" s="39"/>
      <c r="C517" s="219" t="s">
        <v>1206</v>
      </c>
      <c r="D517" s="219" t="s">
        <v>142</v>
      </c>
      <c r="E517" s="220" t="s">
        <v>1207</v>
      </c>
      <c r="F517" s="221" t="s">
        <v>1208</v>
      </c>
      <c r="G517" s="222" t="s">
        <v>450</v>
      </c>
      <c r="H517" s="223">
        <v>9</v>
      </c>
      <c r="I517" s="224"/>
      <c r="J517" s="225">
        <f>ROUND(I517*H517,2)</f>
        <v>0</v>
      </c>
      <c r="K517" s="226"/>
      <c r="L517" s="44"/>
      <c r="M517" s="227" t="s">
        <v>1</v>
      </c>
      <c r="N517" s="228" t="s">
        <v>48</v>
      </c>
      <c r="O517" s="91"/>
      <c r="P517" s="229">
        <f>O517*H517</f>
        <v>0</v>
      </c>
      <c r="Q517" s="229">
        <v>0.00016000000000000001</v>
      </c>
      <c r="R517" s="229">
        <f>Q517*H517</f>
        <v>0.0014400000000000001</v>
      </c>
      <c r="S517" s="229">
        <v>0</v>
      </c>
      <c r="T517" s="230">
        <f>S517*H517</f>
        <v>0</v>
      </c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R517" s="231" t="s">
        <v>146</v>
      </c>
      <c r="AT517" s="231" t="s">
        <v>142</v>
      </c>
      <c r="AU517" s="231" t="s">
        <v>93</v>
      </c>
      <c r="AY517" s="17" t="s">
        <v>140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7" t="s">
        <v>91</v>
      </c>
      <c r="BK517" s="232">
        <f>ROUND(I517*H517,2)</f>
        <v>0</v>
      </c>
      <c r="BL517" s="17" t="s">
        <v>146</v>
      </c>
      <c r="BM517" s="231" t="s">
        <v>1209</v>
      </c>
    </row>
    <row r="518" s="2" customFormat="1">
      <c r="A518" s="38"/>
      <c r="B518" s="39"/>
      <c r="C518" s="40"/>
      <c r="D518" s="233" t="s">
        <v>148</v>
      </c>
      <c r="E518" s="40"/>
      <c r="F518" s="234" t="s">
        <v>1210</v>
      </c>
      <c r="G518" s="40"/>
      <c r="H518" s="40"/>
      <c r="I518" s="235"/>
      <c r="J518" s="40"/>
      <c r="K518" s="40"/>
      <c r="L518" s="44"/>
      <c r="M518" s="236"/>
      <c r="N518" s="237"/>
      <c r="O518" s="91"/>
      <c r="P518" s="91"/>
      <c r="Q518" s="91"/>
      <c r="R518" s="91"/>
      <c r="S518" s="91"/>
      <c r="T518" s="92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T518" s="17" t="s">
        <v>148</v>
      </c>
      <c r="AU518" s="17" t="s">
        <v>93</v>
      </c>
    </row>
    <row r="519" s="2" customFormat="1" ht="14.4" customHeight="1">
      <c r="A519" s="38"/>
      <c r="B519" s="39"/>
      <c r="C519" s="219" t="s">
        <v>1211</v>
      </c>
      <c r="D519" s="219" t="s">
        <v>142</v>
      </c>
      <c r="E519" s="220" t="s">
        <v>637</v>
      </c>
      <c r="F519" s="221" t="s">
        <v>638</v>
      </c>
      <c r="G519" s="222" t="s">
        <v>196</v>
      </c>
      <c r="H519" s="223">
        <v>724.03800000000001</v>
      </c>
      <c r="I519" s="224"/>
      <c r="J519" s="225">
        <f>ROUND(I519*H519,2)</f>
        <v>0</v>
      </c>
      <c r="K519" s="226"/>
      <c r="L519" s="44"/>
      <c r="M519" s="227" t="s">
        <v>1</v>
      </c>
      <c r="N519" s="228" t="s">
        <v>48</v>
      </c>
      <c r="O519" s="91"/>
      <c r="P519" s="229">
        <f>O519*H519</f>
        <v>0</v>
      </c>
      <c r="Q519" s="229">
        <v>0.00019000000000000001</v>
      </c>
      <c r="R519" s="229">
        <f>Q519*H519</f>
        <v>0.13756722000000002</v>
      </c>
      <c r="S519" s="229">
        <v>0</v>
      </c>
      <c r="T519" s="230">
        <f>S519*H519</f>
        <v>0</v>
      </c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R519" s="231" t="s">
        <v>146</v>
      </c>
      <c r="AT519" s="231" t="s">
        <v>142</v>
      </c>
      <c r="AU519" s="231" t="s">
        <v>93</v>
      </c>
      <c r="AY519" s="17" t="s">
        <v>140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7" t="s">
        <v>91</v>
      </c>
      <c r="BK519" s="232">
        <f>ROUND(I519*H519,2)</f>
        <v>0</v>
      </c>
      <c r="BL519" s="17" t="s">
        <v>146</v>
      </c>
      <c r="BM519" s="231" t="s">
        <v>1212</v>
      </c>
    </row>
    <row r="520" s="2" customFormat="1">
      <c r="A520" s="38"/>
      <c r="B520" s="39"/>
      <c r="C520" s="40"/>
      <c r="D520" s="233" t="s">
        <v>148</v>
      </c>
      <c r="E520" s="40"/>
      <c r="F520" s="234" t="s">
        <v>640</v>
      </c>
      <c r="G520" s="40"/>
      <c r="H520" s="40"/>
      <c r="I520" s="235"/>
      <c r="J520" s="40"/>
      <c r="K520" s="40"/>
      <c r="L520" s="44"/>
      <c r="M520" s="236"/>
      <c r="N520" s="237"/>
      <c r="O520" s="91"/>
      <c r="P520" s="91"/>
      <c r="Q520" s="91"/>
      <c r="R520" s="91"/>
      <c r="S520" s="91"/>
      <c r="T520" s="92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T520" s="17" t="s">
        <v>148</v>
      </c>
      <c r="AU520" s="17" t="s">
        <v>93</v>
      </c>
    </row>
    <row r="521" s="13" customFormat="1">
      <c r="A521" s="13"/>
      <c r="B521" s="238"/>
      <c r="C521" s="239"/>
      <c r="D521" s="233" t="s">
        <v>150</v>
      </c>
      <c r="E521" s="240" t="s">
        <v>1</v>
      </c>
      <c r="F521" s="241" t="s">
        <v>1213</v>
      </c>
      <c r="G521" s="239"/>
      <c r="H521" s="240" t="s">
        <v>1</v>
      </c>
      <c r="I521" s="242"/>
      <c r="J521" s="239"/>
      <c r="K521" s="239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150</v>
      </c>
      <c r="AU521" s="247" t="s">
        <v>93</v>
      </c>
      <c r="AV521" s="13" t="s">
        <v>91</v>
      </c>
      <c r="AW521" s="13" t="s">
        <v>36</v>
      </c>
      <c r="AX521" s="13" t="s">
        <v>83</v>
      </c>
      <c r="AY521" s="247" t="s">
        <v>140</v>
      </c>
    </row>
    <row r="522" s="14" customFormat="1">
      <c r="A522" s="14"/>
      <c r="B522" s="248"/>
      <c r="C522" s="249"/>
      <c r="D522" s="233" t="s">
        <v>150</v>
      </c>
      <c r="E522" s="250" t="s">
        <v>1</v>
      </c>
      <c r="F522" s="251" t="s">
        <v>1214</v>
      </c>
      <c r="G522" s="249"/>
      <c r="H522" s="252">
        <v>719.03800000000001</v>
      </c>
      <c r="I522" s="253"/>
      <c r="J522" s="249"/>
      <c r="K522" s="249"/>
      <c r="L522" s="254"/>
      <c r="M522" s="255"/>
      <c r="N522" s="256"/>
      <c r="O522" s="256"/>
      <c r="P522" s="256"/>
      <c r="Q522" s="256"/>
      <c r="R522" s="256"/>
      <c r="S522" s="256"/>
      <c r="T522" s="257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8" t="s">
        <v>150</v>
      </c>
      <c r="AU522" s="258" t="s">
        <v>93</v>
      </c>
      <c r="AV522" s="14" t="s">
        <v>93</v>
      </c>
      <c r="AW522" s="14" t="s">
        <v>36</v>
      </c>
      <c r="AX522" s="14" t="s">
        <v>83</v>
      </c>
      <c r="AY522" s="258" t="s">
        <v>140</v>
      </c>
    </row>
    <row r="523" s="13" customFormat="1">
      <c r="A523" s="13"/>
      <c r="B523" s="238"/>
      <c r="C523" s="239"/>
      <c r="D523" s="233" t="s">
        <v>150</v>
      </c>
      <c r="E523" s="240" t="s">
        <v>1</v>
      </c>
      <c r="F523" s="241" t="s">
        <v>1215</v>
      </c>
      <c r="G523" s="239"/>
      <c r="H523" s="240" t="s">
        <v>1</v>
      </c>
      <c r="I523" s="242"/>
      <c r="J523" s="239"/>
      <c r="K523" s="239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150</v>
      </c>
      <c r="AU523" s="247" t="s">
        <v>93</v>
      </c>
      <c r="AV523" s="13" t="s">
        <v>91</v>
      </c>
      <c r="AW523" s="13" t="s">
        <v>36</v>
      </c>
      <c r="AX523" s="13" t="s">
        <v>83</v>
      </c>
      <c r="AY523" s="247" t="s">
        <v>140</v>
      </c>
    </row>
    <row r="524" s="14" customFormat="1">
      <c r="A524" s="14"/>
      <c r="B524" s="248"/>
      <c r="C524" s="249"/>
      <c r="D524" s="233" t="s">
        <v>150</v>
      </c>
      <c r="E524" s="250" t="s">
        <v>1</v>
      </c>
      <c r="F524" s="251" t="s">
        <v>1216</v>
      </c>
      <c r="G524" s="249"/>
      <c r="H524" s="252">
        <v>5</v>
      </c>
      <c r="I524" s="253"/>
      <c r="J524" s="249"/>
      <c r="K524" s="249"/>
      <c r="L524" s="254"/>
      <c r="M524" s="255"/>
      <c r="N524" s="256"/>
      <c r="O524" s="256"/>
      <c r="P524" s="256"/>
      <c r="Q524" s="256"/>
      <c r="R524" s="256"/>
      <c r="S524" s="256"/>
      <c r="T524" s="257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8" t="s">
        <v>150</v>
      </c>
      <c r="AU524" s="258" t="s">
        <v>93</v>
      </c>
      <c r="AV524" s="14" t="s">
        <v>93</v>
      </c>
      <c r="AW524" s="14" t="s">
        <v>36</v>
      </c>
      <c r="AX524" s="14" t="s">
        <v>83</v>
      </c>
      <c r="AY524" s="258" t="s">
        <v>140</v>
      </c>
    </row>
    <row r="525" s="15" customFormat="1">
      <c r="A525" s="15"/>
      <c r="B525" s="259"/>
      <c r="C525" s="260"/>
      <c r="D525" s="233" t="s">
        <v>150</v>
      </c>
      <c r="E525" s="261" t="s">
        <v>1</v>
      </c>
      <c r="F525" s="262" t="s">
        <v>155</v>
      </c>
      <c r="G525" s="260"/>
      <c r="H525" s="263">
        <v>724.03800000000001</v>
      </c>
      <c r="I525" s="264"/>
      <c r="J525" s="260"/>
      <c r="K525" s="260"/>
      <c r="L525" s="265"/>
      <c r="M525" s="266"/>
      <c r="N525" s="267"/>
      <c r="O525" s="267"/>
      <c r="P525" s="267"/>
      <c r="Q525" s="267"/>
      <c r="R525" s="267"/>
      <c r="S525" s="267"/>
      <c r="T525" s="268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9" t="s">
        <v>150</v>
      </c>
      <c r="AU525" s="269" t="s">
        <v>93</v>
      </c>
      <c r="AV525" s="15" t="s">
        <v>146</v>
      </c>
      <c r="AW525" s="15" t="s">
        <v>36</v>
      </c>
      <c r="AX525" s="15" t="s">
        <v>91</v>
      </c>
      <c r="AY525" s="269" t="s">
        <v>140</v>
      </c>
    </row>
    <row r="526" s="2" customFormat="1" ht="14.4" customHeight="1">
      <c r="A526" s="38"/>
      <c r="B526" s="39"/>
      <c r="C526" s="270" t="s">
        <v>1217</v>
      </c>
      <c r="D526" s="270" t="s">
        <v>290</v>
      </c>
      <c r="E526" s="271" t="s">
        <v>644</v>
      </c>
      <c r="F526" s="272" t="s">
        <v>645</v>
      </c>
      <c r="G526" s="273" t="s">
        <v>196</v>
      </c>
      <c r="H526" s="274">
        <v>760.24000000000001</v>
      </c>
      <c r="I526" s="275"/>
      <c r="J526" s="276">
        <f>ROUND(I526*H526,2)</f>
        <v>0</v>
      </c>
      <c r="K526" s="277"/>
      <c r="L526" s="278"/>
      <c r="M526" s="279" t="s">
        <v>1</v>
      </c>
      <c r="N526" s="280" t="s">
        <v>48</v>
      </c>
      <c r="O526" s="91"/>
      <c r="P526" s="229">
        <f>O526*H526</f>
        <v>0</v>
      </c>
      <c r="Q526" s="229">
        <v>8.0000000000000007E-05</v>
      </c>
      <c r="R526" s="229">
        <f>Q526*H526</f>
        <v>0.060819200000000004</v>
      </c>
      <c r="S526" s="229">
        <v>0</v>
      </c>
      <c r="T526" s="230">
        <f>S526*H526</f>
        <v>0</v>
      </c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R526" s="231" t="s">
        <v>207</v>
      </c>
      <c r="AT526" s="231" t="s">
        <v>290</v>
      </c>
      <c r="AU526" s="231" t="s">
        <v>93</v>
      </c>
      <c r="AY526" s="17" t="s">
        <v>140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7" t="s">
        <v>91</v>
      </c>
      <c r="BK526" s="232">
        <f>ROUND(I526*H526,2)</f>
        <v>0</v>
      </c>
      <c r="BL526" s="17" t="s">
        <v>146</v>
      </c>
      <c r="BM526" s="231" t="s">
        <v>1218</v>
      </c>
    </row>
    <row r="527" s="2" customFormat="1">
      <c r="A527" s="38"/>
      <c r="B527" s="39"/>
      <c r="C527" s="40"/>
      <c r="D527" s="233" t="s">
        <v>148</v>
      </c>
      <c r="E527" s="40"/>
      <c r="F527" s="234" t="s">
        <v>647</v>
      </c>
      <c r="G527" s="40"/>
      <c r="H527" s="40"/>
      <c r="I527" s="235"/>
      <c r="J527" s="40"/>
      <c r="K527" s="40"/>
      <c r="L527" s="44"/>
      <c r="M527" s="236"/>
      <c r="N527" s="237"/>
      <c r="O527" s="91"/>
      <c r="P527" s="91"/>
      <c r="Q527" s="91"/>
      <c r="R527" s="91"/>
      <c r="S527" s="91"/>
      <c r="T527" s="92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T527" s="17" t="s">
        <v>148</v>
      </c>
      <c r="AU527" s="17" t="s">
        <v>93</v>
      </c>
    </row>
    <row r="528" s="14" customFormat="1">
      <c r="A528" s="14"/>
      <c r="B528" s="248"/>
      <c r="C528" s="249"/>
      <c r="D528" s="233" t="s">
        <v>150</v>
      </c>
      <c r="E528" s="250" t="s">
        <v>1</v>
      </c>
      <c r="F528" s="251" t="s">
        <v>1219</v>
      </c>
      <c r="G528" s="249"/>
      <c r="H528" s="252">
        <v>760.24000000000001</v>
      </c>
      <c r="I528" s="253"/>
      <c r="J528" s="249"/>
      <c r="K528" s="249"/>
      <c r="L528" s="254"/>
      <c r="M528" s="255"/>
      <c r="N528" s="256"/>
      <c r="O528" s="256"/>
      <c r="P528" s="256"/>
      <c r="Q528" s="256"/>
      <c r="R528" s="256"/>
      <c r="S528" s="256"/>
      <c r="T528" s="257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8" t="s">
        <v>150</v>
      </c>
      <c r="AU528" s="258" t="s">
        <v>93</v>
      </c>
      <c r="AV528" s="14" t="s">
        <v>93</v>
      </c>
      <c r="AW528" s="14" t="s">
        <v>36</v>
      </c>
      <c r="AX528" s="14" t="s">
        <v>91</v>
      </c>
      <c r="AY528" s="258" t="s">
        <v>140</v>
      </c>
    </row>
    <row r="529" s="2" customFormat="1" ht="14.4" customHeight="1">
      <c r="A529" s="38"/>
      <c r="B529" s="39"/>
      <c r="C529" s="270" t="s">
        <v>1220</v>
      </c>
      <c r="D529" s="270" t="s">
        <v>290</v>
      </c>
      <c r="E529" s="271" t="s">
        <v>1221</v>
      </c>
      <c r="F529" s="272" t="s">
        <v>1222</v>
      </c>
      <c r="G529" s="273" t="s">
        <v>196</v>
      </c>
      <c r="H529" s="274">
        <v>5.25</v>
      </c>
      <c r="I529" s="275"/>
      <c r="J529" s="276">
        <f>ROUND(I529*H529,2)</f>
        <v>0</v>
      </c>
      <c r="K529" s="277"/>
      <c r="L529" s="278"/>
      <c r="M529" s="279" t="s">
        <v>1</v>
      </c>
      <c r="N529" s="280" t="s">
        <v>48</v>
      </c>
      <c r="O529" s="91"/>
      <c r="P529" s="229">
        <f>O529*H529</f>
        <v>0</v>
      </c>
      <c r="Q529" s="229">
        <v>5.0000000000000002E-05</v>
      </c>
      <c r="R529" s="229">
        <f>Q529*H529</f>
        <v>0.00026250000000000004</v>
      </c>
      <c r="S529" s="229">
        <v>0</v>
      </c>
      <c r="T529" s="230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31" t="s">
        <v>207</v>
      </c>
      <c r="AT529" s="231" t="s">
        <v>290</v>
      </c>
      <c r="AU529" s="231" t="s">
        <v>93</v>
      </c>
      <c r="AY529" s="17" t="s">
        <v>140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7" t="s">
        <v>91</v>
      </c>
      <c r="BK529" s="232">
        <f>ROUND(I529*H529,2)</f>
        <v>0</v>
      </c>
      <c r="BL529" s="17" t="s">
        <v>146</v>
      </c>
      <c r="BM529" s="231" t="s">
        <v>1223</v>
      </c>
    </row>
    <row r="530" s="2" customFormat="1">
      <c r="A530" s="38"/>
      <c r="B530" s="39"/>
      <c r="C530" s="40"/>
      <c r="D530" s="233" t="s">
        <v>148</v>
      </c>
      <c r="E530" s="40"/>
      <c r="F530" s="234" t="s">
        <v>1224</v>
      </c>
      <c r="G530" s="40"/>
      <c r="H530" s="40"/>
      <c r="I530" s="235"/>
      <c r="J530" s="40"/>
      <c r="K530" s="40"/>
      <c r="L530" s="44"/>
      <c r="M530" s="236"/>
      <c r="N530" s="237"/>
      <c r="O530" s="91"/>
      <c r="P530" s="91"/>
      <c r="Q530" s="91"/>
      <c r="R530" s="91"/>
      <c r="S530" s="91"/>
      <c r="T530" s="92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T530" s="17" t="s">
        <v>148</v>
      </c>
      <c r="AU530" s="17" t="s">
        <v>93</v>
      </c>
    </row>
    <row r="531" s="14" customFormat="1">
      <c r="A531" s="14"/>
      <c r="B531" s="248"/>
      <c r="C531" s="249"/>
      <c r="D531" s="233" t="s">
        <v>150</v>
      </c>
      <c r="E531" s="250" t="s">
        <v>1</v>
      </c>
      <c r="F531" s="251" t="s">
        <v>1225</v>
      </c>
      <c r="G531" s="249"/>
      <c r="H531" s="252">
        <v>5.25</v>
      </c>
      <c r="I531" s="253"/>
      <c r="J531" s="249"/>
      <c r="K531" s="249"/>
      <c r="L531" s="254"/>
      <c r="M531" s="255"/>
      <c r="N531" s="256"/>
      <c r="O531" s="256"/>
      <c r="P531" s="256"/>
      <c r="Q531" s="256"/>
      <c r="R531" s="256"/>
      <c r="S531" s="256"/>
      <c r="T531" s="257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8" t="s">
        <v>150</v>
      </c>
      <c r="AU531" s="258" t="s">
        <v>93</v>
      </c>
      <c r="AV531" s="14" t="s">
        <v>93</v>
      </c>
      <c r="AW531" s="14" t="s">
        <v>36</v>
      </c>
      <c r="AX531" s="14" t="s">
        <v>91</v>
      </c>
      <c r="AY531" s="258" t="s">
        <v>140</v>
      </c>
    </row>
    <row r="532" s="2" customFormat="1" ht="14.4" customHeight="1">
      <c r="A532" s="38"/>
      <c r="B532" s="39"/>
      <c r="C532" s="219" t="s">
        <v>1226</v>
      </c>
      <c r="D532" s="219" t="s">
        <v>142</v>
      </c>
      <c r="E532" s="220" t="s">
        <v>650</v>
      </c>
      <c r="F532" s="221" t="s">
        <v>651</v>
      </c>
      <c r="G532" s="222" t="s">
        <v>196</v>
      </c>
      <c r="H532" s="223">
        <v>719.03800000000001</v>
      </c>
      <c r="I532" s="224"/>
      <c r="J532" s="225">
        <f>ROUND(I532*H532,2)</f>
        <v>0</v>
      </c>
      <c r="K532" s="226"/>
      <c r="L532" s="44"/>
      <c r="M532" s="227" t="s">
        <v>1</v>
      </c>
      <c r="N532" s="228" t="s">
        <v>48</v>
      </c>
      <c r="O532" s="91"/>
      <c r="P532" s="229">
        <f>O532*H532</f>
        <v>0</v>
      </c>
      <c r="Q532" s="229">
        <v>0.00012999999999999999</v>
      </c>
      <c r="R532" s="229">
        <f>Q532*H532</f>
        <v>0.093474939999999992</v>
      </c>
      <c r="S532" s="229">
        <v>0</v>
      </c>
      <c r="T532" s="230">
        <f>S532*H532</f>
        <v>0</v>
      </c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R532" s="231" t="s">
        <v>146</v>
      </c>
      <c r="AT532" s="231" t="s">
        <v>142</v>
      </c>
      <c r="AU532" s="231" t="s">
        <v>93</v>
      </c>
      <c r="AY532" s="17" t="s">
        <v>140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7" t="s">
        <v>91</v>
      </c>
      <c r="BK532" s="232">
        <f>ROUND(I532*H532,2)</f>
        <v>0</v>
      </c>
      <c r="BL532" s="17" t="s">
        <v>146</v>
      </c>
      <c r="BM532" s="231" t="s">
        <v>1227</v>
      </c>
    </row>
    <row r="533" s="2" customFormat="1">
      <c r="A533" s="38"/>
      <c r="B533" s="39"/>
      <c r="C533" s="40"/>
      <c r="D533" s="233" t="s">
        <v>148</v>
      </c>
      <c r="E533" s="40"/>
      <c r="F533" s="234" t="s">
        <v>653</v>
      </c>
      <c r="G533" s="40"/>
      <c r="H533" s="40"/>
      <c r="I533" s="235"/>
      <c r="J533" s="40"/>
      <c r="K533" s="40"/>
      <c r="L533" s="44"/>
      <c r="M533" s="236"/>
      <c r="N533" s="237"/>
      <c r="O533" s="91"/>
      <c r="P533" s="91"/>
      <c r="Q533" s="91"/>
      <c r="R533" s="91"/>
      <c r="S533" s="91"/>
      <c r="T533" s="92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T533" s="17" t="s">
        <v>148</v>
      </c>
      <c r="AU533" s="17" t="s">
        <v>93</v>
      </c>
    </row>
    <row r="534" s="13" customFormat="1">
      <c r="A534" s="13"/>
      <c r="B534" s="238"/>
      <c r="C534" s="239"/>
      <c r="D534" s="233" t="s">
        <v>150</v>
      </c>
      <c r="E534" s="240" t="s">
        <v>1</v>
      </c>
      <c r="F534" s="241" t="s">
        <v>654</v>
      </c>
      <c r="G534" s="239"/>
      <c r="H534" s="240" t="s">
        <v>1</v>
      </c>
      <c r="I534" s="242"/>
      <c r="J534" s="239"/>
      <c r="K534" s="239"/>
      <c r="L534" s="243"/>
      <c r="M534" s="244"/>
      <c r="N534" s="245"/>
      <c r="O534" s="245"/>
      <c r="P534" s="245"/>
      <c r="Q534" s="245"/>
      <c r="R534" s="245"/>
      <c r="S534" s="245"/>
      <c r="T534" s="24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7" t="s">
        <v>150</v>
      </c>
      <c r="AU534" s="247" t="s">
        <v>93</v>
      </c>
      <c r="AV534" s="13" t="s">
        <v>91</v>
      </c>
      <c r="AW534" s="13" t="s">
        <v>36</v>
      </c>
      <c r="AX534" s="13" t="s">
        <v>83</v>
      </c>
      <c r="AY534" s="247" t="s">
        <v>140</v>
      </c>
    </row>
    <row r="535" s="14" customFormat="1">
      <c r="A535" s="14"/>
      <c r="B535" s="248"/>
      <c r="C535" s="249"/>
      <c r="D535" s="233" t="s">
        <v>150</v>
      </c>
      <c r="E535" s="250" t="s">
        <v>1</v>
      </c>
      <c r="F535" s="251" t="s">
        <v>1214</v>
      </c>
      <c r="G535" s="249"/>
      <c r="H535" s="252">
        <v>719.03800000000001</v>
      </c>
      <c r="I535" s="253"/>
      <c r="J535" s="249"/>
      <c r="K535" s="249"/>
      <c r="L535" s="254"/>
      <c r="M535" s="255"/>
      <c r="N535" s="256"/>
      <c r="O535" s="256"/>
      <c r="P535" s="256"/>
      <c r="Q535" s="256"/>
      <c r="R535" s="256"/>
      <c r="S535" s="256"/>
      <c r="T535" s="257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8" t="s">
        <v>150</v>
      </c>
      <c r="AU535" s="258" t="s">
        <v>93</v>
      </c>
      <c r="AV535" s="14" t="s">
        <v>93</v>
      </c>
      <c r="AW535" s="14" t="s">
        <v>36</v>
      </c>
      <c r="AX535" s="14" t="s">
        <v>91</v>
      </c>
      <c r="AY535" s="258" t="s">
        <v>140</v>
      </c>
    </row>
    <row r="536" s="2" customFormat="1" ht="14.4" customHeight="1">
      <c r="A536" s="38"/>
      <c r="B536" s="39"/>
      <c r="C536" s="219" t="s">
        <v>1228</v>
      </c>
      <c r="D536" s="219" t="s">
        <v>142</v>
      </c>
      <c r="E536" s="220" t="s">
        <v>657</v>
      </c>
      <c r="F536" s="221" t="s">
        <v>658</v>
      </c>
      <c r="G536" s="222" t="s">
        <v>450</v>
      </c>
      <c r="H536" s="223">
        <v>25</v>
      </c>
      <c r="I536" s="224"/>
      <c r="J536" s="225">
        <f>ROUND(I536*H536,2)</f>
        <v>0</v>
      </c>
      <c r="K536" s="226"/>
      <c r="L536" s="44"/>
      <c r="M536" s="227" t="s">
        <v>1</v>
      </c>
      <c r="N536" s="228" t="s">
        <v>48</v>
      </c>
      <c r="O536" s="91"/>
      <c r="P536" s="229">
        <f>O536*H536</f>
        <v>0</v>
      </c>
      <c r="Q536" s="229">
        <v>0.00011</v>
      </c>
      <c r="R536" s="229">
        <f>Q536*H536</f>
        <v>0.0027500000000000003</v>
      </c>
      <c r="S536" s="229">
        <v>0</v>
      </c>
      <c r="T536" s="230">
        <f>S536*H536</f>
        <v>0</v>
      </c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R536" s="231" t="s">
        <v>146</v>
      </c>
      <c r="AT536" s="231" t="s">
        <v>142</v>
      </c>
      <c r="AU536" s="231" t="s">
        <v>93</v>
      </c>
      <c r="AY536" s="17" t="s">
        <v>140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7" t="s">
        <v>91</v>
      </c>
      <c r="BK536" s="232">
        <f>ROUND(I536*H536,2)</f>
        <v>0</v>
      </c>
      <c r="BL536" s="17" t="s">
        <v>146</v>
      </c>
      <c r="BM536" s="231" t="s">
        <v>1229</v>
      </c>
    </row>
    <row r="537" s="2" customFormat="1">
      <c r="A537" s="38"/>
      <c r="B537" s="39"/>
      <c r="C537" s="40"/>
      <c r="D537" s="233" t="s">
        <v>148</v>
      </c>
      <c r="E537" s="40"/>
      <c r="F537" s="234" t="s">
        <v>660</v>
      </c>
      <c r="G537" s="40"/>
      <c r="H537" s="40"/>
      <c r="I537" s="235"/>
      <c r="J537" s="40"/>
      <c r="K537" s="40"/>
      <c r="L537" s="44"/>
      <c r="M537" s="236"/>
      <c r="N537" s="237"/>
      <c r="O537" s="91"/>
      <c r="P537" s="91"/>
      <c r="Q537" s="91"/>
      <c r="R537" s="91"/>
      <c r="S537" s="91"/>
      <c r="T537" s="92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T537" s="17" t="s">
        <v>148</v>
      </c>
      <c r="AU537" s="17" t="s">
        <v>93</v>
      </c>
    </row>
    <row r="538" s="14" customFormat="1">
      <c r="A538" s="14"/>
      <c r="B538" s="248"/>
      <c r="C538" s="249"/>
      <c r="D538" s="233" t="s">
        <v>150</v>
      </c>
      <c r="E538" s="250" t="s">
        <v>1</v>
      </c>
      <c r="F538" s="251" t="s">
        <v>1230</v>
      </c>
      <c r="G538" s="249"/>
      <c r="H538" s="252">
        <v>25</v>
      </c>
      <c r="I538" s="253"/>
      <c r="J538" s="249"/>
      <c r="K538" s="249"/>
      <c r="L538" s="254"/>
      <c r="M538" s="255"/>
      <c r="N538" s="256"/>
      <c r="O538" s="256"/>
      <c r="P538" s="256"/>
      <c r="Q538" s="256"/>
      <c r="R538" s="256"/>
      <c r="S538" s="256"/>
      <c r="T538" s="257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8" t="s">
        <v>150</v>
      </c>
      <c r="AU538" s="258" t="s">
        <v>93</v>
      </c>
      <c r="AV538" s="14" t="s">
        <v>93</v>
      </c>
      <c r="AW538" s="14" t="s">
        <v>36</v>
      </c>
      <c r="AX538" s="14" t="s">
        <v>91</v>
      </c>
      <c r="AY538" s="258" t="s">
        <v>140</v>
      </c>
    </row>
    <row r="539" s="2" customFormat="1" ht="14.4" customHeight="1">
      <c r="A539" s="38"/>
      <c r="B539" s="39"/>
      <c r="C539" s="219" t="s">
        <v>1231</v>
      </c>
      <c r="D539" s="219" t="s">
        <v>142</v>
      </c>
      <c r="E539" s="220" t="s">
        <v>1232</v>
      </c>
      <c r="F539" s="221" t="s">
        <v>1233</v>
      </c>
      <c r="G539" s="222" t="s">
        <v>450</v>
      </c>
      <c r="H539" s="223">
        <v>6</v>
      </c>
      <c r="I539" s="224"/>
      <c r="J539" s="225">
        <f>ROUND(I539*H539,2)</f>
        <v>0</v>
      </c>
      <c r="K539" s="226"/>
      <c r="L539" s="44"/>
      <c r="M539" s="227" t="s">
        <v>1</v>
      </c>
      <c r="N539" s="228" t="s">
        <v>48</v>
      </c>
      <c r="O539" s="91"/>
      <c r="P539" s="229">
        <f>O539*H539</f>
        <v>0</v>
      </c>
      <c r="Q539" s="229">
        <v>0.001</v>
      </c>
      <c r="R539" s="229">
        <f>Q539*H539</f>
        <v>0.0060000000000000001</v>
      </c>
      <c r="S539" s="229">
        <v>0</v>
      </c>
      <c r="T539" s="230">
        <f>S539*H539</f>
        <v>0</v>
      </c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R539" s="231" t="s">
        <v>146</v>
      </c>
      <c r="AT539" s="231" t="s">
        <v>142</v>
      </c>
      <c r="AU539" s="231" t="s">
        <v>93</v>
      </c>
      <c r="AY539" s="17" t="s">
        <v>140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17" t="s">
        <v>91</v>
      </c>
      <c r="BK539" s="232">
        <f>ROUND(I539*H539,2)</f>
        <v>0</v>
      </c>
      <c r="BL539" s="17" t="s">
        <v>146</v>
      </c>
      <c r="BM539" s="231" t="s">
        <v>1234</v>
      </c>
    </row>
    <row r="540" s="2" customFormat="1">
      <c r="A540" s="38"/>
      <c r="B540" s="39"/>
      <c r="C540" s="40"/>
      <c r="D540" s="233" t="s">
        <v>148</v>
      </c>
      <c r="E540" s="40"/>
      <c r="F540" s="234" t="s">
        <v>1235</v>
      </c>
      <c r="G540" s="40"/>
      <c r="H540" s="40"/>
      <c r="I540" s="235"/>
      <c r="J540" s="40"/>
      <c r="K540" s="40"/>
      <c r="L540" s="44"/>
      <c r="M540" s="236"/>
      <c r="N540" s="237"/>
      <c r="O540" s="91"/>
      <c r="P540" s="91"/>
      <c r="Q540" s="91"/>
      <c r="R540" s="91"/>
      <c r="S540" s="91"/>
      <c r="T540" s="92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T540" s="17" t="s">
        <v>148</v>
      </c>
      <c r="AU540" s="17" t="s">
        <v>93</v>
      </c>
    </row>
    <row r="541" s="2" customFormat="1" ht="14.4" customHeight="1">
      <c r="A541" s="38"/>
      <c r="B541" s="39"/>
      <c r="C541" s="219" t="s">
        <v>1236</v>
      </c>
      <c r="D541" s="219" t="s">
        <v>142</v>
      </c>
      <c r="E541" s="220" t="s">
        <v>1237</v>
      </c>
      <c r="F541" s="221" t="s">
        <v>1238</v>
      </c>
      <c r="G541" s="222" t="s">
        <v>196</v>
      </c>
      <c r="H541" s="223">
        <v>22.300000000000001</v>
      </c>
      <c r="I541" s="224"/>
      <c r="J541" s="225">
        <f>ROUND(I541*H541,2)</f>
        <v>0</v>
      </c>
      <c r="K541" s="226"/>
      <c r="L541" s="44"/>
      <c r="M541" s="227" t="s">
        <v>1</v>
      </c>
      <c r="N541" s="228" t="s">
        <v>48</v>
      </c>
      <c r="O541" s="91"/>
      <c r="P541" s="229">
        <f>O541*H541</f>
        <v>0</v>
      </c>
      <c r="Q541" s="229">
        <v>0.00051999999999999995</v>
      </c>
      <c r="R541" s="229">
        <f>Q541*H541</f>
        <v>0.011595999999999999</v>
      </c>
      <c r="S541" s="229">
        <v>0</v>
      </c>
      <c r="T541" s="230">
        <f>S541*H541</f>
        <v>0</v>
      </c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R541" s="231" t="s">
        <v>146</v>
      </c>
      <c r="AT541" s="231" t="s">
        <v>142</v>
      </c>
      <c r="AU541" s="231" t="s">
        <v>93</v>
      </c>
      <c r="AY541" s="17" t="s">
        <v>140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7" t="s">
        <v>91</v>
      </c>
      <c r="BK541" s="232">
        <f>ROUND(I541*H541,2)</f>
        <v>0</v>
      </c>
      <c r="BL541" s="17" t="s">
        <v>146</v>
      </c>
      <c r="BM541" s="231" t="s">
        <v>1239</v>
      </c>
    </row>
    <row r="542" s="2" customFormat="1">
      <c r="A542" s="38"/>
      <c r="B542" s="39"/>
      <c r="C542" s="40"/>
      <c r="D542" s="233" t="s">
        <v>148</v>
      </c>
      <c r="E542" s="40"/>
      <c r="F542" s="234" t="s">
        <v>1240</v>
      </c>
      <c r="G542" s="40"/>
      <c r="H542" s="40"/>
      <c r="I542" s="235"/>
      <c r="J542" s="40"/>
      <c r="K542" s="40"/>
      <c r="L542" s="44"/>
      <c r="M542" s="236"/>
      <c r="N542" s="237"/>
      <c r="O542" s="91"/>
      <c r="P542" s="91"/>
      <c r="Q542" s="91"/>
      <c r="R542" s="91"/>
      <c r="S542" s="91"/>
      <c r="T542" s="92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T542" s="17" t="s">
        <v>148</v>
      </c>
      <c r="AU542" s="17" t="s">
        <v>93</v>
      </c>
    </row>
    <row r="543" s="14" customFormat="1">
      <c r="A543" s="14"/>
      <c r="B543" s="248"/>
      <c r="C543" s="249"/>
      <c r="D543" s="233" t="s">
        <v>150</v>
      </c>
      <c r="E543" s="250" t="s">
        <v>1</v>
      </c>
      <c r="F543" s="251" t="s">
        <v>1241</v>
      </c>
      <c r="G543" s="249"/>
      <c r="H543" s="252">
        <v>22.300000000000001</v>
      </c>
      <c r="I543" s="253"/>
      <c r="J543" s="249"/>
      <c r="K543" s="249"/>
      <c r="L543" s="254"/>
      <c r="M543" s="255"/>
      <c r="N543" s="256"/>
      <c r="O543" s="256"/>
      <c r="P543" s="256"/>
      <c r="Q543" s="256"/>
      <c r="R543" s="256"/>
      <c r="S543" s="256"/>
      <c r="T543" s="257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8" t="s">
        <v>150</v>
      </c>
      <c r="AU543" s="258" t="s">
        <v>93</v>
      </c>
      <c r="AV543" s="14" t="s">
        <v>93</v>
      </c>
      <c r="AW543" s="14" t="s">
        <v>36</v>
      </c>
      <c r="AX543" s="14" t="s">
        <v>91</v>
      </c>
      <c r="AY543" s="258" t="s">
        <v>140</v>
      </c>
    </row>
    <row r="544" s="2" customFormat="1" ht="14.4" customHeight="1">
      <c r="A544" s="38"/>
      <c r="B544" s="39"/>
      <c r="C544" s="270" t="s">
        <v>1242</v>
      </c>
      <c r="D544" s="270" t="s">
        <v>290</v>
      </c>
      <c r="E544" s="271" t="s">
        <v>1243</v>
      </c>
      <c r="F544" s="272" t="s">
        <v>1244</v>
      </c>
      <c r="G544" s="273" t="s">
        <v>196</v>
      </c>
      <c r="H544" s="274">
        <v>22.300000000000001</v>
      </c>
      <c r="I544" s="275"/>
      <c r="J544" s="276">
        <f>ROUND(I544*H544,2)</f>
        <v>0</v>
      </c>
      <c r="K544" s="277"/>
      <c r="L544" s="278"/>
      <c r="M544" s="279" t="s">
        <v>1</v>
      </c>
      <c r="N544" s="280" t="s">
        <v>48</v>
      </c>
      <c r="O544" s="91"/>
      <c r="P544" s="229">
        <f>O544*H544</f>
        <v>0</v>
      </c>
      <c r="Q544" s="229">
        <v>0.048070000000000002</v>
      </c>
      <c r="R544" s="229">
        <f>Q544*H544</f>
        <v>1.0719610000000002</v>
      </c>
      <c r="S544" s="229">
        <v>0</v>
      </c>
      <c r="T544" s="230">
        <f>S544*H544</f>
        <v>0</v>
      </c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R544" s="231" t="s">
        <v>207</v>
      </c>
      <c r="AT544" s="231" t="s">
        <v>290</v>
      </c>
      <c r="AU544" s="231" t="s">
        <v>93</v>
      </c>
      <c r="AY544" s="17" t="s">
        <v>140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7" t="s">
        <v>91</v>
      </c>
      <c r="BK544" s="232">
        <f>ROUND(I544*H544,2)</f>
        <v>0</v>
      </c>
      <c r="BL544" s="17" t="s">
        <v>146</v>
      </c>
      <c r="BM544" s="231" t="s">
        <v>1245</v>
      </c>
    </row>
    <row r="545" s="2" customFormat="1">
      <c r="A545" s="38"/>
      <c r="B545" s="39"/>
      <c r="C545" s="40"/>
      <c r="D545" s="233" t="s">
        <v>148</v>
      </c>
      <c r="E545" s="40"/>
      <c r="F545" s="234" t="s">
        <v>1244</v>
      </c>
      <c r="G545" s="40"/>
      <c r="H545" s="40"/>
      <c r="I545" s="235"/>
      <c r="J545" s="40"/>
      <c r="K545" s="40"/>
      <c r="L545" s="44"/>
      <c r="M545" s="236"/>
      <c r="N545" s="237"/>
      <c r="O545" s="91"/>
      <c r="P545" s="91"/>
      <c r="Q545" s="91"/>
      <c r="R545" s="91"/>
      <c r="S545" s="91"/>
      <c r="T545" s="92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T545" s="17" t="s">
        <v>148</v>
      </c>
      <c r="AU545" s="17" t="s">
        <v>93</v>
      </c>
    </row>
    <row r="546" s="14" customFormat="1">
      <c r="A546" s="14"/>
      <c r="B546" s="248"/>
      <c r="C546" s="249"/>
      <c r="D546" s="233" t="s">
        <v>150</v>
      </c>
      <c r="E546" s="250" t="s">
        <v>1</v>
      </c>
      <c r="F546" s="251" t="s">
        <v>1241</v>
      </c>
      <c r="G546" s="249"/>
      <c r="H546" s="252">
        <v>22.300000000000001</v>
      </c>
      <c r="I546" s="253"/>
      <c r="J546" s="249"/>
      <c r="K546" s="249"/>
      <c r="L546" s="254"/>
      <c r="M546" s="255"/>
      <c r="N546" s="256"/>
      <c r="O546" s="256"/>
      <c r="P546" s="256"/>
      <c r="Q546" s="256"/>
      <c r="R546" s="256"/>
      <c r="S546" s="256"/>
      <c r="T546" s="257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8" t="s">
        <v>150</v>
      </c>
      <c r="AU546" s="258" t="s">
        <v>93</v>
      </c>
      <c r="AV546" s="14" t="s">
        <v>93</v>
      </c>
      <c r="AW546" s="14" t="s">
        <v>36</v>
      </c>
      <c r="AX546" s="14" t="s">
        <v>91</v>
      </c>
      <c r="AY546" s="258" t="s">
        <v>140</v>
      </c>
    </row>
    <row r="547" s="2" customFormat="1" ht="14.4" customHeight="1">
      <c r="A547" s="38"/>
      <c r="B547" s="39"/>
      <c r="C547" s="219" t="s">
        <v>1246</v>
      </c>
      <c r="D547" s="219" t="s">
        <v>142</v>
      </c>
      <c r="E547" s="220" t="s">
        <v>1247</v>
      </c>
      <c r="F547" s="221" t="s">
        <v>1248</v>
      </c>
      <c r="G547" s="222" t="s">
        <v>685</v>
      </c>
      <c r="H547" s="223">
        <v>1</v>
      </c>
      <c r="I547" s="224"/>
      <c r="J547" s="225">
        <f>ROUND(I547*H547,2)</f>
        <v>0</v>
      </c>
      <c r="K547" s="226"/>
      <c r="L547" s="44"/>
      <c r="M547" s="227" t="s">
        <v>1</v>
      </c>
      <c r="N547" s="228" t="s">
        <v>48</v>
      </c>
      <c r="O547" s="91"/>
      <c r="P547" s="229">
        <f>O547*H547</f>
        <v>0</v>
      </c>
      <c r="Q547" s="229">
        <v>0</v>
      </c>
      <c r="R547" s="229">
        <f>Q547*H547</f>
        <v>0</v>
      </c>
      <c r="S547" s="229">
        <v>0</v>
      </c>
      <c r="T547" s="23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31" t="s">
        <v>146</v>
      </c>
      <c r="AT547" s="231" t="s">
        <v>142</v>
      </c>
      <c r="AU547" s="231" t="s">
        <v>93</v>
      </c>
      <c r="AY547" s="17" t="s">
        <v>140</v>
      </c>
      <c r="BE547" s="232">
        <f>IF(N547="základní",J547,0)</f>
        <v>0</v>
      </c>
      <c r="BF547" s="232">
        <f>IF(N547="snížená",J547,0)</f>
        <v>0</v>
      </c>
      <c r="BG547" s="232">
        <f>IF(N547="zákl. přenesená",J547,0)</f>
        <v>0</v>
      </c>
      <c r="BH547" s="232">
        <f>IF(N547="sníž. přenesená",J547,0)</f>
        <v>0</v>
      </c>
      <c r="BI547" s="232">
        <f>IF(N547="nulová",J547,0)</f>
        <v>0</v>
      </c>
      <c r="BJ547" s="17" t="s">
        <v>91</v>
      </c>
      <c r="BK547" s="232">
        <f>ROUND(I547*H547,2)</f>
        <v>0</v>
      </c>
      <c r="BL547" s="17" t="s">
        <v>146</v>
      </c>
      <c r="BM547" s="231" t="s">
        <v>1249</v>
      </c>
    </row>
    <row r="548" s="2" customFormat="1">
      <c r="A548" s="38"/>
      <c r="B548" s="39"/>
      <c r="C548" s="40"/>
      <c r="D548" s="233" t="s">
        <v>148</v>
      </c>
      <c r="E548" s="40"/>
      <c r="F548" s="234" t="s">
        <v>1248</v>
      </c>
      <c r="G548" s="40"/>
      <c r="H548" s="40"/>
      <c r="I548" s="235"/>
      <c r="J548" s="40"/>
      <c r="K548" s="40"/>
      <c r="L548" s="44"/>
      <c r="M548" s="236"/>
      <c r="N548" s="237"/>
      <c r="O548" s="91"/>
      <c r="P548" s="91"/>
      <c r="Q548" s="91"/>
      <c r="R548" s="91"/>
      <c r="S548" s="91"/>
      <c r="T548" s="92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T548" s="17" t="s">
        <v>148</v>
      </c>
      <c r="AU548" s="17" t="s">
        <v>93</v>
      </c>
    </row>
    <row r="549" s="12" customFormat="1" ht="22.8" customHeight="1">
      <c r="A549" s="12"/>
      <c r="B549" s="203"/>
      <c r="C549" s="204"/>
      <c r="D549" s="205" t="s">
        <v>82</v>
      </c>
      <c r="E549" s="217" t="s">
        <v>214</v>
      </c>
      <c r="F549" s="217" t="s">
        <v>693</v>
      </c>
      <c r="G549" s="204"/>
      <c r="H549" s="204"/>
      <c r="I549" s="207"/>
      <c r="J549" s="218">
        <f>BK549</f>
        <v>0</v>
      </c>
      <c r="K549" s="204"/>
      <c r="L549" s="209"/>
      <c r="M549" s="210"/>
      <c r="N549" s="211"/>
      <c r="O549" s="211"/>
      <c r="P549" s="212">
        <f>SUM(P550:P602)</f>
        <v>0</v>
      </c>
      <c r="Q549" s="211"/>
      <c r="R549" s="212">
        <f>SUM(R550:R602)</f>
        <v>5.7001600000000003</v>
      </c>
      <c r="S549" s="211"/>
      <c r="T549" s="213">
        <f>SUM(T550:T602)</f>
        <v>0</v>
      </c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R549" s="214" t="s">
        <v>91</v>
      </c>
      <c r="AT549" s="215" t="s">
        <v>82</v>
      </c>
      <c r="AU549" s="215" t="s">
        <v>91</v>
      </c>
      <c r="AY549" s="214" t="s">
        <v>140</v>
      </c>
      <c r="BK549" s="216">
        <f>SUM(BK550:BK602)</f>
        <v>0</v>
      </c>
    </row>
    <row r="550" s="2" customFormat="1" ht="14.4" customHeight="1">
      <c r="A550" s="38"/>
      <c r="B550" s="39"/>
      <c r="C550" s="219" t="s">
        <v>1250</v>
      </c>
      <c r="D550" s="219" t="s">
        <v>142</v>
      </c>
      <c r="E550" s="220" t="s">
        <v>695</v>
      </c>
      <c r="F550" s="221" t="s">
        <v>696</v>
      </c>
      <c r="G550" s="222" t="s">
        <v>196</v>
      </c>
      <c r="H550" s="223">
        <v>25</v>
      </c>
      <c r="I550" s="224"/>
      <c r="J550" s="225">
        <f>ROUND(I550*H550,2)</f>
        <v>0</v>
      </c>
      <c r="K550" s="226"/>
      <c r="L550" s="44"/>
      <c r="M550" s="227" t="s">
        <v>1</v>
      </c>
      <c r="N550" s="228" t="s">
        <v>48</v>
      </c>
      <c r="O550" s="91"/>
      <c r="P550" s="229">
        <f>O550*H550</f>
        <v>0</v>
      </c>
      <c r="Q550" s="229">
        <v>0.1295</v>
      </c>
      <c r="R550" s="229">
        <f>Q550*H550</f>
        <v>3.2375000000000003</v>
      </c>
      <c r="S550" s="229">
        <v>0</v>
      </c>
      <c r="T550" s="230">
        <f>S550*H550</f>
        <v>0</v>
      </c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R550" s="231" t="s">
        <v>146</v>
      </c>
      <c r="AT550" s="231" t="s">
        <v>142</v>
      </c>
      <c r="AU550" s="231" t="s">
        <v>93</v>
      </c>
      <c r="AY550" s="17" t="s">
        <v>140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7" t="s">
        <v>91</v>
      </c>
      <c r="BK550" s="232">
        <f>ROUND(I550*H550,2)</f>
        <v>0</v>
      </c>
      <c r="BL550" s="17" t="s">
        <v>146</v>
      </c>
      <c r="BM550" s="231" t="s">
        <v>1251</v>
      </c>
    </row>
    <row r="551" s="2" customFormat="1">
      <c r="A551" s="38"/>
      <c r="B551" s="39"/>
      <c r="C551" s="40"/>
      <c r="D551" s="233" t="s">
        <v>148</v>
      </c>
      <c r="E551" s="40"/>
      <c r="F551" s="234" t="s">
        <v>698</v>
      </c>
      <c r="G551" s="40"/>
      <c r="H551" s="40"/>
      <c r="I551" s="235"/>
      <c r="J551" s="40"/>
      <c r="K551" s="40"/>
      <c r="L551" s="44"/>
      <c r="M551" s="236"/>
      <c r="N551" s="237"/>
      <c r="O551" s="91"/>
      <c r="P551" s="91"/>
      <c r="Q551" s="91"/>
      <c r="R551" s="91"/>
      <c r="S551" s="91"/>
      <c r="T551" s="92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T551" s="17" t="s">
        <v>148</v>
      </c>
      <c r="AU551" s="17" t="s">
        <v>93</v>
      </c>
    </row>
    <row r="552" s="14" customFormat="1">
      <c r="A552" s="14"/>
      <c r="B552" s="248"/>
      <c r="C552" s="249"/>
      <c r="D552" s="233" t="s">
        <v>150</v>
      </c>
      <c r="E552" s="250" t="s">
        <v>1</v>
      </c>
      <c r="F552" s="251" t="s">
        <v>873</v>
      </c>
      <c r="G552" s="249"/>
      <c r="H552" s="252">
        <v>25</v>
      </c>
      <c r="I552" s="253"/>
      <c r="J552" s="249"/>
      <c r="K552" s="249"/>
      <c r="L552" s="254"/>
      <c r="M552" s="255"/>
      <c r="N552" s="256"/>
      <c r="O552" s="256"/>
      <c r="P552" s="256"/>
      <c r="Q552" s="256"/>
      <c r="R552" s="256"/>
      <c r="S552" s="256"/>
      <c r="T552" s="257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8" t="s">
        <v>150</v>
      </c>
      <c r="AU552" s="258" t="s">
        <v>93</v>
      </c>
      <c r="AV552" s="14" t="s">
        <v>93</v>
      </c>
      <c r="AW552" s="14" t="s">
        <v>36</v>
      </c>
      <c r="AX552" s="14" t="s">
        <v>91</v>
      </c>
      <c r="AY552" s="258" t="s">
        <v>140</v>
      </c>
    </row>
    <row r="553" s="2" customFormat="1" ht="14.4" customHeight="1">
      <c r="A553" s="38"/>
      <c r="B553" s="39"/>
      <c r="C553" s="270" t="s">
        <v>1252</v>
      </c>
      <c r="D553" s="270" t="s">
        <v>290</v>
      </c>
      <c r="E553" s="271" t="s">
        <v>1253</v>
      </c>
      <c r="F553" s="272" t="s">
        <v>1254</v>
      </c>
      <c r="G553" s="273" t="s">
        <v>196</v>
      </c>
      <c r="H553" s="274">
        <v>25</v>
      </c>
      <c r="I553" s="275"/>
      <c r="J553" s="276">
        <f>ROUND(I553*H553,2)</f>
        <v>0</v>
      </c>
      <c r="K553" s="277"/>
      <c r="L553" s="278"/>
      <c r="M553" s="279" t="s">
        <v>1</v>
      </c>
      <c r="N553" s="280" t="s">
        <v>48</v>
      </c>
      <c r="O553" s="91"/>
      <c r="P553" s="229">
        <f>O553*H553</f>
        <v>0</v>
      </c>
      <c r="Q553" s="229">
        <v>0.055</v>
      </c>
      <c r="R553" s="229">
        <f>Q553*H553</f>
        <v>1.375</v>
      </c>
      <c r="S553" s="229">
        <v>0</v>
      </c>
      <c r="T553" s="23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31" t="s">
        <v>207</v>
      </c>
      <c r="AT553" s="231" t="s">
        <v>290</v>
      </c>
      <c r="AU553" s="231" t="s">
        <v>93</v>
      </c>
      <c r="AY553" s="17" t="s">
        <v>140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7" t="s">
        <v>91</v>
      </c>
      <c r="BK553" s="232">
        <f>ROUND(I553*H553,2)</f>
        <v>0</v>
      </c>
      <c r="BL553" s="17" t="s">
        <v>146</v>
      </c>
      <c r="BM553" s="231" t="s">
        <v>1255</v>
      </c>
    </row>
    <row r="554" s="2" customFormat="1">
      <c r="A554" s="38"/>
      <c r="B554" s="39"/>
      <c r="C554" s="40"/>
      <c r="D554" s="233" t="s">
        <v>148</v>
      </c>
      <c r="E554" s="40"/>
      <c r="F554" s="234" t="s">
        <v>1254</v>
      </c>
      <c r="G554" s="40"/>
      <c r="H554" s="40"/>
      <c r="I554" s="235"/>
      <c r="J554" s="40"/>
      <c r="K554" s="40"/>
      <c r="L554" s="44"/>
      <c r="M554" s="236"/>
      <c r="N554" s="237"/>
      <c r="O554" s="91"/>
      <c r="P554" s="91"/>
      <c r="Q554" s="91"/>
      <c r="R554" s="91"/>
      <c r="S554" s="91"/>
      <c r="T554" s="92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T554" s="17" t="s">
        <v>148</v>
      </c>
      <c r="AU554" s="17" t="s">
        <v>93</v>
      </c>
    </row>
    <row r="555" s="2" customFormat="1" ht="14.4" customHeight="1">
      <c r="A555" s="38"/>
      <c r="B555" s="39"/>
      <c r="C555" s="219" t="s">
        <v>1256</v>
      </c>
      <c r="D555" s="219" t="s">
        <v>142</v>
      </c>
      <c r="E555" s="220" t="s">
        <v>705</v>
      </c>
      <c r="F555" s="221" t="s">
        <v>706</v>
      </c>
      <c r="G555" s="222" t="s">
        <v>196</v>
      </c>
      <c r="H555" s="223">
        <v>8</v>
      </c>
      <c r="I555" s="224"/>
      <c r="J555" s="225">
        <f>ROUND(I555*H555,2)</f>
        <v>0</v>
      </c>
      <c r="K555" s="226"/>
      <c r="L555" s="44"/>
      <c r="M555" s="227" t="s">
        <v>1</v>
      </c>
      <c r="N555" s="228" t="s">
        <v>48</v>
      </c>
      <c r="O555" s="91"/>
      <c r="P555" s="229">
        <f>O555*H555</f>
        <v>0</v>
      </c>
      <c r="Q555" s="229">
        <v>0.10095</v>
      </c>
      <c r="R555" s="229">
        <f>Q555*H555</f>
        <v>0.80759999999999998</v>
      </c>
      <c r="S555" s="229">
        <v>0</v>
      </c>
      <c r="T555" s="230">
        <f>S555*H555</f>
        <v>0</v>
      </c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R555" s="231" t="s">
        <v>146</v>
      </c>
      <c r="AT555" s="231" t="s">
        <v>142</v>
      </c>
      <c r="AU555" s="231" t="s">
        <v>93</v>
      </c>
      <c r="AY555" s="17" t="s">
        <v>140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7" t="s">
        <v>91</v>
      </c>
      <c r="BK555" s="232">
        <f>ROUND(I555*H555,2)</f>
        <v>0</v>
      </c>
      <c r="BL555" s="17" t="s">
        <v>146</v>
      </c>
      <c r="BM555" s="231" t="s">
        <v>1257</v>
      </c>
    </row>
    <row r="556" s="2" customFormat="1">
      <c r="A556" s="38"/>
      <c r="B556" s="39"/>
      <c r="C556" s="40"/>
      <c r="D556" s="233" t="s">
        <v>148</v>
      </c>
      <c r="E556" s="40"/>
      <c r="F556" s="234" t="s">
        <v>708</v>
      </c>
      <c r="G556" s="40"/>
      <c r="H556" s="40"/>
      <c r="I556" s="235"/>
      <c r="J556" s="40"/>
      <c r="K556" s="40"/>
      <c r="L556" s="44"/>
      <c r="M556" s="236"/>
      <c r="N556" s="237"/>
      <c r="O556" s="91"/>
      <c r="P556" s="91"/>
      <c r="Q556" s="91"/>
      <c r="R556" s="91"/>
      <c r="S556" s="91"/>
      <c r="T556" s="92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T556" s="17" t="s">
        <v>148</v>
      </c>
      <c r="AU556" s="17" t="s">
        <v>93</v>
      </c>
    </row>
    <row r="557" s="14" customFormat="1">
      <c r="A557" s="14"/>
      <c r="B557" s="248"/>
      <c r="C557" s="249"/>
      <c r="D557" s="233" t="s">
        <v>150</v>
      </c>
      <c r="E557" s="250" t="s">
        <v>1</v>
      </c>
      <c r="F557" s="251" t="s">
        <v>875</v>
      </c>
      <c r="G557" s="249"/>
      <c r="H557" s="252">
        <v>8</v>
      </c>
      <c r="I557" s="253"/>
      <c r="J557" s="249"/>
      <c r="K557" s="249"/>
      <c r="L557" s="254"/>
      <c r="M557" s="255"/>
      <c r="N557" s="256"/>
      <c r="O557" s="256"/>
      <c r="P557" s="256"/>
      <c r="Q557" s="256"/>
      <c r="R557" s="256"/>
      <c r="S557" s="256"/>
      <c r="T557" s="257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8" t="s">
        <v>150</v>
      </c>
      <c r="AU557" s="258" t="s">
        <v>93</v>
      </c>
      <c r="AV557" s="14" t="s">
        <v>93</v>
      </c>
      <c r="AW557" s="14" t="s">
        <v>36</v>
      </c>
      <c r="AX557" s="14" t="s">
        <v>91</v>
      </c>
      <c r="AY557" s="258" t="s">
        <v>140</v>
      </c>
    </row>
    <row r="558" s="2" customFormat="1" ht="14.4" customHeight="1">
      <c r="A558" s="38"/>
      <c r="B558" s="39"/>
      <c r="C558" s="270" t="s">
        <v>1258</v>
      </c>
      <c r="D558" s="270" t="s">
        <v>290</v>
      </c>
      <c r="E558" s="271" t="s">
        <v>710</v>
      </c>
      <c r="F558" s="272" t="s">
        <v>711</v>
      </c>
      <c r="G558" s="273" t="s">
        <v>196</v>
      </c>
      <c r="H558" s="274">
        <v>9</v>
      </c>
      <c r="I558" s="275"/>
      <c r="J558" s="276">
        <f>ROUND(I558*H558,2)</f>
        <v>0</v>
      </c>
      <c r="K558" s="277"/>
      <c r="L558" s="278"/>
      <c r="M558" s="279" t="s">
        <v>1</v>
      </c>
      <c r="N558" s="280" t="s">
        <v>48</v>
      </c>
      <c r="O558" s="91"/>
      <c r="P558" s="229">
        <f>O558*H558</f>
        <v>0</v>
      </c>
      <c r="Q558" s="229">
        <v>0.028000000000000001</v>
      </c>
      <c r="R558" s="229">
        <f>Q558*H558</f>
        <v>0.252</v>
      </c>
      <c r="S558" s="229">
        <v>0</v>
      </c>
      <c r="T558" s="230">
        <f>S558*H558</f>
        <v>0</v>
      </c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R558" s="231" t="s">
        <v>207</v>
      </c>
      <c r="AT558" s="231" t="s">
        <v>290</v>
      </c>
      <c r="AU558" s="231" t="s">
        <v>93</v>
      </c>
      <c r="AY558" s="17" t="s">
        <v>140</v>
      </c>
      <c r="BE558" s="232">
        <f>IF(N558="základní",J558,0)</f>
        <v>0</v>
      </c>
      <c r="BF558" s="232">
        <f>IF(N558="snížená",J558,0)</f>
        <v>0</v>
      </c>
      <c r="BG558" s="232">
        <f>IF(N558="zákl. přenesená",J558,0)</f>
        <v>0</v>
      </c>
      <c r="BH558" s="232">
        <f>IF(N558="sníž. přenesená",J558,0)</f>
        <v>0</v>
      </c>
      <c r="BI558" s="232">
        <f>IF(N558="nulová",J558,0)</f>
        <v>0</v>
      </c>
      <c r="BJ558" s="17" t="s">
        <v>91</v>
      </c>
      <c r="BK558" s="232">
        <f>ROUND(I558*H558,2)</f>
        <v>0</v>
      </c>
      <c r="BL558" s="17" t="s">
        <v>146</v>
      </c>
      <c r="BM558" s="231" t="s">
        <v>1259</v>
      </c>
    </row>
    <row r="559" s="2" customFormat="1">
      <c r="A559" s="38"/>
      <c r="B559" s="39"/>
      <c r="C559" s="40"/>
      <c r="D559" s="233" t="s">
        <v>148</v>
      </c>
      <c r="E559" s="40"/>
      <c r="F559" s="234" t="s">
        <v>711</v>
      </c>
      <c r="G559" s="40"/>
      <c r="H559" s="40"/>
      <c r="I559" s="235"/>
      <c r="J559" s="40"/>
      <c r="K559" s="40"/>
      <c r="L559" s="44"/>
      <c r="M559" s="236"/>
      <c r="N559" s="237"/>
      <c r="O559" s="91"/>
      <c r="P559" s="91"/>
      <c r="Q559" s="91"/>
      <c r="R559" s="91"/>
      <c r="S559" s="91"/>
      <c r="T559" s="92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T559" s="17" t="s">
        <v>148</v>
      </c>
      <c r="AU559" s="17" t="s">
        <v>93</v>
      </c>
    </row>
    <row r="560" s="2" customFormat="1" ht="14.4" customHeight="1">
      <c r="A560" s="38"/>
      <c r="B560" s="39"/>
      <c r="C560" s="219" t="s">
        <v>1260</v>
      </c>
      <c r="D560" s="219" t="s">
        <v>142</v>
      </c>
      <c r="E560" s="220" t="s">
        <v>714</v>
      </c>
      <c r="F560" s="221" t="s">
        <v>715</v>
      </c>
      <c r="G560" s="222" t="s">
        <v>196</v>
      </c>
      <c r="H560" s="223">
        <v>210</v>
      </c>
      <c r="I560" s="224"/>
      <c r="J560" s="225">
        <f>ROUND(I560*H560,2)</f>
        <v>0</v>
      </c>
      <c r="K560" s="226"/>
      <c r="L560" s="44"/>
      <c r="M560" s="227" t="s">
        <v>1</v>
      </c>
      <c r="N560" s="228" t="s">
        <v>48</v>
      </c>
      <c r="O560" s="91"/>
      <c r="P560" s="229">
        <f>O560*H560</f>
        <v>0</v>
      </c>
      <c r="Q560" s="229">
        <v>0</v>
      </c>
      <c r="R560" s="229">
        <f>Q560*H560</f>
        <v>0</v>
      </c>
      <c r="S560" s="229">
        <v>0</v>
      </c>
      <c r="T560" s="230">
        <f>S560*H560</f>
        <v>0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31" t="s">
        <v>146</v>
      </c>
      <c r="AT560" s="231" t="s">
        <v>142</v>
      </c>
      <c r="AU560" s="231" t="s">
        <v>93</v>
      </c>
      <c r="AY560" s="17" t="s">
        <v>140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7" t="s">
        <v>91</v>
      </c>
      <c r="BK560" s="232">
        <f>ROUND(I560*H560,2)</f>
        <v>0</v>
      </c>
      <c r="BL560" s="17" t="s">
        <v>146</v>
      </c>
      <c r="BM560" s="231" t="s">
        <v>1261</v>
      </c>
    </row>
    <row r="561" s="2" customFormat="1">
      <c r="A561" s="38"/>
      <c r="B561" s="39"/>
      <c r="C561" s="40"/>
      <c r="D561" s="233" t="s">
        <v>148</v>
      </c>
      <c r="E561" s="40"/>
      <c r="F561" s="234" t="s">
        <v>717</v>
      </c>
      <c r="G561" s="40"/>
      <c r="H561" s="40"/>
      <c r="I561" s="235"/>
      <c r="J561" s="40"/>
      <c r="K561" s="40"/>
      <c r="L561" s="44"/>
      <c r="M561" s="236"/>
      <c r="N561" s="237"/>
      <c r="O561" s="91"/>
      <c r="P561" s="91"/>
      <c r="Q561" s="91"/>
      <c r="R561" s="91"/>
      <c r="S561" s="91"/>
      <c r="T561" s="92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T561" s="17" t="s">
        <v>148</v>
      </c>
      <c r="AU561" s="17" t="s">
        <v>93</v>
      </c>
    </row>
    <row r="562" s="13" customFormat="1">
      <c r="A562" s="13"/>
      <c r="B562" s="238"/>
      <c r="C562" s="239"/>
      <c r="D562" s="233" t="s">
        <v>150</v>
      </c>
      <c r="E562" s="240" t="s">
        <v>1</v>
      </c>
      <c r="F562" s="241" t="s">
        <v>843</v>
      </c>
      <c r="G562" s="239"/>
      <c r="H562" s="240" t="s">
        <v>1</v>
      </c>
      <c r="I562" s="242"/>
      <c r="J562" s="239"/>
      <c r="K562" s="239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150</v>
      </c>
      <c r="AU562" s="247" t="s">
        <v>93</v>
      </c>
      <c r="AV562" s="13" t="s">
        <v>91</v>
      </c>
      <c r="AW562" s="13" t="s">
        <v>36</v>
      </c>
      <c r="AX562" s="13" t="s">
        <v>83</v>
      </c>
      <c r="AY562" s="247" t="s">
        <v>140</v>
      </c>
    </row>
    <row r="563" s="13" customFormat="1">
      <c r="A563" s="13"/>
      <c r="B563" s="238"/>
      <c r="C563" s="239"/>
      <c r="D563" s="233" t="s">
        <v>150</v>
      </c>
      <c r="E563" s="240" t="s">
        <v>1</v>
      </c>
      <c r="F563" s="241" t="s">
        <v>844</v>
      </c>
      <c r="G563" s="239"/>
      <c r="H563" s="240" t="s">
        <v>1</v>
      </c>
      <c r="I563" s="242"/>
      <c r="J563" s="239"/>
      <c r="K563" s="239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150</v>
      </c>
      <c r="AU563" s="247" t="s">
        <v>93</v>
      </c>
      <c r="AV563" s="13" t="s">
        <v>91</v>
      </c>
      <c r="AW563" s="13" t="s">
        <v>36</v>
      </c>
      <c r="AX563" s="13" t="s">
        <v>83</v>
      </c>
      <c r="AY563" s="247" t="s">
        <v>140</v>
      </c>
    </row>
    <row r="564" s="14" customFormat="1">
      <c r="A564" s="14"/>
      <c r="B564" s="248"/>
      <c r="C564" s="249"/>
      <c r="D564" s="233" t="s">
        <v>150</v>
      </c>
      <c r="E564" s="250" t="s">
        <v>1</v>
      </c>
      <c r="F564" s="251" t="s">
        <v>1262</v>
      </c>
      <c r="G564" s="249"/>
      <c r="H564" s="252">
        <v>190</v>
      </c>
      <c r="I564" s="253"/>
      <c r="J564" s="249"/>
      <c r="K564" s="249"/>
      <c r="L564" s="254"/>
      <c r="M564" s="255"/>
      <c r="N564" s="256"/>
      <c r="O564" s="256"/>
      <c r="P564" s="256"/>
      <c r="Q564" s="256"/>
      <c r="R564" s="256"/>
      <c r="S564" s="256"/>
      <c r="T564" s="257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8" t="s">
        <v>150</v>
      </c>
      <c r="AU564" s="258" t="s">
        <v>93</v>
      </c>
      <c r="AV564" s="14" t="s">
        <v>93</v>
      </c>
      <c r="AW564" s="14" t="s">
        <v>36</v>
      </c>
      <c r="AX564" s="14" t="s">
        <v>83</v>
      </c>
      <c r="AY564" s="258" t="s">
        <v>140</v>
      </c>
    </row>
    <row r="565" s="13" customFormat="1">
      <c r="A565" s="13"/>
      <c r="B565" s="238"/>
      <c r="C565" s="239"/>
      <c r="D565" s="233" t="s">
        <v>150</v>
      </c>
      <c r="E565" s="240" t="s">
        <v>1</v>
      </c>
      <c r="F565" s="241" t="s">
        <v>1263</v>
      </c>
      <c r="G565" s="239"/>
      <c r="H565" s="240" t="s">
        <v>1</v>
      </c>
      <c r="I565" s="242"/>
      <c r="J565" s="239"/>
      <c r="K565" s="239"/>
      <c r="L565" s="243"/>
      <c r="M565" s="244"/>
      <c r="N565" s="245"/>
      <c r="O565" s="245"/>
      <c r="P565" s="245"/>
      <c r="Q565" s="245"/>
      <c r="R565" s="245"/>
      <c r="S565" s="245"/>
      <c r="T565" s="24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7" t="s">
        <v>150</v>
      </c>
      <c r="AU565" s="247" t="s">
        <v>93</v>
      </c>
      <c r="AV565" s="13" t="s">
        <v>91</v>
      </c>
      <c r="AW565" s="13" t="s">
        <v>36</v>
      </c>
      <c r="AX565" s="13" t="s">
        <v>83</v>
      </c>
      <c r="AY565" s="247" t="s">
        <v>140</v>
      </c>
    </row>
    <row r="566" s="14" customFormat="1">
      <c r="A566" s="14"/>
      <c r="B566" s="248"/>
      <c r="C566" s="249"/>
      <c r="D566" s="233" t="s">
        <v>150</v>
      </c>
      <c r="E566" s="250" t="s">
        <v>1</v>
      </c>
      <c r="F566" s="251" t="s">
        <v>285</v>
      </c>
      <c r="G566" s="249"/>
      <c r="H566" s="252">
        <v>20</v>
      </c>
      <c r="I566" s="253"/>
      <c r="J566" s="249"/>
      <c r="K566" s="249"/>
      <c r="L566" s="254"/>
      <c r="M566" s="255"/>
      <c r="N566" s="256"/>
      <c r="O566" s="256"/>
      <c r="P566" s="256"/>
      <c r="Q566" s="256"/>
      <c r="R566" s="256"/>
      <c r="S566" s="256"/>
      <c r="T566" s="257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8" t="s">
        <v>150</v>
      </c>
      <c r="AU566" s="258" t="s">
        <v>93</v>
      </c>
      <c r="AV566" s="14" t="s">
        <v>93</v>
      </c>
      <c r="AW566" s="14" t="s">
        <v>36</v>
      </c>
      <c r="AX566" s="14" t="s">
        <v>83</v>
      </c>
      <c r="AY566" s="258" t="s">
        <v>140</v>
      </c>
    </row>
    <row r="567" s="15" customFormat="1">
      <c r="A567" s="15"/>
      <c r="B567" s="259"/>
      <c r="C567" s="260"/>
      <c r="D567" s="233" t="s">
        <v>150</v>
      </c>
      <c r="E567" s="261" t="s">
        <v>1</v>
      </c>
      <c r="F567" s="262" t="s">
        <v>155</v>
      </c>
      <c r="G567" s="260"/>
      <c r="H567" s="263">
        <v>210</v>
      </c>
      <c r="I567" s="264"/>
      <c r="J567" s="260"/>
      <c r="K567" s="260"/>
      <c r="L567" s="265"/>
      <c r="M567" s="266"/>
      <c r="N567" s="267"/>
      <c r="O567" s="267"/>
      <c r="P567" s="267"/>
      <c r="Q567" s="267"/>
      <c r="R567" s="267"/>
      <c r="S567" s="267"/>
      <c r="T567" s="268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69" t="s">
        <v>150</v>
      </c>
      <c r="AU567" s="269" t="s">
        <v>93</v>
      </c>
      <c r="AV567" s="15" t="s">
        <v>146</v>
      </c>
      <c r="AW567" s="15" t="s">
        <v>36</v>
      </c>
      <c r="AX567" s="15" t="s">
        <v>91</v>
      </c>
      <c r="AY567" s="269" t="s">
        <v>140</v>
      </c>
    </row>
    <row r="568" s="2" customFormat="1" ht="14.4" customHeight="1">
      <c r="A568" s="38"/>
      <c r="B568" s="39"/>
      <c r="C568" s="219" t="s">
        <v>1264</v>
      </c>
      <c r="D568" s="219" t="s">
        <v>142</v>
      </c>
      <c r="E568" s="220" t="s">
        <v>722</v>
      </c>
      <c r="F568" s="221" t="s">
        <v>723</v>
      </c>
      <c r="G568" s="222" t="s">
        <v>196</v>
      </c>
      <c r="H568" s="223">
        <v>46</v>
      </c>
      <c r="I568" s="224"/>
      <c r="J568" s="225">
        <f>ROUND(I568*H568,2)</f>
        <v>0</v>
      </c>
      <c r="K568" s="226"/>
      <c r="L568" s="44"/>
      <c r="M568" s="227" t="s">
        <v>1</v>
      </c>
      <c r="N568" s="228" t="s">
        <v>48</v>
      </c>
      <c r="O568" s="91"/>
      <c r="P568" s="229">
        <f>O568*H568</f>
        <v>0</v>
      </c>
      <c r="Q568" s="229">
        <v>0.00060999999999999997</v>
      </c>
      <c r="R568" s="229">
        <f>Q568*H568</f>
        <v>0.028059999999999998</v>
      </c>
      <c r="S568" s="229">
        <v>0</v>
      </c>
      <c r="T568" s="230">
        <f>S568*H568</f>
        <v>0</v>
      </c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R568" s="231" t="s">
        <v>146</v>
      </c>
      <c r="AT568" s="231" t="s">
        <v>142</v>
      </c>
      <c r="AU568" s="231" t="s">
        <v>93</v>
      </c>
      <c r="AY568" s="17" t="s">
        <v>140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7" t="s">
        <v>91</v>
      </c>
      <c r="BK568" s="232">
        <f>ROUND(I568*H568,2)</f>
        <v>0</v>
      </c>
      <c r="BL568" s="17" t="s">
        <v>146</v>
      </c>
      <c r="BM568" s="231" t="s">
        <v>1265</v>
      </c>
    </row>
    <row r="569" s="2" customFormat="1">
      <c r="A569" s="38"/>
      <c r="B569" s="39"/>
      <c r="C569" s="40"/>
      <c r="D569" s="233" t="s">
        <v>148</v>
      </c>
      <c r="E569" s="40"/>
      <c r="F569" s="234" t="s">
        <v>725</v>
      </c>
      <c r="G569" s="40"/>
      <c r="H569" s="40"/>
      <c r="I569" s="235"/>
      <c r="J569" s="40"/>
      <c r="K569" s="40"/>
      <c r="L569" s="44"/>
      <c r="M569" s="236"/>
      <c r="N569" s="237"/>
      <c r="O569" s="91"/>
      <c r="P569" s="91"/>
      <c r="Q569" s="91"/>
      <c r="R569" s="91"/>
      <c r="S569" s="91"/>
      <c r="T569" s="92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T569" s="17" t="s">
        <v>148</v>
      </c>
      <c r="AU569" s="17" t="s">
        <v>93</v>
      </c>
    </row>
    <row r="570" s="13" customFormat="1">
      <c r="A570" s="13"/>
      <c r="B570" s="238"/>
      <c r="C570" s="239"/>
      <c r="D570" s="233" t="s">
        <v>150</v>
      </c>
      <c r="E570" s="240" t="s">
        <v>1</v>
      </c>
      <c r="F570" s="241" t="s">
        <v>1266</v>
      </c>
      <c r="G570" s="239"/>
      <c r="H570" s="240" t="s">
        <v>1</v>
      </c>
      <c r="I570" s="242"/>
      <c r="J570" s="239"/>
      <c r="K570" s="239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150</v>
      </c>
      <c r="AU570" s="247" t="s">
        <v>93</v>
      </c>
      <c r="AV570" s="13" t="s">
        <v>91</v>
      </c>
      <c r="AW570" s="13" t="s">
        <v>36</v>
      </c>
      <c r="AX570" s="13" t="s">
        <v>83</v>
      </c>
      <c r="AY570" s="247" t="s">
        <v>140</v>
      </c>
    </row>
    <row r="571" s="14" customFormat="1">
      <c r="A571" s="14"/>
      <c r="B571" s="248"/>
      <c r="C571" s="249"/>
      <c r="D571" s="233" t="s">
        <v>150</v>
      </c>
      <c r="E571" s="250" t="s">
        <v>1</v>
      </c>
      <c r="F571" s="251" t="s">
        <v>1267</v>
      </c>
      <c r="G571" s="249"/>
      <c r="H571" s="252">
        <v>46</v>
      </c>
      <c r="I571" s="253"/>
      <c r="J571" s="249"/>
      <c r="K571" s="249"/>
      <c r="L571" s="254"/>
      <c r="M571" s="255"/>
      <c r="N571" s="256"/>
      <c r="O571" s="256"/>
      <c r="P571" s="256"/>
      <c r="Q571" s="256"/>
      <c r="R571" s="256"/>
      <c r="S571" s="256"/>
      <c r="T571" s="257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8" t="s">
        <v>150</v>
      </c>
      <c r="AU571" s="258" t="s">
        <v>93</v>
      </c>
      <c r="AV571" s="14" t="s">
        <v>93</v>
      </c>
      <c r="AW571" s="14" t="s">
        <v>36</v>
      </c>
      <c r="AX571" s="14" t="s">
        <v>91</v>
      </c>
      <c r="AY571" s="258" t="s">
        <v>140</v>
      </c>
    </row>
    <row r="572" s="2" customFormat="1" ht="14.4" customHeight="1">
      <c r="A572" s="38"/>
      <c r="B572" s="39"/>
      <c r="C572" s="219" t="s">
        <v>1268</v>
      </c>
      <c r="D572" s="219" t="s">
        <v>142</v>
      </c>
      <c r="E572" s="220" t="s">
        <v>735</v>
      </c>
      <c r="F572" s="221" t="s">
        <v>736</v>
      </c>
      <c r="G572" s="222" t="s">
        <v>196</v>
      </c>
      <c r="H572" s="223">
        <v>20</v>
      </c>
      <c r="I572" s="224"/>
      <c r="J572" s="225">
        <f>ROUND(I572*H572,2)</f>
        <v>0</v>
      </c>
      <c r="K572" s="226"/>
      <c r="L572" s="44"/>
      <c r="M572" s="227" t="s">
        <v>1</v>
      </c>
      <c r="N572" s="228" t="s">
        <v>48</v>
      </c>
      <c r="O572" s="91"/>
      <c r="P572" s="229">
        <f>O572*H572</f>
        <v>0</v>
      </c>
      <c r="Q572" s="229">
        <v>0</v>
      </c>
      <c r="R572" s="229">
        <f>Q572*H572</f>
        <v>0</v>
      </c>
      <c r="S572" s="229">
        <v>0</v>
      </c>
      <c r="T572" s="23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31" t="s">
        <v>146</v>
      </c>
      <c r="AT572" s="231" t="s">
        <v>142</v>
      </c>
      <c r="AU572" s="231" t="s">
        <v>93</v>
      </c>
      <c r="AY572" s="17" t="s">
        <v>140</v>
      </c>
      <c r="BE572" s="232">
        <f>IF(N572="základní",J572,0)</f>
        <v>0</v>
      </c>
      <c r="BF572" s="232">
        <f>IF(N572="snížená",J572,0)</f>
        <v>0</v>
      </c>
      <c r="BG572" s="232">
        <f>IF(N572="zákl. přenesená",J572,0)</f>
        <v>0</v>
      </c>
      <c r="BH572" s="232">
        <f>IF(N572="sníž. přenesená",J572,0)</f>
        <v>0</v>
      </c>
      <c r="BI572" s="232">
        <f>IF(N572="nulová",J572,0)</f>
        <v>0</v>
      </c>
      <c r="BJ572" s="17" t="s">
        <v>91</v>
      </c>
      <c r="BK572" s="232">
        <f>ROUND(I572*H572,2)</f>
        <v>0</v>
      </c>
      <c r="BL572" s="17" t="s">
        <v>146</v>
      </c>
      <c r="BM572" s="231" t="s">
        <v>1269</v>
      </c>
    </row>
    <row r="573" s="2" customFormat="1">
      <c r="A573" s="38"/>
      <c r="B573" s="39"/>
      <c r="C573" s="40"/>
      <c r="D573" s="233" t="s">
        <v>148</v>
      </c>
      <c r="E573" s="40"/>
      <c r="F573" s="234" t="s">
        <v>738</v>
      </c>
      <c r="G573" s="40"/>
      <c r="H573" s="40"/>
      <c r="I573" s="235"/>
      <c r="J573" s="40"/>
      <c r="K573" s="40"/>
      <c r="L573" s="44"/>
      <c r="M573" s="236"/>
      <c r="N573" s="237"/>
      <c r="O573" s="91"/>
      <c r="P573" s="91"/>
      <c r="Q573" s="91"/>
      <c r="R573" s="91"/>
      <c r="S573" s="91"/>
      <c r="T573" s="92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T573" s="17" t="s">
        <v>148</v>
      </c>
      <c r="AU573" s="17" t="s">
        <v>93</v>
      </c>
    </row>
    <row r="574" s="13" customFormat="1">
      <c r="A574" s="13"/>
      <c r="B574" s="238"/>
      <c r="C574" s="239"/>
      <c r="D574" s="233" t="s">
        <v>150</v>
      </c>
      <c r="E574" s="240" t="s">
        <v>1</v>
      </c>
      <c r="F574" s="241" t="s">
        <v>1263</v>
      </c>
      <c r="G574" s="239"/>
      <c r="H574" s="240" t="s">
        <v>1</v>
      </c>
      <c r="I574" s="242"/>
      <c r="J574" s="239"/>
      <c r="K574" s="239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150</v>
      </c>
      <c r="AU574" s="247" t="s">
        <v>93</v>
      </c>
      <c r="AV574" s="13" t="s">
        <v>91</v>
      </c>
      <c r="AW574" s="13" t="s">
        <v>36</v>
      </c>
      <c r="AX574" s="13" t="s">
        <v>83</v>
      </c>
      <c r="AY574" s="247" t="s">
        <v>140</v>
      </c>
    </row>
    <row r="575" s="14" customFormat="1">
      <c r="A575" s="14"/>
      <c r="B575" s="248"/>
      <c r="C575" s="249"/>
      <c r="D575" s="233" t="s">
        <v>150</v>
      </c>
      <c r="E575" s="250" t="s">
        <v>1</v>
      </c>
      <c r="F575" s="251" t="s">
        <v>285</v>
      </c>
      <c r="G575" s="249"/>
      <c r="H575" s="252">
        <v>20</v>
      </c>
      <c r="I575" s="253"/>
      <c r="J575" s="249"/>
      <c r="K575" s="249"/>
      <c r="L575" s="254"/>
      <c r="M575" s="255"/>
      <c r="N575" s="256"/>
      <c r="O575" s="256"/>
      <c r="P575" s="256"/>
      <c r="Q575" s="256"/>
      <c r="R575" s="256"/>
      <c r="S575" s="256"/>
      <c r="T575" s="257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8" t="s">
        <v>150</v>
      </c>
      <c r="AU575" s="258" t="s">
        <v>93</v>
      </c>
      <c r="AV575" s="14" t="s">
        <v>93</v>
      </c>
      <c r="AW575" s="14" t="s">
        <v>36</v>
      </c>
      <c r="AX575" s="14" t="s">
        <v>91</v>
      </c>
      <c r="AY575" s="258" t="s">
        <v>140</v>
      </c>
    </row>
    <row r="576" s="2" customFormat="1" ht="14.4" customHeight="1">
      <c r="A576" s="38"/>
      <c r="B576" s="39"/>
      <c r="C576" s="219" t="s">
        <v>1270</v>
      </c>
      <c r="D576" s="219" t="s">
        <v>142</v>
      </c>
      <c r="E576" s="220" t="s">
        <v>741</v>
      </c>
      <c r="F576" s="221" t="s">
        <v>742</v>
      </c>
      <c r="G576" s="222" t="s">
        <v>196</v>
      </c>
      <c r="H576" s="223">
        <v>190</v>
      </c>
      <c r="I576" s="224"/>
      <c r="J576" s="225">
        <f>ROUND(I576*H576,2)</f>
        <v>0</v>
      </c>
      <c r="K576" s="226"/>
      <c r="L576" s="44"/>
      <c r="M576" s="227" t="s">
        <v>1</v>
      </c>
      <c r="N576" s="228" t="s">
        <v>48</v>
      </c>
      <c r="O576" s="91"/>
      <c r="P576" s="229">
        <f>O576*H576</f>
        <v>0</v>
      </c>
      <c r="Q576" s="229">
        <v>0</v>
      </c>
      <c r="R576" s="229">
        <f>Q576*H576</f>
        <v>0</v>
      </c>
      <c r="S576" s="229">
        <v>0</v>
      </c>
      <c r="T576" s="230">
        <f>S576*H576</f>
        <v>0</v>
      </c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R576" s="231" t="s">
        <v>146</v>
      </c>
      <c r="AT576" s="231" t="s">
        <v>142</v>
      </c>
      <c r="AU576" s="231" t="s">
        <v>93</v>
      </c>
      <c r="AY576" s="17" t="s">
        <v>140</v>
      </c>
      <c r="BE576" s="232">
        <f>IF(N576="základní",J576,0)</f>
        <v>0</v>
      </c>
      <c r="BF576" s="232">
        <f>IF(N576="snížená",J576,0)</f>
        <v>0</v>
      </c>
      <c r="BG576" s="232">
        <f>IF(N576="zákl. přenesená",J576,0)</f>
        <v>0</v>
      </c>
      <c r="BH576" s="232">
        <f>IF(N576="sníž. přenesená",J576,0)</f>
        <v>0</v>
      </c>
      <c r="BI576" s="232">
        <f>IF(N576="nulová",J576,0)</f>
        <v>0</v>
      </c>
      <c r="BJ576" s="17" t="s">
        <v>91</v>
      </c>
      <c r="BK576" s="232">
        <f>ROUND(I576*H576,2)</f>
        <v>0</v>
      </c>
      <c r="BL576" s="17" t="s">
        <v>146</v>
      </c>
      <c r="BM576" s="231" t="s">
        <v>1271</v>
      </c>
    </row>
    <row r="577" s="2" customFormat="1">
      <c r="A577" s="38"/>
      <c r="B577" s="39"/>
      <c r="C577" s="40"/>
      <c r="D577" s="233" t="s">
        <v>148</v>
      </c>
      <c r="E577" s="40"/>
      <c r="F577" s="234" t="s">
        <v>744</v>
      </c>
      <c r="G577" s="40"/>
      <c r="H577" s="40"/>
      <c r="I577" s="235"/>
      <c r="J577" s="40"/>
      <c r="K577" s="40"/>
      <c r="L577" s="44"/>
      <c r="M577" s="236"/>
      <c r="N577" s="237"/>
      <c r="O577" s="91"/>
      <c r="P577" s="91"/>
      <c r="Q577" s="91"/>
      <c r="R577" s="91"/>
      <c r="S577" s="91"/>
      <c r="T577" s="92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T577" s="17" t="s">
        <v>148</v>
      </c>
      <c r="AU577" s="17" t="s">
        <v>93</v>
      </c>
    </row>
    <row r="578" s="13" customFormat="1">
      <c r="A578" s="13"/>
      <c r="B578" s="238"/>
      <c r="C578" s="239"/>
      <c r="D578" s="233" t="s">
        <v>150</v>
      </c>
      <c r="E578" s="240" t="s">
        <v>1</v>
      </c>
      <c r="F578" s="241" t="s">
        <v>843</v>
      </c>
      <c r="G578" s="239"/>
      <c r="H578" s="240" t="s">
        <v>1</v>
      </c>
      <c r="I578" s="242"/>
      <c r="J578" s="239"/>
      <c r="K578" s="239"/>
      <c r="L578" s="243"/>
      <c r="M578" s="244"/>
      <c r="N578" s="245"/>
      <c r="O578" s="245"/>
      <c r="P578" s="245"/>
      <c r="Q578" s="245"/>
      <c r="R578" s="245"/>
      <c r="S578" s="245"/>
      <c r="T578" s="24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7" t="s">
        <v>150</v>
      </c>
      <c r="AU578" s="247" t="s">
        <v>93</v>
      </c>
      <c r="AV578" s="13" t="s">
        <v>91</v>
      </c>
      <c r="AW578" s="13" t="s">
        <v>36</v>
      </c>
      <c r="AX578" s="13" t="s">
        <v>83</v>
      </c>
      <c r="AY578" s="247" t="s">
        <v>140</v>
      </c>
    </row>
    <row r="579" s="13" customFormat="1">
      <c r="A579" s="13"/>
      <c r="B579" s="238"/>
      <c r="C579" s="239"/>
      <c r="D579" s="233" t="s">
        <v>150</v>
      </c>
      <c r="E579" s="240" t="s">
        <v>1</v>
      </c>
      <c r="F579" s="241" t="s">
        <v>844</v>
      </c>
      <c r="G579" s="239"/>
      <c r="H579" s="240" t="s">
        <v>1</v>
      </c>
      <c r="I579" s="242"/>
      <c r="J579" s="239"/>
      <c r="K579" s="239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150</v>
      </c>
      <c r="AU579" s="247" t="s">
        <v>93</v>
      </c>
      <c r="AV579" s="13" t="s">
        <v>91</v>
      </c>
      <c r="AW579" s="13" t="s">
        <v>36</v>
      </c>
      <c r="AX579" s="13" t="s">
        <v>83</v>
      </c>
      <c r="AY579" s="247" t="s">
        <v>140</v>
      </c>
    </row>
    <row r="580" s="13" customFormat="1">
      <c r="A580" s="13"/>
      <c r="B580" s="238"/>
      <c r="C580" s="239"/>
      <c r="D580" s="233" t="s">
        <v>150</v>
      </c>
      <c r="E580" s="240" t="s">
        <v>1</v>
      </c>
      <c r="F580" s="241" t="s">
        <v>1272</v>
      </c>
      <c r="G580" s="239"/>
      <c r="H580" s="240" t="s">
        <v>1</v>
      </c>
      <c r="I580" s="242"/>
      <c r="J580" s="239"/>
      <c r="K580" s="239"/>
      <c r="L580" s="243"/>
      <c r="M580" s="244"/>
      <c r="N580" s="245"/>
      <c r="O580" s="245"/>
      <c r="P580" s="245"/>
      <c r="Q580" s="245"/>
      <c r="R580" s="245"/>
      <c r="S580" s="245"/>
      <c r="T580" s="246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7" t="s">
        <v>150</v>
      </c>
      <c r="AU580" s="247" t="s">
        <v>93</v>
      </c>
      <c r="AV580" s="13" t="s">
        <v>91</v>
      </c>
      <c r="AW580" s="13" t="s">
        <v>36</v>
      </c>
      <c r="AX580" s="13" t="s">
        <v>83</v>
      </c>
      <c r="AY580" s="247" t="s">
        <v>140</v>
      </c>
    </row>
    <row r="581" s="14" customFormat="1">
      <c r="A581" s="14"/>
      <c r="B581" s="248"/>
      <c r="C581" s="249"/>
      <c r="D581" s="233" t="s">
        <v>150</v>
      </c>
      <c r="E581" s="250" t="s">
        <v>1</v>
      </c>
      <c r="F581" s="251" t="s">
        <v>1262</v>
      </c>
      <c r="G581" s="249"/>
      <c r="H581" s="252">
        <v>190</v>
      </c>
      <c r="I581" s="253"/>
      <c r="J581" s="249"/>
      <c r="K581" s="249"/>
      <c r="L581" s="254"/>
      <c r="M581" s="255"/>
      <c r="N581" s="256"/>
      <c r="O581" s="256"/>
      <c r="P581" s="256"/>
      <c r="Q581" s="256"/>
      <c r="R581" s="256"/>
      <c r="S581" s="256"/>
      <c r="T581" s="257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8" t="s">
        <v>150</v>
      </c>
      <c r="AU581" s="258" t="s">
        <v>93</v>
      </c>
      <c r="AV581" s="14" t="s">
        <v>93</v>
      </c>
      <c r="AW581" s="14" t="s">
        <v>36</v>
      </c>
      <c r="AX581" s="14" t="s">
        <v>91</v>
      </c>
      <c r="AY581" s="258" t="s">
        <v>140</v>
      </c>
    </row>
    <row r="582" s="2" customFormat="1" ht="14.4" customHeight="1">
      <c r="A582" s="38"/>
      <c r="B582" s="39"/>
      <c r="C582" s="219" t="s">
        <v>1273</v>
      </c>
      <c r="D582" s="219" t="s">
        <v>142</v>
      </c>
      <c r="E582" s="220" t="s">
        <v>748</v>
      </c>
      <c r="F582" s="221" t="s">
        <v>749</v>
      </c>
      <c r="G582" s="222" t="s">
        <v>196</v>
      </c>
      <c r="H582" s="223">
        <v>452</v>
      </c>
      <c r="I582" s="224"/>
      <c r="J582" s="225">
        <f>ROUND(I582*H582,2)</f>
        <v>0</v>
      </c>
      <c r="K582" s="226"/>
      <c r="L582" s="44"/>
      <c r="M582" s="227" t="s">
        <v>1</v>
      </c>
      <c r="N582" s="228" t="s">
        <v>48</v>
      </c>
      <c r="O582" s="91"/>
      <c r="P582" s="229">
        <f>O582*H582</f>
        <v>0</v>
      </c>
      <c r="Q582" s="229">
        <v>0</v>
      </c>
      <c r="R582" s="229">
        <f>Q582*H582</f>
        <v>0</v>
      </c>
      <c r="S582" s="229">
        <v>0</v>
      </c>
      <c r="T582" s="230">
        <f>S582*H582</f>
        <v>0</v>
      </c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R582" s="231" t="s">
        <v>146</v>
      </c>
      <c r="AT582" s="231" t="s">
        <v>142</v>
      </c>
      <c r="AU582" s="231" t="s">
        <v>93</v>
      </c>
      <c r="AY582" s="17" t="s">
        <v>140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7" t="s">
        <v>91</v>
      </c>
      <c r="BK582" s="232">
        <f>ROUND(I582*H582,2)</f>
        <v>0</v>
      </c>
      <c r="BL582" s="17" t="s">
        <v>146</v>
      </c>
      <c r="BM582" s="231" t="s">
        <v>1274</v>
      </c>
    </row>
    <row r="583" s="2" customFormat="1">
      <c r="A583" s="38"/>
      <c r="B583" s="39"/>
      <c r="C583" s="40"/>
      <c r="D583" s="233" t="s">
        <v>148</v>
      </c>
      <c r="E583" s="40"/>
      <c r="F583" s="234" t="s">
        <v>751</v>
      </c>
      <c r="G583" s="40"/>
      <c r="H583" s="40"/>
      <c r="I583" s="235"/>
      <c r="J583" s="40"/>
      <c r="K583" s="40"/>
      <c r="L583" s="44"/>
      <c r="M583" s="236"/>
      <c r="N583" s="237"/>
      <c r="O583" s="91"/>
      <c r="P583" s="91"/>
      <c r="Q583" s="91"/>
      <c r="R583" s="91"/>
      <c r="S583" s="91"/>
      <c r="T583" s="92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T583" s="17" t="s">
        <v>148</v>
      </c>
      <c r="AU583" s="17" t="s">
        <v>93</v>
      </c>
    </row>
    <row r="584" s="13" customFormat="1">
      <c r="A584" s="13"/>
      <c r="B584" s="238"/>
      <c r="C584" s="239"/>
      <c r="D584" s="233" t="s">
        <v>150</v>
      </c>
      <c r="E584" s="240" t="s">
        <v>1</v>
      </c>
      <c r="F584" s="241" t="s">
        <v>860</v>
      </c>
      <c r="G584" s="239"/>
      <c r="H584" s="240" t="s">
        <v>1</v>
      </c>
      <c r="I584" s="242"/>
      <c r="J584" s="239"/>
      <c r="K584" s="239"/>
      <c r="L584" s="243"/>
      <c r="M584" s="244"/>
      <c r="N584" s="245"/>
      <c r="O584" s="245"/>
      <c r="P584" s="245"/>
      <c r="Q584" s="245"/>
      <c r="R584" s="245"/>
      <c r="S584" s="245"/>
      <c r="T584" s="24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7" t="s">
        <v>150</v>
      </c>
      <c r="AU584" s="247" t="s">
        <v>93</v>
      </c>
      <c r="AV584" s="13" t="s">
        <v>91</v>
      </c>
      <c r="AW584" s="13" t="s">
        <v>36</v>
      </c>
      <c r="AX584" s="13" t="s">
        <v>83</v>
      </c>
      <c r="AY584" s="247" t="s">
        <v>140</v>
      </c>
    </row>
    <row r="585" s="13" customFormat="1">
      <c r="A585" s="13"/>
      <c r="B585" s="238"/>
      <c r="C585" s="239"/>
      <c r="D585" s="233" t="s">
        <v>150</v>
      </c>
      <c r="E585" s="240" t="s">
        <v>1</v>
      </c>
      <c r="F585" s="241" t="s">
        <v>861</v>
      </c>
      <c r="G585" s="239"/>
      <c r="H585" s="240" t="s">
        <v>1</v>
      </c>
      <c r="I585" s="242"/>
      <c r="J585" s="239"/>
      <c r="K585" s="239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150</v>
      </c>
      <c r="AU585" s="247" t="s">
        <v>93</v>
      </c>
      <c r="AV585" s="13" t="s">
        <v>91</v>
      </c>
      <c r="AW585" s="13" t="s">
        <v>36</v>
      </c>
      <c r="AX585" s="13" t="s">
        <v>83</v>
      </c>
      <c r="AY585" s="247" t="s">
        <v>140</v>
      </c>
    </row>
    <row r="586" s="13" customFormat="1">
      <c r="A586" s="13"/>
      <c r="B586" s="238"/>
      <c r="C586" s="239"/>
      <c r="D586" s="233" t="s">
        <v>150</v>
      </c>
      <c r="E586" s="240" t="s">
        <v>1</v>
      </c>
      <c r="F586" s="241" t="s">
        <v>1275</v>
      </c>
      <c r="G586" s="239"/>
      <c r="H586" s="240" t="s">
        <v>1</v>
      </c>
      <c r="I586" s="242"/>
      <c r="J586" s="239"/>
      <c r="K586" s="239"/>
      <c r="L586" s="243"/>
      <c r="M586" s="244"/>
      <c r="N586" s="245"/>
      <c r="O586" s="245"/>
      <c r="P586" s="245"/>
      <c r="Q586" s="245"/>
      <c r="R586" s="245"/>
      <c r="S586" s="245"/>
      <c r="T586" s="24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7" t="s">
        <v>150</v>
      </c>
      <c r="AU586" s="247" t="s">
        <v>93</v>
      </c>
      <c r="AV586" s="13" t="s">
        <v>91</v>
      </c>
      <c r="AW586" s="13" t="s">
        <v>36</v>
      </c>
      <c r="AX586" s="13" t="s">
        <v>83</v>
      </c>
      <c r="AY586" s="247" t="s">
        <v>140</v>
      </c>
    </row>
    <row r="587" s="14" customFormat="1">
      <c r="A587" s="14"/>
      <c r="B587" s="248"/>
      <c r="C587" s="249"/>
      <c r="D587" s="233" t="s">
        <v>150</v>
      </c>
      <c r="E587" s="250" t="s">
        <v>1</v>
      </c>
      <c r="F587" s="251" t="s">
        <v>1276</v>
      </c>
      <c r="G587" s="249"/>
      <c r="H587" s="252">
        <v>452</v>
      </c>
      <c r="I587" s="253"/>
      <c r="J587" s="249"/>
      <c r="K587" s="249"/>
      <c r="L587" s="254"/>
      <c r="M587" s="255"/>
      <c r="N587" s="256"/>
      <c r="O587" s="256"/>
      <c r="P587" s="256"/>
      <c r="Q587" s="256"/>
      <c r="R587" s="256"/>
      <c r="S587" s="256"/>
      <c r="T587" s="25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8" t="s">
        <v>150</v>
      </c>
      <c r="AU587" s="258" t="s">
        <v>93</v>
      </c>
      <c r="AV587" s="14" t="s">
        <v>93</v>
      </c>
      <c r="AW587" s="14" t="s">
        <v>36</v>
      </c>
      <c r="AX587" s="14" t="s">
        <v>91</v>
      </c>
      <c r="AY587" s="258" t="s">
        <v>140</v>
      </c>
    </row>
    <row r="588" s="2" customFormat="1" ht="14.4" customHeight="1">
      <c r="A588" s="38"/>
      <c r="B588" s="39"/>
      <c r="C588" s="219" t="s">
        <v>1277</v>
      </c>
      <c r="D588" s="219" t="s">
        <v>142</v>
      </c>
      <c r="E588" s="220" t="s">
        <v>755</v>
      </c>
      <c r="F588" s="221" t="s">
        <v>756</v>
      </c>
      <c r="G588" s="222" t="s">
        <v>450</v>
      </c>
      <c r="H588" s="223">
        <v>2</v>
      </c>
      <c r="I588" s="224"/>
      <c r="J588" s="225">
        <f>ROUND(I588*H588,2)</f>
        <v>0</v>
      </c>
      <c r="K588" s="226"/>
      <c r="L588" s="44"/>
      <c r="M588" s="227" t="s">
        <v>1</v>
      </c>
      <c r="N588" s="228" t="s">
        <v>48</v>
      </c>
      <c r="O588" s="91"/>
      <c r="P588" s="229">
        <f>O588*H588</f>
        <v>0</v>
      </c>
      <c r="Q588" s="229">
        <v>0</v>
      </c>
      <c r="R588" s="229">
        <f>Q588*H588</f>
        <v>0</v>
      </c>
      <c r="S588" s="229">
        <v>0</v>
      </c>
      <c r="T588" s="230">
        <f>S588*H588</f>
        <v>0</v>
      </c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R588" s="231" t="s">
        <v>146</v>
      </c>
      <c r="AT588" s="231" t="s">
        <v>142</v>
      </c>
      <c r="AU588" s="231" t="s">
        <v>93</v>
      </c>
      <c r="AY588" s="17" t="s">
        <v>140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7" t="s">
        <v>91</v>
      </c>
      <c r="BK588" s="232">
        <f>ROUND(I588*H588,2)</f>
        <v>0</v>
      </c>
      <c r="BL588" s="17" t="s">
        <v>146</v>
      </c>
      <c r="BM588" s="231" t="s">
        <v>1278</v>
      </c>
    </row>
    <row r="589" s="2" customFormat="1">
      <c r="A589" s="38"/>
      <c r="B589" s="39"/>
      <c r="C589" s="40"/>
      <c r="D589" s="233" t="s">
        <v>148</v>
      </c>
      <c r="E589" s="40"/>
      <c r="F589" s="234" t="s">
        <v>756</v>
      </c>
      <c r="G589" s="40"/>
      <c r="H589" s="40"/>
      <c r="I589" s="235"/>
      <c r="J589" s="40"/>
      <c r="K589" s="40"/>
      <c r="L589" s="44"/>
      <c r="M589" s="236"/>
      <c r="N589" s="237"/>
      <c r="O589" s="91"/>
      <c r="P589" s="91"/>
      <c r="Q589" s="91"/>
      <c r="R589" s="91"/>
      <c r="S589" s="91"/>
      <c r="T589" s="92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T589" s="17" t="s">
        <v>148</v>
      </c>
      <c r="AU589" s="17" t="s">
        <v>93</v>
      </c>
    </row>
    <row r="590" s="13" customFormat="1">
      <c r="A590" s="13"/>
      <c r="B590" s="238"/>
      <c r="C590" s="239"/>
      <c r="D590" s="233" t="s">
        <v>150</v>
      </c>
      <c r="E590" s="240" t="s">
        <v>1</v>
      </c>
      <c r="F590" s="241" t="s">
        <v>758</v>
      </c>
      <c r="G590" s="239"/>
      <c r="H590" s="240" t="s">
        <v>1</v>
      </c>
      <c r="I590" s="242"/>
      <c r="J590" s="239"/>
      <c r="K590" s="239"/>
      <c r="L590" s="243"/>
      <c r="M590" s="244"/>
      <c r="N590" s="245"/>
      <c r="O590" s="245"/>
      <c r="P590" s="245"/>
      <c r="Q590" s="245"/>
      <c r="R590" s="245"/>
      <c r="S590" s="245"/>
      <c r="T590" s="24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7" t="s">
        <v>150</v>
      </c>
      <c r="AU590" s="247" t="s">
        <v>93</v>
      </c>
      <c r="AV590" s="13" t="s">
        <v>91</v>
      </c>
      <c r="AW590" s="13" t="s">
        <v>36</v>
      </c>
      <c r="AX590" s="13" t="s">
        <v>83</v>
      </c>
      <c r="AY590" s="247" t="s">
        <v>140</v>
      </c>
    </row>
    <row r="591" s="13" customFormat="1">
      <c r="A591" s="13"/>
      <c r="B591" s="238"/>
      <c r="C591" s="239"/>
      <c r="D591" s="233" t="s">
        <v>150</v>
      </c>
      <c r="E591" s="240" t="s">
        <v>1</v>
      </c>
      <c r="F591" s="241" t="s">
        <v>1279</v>
      </c>
      <c r="G591" s="239"/>
      <c r="H591" s="240" t="s">
        <v>1</v>
      </c>
      <c r="I591" s="242"/>
      <c r="J591" s="239"/>
      <c r="K591" s="239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150</v>
      </c>
      <c r="AU591" s="247" t="s">
        <v>93</v>
      </c>
      <c r="AV591" s="13" t="s">
        <v>91</v>
      </c>
      <c r="AW591" s="13" t="s">
        <v>36</v>
      </c>
      <c r="AX591" s="13" t="s">
        <v>83</v>
      </c>
      <c r="AY591" s="247" t="s">
        <v>140</v>
      </c>
    </row>
    <row r="592" s="13" customFormat="1">
      <c r="A592" s="13"/>
      <c r="B592" s="238"/>
      <c r="C592" s="239"/>
      <c r="D592" s="233" t="s">
        <v>150</v>
      </c>
      <c r="E592" s="240" t="s">
        <v>1</v>
      </c>
      <c r="F592" s="241" t="s">
        <v>760</v>
      </c>
      <c r="G592" s="239"/>
      <c r="H592" s="240" t="s">
        <v>1</v>
      </c>
      <c r="I592" s="242"/>
      <c r="J592" s="239"/>
      <c r="K592" s="239"/>
      <c r="L592" s="243"/>
      <c r="M592" s="244"/>
      <c r="N592" s="245"/>
      <c r="O592" s="245"/>
      <c r="P592" s="245"/>
      <c r="Q592" s="245"/>
      <c r="R592" s="245"/>
      <c r="S592" s="245"/>
      <c r="T592" s="24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7" t="s">
        <v>150</v>
      </c>
      <c r="AU592" s="247" t="s">
        <v>93</v>
      </c>
      <c r="AV592" s="13" t="s">
        <v>91</v>
      </c>
      <c r="AW592" s="13" t="s">
        <v>36</v>
      </c>
      <c r="AX592" s="13" t="s">
        <v>83</v>
      </c>
      <c r="AY592" s="247" t="s">
        <v>140</v>
      </c>
    </row>
    <row r="593" s="13" customFormat="1">
      <c r="A593" s="13"/>
      <c r="B593" s="238"/>
      <c r="C593" s="239"/>
      <c r="D593" s="233" t="s">
        <v>150</v>
      </c>
      <c r="E593" s="240" t="s">
        <v>1</v>
      </c>
      <c r="F593" s="241" t="s">
        <v>761</v>
      </c>
      <c r="G593" s="239"/>
      <c r="H593" s="240" t="s">
        <v>1</v>
      </c>
      <c r="I593" s="242"/>
      <c r="J593" s="239"/>
      <c r="K593" s="239"/>
      <c r="L593" s="243"/>
      <c r="M593" s="244"/>
      <c r="N593" s="245"/>
      <c r="O593" s="245"/>
      <c r="P593" s="245"/>
      <c r="Q593" s="245"/>
      <c r="R593" s="245"/>
      <c r="S593" s="245"/>
      <c r="T593" s="246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7" t="s">
        <v>150</v>
      </c>
      <c r="AU593" s="247" t="s">
        <v>93</v>
      </c>
      <c r="AV593" s="13" t="s">
        <v>91</v>
      </c>
      <c r="AW593" s="13" t="s">
        <v>36</v>
      </c>
      <c r="AX593" s="13" t="s">
        <v>83</v>
      </c>
      <c r="AY593" s="247" t="s">
        <v>140</v>
      </c>
    </row>
    <row r="594" s="14" customFormat="1">
      <c r="A594" s="14"/>
      <c r="B594" s="248"/>
      <c r="C594" s="249"/>
      <c r="D594" s="233" t="s">
        <v>150</v>
      </c>
      <c r="E594" s="250" t="s">
        <v>1</v>
      </c>
      <c r="F594" s="251" t="s">
        <v>93</v>
      </c>
      <c r="G594" s="249"/>
      <c r="H594" s="252">
        <v>2</v>
      </c>
      <c r="I594" s="253"/>
      <c r="J594" s="249"/>
      <c r="K594" s="249"/>
      <c r="L594" s="254"/>
      <c r="M594" s="255"/>
      <c r="N594" s="256"/>
      <c r="O594" s="256"/>
      <c r="P594" s="256"/>
      <c r="Q594" s="256"/>
      <c r="R594" s="256"/>
      <c r="S594" s="256"/>
      <c r="T594" s="257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8" t="s">
        <v>150</v>
      </c>
      <c r="AU594" s="258" t="s">
        <v>93</v>
      </c>
      <c r="AV594" s="14" t="s">
        <v>93</v>
      </c>
      <c r="AW594" s="14" t="s">
        <v>36</v>
      </c>
      <c r="AX594" s="14" t="s">
        <v>91</v>
      </c>
      <c r="AY594" s="258" t="s">
        <v>140</v>
      </c>
    </row>
    <row r="595" s="2" customFormat="1" ht="14.4" customHeight="1">
      <c r="A595" s="38"/>
      <c r="B595" s="39"/>
      <c r="C595" s="219" t="s">
        <v>1280</v>
      </c>
      <c r="D595" s="219" t="s">
        <v>142</v>
      </c>
      <c r="E595" s="220" t="s">
        <v>763</v>
      </c>
      <c r="F595" s="221" t="s">
        <v>1281</v>
      </c>
      <c r="G595" s="222" t="s">
        <v>450</v>
      </c>
      <c r="H595" s="223">
        <v>3</v>
      </c>
      <c r="I595" s="224"/>
      <c r="J595" s="225">
        <f>ROUND(I595*H595,2)</f>
        <v>0</v>
      </c>
      <c r="K595" s="226"/>
      <c r="L595" s="44"/>
      <c r="M595" s="227" t="s">
        <v>1</v>
      </c>
      <c r="N595" s="228" t="s">
        <v>48</v>
      </c>
      <c r="O595" s="91"/>
      <c r="P595" s="229">
        <f>O595*H595</f>
        <v>0</v>
      </c>
      <c r="Q595" s="229">
        <v>0</v>
      </c>
      <c r="R595" s="229">
        <f>Q595*H595</f>
        <v>0</v>
      </c>
      <c r="S595" s="229">
        <v>0</v>
      </c>
      <c r="T595" s="230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31" t="s">
        <v>146</v>
      </c>
      <c r="AT595" s="231" t="s">
        <v>142</v>
      </c>
      <c r="AU595" s="231" t="s">
        <v>93</v>
      </c>
      <c r="AY595" s="17" t="s">
        <v>140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7" t="s">
        <v>91</v>
      </c>
      <c r="BK595" s="232">
        <f>ROUND(I595*H595,2)</f>
        <v>0</v>
      </c>
      <c r="BL595" s="17" t="s">
        <v>146</v>
      </c>
      <c r="BM595" s="231" t="s">
        <v>1282</v>
      </c>
    </row>
    <row r="596" s="2" customFormat="1">
      <c r="A596" s="38"/>
      <c r="B596" s="39"/>
      <c r="C596" s="40"/>
      <c r="D596" s="233" t="s">
        <v>148</v>
      </c>
      <c r="E596" s="40"/>
      <c r="F596" s="234" t="s">
        <v>1281</v>
      </c>
      <c r="G596" s="40"/>
      <c r="H596" s="40"/>
      <c r="I596" s="235"/>
      <c r="J596" s="40"/>
      <c r="K596" s="40"/>
      <c r="L596" s="44"/>
      <c r="M596" s="236"/>
      <c r="N596" s="237"/>
      <c r="O596" s="91"/>
      <c r="P596" s="91"/>
      <c r="Q596" s="91"/>
      <c r="R596" s="91"/>
      <c r="S596" s="91"/>
      <c r="T596" s="92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T596" s="17" t="s">
        <v>148</v>
      </c>
      <c r="AU596" s="17" t="s">
        <v>93</v>
      </c>
    </row>
    <row r="597" s="13" customFormat="1">
      <c r="A597" s="13"/>
      <c r="B597" s="238"/>
      <c r="C597" s="239"/>
      <c r="D597" s="233" t="s">
        <v>150</v>
      </c>
      <c r="E597" s="240" t="s">
        <v>1</v>
      </c>
      <c r="F597" s="241" t="s">
        <v>1283</v>
      </c>
      <c r="G597" s="239"/>
      <c r="H597" s="240" t="s">
        <v>1</v>
      </c>
      <c r="I597" s="242"/>
      <c r="J597" s="239"/>
      <c r="K597" s="239"/>
      <c r="L597" s="243"/>
      <c r="M597" s="244"/>
      <c r="N597" s="245"/>
      <c r="O597" s="245"/>
      <c r="P597" s="245"/>
      <c r="Q597" s="245"/>
      <c r="R597" s="245"/>
      <c r="S597" s="245"/>
      <c r="T597" s="24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7" t="s">
        <v>150</v>
      </c>
      <c r="AU597" s="247" t="s">
        <v>93</v>
      </c>
      <c r="AV597" s="13" t="s">
        <v>91</v>
      </c>
      <c r="AW597" s="13" t="s">
        <v>36</v>
      </c>
      <c r="AX597" s="13" t="s">
        <v>83</v>
      </c>
      <c r="AY597" s="247" t="s">
        <v>140</v>
      </c>
    </row>
    <row r="598" s="13" customFormat="1">
      <c r="A598" s="13"/>
      <c r="B598" s="238"/>
      <c r="C598" s="239"/>
      <c r="D598" s="233" t="s">
        <v>150</v>
      </c>
      <c r="E598" s="240" t="s">
        <v>1</v>
      </c>
      <c r="F598" s="241" t="s">
        <v>1284</v>
      </c>
      <c r="G598" s="239"/>
      <c r="H598" s="240" t="s">
        <v>1</v>
      </c>
      <c r="I598" s="242"/>
      <c r="J598" s="239"/>
      <c r="K598" s="239"/>
      <c r="L598" s="243"/>
      <c r="M598" s="244"/>
      <c r="N598" s="245"/>
      <c r="O598" s="245"/>
      <c r="P598" s="245"/>
      <c r="Q598" s="245"/>
      <c r="R598" s="245"/>
      <c r="S598" s="245"/>
      <c r="T598" s="24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7" t="s">
        <v>150</v>
      </c>
      <c r="AU598" s="247" t="s">
        <v>93</v>
      </c>
      <c r="AV598" s="13" t="s">
        <v>91</v>
      </c>
      <c r="AW598" s="13" t="s">
        <v>36</v>
      </c>
      <c r="AX598" s="13" t="s">
        <v>83</v>
      </c>
      <c r="AY598" s="247" t="s">
        <v>140</v>
      </c>
    </row>
    <row r="599" s="14" customFormat="1">
      <c r="A599" s="14"/>
      <c r="B599" s="248"/>
      <c r="C599" s="249"/>
      <c r="D599" s="233" t="s">
        <v>150</v>
      </c>
      <c r="E599" s="250" t="s">
        <v>1</v>
      </c>
      <c r="F599" s="251" t="s">
        <v>171</v>
      </c>
      <c r="G599" s="249"/>
      <c r="H599" s="252">
        <v>3</v>
      </c>
      <c r="I599" s="253"/>
      <c r="J599" s="249"/>
      <c r="K599" s="249"/>
      <c r="L599" s="254"/>
      <c r="M599" s="255"/>
      <c r="N599" s="256"/>
      <c r="O599" s="256"/>
      <c r="P599" s="256"/>
      <c r="Q599" s="256"/>
      <c r="R599" s="256"/>
      <c r="S599" s="256"/>
      <c r="T599" s="257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8" t="s">
        <v>150</v>
      </c>
      <c r="AU599" s="258" t="s">
        <v>93</v>
      </c>
      <c r="AV599" s="14" t="s">
        <v>93</v>
      </c>
      <c r="AW599" s="14" t="s">
        <v>36</v>
      </c>
      <c r="AX599" s="14" t="s">
        <v>91</v>
      </c>
      <c r="AY599" s="258" t="s">
        <v>140</v>
      </c>
    </row>
    <row r="600" s="2" customFormat="1" ht="14.4" customHeight="1">
      <c r="A600" s="38"/>
      <c r="B600" s="39"/>
      <c r="C600" s="219" t="s">
        <v>1285</v>
      </c>
      <c r="D600" s="219" t="s">
        <v>142</v>
      </c>
      <c r="E600" s="220" t="s">
        <v>790</v>
      </c>
      <c r="F600" s="221" t="s">
        <v>791</v>
      </c>
      <c r="G600" s="222" t="s">
        <v>145</v>
      </c>
      <c r="H600" s="223">
        <v>12</v>
      </c>
      <c r="I600" s="224"/>
      <c r="J600" s="225">
        <f>ROUND(I600*H600,2)</f>
        <v>0</v>
      </c>
      <c r="K600" s="226"/>
      <c r="L600" s="44"/>
      <c r="M600" s="227" t="s">
        <v>1</v>
      </c>
      <c r="N600" s="228" t="s">
        <v>48</v>
      </c>
      <c r="O600" s="91"/>
      <c r="P600" s="229">
        <f>O600*H600</f>
        <v>0</v>
      </c>
      <c r="Q600" s="229">
        <v>0</v>
      </c>
      <c r="R600" s="229">
        <f>Q600*H600</f>
        <v>0</v>
      </c>
      <c r="S600" s="229">
        <v>0</v>
      </c>
      <c r="T600" s="230">
        <f>S600*H600</f>
        <v>0</v>
      </c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R600" s="231" t="s">
        <v>146</v>
      </c>
      <c r="AT600" s="231" t="s">
        <v>142</v>
      </c>
      <c r="AU600" s="231" t="s">
        <v>93</v>
      </c>
      <c r="AY600" s="17" t="s">
        <v>140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7" t="s">
        <v>91</v>
      </c>
      <c r="BK600" s="232">
        <f>ROUND(I600*H600,2)</f>
        <v>0</v>
      </c>
      <c r="BL600" s="17" t="s">
        <v>146</v>
      </c>
      <c r="BM600" s="231" t="s">
        <v>1286</v>
      </c>
    </row>
    <row r="601" s="2" customFormat="1">
      <c r="A601" s="38"/>
      <c r="B601" s="39"/>
      <c r="C601" s="40"/>
      <c r="D601" s="233" t="s">
        <v>148</v>
      </c>
      <c r="E601" s="40"/>
      <c r="F601" s="234" t="s">
        <v>793</v>
      </c>
      <c r="G601" s="40"/>
      <c r="H601" s="40"/>
      <c r="I601" s="235"/>
      <c r="J601" s="40"/>
      <c r="K601" s="40"/>
      <c r="L601" s="44"/>
      <c r="M601" s="236"/>
      <c r="N601" s="237"/>
      <c r="O601" s="91"/>
      <c r="P601" s="91"/>
      <c r="Q601" s="91"/>
      <c r="R601" s="91"/>
      <c r="S601" s="91"/>
      <c r="T601" s="92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T601" s="17" t="s">
        <v>148</v>
      </c>
      <c r="AU601" s="17" t="s">
        <v>93</v>
      </c>
    </row>
    <row r="602" s="14" customFormat="1">
      <c r="A602" s="14"/>
      <c r="B602" s="248"/>
      <c r="C602" s="249"/>
      <c r="D602" s="233" t="s">
        <v>150</v>
      </c>
      <c r="E602" s="250" t="s">
        <v>1</v>
      </c>
      <c r="F602" s="251" t="s">
        <v>841</v>
      </c>
      <c r="G602" s="249"/>
      <c r="H602" s="252">
        <v>12</v>
      </c>
      <c r="I602" s="253"/>
      <c r="J602" s="249"/>
      <c r="K602" s="249"/>
      <c r="L602" s="254"/>
      <c r="M602" s="255"/>
      <c r="N602" s="256"/>
      <c r="O602" s="256"/>
      <c r="P602" s="256"/>
      <c r="Q602" s="256"/>
      <c r="R602" s="256"/>
      <c r="S602" s="256"/>
      <c r="T602" s="257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8" t="s">
        <v>150</v>
      </c>
      <c r="AU602" s="258" t="s">
        <v>93</v>
      </c>
      <c r="AV602" s="14" t="s">
        <v>93</v>
      </c>
      <c r="AW602" s="14" t="s">
        <v>36</v>
      </c>
      <c r="AX602" s="14" t="s">
        <v>91</v>
      </c>
      <c r="AY602" s="258" t="s">
        <v>140</v>
      </c>
    </row>
    <row r="603" s="12" customFormat="1" ht="22.8" customHeight="1">
      <c r="A603" s="12"/>
      <c r="B603" s="203"/>
      <c r="C603" s="204"/>
      <c r="D603" s="205" t="s">
        <v>82</v>
      </c>
      <c r="E603" s="217" t="s">
        <v>794</v>
      </c>
      <c r="F603" s="217" t="s">
        <v>795</v>
      </c>
      <c r="G603" s="204"/>
      <c r="H603" s="204"/>
      <c r="I603" s="207"/>
      <c r="J603" s="218">
        <f>BK603</f>
        <v>0</v>
      </c>
      <c r="K603" s="204"/>
      <c r="L603" s="209"/>
      <c r="M603" s="210"/>
      <c r="N603" s="211"/>
      <c r="O603" s="211"/>
      <c r="P603" s="212">
        <f>SUM(P604:P622)</f>
        <v>0</v>
      </c>
      <c r="Q603" s="211"/>
      <c r="R603" s="212">
        <f>SUM(R604:R622)</f>
        <v>0</v>
      </c>
      <c r="S603" s="211"/>
      <c r="T603" s="213">
        <f>SUM(T604:T622)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4" t="s">
        <v>91</v>
      </c>
      <c r="AT603" s="215" t="s">
        <v>82</v>
      </c>
      <c r="AU603" s="215" t="s">
        <v>91</v>
      </c>
      <c r="AY603" s="214" t="s">
        <v>140</v>
      </c>
      <c r="BK603" s="216">
        <f>SUM(BK604:BK622)</f>
        <v>0</v>
      </c>
    </row>
    <row r="604" s="2" customFormat="1" ht="14.4" customHeight="1">
      <c r="A604" s="38"/>
      <c r="B604" s="39"/>
      <c r="C604" s="219" t="s">
        <v>1287</v>
      </c>
      <c r="D604" s="219" t="s">
        <v>142</v>
      </c>
      <c r="E604" s="220" t="s">
        <v>797</v>
      </c>
      <c r="F604" s="221" t="s">
        <v>798</v>
      </c>
      <c r="G604" s="222" t="s">
        <v>293</v>
      </c>
      <c r="H604" s="223">
        <v>487.851</v>
      </c>
      <c r="I604" s="224"/>
      <c r="J604" s="225">
        <f>ROUND(I604*H604,2)</f>
        <v>0</v>
      </c>
      <c r="K604" s="226"/>
      <c r="L604" s="44"/>
      <c r="M604" s="227" t="s">
        <v>1</v>
      </c>
      <c r="N604" s="228" t="s">
        <v>48</v>
      </c>
      <c r="O604" s="91"/>
      <c r="P604" s="229">
        <f>O604*H604</f>
        <v>0</v>
      </c>
      <c r="Q604" s="229">
        <v>0</v>
      </c>
      <c r="R604" s="229">
        <f>Q604*H604</f>
        <v>0</v>
      </c>
      <c r="S604" s="229">
        <v>0</v>
      </c>
      <c r="T604" s="230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31" t="s">
        <v>146</v>
      </c>
      <c r="AT604" s="231" t="s">
        <v>142</v>
      </c>
      <c r="AU604" s="231" t="s">
        <v>93</v>
      </c>
      <c r="AY604" s="17" t="s">
        <v>140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7" t="s">
        <v>91</v>
      </c>
      <c r="BK604" s="232">
        <f>ROUND(I604*H604,2)</f>
        <v>0</v>
      </c>
      <c r="BL604" s="17" t="s">
        <v>146</v>
      </c>
      <c r="BM604" s="231" t="s">
        <v>1288</v>
      </c>
    </row>
    <row r="605" s="2" customFormat="1">
      <c r="A605" s="38"/>
      <c r="B605" s="39"/>
      <c r="C605" s="40"/>
      <c r="D605" s="233" t="s">
        <v>148</v>
      </c>
      <c r="E605" s="40"/>
      <c r="F605" s="234" t="s">
        <v>800</v>
      </c>
      <c r="G605" s="40"/>
      <c r="H605" s="40"/>
      <c r="I605" s="235"/>
      <c r="J605" s="40"/>
      <c r="K605" s="40"/>
      <c r="L605" s="44"/>
      <c r="M605" s="236"/>
      <c r="N605" s="237"/>
      <c r="O605" s="91"/>
      <c r="P605" s="91"/>
      <c r="Q605" s="91"/>
      <c r="R605" s="91"/>
      <c r="S605" s="91"/>
      <c r="T605" s="92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T605" s="17" t="s">
        <v>148</v>
      </c>
      <c r="AU605" s="17" t="s">
        <v>93</v>
      </c>
    </row>
    <row r="606" s="2" customFormat="1" ht="14.4" customHeight="1">
      <c r="A606" s="38"/>
      <c r="B606" s="39"/>
      <c r="C606" s="219" t="s">
        <v>1289</v>
      </c>
      <c r="D606" s="219" t="s">
        <v>142</v>
      </c>
      <c r="E606" s="220" t="s">
        <v>802</v>
      </c>
      <c r="F606" s="221" t="s">
        <v>803</v>
      </c>
      <c r="G606" s="222" t="s">
        <v>293</v>
      </c>
      <c r="H606" s="223">
        <v>487.851</v>
      </c>
      <c r="I606" s="224"/>
      <c r="J606" s="225">
        <f>ROUND(I606*H606,2)</f>
        <v>0</v>
      </c>
      <c r="K606" s="226"/>
      <c r="L606" s="44"/>
      <c r="M606" s="227" t="s">
        <v>1</v>
      </c>
      <c r="N606" s="228" t="s">
        <v>48</v>
      </c>
      <c r="O606" s="91"/>
      <c r="P606" s="229">
        <f>O606*H606</f>
        <v>0</v>
      </c>
      <c r="Q606" s="229">
        <v>0</v>
      </c>
      <c r="R606" s="229">
        <f>Q606*H606</f>
        <v>0</v>
      </c>
      <c r="S606" s="229">
        <v>0</v>
      </c>
      <c r="T606" s="230">
        <f>S606*H606</f>
        <v>0</v>
      </c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R606" s="231" t="s">
        <v>146</v>
      </c>
      <c r="AT606" s="231" t="s">
        <v>142</v>
      </c>
      <c r="AU606" s="231" t="s">
        <v>93</v>
      </c>
      <c r="AY606" s="17" t="s">
        <v>140</v>
      </c>
      <c r="BE606" s="232">
        <f>IF(N606="základní",J606,0)</f>
        <v>0</v>
      </c>
      <c r="BF606" s="232">
        <f>IF(N606="snížená",J606,0)</f>
        <v>0</v>
      </c>
      <c r="BG606" s="232">
        <f>IF(N606="zákl. přenesená",J606,0)</f>
        <v>0</v>
      </c>
      <c r="BH606" s="232">
        <f>IF(N606="sníž. přenesená",J606,0)</f>
        <v>0</v>
      </c>
      <c r="BI606" s="232">
        <f>IF(N606="nulová",J606,0)</f>
        <v>0</v>
      </c>
      <c r="BJ606" s="17" t="s">
        <v>91</v>
      </c>
      <c r="BK606" s="232">
        <f>ROUND(I606*H606,2)</f>
        <v>0</v>
      </c>
      <c r="BL606" s="17" t="s">
        <v>146</v>
      </c>
      <c r="BM606" s="231" t="s">
        <v>1290</v>
      </c>
    </row>
    <row r="607" s="2" customFormat="1">
      <c r="A607" s="38"/>
      <c r="B607" s="39"/>
      <c r="C607" s="40"/>
      <c r="D607" s="233" t="s">
        <v>148</v>
      </c>
      <c r="E607" s="40"/>
      <c r="F607" s="234" t="s">
        <v>805</v>
      </c>
      <c r="G607" s="40"/>
      <c r="H607" s="40"/>
      <c r="I607" s="235"/>
      <c r="J607" s="40"/>
      <c r="K607" s="40"/>
      <c r="L607" s="44"/>
      <c r="M607" s="236"/>
      <c r="N607" s="237"/>
      <c r="O607" s="91"/>
      <c r="P607" s="91"/>
      <c r="Q607" s="91"/>
      <c r="R607" s="91"/>
      <c r="S607" s="91"/>
      <c r="T607" s="92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T607" s="17" t="s">
        <v>148</v>
      </c>
      <c r="AU607" s="17" t="s">
        <v>93</v>
      </c>
    </row>
    <row r="608" s="2" customFormat="1" ht="14.4" customHeight="1">
      <c r="A608" s="38"/>
      <c r="B608" s="39"/>
      <c r="C608" s="219" t="s">
        <v>1291</v>
      </c>
      <c r="D608" s="219" t="s">
        <v>142</v>
      </c>
      <c r="E608" s="220" t="s">
        <v>807</v>
      </c>
      <c r="F608" s="221" t="s">
        <v>808</v>
      </c>
      <c r="G608" s="222" t="s">
        <v>293</v>
      </c>
      <c r="H608" s="223">
        <v>9269.1689999999999</v>
      </c>
      <c r="I608" s="224"/>
      <c r="J608" s="225">
        <f>ROUND(I608*H608,2)</f>
        <v>0</v>
      </c>
      <c r="K608" s="226"/>
      <c r="L608" s="44"/>
      <c r="M608" s="227" t="s">
        <v>1</v>
      </c>
      <c r="N608" s="228" t="s">
        <v>48</v>
      </c>
      <c r="O608" s="91"/>
      <c r="P608" s="229">
        <f>O608*H608</f>
        <v>0</v>
      </c>
      <c r="Q608" s="229">
        <v>0</v>
      </c>
      <c r="R608" s="229">
        <f>Q608*H608</f>
        <v>0</v>
      </c>
      <c r="S608" s="229">
        <v>0</v>
      </c>
      <c r="T608" s="230">
        <f>S608*H608</f>
        <v>0</v>
      </c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R608" s="231" t="s">
        <v>146</v>
      </c>
      <c r="AT608" s="231" t="s">
        <v>142</v>
      </c>
      <c r="AU608" s="231" t="s">
        <v>93</v>
      </c>
      <c r="AY608" s="17" t="s">
        <v>140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7" t="s">
        <v>91</v>
      </c>
      <c r="BK608" s="232">
        <f>ROUND(I608*H608,2)</f>
        <v>0</v>
      </c>
      <c r="BL608" s="17" t="s">
        <v>146</v>
      </c>
      <c r="BM608" s="231" t="s">
        <v>1292</v>
      </c>
    </row>
    <row r="609" s="2" customFormat="1">
      <c r="A609" s="38"/>
      <c r="B609" s="39"/>
      <c r="C609" s="40"/>
      <c r="D609" s="233" t="s">
        <v>148</v>
      </c>
      <c r="E609" s="40"/>
      <c r="F609" s="234" t="s">
        <v>810</v>
      </c>
      <c r="G609" s="40"/>
      <c r="H609" s="40"/>
      <c r="I609" s="235"/>
      <c r="J609" s="40"/>
      <c r="K609" s="40"/>
      <c r="L609" s="44"/>
      <c r="M609" s="236"/>
      <c r="N609" s="237"/>
      <c r="O609" s="91"/>
      <c r="P609" s="91"/>
      <c r="Q609" s="91"/>
      <c r="R609" s="91"/>
      <c r="S609" s="91"/>
      <c r="T609" s="92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T609" s="17" t="s">
        <v>148</v>
      </c>
      <c r="AU609" s="17" t="s">
        <v>93</v>
      </c>
    </row>
    <row r="610" s="14" customFormat="1">
      <c r="A610" s="14"/>
      <c r="B610" s="248"/>
      <c r="C610" s="249"/>
      <c r="D610" s="233" t="s">
        <v>150</v>
      </c>
      <c r="E610" s="249"/>
      <c r="F610" s="251" t="s">
        <v>1293</v>
      </c>
      <c r="G610" s="249"/>
      <c r="H610" s="252">
        <v>9269.1689999999999</v>
      </c>
      <c r="I610" s="253"/>
      <c r="J610" s="249"/>
      <c r="K610" s="249"/>
      <c r="L610" s="254"/>
      <c r="M610" s="255"/>
      <c r="N610" s="256"/>
      <c r="O610" s="256"/>
      <c r="P610" s="256"/>
      <c r="Q610" s="256"/>
      <c r="R610" s="256"/>
      <c r="S610" s="256"/>
      <c r="T610" s="257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8" t="s">
        <v>150</v>
      </c>
      <c r="AU610" s="258" t="s">
        <v>93</v>
      </c>
      <c r="AV610" s="14" t="s">
        <v>93</v>
      </c>
      <c r="AW610" s="14" t="s">
        <v>4</v>
      </c>
      <c r="AX610" s="14" t="s">
        <v>91</v>
      </c>
      <c r="AY610" s="258" t="s">
        <v>140</v>
      </c>
    </row>
    <row r="611" s="2" customFormat="1" ht="14.4" customHeight="1">
      <c r="A611" s="38"/>
      <c r="B611" s="39"/>
      <c r="C611" s="219" t="s">
        <v>1294</v>
      </c>
      <c r="D611" s="219" t="s">
        <v>142</v>
      </c>
      <c r="E611" s="220" t="s">
        <v>813</v>
      </c>
      <c r="F611" s="221" t="s">
        <v>814</v>
      </c>
      <c r="G611" s="222" t="s">
        <v>293</v>
      </c>
      <c r="H611" s="223">
        <v>487.851</v>
      </c>
      <c r="I611" s="224"/>
      <c r="J611" s="225">
        <f>ROUND(I611*H611,2)</f>
        <v>0</v>
      </c>
      <c r="K611" s="226"/>
      <c r="L611" s="44"/>
      <c r="M611" s="227" t="s">
        <v>1</v>
      </c>
      <c r="N611" s="228" t="s">
        <v>48</v>
      </c>
      <c r="O611" s="91"/>
      <c r="P611" s="229">
        <f>O611*H611</f>
        <v>0</v>
      </c>
      <c r="Q611" s="229">
        <v>0</v>
      </c>
      <c r="R611" s="229">
        <f>Q611*H611</f>
        <v>0</v>
      </c>
      <c r="S611" s="229">
        <v>0</v>
      </c>
      <c r="T611" s="230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31" t="s">
        <v>146</v>
      </c>
      <c r="AT611" s="231" t="s">
        <v>142</v>
      </c>
      <c r="AU611" s="231" t="s">
        <v>93</v>
      </c>
      <c r="AY611" s="17" t="s">
        <v>140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17" t="s">
        <v>91</v>
      </c>
      <c r="BK611" s="232">
        <f>ROUND(I611*H611,2)</f>
        <v>0</v>
      </c>
      <c r="BL611" s="17" t="s">
        <v>146</v>
      </c>
      <c r="BM611" s="231" t="s">
        <v>1295</v>
      </c>
    </row>
    <row r="612" s="2" customFormat="1">
      <c r="A612" s="38"/>
      <c r="B612" s="39"/>
      <c r="C612" s="40"/>
      <c r="D612" s="233" t="s">
        <v>148</v>
      </c>
      <c r="E612" s="40"/>
      <c r="F612" s="234" t="s">
        <v>816</v>
      </c>
      <c r="G612" s="40"/>
      <c r="H612" s="40"/>
      <c r="I612" s="235"/>
      <c r="J612" s="40"/>
      <c r="K612" s="40"/>
      <c r="L612" s="44"/>
      <c r="M612" s="236"/>
      <c r="N612" s="237"/>
      <c r="O612" s="91"/>
      <c r="P612" s="91"/>
      <c r="Q612" s="91"/>
      <c r="R612" s="91"/>
      <c r="S612" s="91"/>
      <c r="T612" s="92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T612" s="17" t="s">
        <v>148</v>
      </c>
      <c r="AU612" s="17" t="s">
        <v>93</v>
      </c>
    </row>
    <row r="613" s="2" customFormat="1" ht="14.4" customHeight="1">
      <c r="A613" s="38"/>
      <c r="B613" s="39"/>
      <c r="C613" s="219" t="s">
        <v>1296</v>
      </c>
      <c r="D613" s="219" t="s">
        <v>142</v>
      </c>
      <c r="E613" s="220" t="s">
        <v>818</v>
      </c>
      <c r="F613" s="221" t="s">
        <v>819</v>
      </c>
      <c r="G613" s="222" t="s">
        <v>293</v>
      </c>
      <c r="H613" s="223">
        <v>227.38800000000001</v>
      </c>
      <c r="I613" s="224"/>
      <c r="J613" s="225">
        <f>ROUND(I613*H613,2)</f>
        <v>0</v>
      </c>
      <c r="K613" s="226"/>
      <c r="L613" s="44"/>
      <c r="M613" s="227" t="s">
        <v>1</v>
      </c>
      <c r="N613" s="228" t="s">
        <v>48</v>
      </c>
      <c r="O613" s="91"/>
      <c r="P613" s="229">
        <f>O613*H613</f>
        <v>0</v>
      </c>
      <c r="Q613" s="229">
        <v>0</v>
      </c>
      <c r="R613" s="229">
        <f>Q613*H613</f>
        <v>0</v>
      </c>
      <c r="S613" s="229">
        <v>0</v>
      </c>
      <c r="T613" s="230">
        <f>S613*H613</f>
        <v>0</v>
      </c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R613" s="231" t="s">
        <v>146</v>
      </c>
      <c r="AT613" s="231" t="s">
        <v>142</v>
      </c>
      <c r="AU613" s="231" t="s">
        <v>93</v>
      </c>
      <c r="AY613" s="17" t="s">
        <v>140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7" t="s">
        <v>91</v>
      </c>
      <c r="BK613" s="232">
        <f>ROUND(I613*H613,2)</f>
        <v>0</v>
      </c>
      <c r="BL613" s="17" t="s">
        <v>146</v>
      </c>
      <c r="BM613" s="231" t="s">
        <v>1297</v>
      </c>
    </row>
    <row r="614" s="2" customFormat="1">
      <c r="A614" s="38"/>
      <c r="B614" s="39"/>
      <c r="C614" s="40"/>
      <c r="D614" s="233" t="s">
        <v>148</v>
      </c>
      <c r="E614" s="40"/>
      <c r="F614" s="234" t="s">
        <v>821</v>
      </c>
      <c r="G614" s="40"/>
      <c r="H614" s="40"/>
      <c r="I614" s="235"/>
      <c r="J614" s="40"/>
      <c r="K614" s="40"/>
      <c r="L614" s="44"/>
      <c r="M614" s="236"/>
      <c r="N614" s="237"/>
      <c r="O614" s="91"/>
      <c r="P614" s="91"/>
      <c r="Q614" s="91"/>
      <c r="R614" s="91"/>
      <c r="S614" s="91"/>
      <c r="T614" s="92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T614" s="17" t="s">
        <v>148</v>
      </c>
      <c r="AU614" s="17" t="s">
        <v>93</v>
      </c>
    </row>
    <row r="615" s="14" customFormat="1">
      <c r="A615" s="14"/>
      <c r="B615" s="248"/>
      <c r="C615" s="249"/>
      <c r="D615" s="233" t="s">
        <v>150</v>
      </c>
      <c r="E615" s="250" t="s">
        <v>1</v>
      </c>
      <c r="F615" s="251" t="s">
        <v>1298</v>
      </c>
      <c r="G615" s="249"/>
      <c r="H615" s="252">
        <v>227.38800000000001</v>
      </c>
      <c r="I615" s="253"/>
      <c r="J615" s="249"/>
      <c r="K615" s="249"/>
      <c r="L615" s="254"/>
      <c r="M615" s="255"/>
      <c r="N615" s="256"/>
      <c r="O615" s="256"/>
      <c r="P615" s="256"/>
      <c r="Q615" s="256"/>
      <c r="R615" s="256"/>
      <c r="S615" s="256"/>
      <c r="T615" s="257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8" t="s">
        <v>150</v>
      </c>
      <c r="AU615" s="258" t="s">
        <v>93</v>
      </c>
      <c r="AV615" s="14" t="s">
        <v>93</v>
      </c>
      <c r="AW615" s="14" t="s">
        <v>36</v>
      </c>
      <c r="AX615" s="14" t="s">
        <v>91</v>
      </c>
      <c r="AY615" s="258" t="s">
        <v>140</v>
      </c>
    </row>
    <row r="616" s="2" customFormat="1" ht="14.4" customHeight="1">
      <c r="A616" s="38"/>
      <c r="B616" s="39"/>
      <c r="C616" s="219" t="s">
        <v>1299</v>
      </c>
      <c r="D616" s="219" t="s">
        <v>142</v>
      </c>
      <c r="E616" s="220" t="s">
        <v>824</v>
      </c>
      <c r="F616" s="221" t="s">
        <v>825</v>
      </c>
      <c r="G616" s="222" t="s">
        <v>293</v>
      </c>
      <c r="H616" s="223">
        <v>1859.309</v>
      </c>
      <c r="I616" s="224"/>
      <c r="J616" s="225">
        <f>ROUND(I616*H616,2)</f>
        <v>0</v>
      </c>
      <c r="K616" s="226"/>
      <c r="L616" s="44"/>
      <c r="M616" s="227" t="s">
        <v>1</v>
      </c>
      <c r="N616" s="228" t="s">
        <v>48</v>
      </c>
      <c r="O616" s="91"/>
      <c r="P616" s="229">
        <f>O616*H616</f>
        <v>0</v>
      </c>
      <c r="Q616" s="229">
        <v>0</v>
      </c>
      <c r="R616" s="229">
        <f>Q616*H616</f>
        <v>0</v>
      </c>
      <c r="S616" s="229">
        <v>0</v>
      </c>
      <c r="T616" s="230">
        <f>S616*H616</f>
        <v>0</v>
      </c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R616" s="231" t="s">
        <v>146</v>
      </c>
      <c r="AT616" s="231" t="s">
        <v>142</v>
      </c>
      <c r="AU616" s="231" t="s">
        <v>93</v>
      </c>
      <c r="AY616" s="17" t="s">
        <v>140</v>
      </c>
      <c r="BE616" s="232">
        <f>IF(N616="základní",J616,0)</f>
        <v>0</v>
      </c>
      <c r="BF616" s="232">
        <f>IF(N616="snížená",J616,0)</f>
        <v>0</v>
      </c>
      <c r="BG616" s="232">
        <f>IF(N616="zákl. přenesená",J616,0)</f>
        <v>0</v>
      </c>
      <c r="BH616" s="232">
        <f>IF(N616="sníž. přenesená",J616,0)</f>
        <v>0</v>
      </c>
      <c r="BI616" s="232">
        <f>IF(N616="nulová",J616,0)</f>
        <v>0</v>
      </c>
      <c r="BJ616" s="17" t="s">
        <v>91</v>
      </c>
      <c r="BK616" s="232">
        <f>ROUND(I616*H616,2)</f>
        <v>0</v>
      </c>
      <c r="BL616" s="17" t="s">
        <v>146</v>
      </c>
      <c r="BM616" s="231" t="s">
        <v>1300</v>
      </c>
    </row>
    <row r="617" s="2" customFormat="1">
      <c r="A617" s="38"/>
      <c r="B617" s="39"/>
      <c r="C617" s="40"/>
      <c r="D617" s="233" t="s">
        <v>148</v>
      </c>
      <c r="E617" s="40"/>
      <c r="F617" s="234" t="s">
        <v>827</v>
      </c>
      <c r="G617" s="40"/>
      <c r="H617" s="40"/>
      <c r="I617" s="235"/>
      <c r="J617" s="40"/>
      <c r="K617" s="40"/>
      <c r="L617" s="44"/>
      <c r="M617" s="236"/>
      <c r="N617" s="237"/>
      <c r="O617" s="91"/>
      <c r="P617" s="91"/>
      <c r="Q617" s="91"/>
      <c r="R617" s="91"/>
      <c r="S617" s="91"/>
      <c r="T617" s="92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T617" s="17" t="s">
        <v>148</v>
      </c>
      <c r="AU617" s="17" t="s">
        <v>93</v>
      </c>
    </row>
    <row r="618" s="13" customFormat="1">
      <c r="A618" s="13"/>
      <c r="B618" s="238"/>
      <c r="C618" s="239"/>
      <c r="D618" s="233" t="s">
        <v>150</v>
      </c>
      <c r="E618" s="240" t="s">
        <v>1</v>
      </c>
      <c r="F618" s="241" t="s">
        <v>1301</v>
      </c>
      <c r="G618" s="239"/>
      <c r="H618" s="240" t="s">
        <v>1</v>
      </c>
      <c r="I618" s="242"/>
      <c r="J618" s="239"/>
      <c r="K618" s="239"/>
      <c r="L618" s="243"/>
      <c r="M618" s="244"/>
      <c r="N618" s="245"/>
      <c r="O618" s="245"/>
      <c r="P618" s="245"/>
      <c r="Q618" s="245"/>
      <c r="R618" s="245"/>
      <c r="S618" s="245"/>
      <c r="T618" s="24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7" t="s">
        <v>150</v>
      </c>
      <c r="AU618" s="247" t="s">
        <v>93</v>
      </c>
      <c r="AV618" s="13" t="s">
        <v>91</v>
      </c>
      <c r="AW618" s="13" t="s">
        <v>36</v>
      </c>
      <c r="AX618" s="13" t="s">
        <v>83</v>
      </c>
      <c r="AY618" s="247" t="s">
        <v>140</v>
      </c>
    </row>
    <row r="619" s="14" customFormat="1">
      <c r="A619" s="14"/>
      <c r="B619" s="248"/>
      <c r="C619" s="249"/>
      <c r="D619" s="233" t="s">
        <v>150</v>
      </c>
      <c r="E619" s="250" t="s">
        <v>1</v>
      </c>
      <c r="F619" s="251" t="s">
        <v>1302</v>
      </c>
      <c r="G619" s="249"/>
      <c r="H619" s="252">
        <v>260.46300000000002</v>
      </c>
      <c r="I619" s="253"/>
      <c r="J619" s="249"/>
      <c r="K619" s="249"/>
      <c r="L619" s="254"/>
      <c r="M619" s="255"/>
      <c r="N619" s="256"/>
      <c r="O619" s="256"/>
      <c r="P619" s="256"/>
      <c r="Q619" s="256"/>
      <c r="R619" s="256"/>
      <c r="S619" s="256"/>
      <c r="T619" s="257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8" t="s">
        <v>150</v>
      </c>
      <c r="AU619" s="258" t="s">
        <v>93</v>
      </c>
      <c r="AV619" s="14" t="s">
        <v>93</v>
      </c>
      <c r="AW619" s="14" t="s">
        <v>36</v>
      </c>
      <c r="AX619" s="14" t="s">
        <v>83</v>
      </c>
      <c r="AY619" s="258" t="s">
        <v>140</v>
      </c>
    </row>
    <row r="620" s="13" customFormat="1">
      <c r="A620" s="13"/>
      <c r="B620" s="238"/>
      <c r="C620" s="239"/>
      <c r="D620" s="233" t="s">
        <v>150</v>
      </c>
      <c r="E620" s="240" t="s">
        <v>1</v>
      </c>
      <c r="F620" s="241" t="s">
        <v>1303</v>
      </c>
      <c r="G620" s="239"/>
      <c r="H620" s="240" t="s">
        <v>1</v>
      </c>
      <c r="I620" s="242"/>
      <c r="J620" s="239"/>
      <c r="K620" s="239"/>
      <c r="L620" s="243"/>
      <c r="M620" s="244"/>
      <c r="N620" s="245"/>
      <c r="O620" s="245"/>
      <c r="P620" s="245"/>
      <c r="Q620" s="245"/>
      <c r="R620" s="245"/>
      <c r="S620" s="245"/>
      <c r="T620" s="24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7" t="s">
        <v>150</v>
      </c>
      <c r="AU620" s="247" t="s">
        <v>93</v>
      </c>
      <c r="AV620" s="13" t="s">
        <v>91</v>
      </c>
      <c r="AW620" s="13" t="s">
        <v>36</v>
      </c>
      <c r="AX620" s="13" t="s">
        <v>83</v>
      </c>
      <c r="AY620" s="247" t="s">
        <v>140</v>
      </c>
    </row>
    <row r="621" s="14" customFormat="1">
      <c r="A621" s="14"/>
      <c r="B621" s="248"/>
      <c r="C621" s="249"/>
      <c r="D621" s="233" t="s">
        <v>150</v>
      </c>
      <c r="E621" s="250" t="s">
        <v>1</v>
      </c>
      <c r="F621" s="251" t="s">
        <v>1304</v>
      </c>
      <c r="G621" s="249"/>
      <c r="H621" s="252">
        <v>1598.846</v>
      </c>
      <c r="I621" s="253"/>
      <c r="J621" s="249"/>
      <c r="K621" s="249"/>
      <c r="L621" s="254"/>
      <c r="M621" s="255"/>
      <c r="N621" s="256"/>
      <c r="O621" s="256"/>
      <c r="P621" s="256"/>
      <c r="Q621" s="256"/>
      <c r="R621" s="256"/>
      <c r="S621" s="256"/>
      <c r="T621" s="257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8" t="s">
        <v>150</v>
      </c>
      <c r="AU621" s="258" t="s">
        <v>93</v>
      </c>
      <c r="AV621" s="14" t="s">
        <v>93</v>
      </c>
      <c r="AW621" s="14" t="s">
        <v>36</v>
      </c>
      <c r="AX621" s="14" t="s">
        <v>83</v>
      </c>
      <c r="AY621" s="258" t="s">
        <v>140</v>
      </c>
    </row>
    <row r="622" s="15" customFormat="1">
      <c r="A622" s="15"/>
      <c r="B622" s="259"/>
      <c r="C622" s="260"/>
      <c r="D622" s="233" t="s">
        <v>150</v>
      </c>
      <c r="E622" s="261" t="s">
        <v>1</v>
      </c>
      <c r="F622" s="262" t="s">
        <v>155</v>
      </c>
      <c r="G622" s="260"/>
      <c r="H622" s="263">
        <v>1859.309</v>
      </c>
      <c r="I622" s="264"/>
      <c r="J622" s="260"/>
      <c r="K622" s="260"/>
      <c r="L622" s="265"/>
      <c r="M622" s="266"/>
      <c r="N622" s="267"/>
      <c r="O622" s="267"/>
      <c r="P622" s="267"/>
      <c r="Q622" s="267"/>
      <c r="R622" s="267"/>
      <c r="S622" s="267"/>
      <c r="T622" s="268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9" t="s">
        <v>150</v>
      </c>
      <c r="AU622" s="269" t="s">
        <v>93</v>
      </c>
      <c r="AV622" s="15" t="s">
        <v>146</v>
      </c>
      <c r="AW622" s="15" t="s">
        <v>36</v>
      </c>
      <c r="AX622" s="15" t="s">
        <v>91</v>
      </c>
      <c r="AY622" s="269" t="s">
        <v>140</v>
      </c>
    </row>
    <row r="623" s="12" customFormat="1" ht="22.8" customHeight="1">
      <c r="A623" s="12"/>
      <c r="B623" s="203"/>
      <c r="C623" s="204"/>
      <c r="D623" s="205" t="s">
        <v>82</v>
      </c>
      <c r="E623" s="217" t="s">
        <v>832</v>
      </c>
      <c r="F623" s="217" t="s">
        <v>833</v>
      </c>
      <c r="G623" s="204"/>
      <c r="H623" s="204"/>
      <c r="I623" s="207"/>
      <c r="J623" s="218">
        <f>BK623</f>
        <v>0</v>
      </c>
      <c r="K623" s="204"/>
      <c r="L623" s="209"/>
      <c r="M623" s="210"/>
      <c r="N623" s="211"/>
      <c r="O623" s="211"/>
      <c r="P623" s="212">
        <f>SUM(P624:P625)</f>
        <v>0</v>
      </c>
      <c r="Q623" s="211"/>
      <c r="R623" s="212">
        <f>SUM(R624:R625)</f>
        <v>0</v>
      </c>
      <c r="S623" s="211"/>
      <c r="T623" s="213">
        <f>SUM(T624:T625)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14" t="s">
        <v>91</v>
      </c>
      <c r="AT623" s="215" t="s">
        <v>82</v>
      </c>
      <c r="AU623" s="215" t="s">
        <v>91</v>
      </c>
      <c r="AY623" s="214" t="s">
        <v>140</v>
      </c>
      <c r="BK623" s="216">
        <f>SUM(BK624:BK625)</f>
        <v>0</v>
      </c>
    </row>
    <row r="624" s="2" customFormat="1" ht="14.4" customHeight="1">
      <c r="A624" s="38"/>
      <c r="B624" s="39"/>
      <c r="C624" s="219" t="s">
        <v>1305</v>
      </c>
      <c r="D624" s="219" t="s">
        <v>142</v>
      </c>
      <c r="E624" s="220" t="s">
        <v>835</v>
      </c>
      <c r="F624" s="221" t="s">
        <v>836</v>
      </c>
      <c r="G624" s="222" t="s">
        <v>293</v>
      </c>
      <c r="H624" s="223">
        <v>467.89400000000001</v>
      </c>
      <c r="I624" s="224"/>
      <c r="J624" s="225">
        <f>ROUND(I624*H624,2)</f>
        <v>0</v>
      </c>
      <c r="K624" s="226"/>
      <c r="L624" s="44"/>
      <c r="M624" s="227" t="s">
        <v>1</v>
      </c>
      <c r="N624" s="228" t="s">
        <v>48</v>
      </c>
      <c r="O624" s="91"/>
      <c r="P624" s="229">
        <f>O624*H624</f>
        <v>0</v>
      </c>
      <c r="Q624" s="229">
        <v>0</v>
      </c>
      <c r="R624" s="229">
        <f>Q624*H624</f>
        <v>0</v>
      </c>
      <c r="S624" s="229">
        <v>0</v>
      </c>
      <c r="T624" s="230">
        <f>S624*H624</f>
        <v>0</v>
      </c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R624" s="231" t="s">
        <v>146</v>
      </c>
      <c r="AT624" s="231" t="s">
        <v>142</v>
      </c>
      <c r="AU624" s="231" t="s">
        <v>93</v>
      </c>
      <c r="AY624" s="17" t="s">
        <v>140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17" t="s">
        <v>91</v>
      </c>
      <c r="BK624" s="232">
        <f>ROUND(I624*H624,2)</f>
        <v>0</v>
      </c>
      <c r="BL624" s="17" t="s">
        <v>146</v>
      </c>
      <c r="BM624" s="231" t="s">
        <v>1306</v>
      </c>
    </row>
    <row r="625" s="2" customFormat="1">
      <c r="A625" s="38"/>
      <c r="B625" s="39"/>
      <c r="C625" s="40"/>
      <c r="D625" s="233" t="s">
        <v>148</v>
      </c>
      <c r="E625" s="40"/>
      <c r="F625" s="234" t="s">
        <v>838</v>
      </c>
      <c r="G625" s="40"/>
      <c r="H625" s="40"/>
      <c r="I625" s="235"/>
      <c r="J625" s="40"/>
      <c r="K625" s="40"/>
      <c r="L625" s="44"/>
      <c r="M625" s="281"/>
      <c r="N625" s="282"/>
      <c r="O625" s="283"/>
      <c r="P625" s="283"/>
      <c r="Q625" s="283"/>
      <c r="R625" s="283"/>
      <c r="S625" s="283"/>
      <c r="T625" s="284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T625" s="17" t="s">
        <v>148</v>
      </c>
      <c r="AU625" s="17" t="s">
        <v>93</v>
      </c>
    </row>
    <row r="626" s="2" customFormat="1" ht="6.96" customHeight="1">
      <c r="A626" s="38"/>
      <c r="B626" s="66"/>
      <c r="C626" s="67"/>
      <c r="D626" s="67"/>
      <c r="E626" s="67"/>
      <c r="F626" s="67"/>
      <c r="G626" s="67"/>
      <c r="H626" s="67"/>
      <c r="I626" s="67"/>
      <c r="J626" s="67"/>
      <c r="K626" s="67"/>
      <c r="L626" s="44"/>
      <c r="M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</row>
  </sheetData>
  <sheetProtection sheet="1" autoFilter="0" formatColumns="0" formatRows="0" objects="1" scenarios="1" spinCount="100000" saltValue="Q0B4USBGFHYGVx+rOp6FZO3ZuLhZpr3b+bKFeRApKCr4+XVkTHMoimhuvKAqFV02be3SoUJ3ODOstRhq/N9n9w==" hashValue="JGoU6mel42Sgh2mqLqGX/2ex03N8sLw55xYbZ6uUaD8r9RbzqxwpjjLoZEDuiJVBc5XczTHpfLSWOkM5fn7s+Q==" algorithmName="SHA-512" password="CC35"/>
  <autoFilter ref="C124:K62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93</v>
      </c>
    </row>
    <row r="4" hidden="1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VELKÁ BÍTEŠ - VODOVOD A KANALIZACE UL. RAJHRADSKÁ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1307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4. 12. 2018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34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110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43</v>
      </c>
      <c r="E30" s="38"/>
      <c r="F30" s="38"/>
      <c r="G30" s="38"/>
      <c r="H30" s="38"/>
      <c r="I30" s="38"/>
      <c r="J30" s="151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45</v>
      </c>
      <c r="G32" s="38"/>
      <c r="H32" s="38"/>
      <c r="I32" s="152" t="s">
        <v>44</v>
      </c>
      <c r="J32" s="152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47</v>
      </c>
      <c r="E33" s="140" t="s">
        <v>48</v>
      </c>
      <c r="F33" s="154">
        <f>ROUND((SUM(BE127:BE503)),  2)</f>
        <v>0</v>
      </c>
      <c r="G33" s="38"/>
      <c r="H33" s="38"/>
      <c r="I33" s="155">
        <v>0.20999999999999999</v>
      </c>
      <c r="J33" s="154">
        <f>ROUND(((SUM(BE127:BE503))*I33),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49</v>
      </c>
      <c r="F34" s="154">
        <f>ROUND((SUM(BF127:BF503)),  2)</f>
        <v>0</v>
      </c>
      <c r="G34" s="38"/>
      <c r="H34" s="38"/>
      <c r="I34" s="155">
        <v>0.14999999999999999</v>
      </c>
      <c r="J34" s="154">
        <f>ROUND(((SUM(BF127:BF503))*I34),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50</v>
      </c>
      <c r="F35" s="154">
        <f>ROUND((SUM(BG127:BG503)),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51</v>
      </c>
      <c r="F36" s="154">
        <f>ROUND((SUM(BH127:BH503)),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52</v>
      </c>
      <c r="F37" s="154">
        <f>ROUND((SUM(BI127:BI503)),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53</v>
      </c>
      <c r="E39" s="158"/>
      <c r="F39" s="158"/>
      <c r="G39" s="159" t="s">
        <v>54</v>
      </c>
      <c r="H39" s="160" t="s">
        <v>55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56</v>
      </c>
      <c r="E50" s="164"/>
      <c r="F50" s="164"/>
      <c r="G50" s="163" t="s">
        <v>57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58</v>
      </c>
      <c r="E61" s="166"/>
      <c r="F61" s="167" t="s">
        <v>59</v>
      </c>
      <c r="G61" s="165" t="s">
        <v>58</v>
      </c>
      <c r="H61" s="166"/>
      <c r="I61" s="166"/>
      <c r="J61" s="168" t="s">
        <v>59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60</v>
      </c>
      <c r="E65" s="169"/>
      <c r="F65" s="169"/>
      <c r="G65" s="163" t="s">
        <v>61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58</v>
      </c>
      <c r="E76" s="166"/>
      <c r="F76" s="167" t="s">
        <v>59</v>
      </c>
      <c r="G76" s="165" t="s">
        <v>58</v>
      </c>
      <c r="H76" s="166"/>
      <c r="I76" s="166"/>
      <c r="J76" s="168" t="s">
        <v>59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VELKÁ BÍTEŠ - VODOVOD A KANALIZACE UL. RAJHRADSKÁ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3753-03 - SO 03 SPLAŠKOVÁ KANALIZACE STOKA A0, A1, A2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VELKÁ BÍTEŠ</v>
      </c>
      <c r="G89" s="40"/>
      <c r="H89" s="40"/>
      <c r="I89" s="32" t="s">
        <v>22</v>
      </c>
      <c r="J89" s="79" t="str">
        <f>IF(J12="","",J12)</f>
        <v>4. 12. 2018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Svaz vodovodů a kanalizací Žďársko</v>
      </c>
      <c r="G91" s="40"/>
      <c r="H91" s="40"/>
      <c r="I91" s="32" t="s">
        <v>32</v>
      </c>
      <c r="J91" s="36" t="str">
        <f>E21</f>
        <v>JDS projekt, s. 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Suchánek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hidden="1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J128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J129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118</v>
      </c>
      <c r="E99" s="188"/>
      <c r="F99" s="188"/>
      <c r="G99" s="188"/>
      <c r="H99" s="188"/>
      <c r="I99" s="188"/>
      <c r="J99" s="189">
        <f>J290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119</v>
      </c>
      <c r="E100" s="188"/>
      <c r="F100" s="188"/>
      <c r="G100" s="188"/>
      <c r="H100" s="188"/>
      <c r="I100" s="188"/>
      <c r="J100" s="189">
        <f>J305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120</v>
      </c>
      <c r="E101" s="188"/>
      <c r="F101" s="188"/>
      <c r="G101" s="188"/>
      <c r="H101" s="188"/>
      <c r="I101" s="188"/>
      <c r="J101" s="189">
        <f>J352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121</v>
      </c>
      <c r="E102" s="188"/>
      <c r="F102" s="188"/>
      <c r="G102" s="188"/>
      <c r="H102" s="188"/>
      <c r="I102" s="188"/>
      <c r="J102" s="189">
        <f>J374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122</v>
      </c>
      <c r="E103" s="188"/>
      <c r="F103" s="188"/>
      <c r="G103" s="188"/>
      <c r="H103" s="188"/>
      <c r="I103" s="188"/>
      <c r="J103" s="189">
        <f>J463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5"/>
      <c r="C104" s="186"/>
      <c r="D104" s="187" t="s">
        <v>123</v>
      </c>
      <c r="E104" s="188"/>
      <c r="F104" s="188"/>
      <c r="G104" s="188"/>
      <c r="H104" s="188"/>
      <c r="I104" s="188"/>
      <c r="J104" s="189">
        <f>J469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5"/>
      <c r="C105" s="186"/>
      <c r="D105" s="187" t="s">
        <v>124</v>
      </c>
      <c r="E105" s="188"/>
      <c r="F105" s="188"/>
      <c r="G105" s="188"/>
      <c r="H105" s="188"/>
      <c r="I105" s="188"/>
      <c r="J105" s="189">
        <f>J490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79"/>
      <c r="C106" s="180"/>
      <c r="D106" s="181" t="s">
        <v>1308</v>
      </c>
      <c r="E106" s="182"/>
      <c r="F106" s="182"/>
      <c r="G106" s="182"/>
      <c r="H106" s="182"/>
      <c r="I106" s="182"/>
      <c r="J106" s="183">
        <f>J493</f>
        <v>0</v>
      </c>
      <c r="K106" s="180"/>
      <c r="L106" s="18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85"/>
      <c r="C107" s="186"/>
      <c r="D107" s="187" t="s">
        <v>1309</v>
      </c>
      <c r="E107" s="188"/>
      <c r="F107" s="188"/>
      <c r="G107" s="188"/>
      <c r="H107" s="188"/>
      <c r="I107" s="188"/>
      <c r="J107" s="189">
        <f>J494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hidden="1"/>
    <row r="111" hidden="1"/>
    <row r="112" hidden="1"/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125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74" t="str">
        <f>E7</f>
        <v>VELKÁ BÍTEŠ - VODOVOD A KANALIZACE UL. RAJHRADSKÁ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107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3753-03 - SO 03 SPLAŠKOVÁ KANALIZACE STOKA A0, A1, A2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VELKÁ BÍTEŠ</v>
      </c>
      <c r="G121" s="40"/>
      <c r="H121" s="40"/>
      <c r="I121" s="32" t="s">
        <v>22</v>
      </c>
      <c r="J121" s="79" t="str">
        <f>IF(J12="","",J12)</f>
        <v>4. 12. 2018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E15</f>
        <v>Svaz vodovodů a kanalizací Žďársko</v>
      </c>
      <c r="G123" s="40"/>
      <c r="H123" s="40"/>
      <c r="I123" s="32" t="s">
        <v>32</v>
      </c>
      <c r="J123" s="36" t="str">
        <f>E21</f>
        <v>JDS projekt, s. 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IF(E18="","",E18)</f>
        <v>Vyplň údaj</v>
      </c>
      <c r="G124" s="40"/>
      <c r="H124" s="40"/>
      <c r="I124" s="32" t="s">
        <v>37</v>
      </c>
      <c r="J124" s="36" t="str">
        <f>E24</f>
        <v>Suchánek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1"/>
      <c r="B126" s="192"/>
      <c r="C126" s="193" t="s">
        <v>126</v>
      </c>
      <c r="D126" s="194" t="s">
        <v>68</v>
      </c>
      <c r="E126" s="194" t="s">
        <v>64</v>
      </c>
      <c r="F126" s="194" t="s">
        <v>65</v>
      </c>
      <c r="G126" s="194" t="s">
        <v>127</v>
      </c>
      <c r="H126" s="194" t="s">
        <v>128</v>
      </c>
      <c r="I126" s="194" t="s">
        <v>129</v>
      </c>
      <c r="J126" s="195" t="s">
        <v>113</v>
      </c>
      <c r="K126" s="196" t="s">
        <v>130</v>
      </c>
      <c r="L126" s="197"/>
      <c r="M126" s="100" t="s">
        <v>1</v>
      </c>
      <c r="N126" s="101" t="s">
        <v>47</v>
      </c>
      <c r="O126" s="101" t="s">
        <v>131</v>
      </c>
      <c r="P126" s="101" t="s">
        <v>132</v>
      </c>
      <c r="Q126" s="101" t="s">
        <v>133</v>
      </c>
      <c r="R126" s="101" t="s">
        <v>134</v>
      </c>
      <c r="S126" s="101" t="s">
        <v>135</v>
      </c>
      <c r="T126" s="102" t="s">
        <v>136</v>
      </c>
      <c r="U126" s="191"/>
      <c r="V126" s="191"/>
      <c r="W126" s="191"/>
      <c r="X126" s="191"/>
      <c r="Y126" s="191"/>
      <c r="Z126" s="191"/>
      <c r="AA126" s="191"/>
      <c r="AB126" s="191"/>
      <c r="AC126" s="191"/>
      <c r="AD126" s="191"/>
      <c r="AE126" s="191"/>
    </row>
    <row r="127" s="2" customFormat="1" ht="22.8" customHeight="1">
      <c r="A127" s="38"/>
      <c r="B127" s="39"/>
      <c r="C127" s="107" t="s">
        <v>137</v>
      </c>
      <c r="D127" s="40"/>
      <c r="E127" s="40"/>
      <c r="F127" s="40"/>
      <c r="G127" s="40"/>
      <c r="H127" s="40"/>
      <c r="I127" s="40"/>
      <c r="J127" s="198">
        <f>BK127</f>
        <v>0</v>
      </c>
      <c r="K127" s="40"/>
      <c r="L127" s="44"/>
      <c r="M127" s="103"/>
      <c r="N127" s="199"/>
      <c r="O127" s="104"/>
      <c r="P127" s="200">
        <f>P128+P493</f>
        <v>0</v>
      </c>
      <c r="Q127" s="104"/>
      <c r="R127" s="200">
        <f>R128+R493</f>
        <v>625.16159060000007</v>
      </c>
      <c r="S127" s="104"/>
      <c r="T127" s="201">
        <f>T128+T493</f>
        <v>549.62600000000009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82</v>
      </c>
      <c r="AU127" s="17" t="s">
        <v>115</v>
      </c>
      <c r="BK127" s="202">
        <f>BK128+BK493</f>
        <v>0</v>
      </c>
    </row>
    <row r="128" s="12" customFormat="1" ht="25.92" customHeight="1">
      <c r="A128" s="12"/>
      <c r="B128" s="203"/>
      <c r="C128" s="204"/>
      <c r="D128" s="205" t="s">
        <v>82</v>
      </c>
      <c r="E128" s="206" t="s">
        <v>138</v>
      </c>
      <c r="F128" s="206" t="s">
        <v>139</v>
      </c>
      <c r="G128" s="204"/>
      <c r="H128" s="204"/>
      <c r="I128" s="207"/>
      <c r="J128" s="208">
        <f>BK128</f>
        <v>0</v>
      </c>
      <c r="K128" s="204"/>
      <c r="L128" s="209"/>
      <c r="M128" s="210"/>
      <c r="N128" s="211"/>
      <c r="O128" s="211"/>
      <c r="P128" s="212">
        <f>P129+P290+P305+P352+P374+P463+P469+P490</f>
        <v>0</v>
      </c>
      <c r="Q128" s="211"/>
      <c r="R128" s="212">
        <f>R129+R290+R305+R352+R374+R463+R469+R490</f>
        <v>624.16155060000006</v>
      </c>
      <c r="S128" s="211"/>
      <c r="T128" s="213">
        <f>T129+T290+T305+T352+T374+T463+T469+T490</f>
        <v>549.62600000000009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91</v>
      </c>
      <c r="AT128" s="215" t="s">
        <v>82</v>
      </c>
      <c r="AU128" s="215" t="s">
        <v>83</v>
      </c>
      <c r="AY128" s="214" t="s">
        <v>140</v>
      </c>
      <c r="BK128" s="216">
        <f>BK129+BK290+BK305+BK352+BK374+BK463+BK469+BK490</f>
        <v>0</v>
      </c>
    </row>
    <row r="129" s="12" customFormat="1" ht="22.8" customHeight="1">
      <c r="A129" s="12"/>
      <c r="B129" s="203"/>
      <c r="C129" s="204"/>
      <c r="D129" s="205" t="s">
        <v>82</v>
      </c>
      <c r="E129" s="217" t="s">
        <v>91</v>
      </c>
      <c r="F129" s="217" t="s">
        <v>141</v>
      </c>
      <c r="G129" s="204"/>
      <c r="H129" s="204"/>
      <c r="I129" s="207"/>
      <c r="J129" s="218">
        <f>BK129</f>
        <v>0</v>
      </c>
      <c r="K129" s="204"/>
      <c r="L129" s="209"/>
      <c r="M129" s="210"/>
      <c r="N129" s="211"/>
      <c r="O129" s="211"/>
      <c r="P129" s="212">
        <f>SUM(P130:P289)</f>
        <v>0</v>
      </c>
      <c r="Q129" s="211"/>
      <c r="R129" s="212">
        <f>SUM(R130:R289)</f>
        <v>1.9608670000000001</v>
      </c>
      <c r="S129" s="211"/>
      <c r="T129" s="213">
        <f>SUM(T130:T289)</f>
        <v>549.62600000000009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4" t="s">
        <v>91</v>
      </c>
      <c r="AT129" s="215" t="s">
        <v>82</v>
      </c>
      <c r="AU129" s="215" t="s">
        <v>91</v>
      </c>
      <c r="AY129" s="214" t="s">
        <v>140</v>
      </c>
      <c r="BK129" s="216">
        <f>SUM(BK130:BK289)</f>
        <v>0</v>
      </c>
    </row>
    <row r="130" s="2" customFormat="1" ht="14.4" customHeight="1">
      <c r="A130" s="38"/>
      <c r="B130" s="39"/>
      <c r="C130" s="219" t="s">
        <v>91</v>
      </c>
      <c r="D130" s="219" t="s">
        <v>142</v>
      </c>
      <c r="E130" s="220" t="s">
        <v>1310</v>
      </c>
      <c r="F130" s="221" t="s">
        <v>1311</v>
      </c>
      <c r="G130" s="222" t="s">
        <v>1312</v>
      </c>
      <c r="H130" s="223">
        <v>0.002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146</v>
      </c>
      <c r="AT130" s="231" t="s">
        <v>142</v>
      </c>
      <c r="AU130" s="231" t="s">
        <v>93</v>
      </c>
      <c r="AY130" s="17" t="s">
        <v>140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91</v>
      </c>
      <c r="BK130" s="232">
        <f>ROUND(I130*H130,2)</f>
        <v>0</v>
      </c>
      <c r="BL130" s="17" t="s">
        <v>146</v>
      </c>
      <c r="BM130" s="231" t="s">
        <v>1313</v>
      </c>
    </row>
    <row r="131" s="2" customFormat="1">
      <c r="A131" s="38"/>
      <c r="B131" s="39"/>
      <c r="C131" s="40"/>
      <c r="D131" s="233" t="s">
        <v>148</v>
      </c>
      <c r="E131" s="40"/>
      <c r="F131" s="234" t="s">
        <v>1314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148</v>
      </c>
      <c r="AU131" s="17" t="s">
        <v>93</v>
      </c>
    </row>
    <row r="132" s="13" customFormat="1">
      <c r="A132" s="13"/>
      <c r="B132" s="238"/>
      <c r="C132" s="239"/>
      <c r="D132" s="233" t="s">
        <v>150</v>
      </c>
      <c r="E132" s="240" t="s">
        <v>1</v>
      </c>
      <c r="F132" s="241" t="s">
        <v>1315</v>
      </c>
      <c r="G132" s="239"/>
      <c r="H132" s="240" t="s">
        <v>1</v>
      </c>
      <c r="I132" s="242"/>
      <c r="J132" s="239"/>
      <c r="K132" s="239"/>
      <c r="L132" s="243"/>
      <c r="M132" s="244"/>
      <c r="N132" s="245"/>
      <c r="O132" s="245"/>
      <c r="P132" s="245"/>
      <c r="Q132" s="245"/>
      <c r="R132" s="245"/>
      <c r="S132" s="245"/>
      <c r="T132" s="24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7" t="s">
        <v>150</v>
      </c>
      <c r="AU132" s="247" t="s">
        <v>93</v>
      </c>
      <c r="AV132" s="13" t="s">
        <v>91</v>
      </c>
      <c r="AW132" s="13" t="s">
        <v>36</v>
      </c>
      <c r="AX132" s="13" t="s">
        <v>83</v>
      </c>
      <c r="AY132" s="247" t="s">
        <v>140</v>
      </c>
    </row>
    <row r="133" s="14" customFormat="1">
      <c r="A133" s="14"/>
      <c r="B133" s="248"/>
      <c r="C133" s="249"/>
      <c r="D133" s="233" t="s">
        <v>150</v>
      </c>
      <c r="E133" s="250" t="s">
        <v>1</v>
      </c>
      <c r="F133" s="251" t="s">
        <v>1316</v>
      </c>
      <c r="G133" s="249"/>
      <c r="H133" s="252">
        <v>0.002</v>
      </c>
      <c r="I133" s="253"/>
      <c r="J133" s="249"/>
      <c r="K133" s="249"/>
      <c r="L133" s="254"/>
      <c r="M133" s="255"/>
      <c r="N133" s="256"/>
      <c r="O133" s="256"/>
      <c r="P133" s="256"/>
      <c r="Q133" s="256"/>
      <c r="R133" s="256"/>
      <c r="S133" s="256"/>
      <c r="T133" s="257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8" t="s">
        <v>150</v>
      </c>
      <c r="AU133" s="258" t="s">
        <v>93</v>
      </c>
      <c r="AV133" s="14" t="s">
        <v>93</v>
      </c>
      <c r="AW133" s="14" t="s">
        <v>36</v>
      </c>
      <c r="AX133" s="14" t="s">
        <v>91</v>
      </c>
      <c r="AY133" s="258" t="s">
        <v>140</v>
      </c>
    </row>
    <row r="134" s="2" customFormat="1" ht="14.4" customHeight="1">
      <c r="A134" s="38"/>
      <c r="B134" s="39"/>
      <c r="C134" s="219" t="s">
        <v>93</v>
      </c>
      <c r="D134" s="219" t="s">
        <v>142</v>
      </c>
      <c r="E134" s="220" t="s">
        <v>1317</v>
      </c>
      <c r="F134" s="221" t="s">
        <v>1318</v>
      </c>
      <c r="G134" s="222" t="s">
        <v>145</v>
      </c>
      <c r="H134" s="223">
        <v>15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146</v>
      </c>
      <c r="AT134" s="231" t="s">
        <v>142</v>
      </c>
      <c r="AU134" s="231" t="s">
        <v>93</v>
      </c>
      <c r="AY134" s="17" t="s">
        <v>140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91</v>
      </c>
      <c r="BK134" s="232">
        <f>ROUND(I134*H134,2)</f>
        <v>0</v>
      </c>
      <c r="BL134" s="17" t="s">
        <v>146</v>
      </c>
      <c r="BM134" s="231" t="s">
        <v>1319</v>
      </c>
    </row>
    <row r="135" s="2" customFormat="1">
      <c r="A135" s="38"/>
      <c r="B135" s="39"/>
      <c r="C135" s="40"/>
      <c r="D135" s="233" t="s">
        <v>148</v>
      </c>
      <c r="E135" s="40"/>
      <c r="F135" s="234" t="s">
        <v>1320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148</v>
      </c>
      <c r="AU135" s="17" t="s">
        <v>93</v>
      </c>
    </row>
    <row r="136" s="13" customFormat="1">
      <c r="A136" s="13"/>
      <c r="B136" s="238"/>
      <c r="C136" s="239"/>
      <c r="D136" s="233" t="s">
        <v>150</v>
      </c>
      <c r="E136" s="240" t="s">
        <v>1</v>
      </c>
      <c r="F136" s="241" t="s">
        <v>1321</v>
      </c>
      <c r="G136" s="239"/>
      <c r="H136" s="240" t="s">
        <v>1</v>
      </c>
      <c r="I136" s="242"/>
      <c r="J136" s="239"/>
      <c r="K136" s="239"/>
      <c r="L136" s="243"/>
      <c r="M136" s="244"/>
      <c r="N136" s="245"/>
      <c r="O136" s="245"/>
      <c r="P136" s="245"/>
      <c r="Q136" s="245"/>
      <c r="R136" s="245"/>
      <c r="S136" s="245"/>
      <c r="T136" s="24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7" t="s">
        <v>150</v>
      </c>
      <c r="AU136" s="247" t="s">
        <v>93</v>
      </c>
      <c r="AV136" s="13" t="s">
        <v>91</v>
      </c>
      <c r="AW136" s="13" t="s">
        <v>36</v>
      </c>
      <c r="AX136" s="13" t="s">
        <v>83</v>
      </c>
      <c r="AY136" s="247" t="s">
        <v>140</v>
      </c>
    </row>
    <row r="137" s="14" customFormat="1">
      <c r="A137" s="14"/>
      <c r="B137" s="248"/>
      <c r="C137" s="249"/>
      <c r="D137" s="233" t="s">
        <v>150</v>
      </c>
      <c r="E137" s="250" t="s">
        <v>1</v>
      </c>
      <c r="F137" s="251" t="s">
        <v>1322</v>
      </c>
      <c r="G137" s="249"/>
      <c r="H137" s="252">
        <v>15</v>
      </c>
      <c r="I137" s="253"/>
      <c r="J137" s="249"/>
      <c r="K137" s="249"/>
      <c r="L137" s="254"/>
      <c r="M137" s="255"/>
      <c r="N137" s="256"/>
      <c r="O137" s="256"/>
      <c r="P137" s="256"/>
      <c r="Q137" s="256"/>
      <c r="R137" s="256"/>
      <c r="S137" s="256"/>
      <c r="T137" s="257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8" t="s">
        <v>150</v>
      </c>
      <c r="AU137" s="258" t="s">
        <v>93</v>
      </c>
      <c r="AV137" s="14" t="s">
        <v>93</v>
      </c>
      <c r="AW137" s="14" t="s">
        <v>36</v>
      </c>
      <c r="AX137" s="14" t="s">
        <v>91</v>
      </c>
      <c r="AY137" s="258" t="s">
        <v>140</v>
      </c>
    </row>
    <row r="138" s="2" customFormat="1" ht="14.4" customHeight="1">
      <c r="A138" s="38"/>
      <c r="B138" s="39"/>
      <c r="C138" s="219" t="s">
        <v>171</v>
      </c>
      <c r="D138" s="219" t="s">
        <v>142</v>
      </c>
      <c r="E138" s="220" t="s">
        <v>1323</v>
      </c>
      <c r="F138" s="221" t="s">
        <v>1324</v>
      </c>
      <c r="G138" s="222" t="s">
        <v>232</v>
      </c>
      <c r="H138" s="223">
        <v>2</v>
      </c>
      <c r="I138" s="224"/>
      <c r="J138" s="225">
        <f>ROUND(I138*H138,2)</f>
        <v>0</v>
      </c>
      <c r="K138" s="226"/>
      <c r="L138" s="44"/>
      <c r="M138" s="227" t="s">
        <v>1</v>
      </c>
      <c r="N138" s="228" t="s">
        <v>48</v>
      </c>
      <c r="O138" s="91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1" t="s">
        <v>146</v>
      </c>
      <c r="AT138" s="231" t="s">
        <v>142</v>
      </c>
      <c r="AU138" s="231" t="s">
        <v>93</v>
      </c>
      <c r="AY138" s="17" t="s">
        <v>140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7" t="s">
        <v>91</v>
      </c>
      <c r="BK138" s="232">
        <f>ROUND(I138*H138,2)</f>
        <v>0</v>
      </c>
      <c r="BL138" s="17" t="s">
        <v>146</v>
      </c>
      <c r="BM138" s="231" t="s">
        <v>1325</v>
      </c>
    </row>
    <row r="139" s="2" customFormat="1">
      <c r="A139" s="38"/>
      <c r="B139" s="39"/>
      <c r="C139" s="40"/>
      <c r="D139" s="233" t="s">
        <v>148</v>
      </c>
      <c r="E139" s="40"/>
      <c r="F139" s="234" t="s">
        <v>1326</v>
      </c>
      <c r="G139" s="40"/>
      <c r="H139" s="40"/>
      <c r="I139" s="235"/>
      <c r="J139" s="40"/>
      <c r="K139" s="40"/>
      <c r="L139" s="44"/>
      <c r="M139" s="236"/>
      <c r="N139" s="237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148</v>
      </c>
      <c r="AU139" s="17" t="s">
        <v>93</v>
      </c>
    </row>
    <row r="140" s="2" customFormat="1" ht="14.4" customHeight="1">
      <c r="A140" s="38"/>
      <c r="B140" s="39"/>
      <c r="C140" s="219" t="s">
        <v>146</v>
      </c>
      <c r="D140" s="219" t="s">
        <v>142</v>
      </c>
      <c r="E140" s="220" t="s">
        <v>1327</v>
      </c>
      <c r="F140" s="221" t="s">
        <v>1328</v>
      </c>
      <c r="G140" s="222" t="s">
        <v>450</v>
      </c>
      <c r="H140" s="223">
        <v>10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48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146</v>
      </c>
      <c r="AT140" s="231" t="s">
        <v>142</v>
      </c>
      <c r="AU140" s="231" t="s">
        <v>93</v>
      </c>
      <c r="AY140" s="17" t="s">
        <v>140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91</v>
      </c>
      <c r="BK140" s="232">
        <f>ROUND(I140*H140,2)</f>
        <v>0</v>
      </c>
      <c r="BL140" s="17" t="s">
        <v>146</v>
      </c>
      <c r="BM140" s="231" t="s">
        <v>1329</v>
      </c>
    </row>
    <row r="141" s="2" customFormat="1">
      <c r="A141" s="38"/>
      <c r="B141" s="39"/>
      <c r="C141" s="40"/>
      <c r="D141" s="233" t="s">
        <v>148</v>
      </c>
      <c r="E141" s="40"/>
      <c r="F141" s="234" t="s">
        <v>1330</v>
      </c>
      <c r="G141" s="40"/>
      <c r="H141" s="40"/>
      <c r="I141" s="235"/>
      <c r="J141" s="40"/>
      <c r="K141" s="40"/>
      <c r="L141" s="44"/>
      <c r="M141" s="236"/>
      <c r="N141" s="237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148</v>
      </c>
      <c r="AU141" s="17" t="s">
        <v>93</v>
      </c>
    </row>
    <row r="142" s="13" customFormat="1">
      <c r="A142" s="13"/>
      <c r="B142" s="238"/>
      <c r="C142" s="239"/>
      <c r="D142" s="233" t="s">
        <v>150</v>
      </c>
      <c r="E142" s="240" t="s">
        <v>1</v>
      </c>
      <c r="F142" s="241" t="s">
        <v>1331</v>
      </c>
      <c r="G142" s="239"/>
      <c r="H142" s="240" t="s">
        <v>1</v>
      </c>
      <c r="I142" s="242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150</v>
      </c>
      <c r="AU142" s="247" t="s">
        <v>93</v>
      </c>
      <c r="AV142" s="13" t="s">
        <v>91</v>
      </c>
      <c r="AW142" s="13" t="s">
        <v>36</v>
      </c>
      <c r="AX142" s="13" t="s">
        <v>83</v>
      </c>
      <c r="AY142" s="247" t="s">
        <v>140</v>
      </c>
    </row>
    <row r="143" s="14" customFormat="1">
      <c r="A143" s="14"/>
      <c r="B143" s="248"/>
      <c r="C143" s="249"/>
      <c r="D143" s="233" t="s">
        <v>150</v>
      </c>
      <c r="E143" s="250" t="s">
        <v>1</v>
      </c>
      <c r="F143" s="251" t="s">
        <v>171</v>
      </c>
      <c r="G143" s="249"/>
      <c r="H143" s="252">
        <v>3</v>
      </c>
      <c r="I143" s="253"/>
      <c r="J143" s="249"/>
      <c r="K143" s="249"/>
      <c r="L143" s="254"/>
      <c r="M143" s="255"/>
      <c r="N143" s="256"/>
      <c r="O143" s="256"/>
      <c r="P143" s="256"/>
      <c r="Q143" s="256"/>
      <c r="R143" s="256"/>
      <c r="S143" s="256"/>
      <c r="T143" s="257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8" t="s">
        <v>150</v>
      </c>
      <c r="AU143" s="258" t="s">
        <v>93</v>
      </c>
      <c r="AV143" s="14" t="s">
        <v>93</v>
      </c>
      <c r="AW143" s="14" t="s">
        <v>36</v>
      </c>
      <c r="AX143" s="14" t="s">
        <v>83</v>
      </c>
      <c r="AY143" s="258" t="s">
        <v>140</v>
      </c>
    </row>
    <row r="144" s="13" customFormat="1">
      <c r="A144" s="13"/>
      <c r="B144" s="238"/>
      <c r="C144" s="239"/>
      <c r="D144" s="233" t="s">
        <v>150</v>
      </c>
      <c r="E144" s="240" t="s">
        <v>1</v>
      </c>
      <c r="F144" s="241" t="s">
        <v>1332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150</v>
      </c>
      <c r="AU144" s="247" t="s">
        <v>93</v>
      </c>
      <c r="AV144" s="13" t="s">
        <v>91</v>
      </c>
      <c r="AW144" s="13" t="s">
        <v>36</v>
      </c>
      <c r="AX144" s="13" t="s">
        <v>83</v>
      </c>
      <c r="AY144" s="247" t="s">
        <v>140</v>
      </c>
    </row>
    <row r="145" s="14" customFormat="1">
      <c r="A145" s="14"/>
      <c r="B145" s="248"/>
      <c r="C145" s="249"/>
      <c r="D145" s="233" t="s">
        <v>150</v>
      </c>
      <c r="E145" s="250" t="s">
        <v>1</v>
      </c>
      <c r="F145" s="251" t="s">
        <v>201</v>
      </c>
      <c r="G145" s="249"/>
      <c r="H145" s="252">
        <v>7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150</v>
      </c>
      <c r="AU145" s="258" t="s">
        <v>93</v>
      </c>
      <c r="AV145" s="14" t="s">
        <v>93</v>
      </c>
      <c r="AW145" s="14" t="s">
        <v>36</v>
      </c>
      <c r="AX145" s="14" t="s">
        <v>83</v>
      </c>
      <c r="AY145" s="258" t="s">
        <v>140</v>
      </c>
    </row>
    <row r="146" s="15" customFormat="1">
      <c r="A146" s="15"/>
      <c r="B146" s="259"/>
      <c r="C146" s="260"/>
      <c r="D146" s="233" t="s">
        <v>150</v>
      </c>
      <c r="E146" s="261" t="s">
        <v>1</v>
      </c>
      <c r="F146" s="262" t="s">
        <v>155</v>
      </c>
      <c r="G146" s="260"/>
      <c r="H146" s="263">
        <v>10</v>
      </c>
      <c r="I146" s="264"/>
      <c r="J146" s="260"/>
      <c r="K146" s="260"/>
      <c r="L146" s="265"/>
      <c r="M146" s="266"/>
      <c r="N146" s="267"/>
      <c r="O146" s="267"/>
      <c r="P146" s="267"/>
      <c r="Q146" s="267"/>
      <c r="R146" s="267"/>
      <c r="S146" s="267"/>
      <c r="T146" s="268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9" t="s">
        <v>150</v>
      </c>
      <c r="AU146" s="269" t="s">
        <v>93</v>
      </c>
      <c r="AV146" s="15" t="s">
        <v>146</v>
      </c>
      <c r="AW146" s="15" t="s">
        <v>36</v>
      </c>
      <c r="AX146" s="15" t="s">
        <v>91</v>
      </c>
      <c r="AY146" s="269" t="s">
        <v>140</v>
      </c>
    </row>
    <row r="147" s="2" customFormat="1" ht="14.4" customHeight="1">
      <c r="A147" s="38"/>
      <c r="B147" s="39"/>
      <c r="C147" s="219" t="s">
        <v>183</v>
      </c>
      <c r="D147" s="219" t="s">
        <v>142</v>
      </c>
      <c r="E147" s="220" t="s">
        <v>1333</v>
      </c>
      <c r="F147" s="221" t="s">
        <v>1334</v>
      </c>
      <c r="G147" s="222" t="s">
        <v>450</v>
      </c>
      <c r="H147" s="223">
        <v>10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48</v>
      </c>
      <c r="O147" s="91"/>
      <c r="P147" s="229">
        <f>O147*H147</f>
        <v>0</v>
      </c>
      <c r="Q147" s="229">
        <v>5.0000000000000002E-05</v>
      </c>
      <c r="R147" s="229">
        <f>Q147*H147</f>
        <v>0.00050000000000000001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146</v>
      </c>
      <c r="AT147" s="231" t="s">
        <v>142</v>
      </c>
      <c r="AU147" s="231" t="s">
        <v>93</v>
      </c>
      <c r="AY147" s="17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91</v>
      </c>
      <c r="BK147" s="232">
        <f>ROUND(I147*H147,2)</f>
        <v>0</v>
      </c>
      <c r="BL147" s="17" t="s">
        <v>146</v>
      </c>
      <c r="BM147" s="231" t="s">
        <v>1335</v>
      </c>
    </row>
    <row r="148" s="2" customFormat="1">
      <c r="A148" s="38"/>
      <c r="B148" s="39"/>
      <c r="C148" s="40"/>
      <c r="D148" s="233" t="s">
        <v>148</v>
      </c>
      <c r="E148" s="40"/>
      <c r="F148" s="234" t="s">
        <v>1336</v>
      </c>
      <c r="G148" s="40"/>
      <c r="H148" s="40"/>
      <c r="I148" s="235"/>
      <c r="J148" s="40"/>
      <c r="K148" s="40"/>
      <c r="L148" s="44"/>
      <c r="M148" s="236"/>
      <c r="N148" s="23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148</v>
      </c>
      <c r="AU148" s="17" t="s">
        <v>93</v>
      </c>
    </row>
    <row r="149" s="2" customFormat="1" ht="14.4" customHeight="1">
      <c r="A149" s="38"/>
      <c r="B149" s="39"/>
      <c r="C149" s="219" t="s">
        <v>193</v>
      </c>
      <c r="D149" s="219" t="s">
        <v>142</v>
      </c>
      <c r="E149" s="220" t="s">
        <v>1337</v>
      </c>
      <c r="F149" s="221" t="s">
        <v>1338</v>
      </c>
      <c r="G149" s="222" t="s">
        <v>145</v>
      </c>
      <c r="H149" s="223">
        <v>49.5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0.29999999999999999</v>
      </c>
      <c r="T149" s="230">
        <f>S149*H149</f>
        <v>14.85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146</v>
      </c>
      <c r="AT149" s="231" t="s">
        <v>142</v>
      </c>
      <c r="AU149" s="231" t="s">
        <v>93</v>
      </c>
      <c r="AY149" s="17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91</v>
      </c>
      <c r="BK149" s="232">
        <f>ROUND(I149*H149,2)</f>
        <v>0</v>
      </c>
      <c r="BL149" s="17" t="s">
        <v>146</v>
      </c>
      <c r="BM149" s="231" t="s">
        <v>1339</v>
      </c>
    </row>
    <row r="150" s="2" customFormat="1">
      <c r="A150" s="38"/>
      <c r="B150" s="39"/>
      <c r="C150" s="40"/>
      <c r="D150" s="233" t="s">
        <v>148</v>
      </c>
      <c r="E150" s="40"/>
      <c r="F150" s="234" t="s">
        <v>1340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148</v>
      </c>
      <c r="AU150" s="17" t="s">
        <v>93</v>
      </c>
    </row>
    <row r="151" s="13" customFormat="1">
      <c r="A151" s="13"/>
      <c r="B151" s="238"/>
      <c r="C151" s="239"/>
      <c r="D151" s="233" t="s">
        <v>150</v>
      </c>
      <c r="E151" s="240" t="s">
        <v>1</v>
      </c>
      <c r="F151" s="241" t="s">
        <v>1341</v>
      </c>
      <c r="G151" s="239"/>
      <c r="H151" s="240" t="s">
        <v>1</v>
      </c>
      <c r="I151" s="242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150</v>
      </c>
      <c r="AU151" s="247" t="s">
        <v>93</v>
      </c>
      <c r="AV151" s="13" t="s">
        <v>91</v>
      </c>
      <c r="AW151" s="13" t="s">
        <v>36</v>
      </c>
      <c r="AX151" s="13" t="s">
        <v>83</v>
      </c>
      <c r="AY151" s="247" t="s">
        <v>140</v>
      </c>
    </row>
    <row r="152" s="14" customFormat="1">
      <c r="A152" s="14"/>
      <c r="B152" s="248"/>
      <c r="C152" s="249"/>
      <c r="D152" s="233" t="s">
        <v>150</v>
      </c>
      <c r="E152" s="250" t="s">
        <v>1</v>
      </c>
      <c r="F152" s="251" t="s">
        <v>1342</v>
      </c>
      <c r="G152" s="249"/>
      <c r="H152" s="252">
        <v>49.5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150</v>
      </c>
      <c r="AU152" s="258" t="s">
        <v>93</v>
      </c>
      <c r="AV152" s="14" t="s">
        <v>93</v>
      </c>
      <c r="AW152" s="14" t="s">
        <v>36</v>
      </c>
      <c r="AX152" s="14" t="s">
        <v>91</v>
      </c>
      <c r="AY152" s="258" t="s">
        <v>140</v>
      </c>
    </row>
    <row r="153" s="2" customFormat="1" ht="14.4" customHeight="1">
      <c r="A153" s="38"/>
      <c r="B153" s="39"/>
      <c r="C153" s="219" t="s">
        <v>201</v>
      </c>
      <c r="D153" s="219" t="s">
        <v>142</v>
      </c>
      <c r="E153" s="220" t="s">
        <v>856</v>
      </c>
      <c r="F153" s="221" t="s">
        <v>857</v>
      </c>
      <c r="G153" s="222" t="s">
        <v>145</v>
      </c>
      <c r="H153" s="223">
        <v>519.20000000000005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0.57999999999999996</v>
      </c>
      <c r="T153" s="230">
        <f>S153*H153</f>
        <v>301.13600000000002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146</v>
      </c>
      <c r="AT153" s="231" t="s">
        <v>142</v>
      </c>
      <c r="AU153" s="231" t="s">
        <v>93</v>
      </c>
      <c r="AY153" s="17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91</v>
      </c>
      <c r="BK153" s="232">
        <f>ROUND(I153*H153,2)</f>
        <v>0</v>
      </c>
      <c r="BL153" s="17" t="s">
        <v>146</v>
      </c>
      <c r="BM153" s="231" t="s">
        <v>1343</v>
      </c>
    </row>
    <row r="154" s="2" customFormat="1">
      <c r="A154" s="38"/>
      <c r="B154" s="39"/>
      <c r="C154" s="40"/>
      <c r="D154" s="233" t="s">
        <v>148</v>
      </c>
      <c r="E154" s="40"/>
      <c r="F154" s="234" t="s">
        <v>859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148</v>
      </c>
      <c r="AU154" s="17" t="s">
        <v>93</v>
      </c>
    </row>
    <row r="155" s="13" customFormat="1">
      <c r="A155" s="13"/>
      <c r="B155" s="238"/>
      <c r="C155" s="239"/>
      <c r="D155" s="233" t="s">
        <v>150</v>
      </c>
      <c r="E155" s="240" t="s">
        <v>1</v>
      </c>
      <c r="F155" s="241" t="s">
        <v>1344</v>
      </c>
      <c r="G155" s="239"/>
      <c r="H155" s="240" t="s">
        <v>1</v>
      </c>
      <c r="I155" s="242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150</v>
      </c>
      <c r="AU155" s="247" t="s">
        <v>93</v>
      </c>
      <c r="AV155" s="13" t="s">
        <v>91</v>
      </c>
      <c r="AW155" s="13" t="s">
        <v>36</v>
      </c>
      <c r="AX155" s="13" t="s">
        <v>83</v>
      </c>
      <c r="AY155" s="247" t="s">
        <v>140</v>
      </c>
    </row>
    <row r="156" s="13" customFormat="1">
      <c r="A156" s="13"/>
      <c r="B156" s="238"/>
      <c r="C156" s="239"/>
      <c r="D156" s="233" t="s">
        <v>150</v>
      </c>
      <c r="E156" s="240" t="s">
        <v>1</v>
      </c>
      <c r="F156" s="241" t="s">
        <v>1345</v>
      </c>
      <c r="G156" s="239"/>
      <c r="H156" s="240" t="s">
        <v>1</v>
      </c>
      <c r="I156" s="242"/>
      <c r="J156" s="239"/>
      <c r="K156" s="239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150</v>
      </c>
      <c r="AU156" s="247" t="s">
        <v>93</v>
      </c>
      <c r="AV156" s="13" t="s">
        <v>91</v>
      </c>
      <c r="AW156" s="13" t="s">
        <v>36</v>
      </c>
      <c r="AX156" s="13" t="s">
        <v>83</v>
      </c>
      <c r="AY156" s="247" t="s">
        <v>140</v>
      </c>
    </row>
    <row r="157" s="14" customFormat="1">
      <c r="A157" s="14"/>
      <c r="B157" s="248"/>
      <c r="C157" s="249"/>
      <c r="D157" s="233" t="s">
        <v>150</v>
      </c>
      <c r="E157" s="250" t="s">
        <v>1</v>
      </c>
      <c r="F157" s="251" t="s">
        <v>1346</v>
      </c>
      <c r="G157" s="249"/>
      <c r="H157" s="252">
        <v>519.20000000000005</v>
      </c>
      <c r="I157" s="253"/>
      <c r="J157" s="249"/>
      <c r="K157" s="249"/>
      <c r="L157" s="254"/>
      <c r="M157" s="255"/>
      <c r="N157" s="256"/>
      <c r="O157" s="256"/>
      <c r="P157" s="256"/>
      <c r="Q157" s="256"/>
      <c r="R157" s="256"/>
      <c r="S157" s="256"/>
      <c r="T157" s="25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8" t="s">
        <v>150</v>
      </c>
      <c r="AU157" s="258" t="s">
        <v>93</v>
      </c>
      <c r="AV157" s="14" t="s">
        <v>93</v>
      </c>
      <c r="AW157" s="14" t="s">
        <v>36</v>
      </c>
      <c r="AX157" s="14" t="s">
        <v>91</v>
      </c>
      <c r="AY157" s="258" t="s">
        <v>140</v>
      </c>
    </row>
    <row r="158" s="2" customFormat="1" ht="14.4" customHeight="1">
      <c r="A158" s="38"/>
      <c r="B158" s="39"/>
      <c r="C158" s="219" t="s">
        <v>207</v>
      </c>
      <c r="D158" s="219" t="s">
        <v>142</v>
      </c>
      <c r="E158" s="220" t="s">
        <v>865</v>
      </c>
      <c r="F158" s="221" t="s">
        <v>866</v>
      </c>
      <c r="G158" s="222" t="s">
        <v>145</v>
      </c>
      <c r="H158" s="223">
        <v>519.20000000000005</v>
      </c>
      <c r="I158" s="224"/>
      <c r="J158" s="225">
        <f>ROUND(I158*H158,2)</f>
        <v>0</v>
      </c>
      <c r="K158" s="226"/>
      <c r="L158" s="44"/>
      <c r="M158" s="227" t="s">
        <v>1</v>
      </c>
      <c r="N158" s="228" t="s">
        <v>48</v>
      </c>
      <c r="O158" s="91"/>
      <c r="P158" s="229">
        <f>O158*H158</f>
        <v>0</v>
      </c>
      <c r="Q158" s="229">
        <v>0</v>
      </c>
      <c r="R158" s="229">
        <f>Q158*H158</f>
        <v>0</v>
      </c>
      <c r="S158" s="229">
        <v>0.45000000000000001</v>
      </c>
      <c r="T158" s="230">
        <f>S158*H158</f>
        <v>233.64000000000002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1" t="s">
        <v>146</v>
      </c>
      <c r="AT158" s="231" t="s">
        <v>142</v>
      </c>
      <c r="AU158" s="231" t="s">
        <v>93</v>
      </c>
      <c r="AY158" s="17" t="s">
        <v>140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7" t="s">
        <v>91</v>
      </c>
      <c r="BK158" s="232">
        <f>ROUND(I158*H158,2)</f>
        <v>0</v>
      </c>
      <c r="BL158" s="17" t="s">
        <v>146</v>
      </c>
      <c r="BM158" s="231" t="s">
        <v>1347</v>
      </c>
    </row>
    <row r="159" s="2" customFormat="1">
      <c r="A159" s="38"/>
      <c r="B159" s="39"/>
      <c r="C159" s="40"/>
      <c r="D159" s="233" t="s">
        <v>148</v>
      </c>
      <c r="E159" s="40"/>
      <c r="F159" s="234" t="s">
        <v>868</v>
      </c>
      <c r="G159" s="40"/>
      <c r="H159" s="40"/>
      <c r="I159" s="235"/>
      <c r="J159" s="40"/>
      <c r="K159" s="40"/>
      <c r="L159" s="44"/>
      <c r="M159" s="236"/>
      <c r="N159" s="237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148</v>
      </c>
      <c r="AU159" s="17" t="s">
        <v>93</v>
      </c>
    </row>
    <row r="160" s="13" customFormat="1">
      <c r="A160" s="13"/>
      <c r="B160" s="238"/>
      <c r="C160" s="239"/>
      <c r="D160" s="233" t="s">
        <v>150</v>
      </c>
      <c r="E160" s="240" t="s">
        <v>1</v>
      </c>
      <c r="F160" s="241" t="s">
        <v>1348</v>
      </c>
      <c r="G160" s="239"/>
      <c r="H160" s="240" t="s">
        <v>1</v>
      </c>
      <c r="I160" s="242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150</v>
      </c>
      <c r="AU160" s="247" t="s">
        <v>93</v>
      </c>
      <c r="AV160" s="13" t="s">
        <v>91</v>
      </c>
      <c r="AW160" s="13" t="s">
        <v>36</v>
      </c>
      <c r="AX160" s="13" t="s">
        <v>83</v>
      </c>
      <c r="AY160" s="247" t="s">
        <v>140</v>
      </c>
    </row>
    <row r="161" s="14" customFormat="1">
      <c r="A161" s="14"/>
      <c r="B161" s="248"/>
      <c r="C161" s="249"/>
      <c r="D161" s="233" t="s">
        <v>150</v>
      </c>
      <c r="E161" s="250" t="s">
        <v>1</v>
      </c>
      <c r="F161" s="251" t="s">
        <v>1346</v>
      </c>
      <c r="G161" s="249"/>
      <c r="H161" s="252">
        <v>519.20000000000005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150</v>
      </c>
      <c r="AU161" s="258" t="s">
        <v>93</v>
      </c>
      <c r="AV161" s="14" t="s">
        <v>93</v>
      </c>
      <c r="AW161" s="14" t="s">
        <v>36</v>
      </c>
      <c r="AX161" s="14" t="s">
        <v>91</v>
      </c>
      <c r="AY161" s="258" t="s">
        <v>140</v>
      </c>
    </row>
    <row r="162" s="2" customFormat="1" ht="14.4" customHeight="1">
      <c r="A162" s="38"/>
      <c r="B162" s="39"/>
      <c r="C162" s="219" t="s">
        <v>214</v>
      </c>
      <c r="D162" s="219" t="s">
        <v>142</v>
      </c>
      <c r="E162" s="220" t="s">
        <v>1349</v>
      </c>
      <c r="F162" s="221" t="s">
        <v>1350</v>
      </c>
      <c r="G162" s="222" t="s">
        <v>196</v>
      </c>
      <c r="H162" s="223">
        <v>18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48</v>
      </c>
      <c r="O162" s="91"/>
      <c r="P162" s="229">
        <f>O162*H162</f>
        <v>0</v>
      </c>
      <c r="Q162" s="229">
        <v>0.01797</v>
      </c>
      <c r="R162" s="229">
        <f>Q162*H162</f>
        <v>0.32345999999999997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146</v>
      </c>
      <c r="AT162" s="231" t="s">
        <v>142</v>
      </c>
      <c r="AU162" s="231" t="s">
        <v>93</v>
      </c>
      <c r="AY162" s="17" t="s">
        <v>140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91</v>
      </c>
      <c r="BK162" s="232">
        <f>ROUND(I162*H162,2)</f>
        <v>0</v>
      </c>
      <c r="BL162" s="17" t="s">
        <v>146</v>
      </c>
      <c r="BM162" s="231" t="s">
        <v>1351</v>
      </c>
    </row>
    <row r="163" s="2" customFormat="1">
      <c r="A163" s="38"/>
      <c r="B163" s="39"/>
      <c r="C163" s="40"/>
      <c r="D163" s="233" t="s">
        <v>148</v>
      </c>
      <c r="E163" s="40"/>
      <c r="F163" s="234" t="s">
        <v>1352</v>
      </c>
      <c r="G163" s="40"/>
      <c r="H163" s="40"/>
      <c r="I163" s="235"/>
      <c r="J163" s="40"/>
      <c r="K163" s="40"/>
      <c r="L163" s="44"/>
      <c r="M163" s="236"/>
      <c r="N163" s="237"/>
      <c r="O163" s="91"/>
      <c r="P163" s="91"/>
      <c r="Q163" s="91"/>
      <c r="R163" s="91"/>
      <c r="S163" s="91"/>
      <c r="T163" s="92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T163" s="17" t="s">
        <v>148</v>
      </c>
      <c r="AU163" s="17" t="s">
        <v>93</v>
      </c>
    </row>
    <row r="164" s="13" customFormat="1">
      <c r="A164" s="13"/>
      <c r="B164" s="238"/>
      <c r="C164" s="239"/>
      <c r="D164" s="233" t="s">
        <v>150</v>
      </c>
      <c r="E164" s="240" t="s">
        <v>1</v>
      </c>
      <c r="F164" s="241" t="s">
        <v>1353</v>
      </c>
      <c r="G164" s="239"/>
      <c r="H164" s="240" t="s">
        <v>1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150</v>
      </c>
      <c r="AU164" s="247" t="s">
        <v>93</v>
      </c>
      <c r="AV164" s="13" t="s">
        <v>91</v>
      </c>
      <c r="AW164" s="13" t="s">
        <v>36</v>
      </c>
      <c r="AX164" s="13" t="s">
        <v>83</v>
      </c>
      <c r="AY164" s="247" t="s">
        <v>140</v>
      </c>
    </row>
    <row r="165" s="14" customFormat="1">
      <c r="A165" s="14"/>
      <c r="B165" s="248"/>
      <c r="C165" s="249"/>
      <c r="D165" s="233" t="s">
        <v>150</v>
      </c>
      <c r="E165" s="250" t="s">
        <v>1</v>
      </c>
      <c r="F165" s="251" t="s">
        <v>273</v>
      </c>
      <c r="G165" s="249"/>
      <c r="H165" s="252">
        <v>18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150</v>
      </c>
      <c r="AU165" s="258" t="s">
        <v>93</v>
      </c>
      <c r="AV165" s="14" t="s">
        <v>93</v>
      </c>
      <c r="AW165" s="14" t="s">
        <v>36</v>
      </c>
      <c r="AX165" s="14" t="s">
        <v>91</v>
      </c>
      <c r="AY165" s="258" t="s">
        <v>140</v>
      </c>
    </row>
    <row r="166" s="2" customFormat="1" ht="14.4" customHeight="1">
      <c r="A166" s="38"/>
      <c r="B166" s="39"/>
      <c r="C166" s="219" t="s">
        <v>221</v>
      </c>
      <c r="D166" s="219" t="s">
        <v>142</v>
      </c>
      <c r="E166" s="220" t="s">
        <v>1354</v>
      </c>
      <c r="F166" s="221" t="s">
        <v>1355</v>
      </c>
      <c r="G166" s="222" t="s">
        <v>1356</v>
      </c>
      <c r="H166" s="223">
        <v>120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48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146</v>
      </c>
      <c r="AT166" s="231" t="s">
        <v>142</v>
      </c>
      <c r="AU166" s="231" t="s">
        <v>93</v>
      </c>
      <c r="AY166" s="17" t="s">
        <v>140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91</v>
      </c>
      <c r="BK166" s="232">
        <f>ROUND(I166*H166,2)</f>
        <v>0</v>
      </c>
      <c r="BL166" s="17" t="s">
        <v>146</v>
      </c>
      <c r="BM166" s="231" t="s">
        <v>1357</v>
      </c>
    </row>
    <row r="167" s="2" customFormat="1">
      <c r="A167" s="38"/>
      <c r="B167" s="39"/>
      <c r="C167" s="40"/>
      <c r="D167" s="233" t="s">
        <v>148</v>
      </c>
      <c r="E167" s="40"/>
      <c r="F167" s="234" t="s">
        <v>1358</v>
      </c>
      <c r="G167" s="40"/>
      <c r="H167" s="40"/>
      <c r="I167" s="235"/>
      <c r="J167" s="40"/>
      <c r="K167" s="40"/>
      <c r="L167" s="44"/>
      <c r="M167" s="236"/>
      <c r="N167" s="237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148</v>
      </c>
      <c r="AU167" s="17" t="s">
        <v>93</v>
      </c>
    </row>
    <row r="168" s="14" customFormat="1">
      <c r="A168" s="14"/>
      <c r="B168" s="248"/>
      <c r="C168" s="249"/>
      <c r="D168" s="233" t="s">
        <v>150</v>
      </c>
      <c r="E168" s="250" t="s">
        <v>1</v>
      </c>
      <c r="F168" s="251" t="s">
        <v>1359</v>
      </c>
      <c r="G168" s="249"/>
      <c r="H168" s="252">
        <v>120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8" t="s">
        <v>150</v>
      </c>
      <c r="AU168" s="258" t="s">
        <v>93</v>
      </c>
      <c r="AV168" s="14" t="s">
        <v>93</v>
      </c>
      <c r="AW168" s="14" t="s">
        <v>36</v>
      </c>
      <c r="AX168" s="14" t="s">
        <v>91</v>
      </c>
      <c r="AY168" s="258" t="s">
        <v>140</v>
      </c>
    </row>
    <row r="169" s="2" customFormat="1" ht="14.4" customHeight="1">
      <c r="A169" s="38"/>
      <c r="B169" s="39"/>
      <c r="C169" s="219" t="s">
        <v>229</v>
      </c>
      <c r="D169" s="219" t="s">
        <v>142</v>
      </c>
      <c r="E169" s="220" t="s">
        <v>1360</v>
      </c>
      <c r="F169" s="221" t="s">
        <v>1361</v>
      </c>
      <c r="G169" s="222" t="s">
        <v>1362</v>
      </c>
      <c r="H169" s="223">
        <v>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146</v>
      </c>
      <c r="AT169" s="231" t="s">
        <v>142</v>
      </c>
      <c r="AU169" s="231" t="s">
        <v>93</v>
      </c>
      <c r="AY169" s="17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91</v>
      </c>
      <c r="BK169" s="232">
        <f>ROUND(I169*H169,2)</f>
        <v>0</v>
      </c>
      <c r="BL169" s="17" t="s">
        <v>146</v>
      </c>
      <c r="BM169" s="231" t="s">
        <v>1363</v>
      </c>
    </row>
    <row r="170" s="2" customFormat="1">
      <c r="A170" s="38"/>
      <c r="B170" s="39"/>
      <c r="C170" s="40"/>
      <c r="D170" s="233" t="s">
        <v>148</v>
      </c>
      <c r="E170" s="40"/>
      <c r="F170" s="234" t="s">
        <v>1364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148</v>
      </c>
      <c r="AU170" s="17" t="s">
        <v>93</v>
      </c>
    </row>
    <row r="171" s="2" customFormat="1" ht="14.4" customHeight="1">
      <c r="A171" s="38"/>
      <c r="B171" s="39"/>
      <c r="C171" s="219" t="s">
        <v>236</v>
      </c>
      <c r="D171" s="219" t="s">
        <v>142</v>
      </c>
      <c r="E171" s="220" t="s">
        <v>215</v>
      </c>
      <c r="F171" s="221" t="s">
        <v>216</v>
      </c>
      <c r="G171" s="222" t="s">
        <v>196</v>
      </c>
      <c r="H171" s="223">
        <v>2.5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48</v>
      </c>
      <c r="O171" s="91"/>
      <c r="P171" s="229">
        <f>O171*H171</f>
        <v>0</v>
      </c>
      <c r="Q171" s="229">
        <v>0.01269</v>
      </c>
      <c r="R171" s="229">
        <f>Q171*H171</f>
        <v>0.031725000000000003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146</v>
      </c>
      <c r="AT171" s="231" t="s">
        <v>142</v>
      </c>
      <c r="AU171" s="231" t="s">
        <v>93</v>
      </c>
      <c r="AY171" s="17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91</v>
      </c>
      <c r="BK171" s="232">
        <f>ROUND(I171*H171,2)</f>
        <v>0</v>
      </c>
      <c r="BL171" s="17" t="s">
        <v>146</v>
      </c>
      <c r="BM171" s="231" t="s">
        <v>1365</v>
      </c>
    </row>
    <row r="172" s="2" customFormat="1">
      <c r="A172" s="38"/>
      <c r="B172" s="39"/>
      <c r="C172" s="40"/>
      <c r="D172" s="233" t="s">
        <v>148</v>
      </c>
      <c r="E172" s="40"/>
      <c r="F172" s="234" t="s">
        <v>218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148</v>
      </c>
      <c r="AU172" s="17" t="s">
        <v>93</v>
      </c>
    </row>
    <row r="173" s="13" customFormat="1">
      <c r="A173" s="13"/>
      <c r="B173" s="238"/>
      <c r="C173" s="239"/>
      <c r="D173" s="233" t="s">
        <v>150</v>
      </c>
      <c r="E173" s="240" t="s">
        <v>1</v>
      </c>
      <c r="F173" s="241" t="s">
        <v>1366</v>
      </c>
      <c r="G173" s="239"/>
      <c r="H173" s="240" t="s">
        <v>1</v>
      </c>
      <c r="I173" s="242"/>
      <c r="J173" s="239"/>
      <c r="K173" s="239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150</v>
      </c>
      <c r="AU173" s="247" t="s">
        <v>93</v>
      </c>
      <c r="AV173" s="13" t="s">
        <v>91</v>
      </c>
      <c r="AW173" s="13" t="s">
        <v>36</v>
      </c>
      <c r="AX173" s="13" t="s">
        <v>83</v>
      </c>
      <c r="AY173" s="247" t="s">
        <v>140</v>
      </c>
    </row>
    <row r="174" s="14" customFormat="1">
      <c r="A174" s="14"/>
      <c r="B174" s="248"/>
      <c r="C174" s="249"/>
      <c r="D174" s="233" t="s">
        <v>150</v>
      </c>
      <c r="E174" s="250" t="s">
        <v>1</v>
      </c>
      <c r="F174" s="251" t="s">
        <v>220</v>
      </c>
      <c r="G174" s="249"/>
      <c r="H174" s="252">
        <v>2.5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150</v>
      </c>
      <c r="AU174" s="258" t="s">
        <v>93</v>
      </c>
      <c r="AV174" s="14" t="s">
        <v>93</v>
      </c>
      <c r="AW174" s="14" t="s">
        <v>36</v>
      </c>
      <c r="AX174" s="14" t="s">
        <v>91</v>
      </c>
      <c r="AY174" s="258" t="s">
        <v>140</v>
      </c>
    </row>
    <row r="175" s="2" customFormat="1" ht="14.4" customHeight="1">
      <c r="A175" s="38"/>
      <c r="B175" s="39"/>
      <c r="C175" s="219" t="s">
        <v>245</v>
      </c>
      <c r="D175" s="219" t="s">
        <v>142</v>
      </c>
      <c r="E175" s="220" t="s">
        <v>222</v>
      </c>
      <c r="F175" s="221" t="s">
        <v>223</v>
      </c>
      <c r="G175" s="222" t="s">
        <v>196</v>
      </c>
      <c r="H175" s="223">
        <v>3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48</v>
      </c>
      <c r="O175" s="91"/>
      <c r="P175" s="229">
        <f>O175*H175</f>
        <v>0</v>
      </c>
      <c r="Q175" s="229">
        <v>0.036900000000000002</v>
      </c>
      <c r="R175" s="229">
        <f>Q175*H175</f>
        <v>0.11070000000000001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146</v>
      </c>
      <c r="AT175" s="231" t="s">
        <v>142</v>
      </c>
      <c r="AU175" s="231" t="s">
        <v>93</v>
      </c>
      <c r="AY175" s="17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91</v>
      </c>
      <c r="BK175" s="232">
        <f>ROUND(I175*H175,2)</f>
        <v>0</v>
      </c>
      <c r="BL175" s="17" t="s">
        <v>146</v>
      </c>
      <c r="BM175" s="231" t="s">
        <v>1367</v>
      </c>
    </row>
    <row r="176" s="2" customFormat="1">
      <c r="A176" s="38"/>
      <c r="B176" s="39"/>
      <c r="C176" s="40"/>
      <c r="D176" s="233" t="s">
        <v>148</v>
      </c>
      <c r="E176" s="40"/>
      <c r="F176" s="234" t="s">
        <v>225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148</v>
      </c>
      <c r="AU176" s="17" t="s">
        <v>93</v>
      </c>
    </row>
    <row r="177" s="13" customFormat="1">
      <c r="A177" s="13"/>
      <c r="B177" s="238"/>
      <c r="C177" s="239"/>
      <c r="D177" s="233" t="s">
        <v>150</v>
      </c>
      <c r="E177" s="240" t="s">
        <v>1</v>
      </c>
      <c r="F177" s="241" t="s">
        <v>1368</v>
      </c>
      <c r="G177" s="239"/>
      <c r="H177" s="240" t="s">
        <v>1</v>
      </c>
      <c r="I177" s="242"/>
      <c r="J177" s="239"/>
      <c r="K177" s="239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150</v>
      </c>
      <c r="AU177" s="247" t="s">
        <v>93</v>
      </c>
      <c r="AV177" s="13" t="s">
        <v>91</v>
      </c>
      <c r="AW177" s="13" t="s">
        <v>36</v>
      </c>
      <c r="AX177" s="13" t="s">
        <v>83</v>
      </c>
      <c r="AY177" s="247" t="s">
        <v>140</v>
      </c>
    </row>
    <row r="178" s="14" customFormat="1">
      <c r="A178" s="14"/>
      <c r="B178" s="248"/>
      <c r="C178" s="249"/>
      <c r="D178" s="233" t="s">
        <v>150</v>
      </c>
      <c r="E178" s="250" t="s">
        <v>1</v>
      </c>
      <c r="F178" s="251" t="s">
        <v>878</v>
      </c>
      <c r="G178" s="249"/>
      <c r="H178" s="252">
        <v>3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8" t="s">
        <v>150</v>
      </c>
      <c r="AU178" s="258" t="s">
        <v>93</v>
      </c>
      <c r="AV178" s="14" t="s">
        <v>93</v>
      </c>
      <c r="AW178" s="14" t="s">
        <v>36</v>
      </c>
      <c r="AX178" s="14" t="s">
        <v>91</v>
      </c>
      <c r="AY178" s="258" t="s">
        <v>140</v>
      </c>
    </row>
    <row r="179" s="2" customFormat="1" ht="14.4" customHeight="1">
      <c r="A179" s="38"/>
      <c r="B179" s="39"/>
      <c r="C179" s="219" t="s">
        <v>252</v>
      </c>
      <c r="D179" s="219" t="s">
        <v>142</v>
      </c>
      <c r="E179" s="220" t="s">
        <v>230</v>
      </c>
      <c r="F179" s="221" t="s">
        <v>231</v>
      </c>
      <c r="G179" s="222" t="s">
        <v>232</v>
      </c>
      <c r="H179" s="223">
        <v>22.5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48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146</v>
      </c>
      <c r="AT179" s="231" t="s">
        <v>142</v>
      </c>
      <c r="AU179" s="231" t="s">
        <v>93</v>
      </c>
      <c r="AY179" s="17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91</v>
      </c>
      <c r="BK179" s="232">
        <f>ROUND(I179*H179,2)</f>
        <v>0</v>
      </c>
      <c r="BL179" s="17" t="s">
        <v>146</v>
      </c>
      <c r="BM179" s="231" t="s">
        <v>1369</v>
      </c>
    </row>
    <row r="180" s="2" customFormat="1">
      <c r="A180" s="38"/>
      <c r="B180" s="39"/>
      <c r="C180" s="40"/>
      <c r="D180" s="233" t="s">
        <v>148</v>
      </c>
      <c r="E180" s="40"/>
      <c r="F180" s="234" t="s">
        <v>234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148</v>
      </c>
      <c r="AU180" s="17" t="s">
        <v>93</v>
      </c>
    </row>
    <row r="181" s="13" customFormat="1">
      <c r="A181" s="13"/>
      <c r="B181" s="238"/>
      <c r="C181" s="239"/>
      <c r="D181" s="233" t="s">
        <v>150</v>
      </c>
      <c r="E181" s="240" t="s">
        <v>1</v>
      </c>
      <c r="F181" s="241" t="s">
        <v>1370</v>
      </c>
      <c r="G181" s="239"/>
      <c r="H181" s="240" t="s">
        <v>1</v>
      </c>
      <c r="I181" s="242"/>
      <c r="J181" s="239"/>
      <c r="K181" s="239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150</v>
      </c>
      <c r="AU181" s="247" t="s">
        <v>93</v>
      </c>
      <c r="AV181" s="13" t="s">
        <v>91</v>
      </c>
      <c r="AW181" s="13" t="s">
        <v>36</v>
      </c>
      <c r="AX181" s="13" t="s">
        <v>83</v>
      </c>
      <c r="AY181" s="247" t="s">
        <v>140</v>
      </c>
    </row>
    <row r="182" s="14" customFormat="1">
      <c r="A182" s="14"/>
      <c r="B182" s="248"/>
      <c r="C182" s="249"/>
      <c r="D182" s="233" t="s">
        <v>150</v>
      </c>
      <c r="E182" s="250" t="s">
        <v>1</v>
      </c>
      <c r="F182" s="251" t="s">
        <v>1371</v>
      </c>
      <c r="G182" s="249"/>
      <c r="H182" s="252">
        <v>22.5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150</v>
      </c>
      <c r="AU182" s="258" t="s">
        <v>93</v>
      </c>
      <c r="AV182" s="14" t="s">
        <v>93</v>
      </c>
      <c r="AW182" s="14" t="s">
        <v>36</v>
      </c>
      <c r="AX182" s="14" t="s">
        <v>91</v>
      </c>
      <c r="AY182" s="258" t="s">
        <v>140</v>
      </c>
    </row>
    <row r="183" s="2" customFormat="1" ht="14.4" customHeight="1">
      <c r="A183" s="38"/>
      <c r="B183" s="39"/>
      <c r="C183" s="219" t="s">
        <v>8</v>
      </c>
      <c r="D183" s="219" t="s">
        <v>142</v>
      </c>
      <c r="E183" s="220" t="s">
        <v>1372</v>
      </c>
      <c r="F183" s="221" t="s">
        <v>1373</v>
      </c>
      <c r="G183" s="222" t="s">
        <v>232</v>
      </c>
      <c r="H183" s="223">
        <v>35</v>
      </c>
      <c r="I183" s="224"/>
      <c r="J183" s="225">
        <f>ROUND(I183*H183,2)</f>
        <v>0</v>
      </c>
      <c r="K183" s="226"/>
      <c r="L183" s="44"/>
      <c r="M183" s="227" t="s">
        <v>1</v>
      </c>
      <c r="N183" s="228" t="s">
        <v>48</v>
      </c>
      <c r="O183" s="91"/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31" t="s">
        <v>146</v>
      </c>
      <c r="AT183" s="231" t="s">
        <v>142</v>
      </c>
      <c r="AU183" s="231" t="s">
        <v>93</v>
      </c>
      <c r="AY183" s="17" t="s">
        <v>140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7" t="s">
        <v>91</v>
      </c>
      <c r="BK183" s="232">
        <f>ROUND(I183*H183,2)</f>
        <v>0</v>
      </c>
      <c r="BL183" s="17" t="s">
        <v>146</v>
      </c>
      <c r="BM183" s="231" t="s">
        <v>1374</v>
      </c>
    </row>
    <row r="184" s="2" customFormat="1">
      <c r="A184" s="38"/>
      <c r="B184" s="39"/>
      <c r="C184" s="40"/>
      <c r="D184" s="233" t="s">
        <v>148</v>
      </c>
      <c r="E184" s="40"/>
      <c r="F184" s="234" t="s">
        <v>1375</v>
      </c>
      <c r="G184" s="40"/>
      <c r="H184" s="40"/>
      <c r="I184" s="235"/>
      <c r="J184" s="40"/>
      <c r="K184" s="40"/>
      <c r="L184" s="44"/>
      <c r="M184" s="236"/>
      <c r="N184" s="237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148</v>
      </c>
      <c r="AU184" s="17" t="s">
        <v>93</v>
      </c>
    </row>
    <row r="185" s="13" customFormat="1">
      <c r="A185" s="13"/>
      <c r="B185" s="238"/>
      <c r="C185" s="239"/>
      <c r="D185" s="233" t="s">
        <v>150</v>
      </c>
      <c r="E185" s="240" t="s">
        <v>1</v>
      </c>
      <c r="F185" s="241" t="s">
        <v>1376</v>
      </c>
      <c r="G185" s="239"/>
      <c r="H185" s="240" t="s">
        <v>1</v>
      </c>
      <c r="I185" s="242"/>
      <c r="J185" s="239"/>
      <c r="K185" s="239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150</v>
      </c>
      <c r="AU185" s="247" t="s">
        <v>93</v>
      </c>
      <c r="AV185" s="13" t="s">
        <v>91</v>
      </c>
      <c r="AW185" s="13" t="s">
        <v>36</v>
      </c>
      <c r="AX185" s="13" t="s">
        <v>83</v>
      </c>
      <c r="AY185" s="247" t="s">
        <v>140</v>
      </c>
    </row>
    <row r="186" s="13" customFormat="1">
      <c r="A186" s="13"/>
      <c r="B186" s="238"/>
      <c r="C186" s="239"/>
      <c r="D186" s="233" t="s">
        <v>150</v>
      </c>
      <c r="E186" s="240" t="s">
        <v>1</v>
      </c>
      <c r="F186" s="241" t="s">
        <v>1377</v>
      </c>
      <c r="G186" s="239"/>
      <c r="H186" s="240" t="s">
        <v>1</v>
      </c>
      <c r="I186" s="242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150</v>
      </c>
      <c r="AU186" s="247" t="s">
        <v>93</v>
      </c>
      <c r="AV186" s="13" t="s">
        <v>91</v>
      </c>
      <c r="AW186" s="13" t="s">
        <v>36</v>
      </c>
      <c r="AX186" s="13" t="s">
        <v>83</v>
      </c>
      <c r="AY186" s="247" t="s">
        <v>140</v>
      </c>
    </row>
    <row r="187" s="14" customFormat="1">
      <c r="A187" s="14"/>
      <c r="B187" s="248"/>
      <c r="C187" s="249"/>
      <c r="D187" s="233" t="s">
        <v>150</v>
      </c>
      <c r="E187" s="250" t="s">
        <v>1</v>
      </c>
      <c r="F187" s="251" t="s">
        <v>1378</v>
      </c>
      <c r="G187" s="249"/>
      <c r="H187" s="252">
        <v>35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150</v>
      </c>
      <c r="AU187" s="258" t="s">
        <v>93</v>
      </c>
      <c r="AV187" s="14" t="s">
        <v>93</v>
      </c>
      <c r="AW187" s="14" t="s">
        <v>36</v>
      </c>
      <c r="AX187" s="14" t="s">
        <v>91</v>
      </c>
      <c r="AY187" s="258" t="s">
        <v>140</v>
      </c>
    </row>
    <row r="188" s="2" customFormat="1" ht="14.4" customHeight="1">
      <c r="A188" s="38"/>
      <c r="B188" s="39"/>
      <c r="C188" s="219" t="s">
        <v>263</v>
      </c>
      <c r="D188" s="219" t="s">
        <v>142</v>
      </c>
      <c r="E188" s="220" t="s">
        <v>237</v>
      </c>
      <c r="F188" s="221" t="s">
        <v>238</v>
      </c>
      <c r="G188" s="222" t="s">
        <v>232</v>
      </c>
      <c r="H188" s="223">
        <v>11</v>
      </c>
      <c r="I188" s="224"/>
      <c r="J188" s="225">
        <f>ROUND(I188*H188,2)</f>
        <v>0</v>
      </c>
      <c r="K188" s="226"/>
      <c r="L188" s="44"/>
      <c r="M188" s="227" t="s">
        <v>1</v>
      </c>
      <c r="N188" s="228" t="s">
        <v>48</v>
      </c>
      <c r="O188" s="91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31" t="s">
        <v>146</v>
      </c>
      <c r="AT188" s="231" t="s">
        <v>142</v>
      </c>
      <c r="AU188" s="231" t="s">
        <v>93</v>
      </c>
      <c r="AY188" s="17" t="s">
        <v>140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7" t="s">
        <v>91</v>
      </c>
      <c r="BK188" s="232">
        <f>ROUND(I188*H188,2)</f>
        <v>0</v>
      </c>
      <c r="BL188" s="17" t="s">
        <v>146</v>
      </c>
      <c r="BM188" s="231" t="s">
        <v>1379</v>
      </c>
    </row>
    <row r="189" s="2" customFormat="1">
      <c r="A189" s="38"/>
      <c r="B189" s="39"/>
      <c r="C189" s="40"/>
      <c r="D189" s="233" t="s">
        <v>148</v>
      </c>
      <c r="E189" s="40"/>
      <c r="F189" s="234" t="s">
        <v>240</v>
      </c>
      <c r="G189" s="40"/>
      <c r="H189" s="40"/>
      <c r="I189" s="235"/>
      <c r="J189" s="40"/>
      <c r="K189" s="40"/>
      <c r="L189" s="44"/>
      <c r="M189" s="236"/>
      <c r="N189" s="237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148</v>
      </c>
      <c r="AU189" s="17" t="s">
        <v>93</v>
      </c>
    </row>
    <row r="190" s="14" customFormat="1">
      <c r="A190" s="14"/>
      <c r="B190" s="248"/>
      <c r="C190" s="249"/>
      <c r="D190" s="233" t="s">
        <v>150</v>
      </c>
      <c r="E190" s="250" t="s">
        <v>1</v>
      </c>
      <c r="F190" s="251" t="s">
        <v>1380</v>
      </c>
      <c r="G190" s="249"/>
      <c r="H190" s="252">
        <v>11</v>
      </c>
      <c r="I190" s="253"/>
      <c r="J190" s="249"/>
      <c r="K190" s="249"/>
      <c r="L190" s="254"/>
      <c r="M190" s="255"/>
      <c r="N190" s="256"/>
      <c r="O190" s="256"/>
      <c r="P190" s="256"/>
      <c r="Q190" s="256"/>
      <c r="R190" s="256"/>
      <c r="S190" s="256"/>
      <c r="T190" s="25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8" t="s">
        <v>150</v>
      </c>
      <c r="AU190" s="258" t="s">
        <v>93</v>
      </c>
      <c r="AV190" s="14" t="s">
        <v>93</v>
      </c>
      <c r="AW190" s="14" t="s">
        <v>36</v>
      </c>
      <c r="AX190" s="14" t="s">
        <v>91</v>
      </c>
      <c r="AY190" s="258" t="s">
        <v>140</v>
      </c>
    </row>
    <row r="191" s="2" customFormat="1" ht="14.4" customHeight="1">
      <c r="A191" s="38"/>
      <c r="B191" s="39"/>
      <c r="C191" s="219" t="s">
        <v>268</v>
      </c>
      <c r="D191" s="219" t="s">
        <v>142</v>
      </c>
      <c r="E191" s="220" t="s">
        <v>1381</v>
      </c>
      <c r="F191" s="221" t="s">
        <v>1382</v>
      </c>
      <c r="G191" s="222" t="s">
        <v>232</v>
      </c>
      <c r="H191" s="223">
        <v>0.5</v>
      </c>
      <c r="I191" s="224"/>
      <c r="J191" s="225">
        <f>ROUND(I191*H191,2)</f>
        <v>0</v>
      </c>
      <c r="K191" s="226"/>
      <c r="L191" s="44"/>
      <c r="M191" s="227" t="s">
        <v>1</v>
      </c>
      <c r="N191" s="228" t="s">
        <v>48</v>
      </c>
      <c r="O191" s="91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31" t="s">
        <v>146</v>
      </c>
      <c r="AT191" s="231" t="s">
        <v>142</v>
      </c>
      <c r="AU191" s="231" t="s">
        <v>93</v>
      </c>
      <c r="AY191" s="17" t="s">
        <v>140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7" t="s">
        <v>91</v>
      </c>
      <c r="BK191" s="232">
        <f>ROUND(I191*H191,2)</f>
        <v>0</v>
      </c>
      <c r="BL191" s="17" t="s">
        <v>146</v>
      </c>
      <c r="BM191" s="231" t="s">
        <v>1383</v>
      </c>
    </row>
    <row r="192" s="2" customFormat="1">
      <c r="A192" s="38"/>
      <c r="B192" s="39"/>
      <c r="C192" s="40"/>
      <c r="D192" s="233" t="s">
        <v>148</v>
      </c>
      <c r="E192" s="40"/>
      <c r="F192" s="234" t="s">
        <v>1384</v>
      </c>
      <c r="G192" s="40"/>
      <c r="H192" s="40"/>
      <c r="I192" s="235"/>
      <c r="J192" s="40"/>
      <c r="K192" s="40"/>
      <c r="L192" s="44"/>
      <c r="M192" s="236"/>
      <c r="N192" s="237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148</v>
      </c>
      <c r="AU192" s="17" t="s">
        <v>93</v>
      </c>
    </row>
    <row r="193" s="13" customFormat="1">
      <c r="A193" s="13"/>
      <c r="B193" s="238"/>
      <c r="C193" s="239"/>
      <c r="D193" s="233" t="s">
        <v>150</v>
      </c>
      <c r="E193" s="240" t="s">
        <v>1</v>
      </c>
      <c r="F193" s="241" t="s">
        <v>1385</v>
      </c>
      <c r="G193" s="239"/>
      <c r="H193" s="240" t="s">
        <v>1</v>
      </c>
      <c r="I193" s="242"/>
      <c r="J193" s="239"/>
      <c r="K193" s="239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150</v>
      </c>
      <c r="AU193" s="247" t="s">
        <v>93</v>
      </c>
      <c r="AV193" s="13" t="s">
        <v>91</v>
      </c>
      <c r="AW193" s="13" t="s">
        <v>36</v>
      </c>
      <c r="AX193" s="13" t="s">
        <v>83</v>
      </c>
      <c r="AY193" s="247" t="s">
        <v>140</v>
      </c>
    </row>
    <row r="194" s="14" customFormat="1">
      <c r="A194" s="14"/>
      <c r="B194" s="248"/>
      <c r="C194" s="249"/>
      <c r="D194" s="233" t="s">
        <v>150</v>
      </c>
      <c r="E194" s="250" t="s">
        <v>1</v>
      </c>
      <c r="F194" s="251" t="s">
        <v>1386</v>
      </c>
      <c r="G194" s="249"/>
      <c r="H194" s="252">
        <v>0.5</v>
      </c>
      <c r="I194" s="253"/>
      <c r="J194" s="249"/>
      <c r="K194" s="249"/>
      <c r="L194" s="254"/>
      <c r="M194" s="255"/>
      <c r="N194" s="256"/>
      <c r="O194" s="256"/>
      <c r="P194" s="256"/>
      <c r="Q194" s="256"/>
      <c r="R194" s="256"/>
      <c r="S194" s="256"/>
      <c r="T194" s="257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8" t="s">
        <v>150</v>
      </c>
      <c r="AU194" s="258" t="s">
        <v>93</v>
      </c>
      <c r="AV194" s="14" t="s">
        <v>93</v>
      </c>
      <c r="AW194" s="14" t="s">
        <v>36</v>
      </c>
      <c r="AX194" s="14" t="s">
        <v>91</v>
      </c>
      <c r="AY194" s="258" t="s">
        <v>140</v>
      </c>
    </row>
    <row r="195" s="2" customFormat="1" ht="14.4" customHeight="1">
      <c r="A195" s="38"/>
      <c r="B195" s="39"/>
      <c r="C195" s="219" t="s">
        <v>273</v>
      </c>
      <c r="D195" s="219" t="s">
        <v>142</v>
      </c>
      <c r="E195" s="220" t="s">
        <v>1387</v>
      </c>
      <c r="F195" s="221" t="s">
        <v>1388</v>
      </c>
      <c r="G195" s="222" t="s">
        <v>232</v>
      </c>
      <c r="H195" s="223">
        <v>1.2</v>
      </c>
      <c r="I195" s="224"/>
      <c r="J195" s="225">
        <f>ROUND(I195*H195,2)</f>
        <v>0</v>
      </c>
      <c r="K195" s="226"/>
      <c r="L195" s="44"/>
      <c r="M195" s="227" t="s">
        <v>1</v>
      </c>
      <c r="N195" s="228" t="s">
        <v>48</v>
      </c>
      <c r="O195" s="91"/>
      <c r="P195" s="229">
        <f>O195*H195</f>
        <v>0</v>
      </c>
      <c r="Q195" s="229">
        <v>0</v>
      </c>
      <c r="R195" s="229">
        <f>Q195*H195</f>
        <v>0</v>
      </c>
      <c r="S195" s="229">
        <v>0</v>
      </c>
      <c r="T195" s="230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1" t="s">
        <v>146</v>
      </c>
      <c r="AT195" s="231" t="s">
        <v>142</v>
      </c>
      <c r="AU195" s="231" t="s">
        <v>93</v>
      </c>
      <c r="AY195" s="17" t="s">
        <v>140</v>
      </c>
      <c r="BE195" s="232">
        <f>IF(N195="základní",J195,0)</f>
        <v>0</v>
      </c>
      <c r="BF195" s="232">
        <f>IF(N195="snížená",J195,0)</f>
        <v>0</v>
      </c>
      <c r="BG195" s="232">
        <f>IF(N195="zákl. přenesená",J195,0)</f>
        <v>0</v>
      </c>
      <c r="BH195" s="232">
        <f>IF(N195="sníž. přenesená",J195,0)</f>
        <v>0</v>
      </c>
      <c r="BI195" s="232">
        <f>IF(N195="nulová",J195,0)</f>
        <v>0</v>
      </c>
      <c r="BJ195" s="17" t="s">
        <v>91</v>
      </c>
      <c r="BK195" s="232">
        <f>ROUND(I195*H195,2)</f>
        <v>0</v>
      </c>
      <c r="BL195" s="17" t="s">
        <v>146</v>
      </c>
      <c r="BM195" s="231" t="s">
        <v>1389</v>
      </c>
    </row>
    <row r="196" s="2" customFormat="1">
      <c r="A196" s="38"/>
      <c r="B196" s="39"/>
      <c r="C196" s="40"/>
      <c r="D196" s="233" t="s">
        <v>148</v>
      </c>
      <c r="E196" s="40"/>
      <c r="F196" s="234" t="s">
        <v>1390</v>
      </c>
      <c r="G196" s="40"/>
      <c r="H196" s="40"/>
      <c r="I196" s="235"/>
      <c r="J196" s="40"/>
      <c r="K196" s="40"/>
      <c r="L196" s="44"/>
      <c r="M196" s="236"/>
      <c r="N196" s="237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148</v>
      </c>
      <c r="AU196" s="17" t="s">
        <v>93</v>
      </c>
    </row>
    <row r="197" s="13" customFormat="1">
      <c r="A197" s="13"/>
      <c r="B197" s="238"/>
      <c r="C197" s="239"/>
      <c r="D197" s="233" t="s">
        <v>150</v>
      </c>
      <c r="E197" s="240" t="s">
        <v>1</v>
      </c>
      <c r="F197" s="241" t="s">
        <v>1391</v>
      </c>
      <c r="G197" s="239"/>
      <c r="H197" s="240" t="s">
        <v>1</v>
      </c>
      <c r="I197" s="242"/>
      <c r="J197" s="239"/>
      <c r="K197" s="239"/>
      <c r="L197" s="243"/>
      <c r="M197" s="244"/>
      <c r="N197" s="245"/>
      <c r="O197" s="245"/>
      <c r="P197" s="245"/>
      <c r="Q197" s="245"/>
      <c r="R197" s="245"/>
      <c r="S197" s="245"/>
      <c r="T197" s="24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7" t="s">
        <v>150</v>
      </c>
      <c r="AU197" s="247" t="s">
        <v>93</v>
      </c>
      <c r="AV197" s="13" t="s">
        <v>91</v>
      </c>
      <c r="AW197" s="13" t="s">
        <v>36</v>
      </c>
      <c r="AX197" s="13" t="s">
        <v>83</v>
      </c>
      <c r="AY197" s="247" t="s">
        <v>140</v>
      </c>
    </row>
    <row r="198" s="14" customFormat="1">
      <c r="A198" s="14"/>
      <c r="B198" s="248"/>
      <c r="C198" s="249"/>
      <c r="D198" s="233" t="s">
        <v>150</v>
      </c>
      <c r="E198" s="250" t="s">
        <v>1</v>
      </c>
      <c r="F198" s="251" t="s">
        <v>1392</v>
      </c>
      <c r="G198" s="249"/>
      <c r="H198" s="252">
        <v>1.2</v>
      </c>
      <c r="I198" s="253"/>
      <c r="J198" s="249"/>
      <c r="K198" s="249"/>
      <c r="L198" s="254"/>
      <c r="M198" s="255"/>
      <c r="N198" s="256"/>
      <c r="O198" s="256"/>
      <c r="P198" s="256"/>
      <c r="Q198" s="256"/>
      <c r="R198" s="256"/>
      <c r="S198" s="256"/>
      <c r="T198" s="257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8" t="s">
        <v>150</v>
      </c>
      <c r="AU198" s="258" t="s">
        <v>93</v>
      </c>
      <c r="AV198" s="14" t="s">
        <v>93</v>
      </c>
      <c r="AW198" s="14" t="s">
        <v>36</v>
      </c>
      <c r="AX198" s="14" t="s">
        <v>91</v>
      </c>
      <c r="AY198" s="258" t="s">
        <v>140</v>
      </c>
    </row>
    <row r="199" s="2" customFormat="1" ht="14.4" customHeight="1">
      <c r="A199" s="38"/>
      <c r="B199" s="39"/>
      <c r="C199" s="219" t="s">
        <v>278</v>
      </c>
      <c r="D199" s="219" t="s">
        <v>142</v>
      </c>
      <c r="E199" s="220" t="s">
        <v>246</v>
      </c>
      <c r="F199" s="221" t="s">
        <v>247</v>
      </c>
      <c r="G199" s="222" t="s">
        <v>232</v>
      </c>
      <c r="H199" s="223">
        <v>740.20000000000005</v>
      </c>
      <c r="I199" s="224"/>
      <c r="J199" s="225">
        <f>ROUND(I199*H199,2)</f>
        <v>0</v>
      </c>
      <c r="K199" s="226"/>
      <c r="L199" s="44"/>
      <c r="M199" s="227" t="s">
        <v>1</v>
      </c>
      <c r="N199" s="228" t="s">
        <v>48</v>
      </c>
      <c r="O199" s="91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1" t="s">
        <v>146</v>
      </c>
      <c r="AT199" s="231" t="s">
        <v>142</v>
      </c>
      <c r="AU199" s="231" t="s">
        <v>93</v>
      </c>
      <c r="AY199" s="17" t="s">
        <v>140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7" t="s">
        <v>91</v>
      </c>
      <c r="BK199" s="232">
        <f>ROUND(I199*H199,2)</f>
        <v>0</v>
      </c>
      <c r="BL199" s="17" t="s">
        <v>146</v>
      </c>
      <c r="BM199" s="231" t="s">
        <v>1393</v>
      </c>
    </row>
    <row r="200" s="2" customFormat="1">
      <c r="A200" s="38"/>
      <c r="B200" s="39"/>
      <c r="C200" s="40"/>
      <c r="D200" s="233" t="s">
        <v>148</v>
      </c>
      <c r="E200" s="40"/>
      <c r="F200" s="234" t="s">
        <v>249</v>
      </c>
      <c r="G200" s="40"/>
      <c r="H200" s="40"/>
      <c r="I200" s="235"/>
      <c r="J200" s="40"/>
      <c r="K200" s="40"/>
      <c r="L200" s="44"/>
      <c r="M200" s="236"/>
      <c r="N200" s="237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148</v>
      </c>
      <c r="AU200" s="17" t="s">
        <v>93</v>
      </c>
    </row>
    <row r="201" s="13" customFormat="1">
      <c r="A201" s="13"/>
      <c r="B201" s="238"/>
      <c r="C201" s="239"/>
      <c r="D201" s="233" t="s">
        <v>150</v>
      </c>
      <c r="E201" s="240" t="s">
        <v>1</v>
      </c>
      <c r="F201" s="241" t="s">
        <v>1394</v>
      </c>
      <c r="G201" s="239"/>
      <c r="H201" s="240" t="s">
        <v>1</v>
      </c>
      <c r="I201" s="242"/>
      <c r="J201" s="239"/>
      <c r="K201" s="239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150</v>
      </c>
      <c r="AU201" s="247" t="s">
        <v>93</v>
      </c>
      <c r="AV201" s="13" t="s">
        <v>91</v>
      </c>
      <c r="AW201" s="13" t="s">
        <v>36</v>
      </c>
      <c r="AX201" s="13" t="s">
        <v>83</v>
      </c>
      <c r="AY201" s="247" t="s">
        <v>140</v>
      </c>
    </row>
    <row r="202" s="13" customFormat="1">
      <c r="A202" s="13"/>
      <c r="B202" s="238"/>
      <c r="C202" s="239"/>
      <c r="D202" s="233" t="s">
        <v>150</v>
      </c>
      <c r="E202" s="240" t="s">
        <v>1</v>
      </c>
      <c r="F202" s="241" t="s">
        <v>1395</v>
      </c>
      <c r="G202" s="239"/>
      <c r="H202" s="240" t="s">
        <v>1</v>
      </c>
      <c r="I202" s="242"/>
      <c r="J202" s="239"/>
      <c r="K202" s="239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150</v>
      </c>
      <c r="AU202" s="247" t="s">
        <v>93</v>
      </c>
      <c r="AV202" s="13" t="s">
        <v>91</v>
      </c>
      <c r="AW202" s="13" t="s">
        <v>36</v>
      </c>
      <c r="AX202" s="13" t="s">
        <v>83</v>
      </c>
      <c r="AY202" s="247" t="s">
        <v>140</v>
      </c>
    </row>
    <row r="203" s="14" customFormat="1">
      <c r="A203" s="14"/>
      <c r="B203" s="248"/>
      <c r="C203" s="249"/>
      <c r="D203" s="233" t="s">
        <v>150</v>
      </c>
      <c r="E203" s="250" t="s">
        <v>1</v>
      </c>
      <c r="F203" s="251" t="s">
        <v>1396</v>
      </c>
      <c r="G203" s="249"/>
      <c r="H203" s="252">
        <v>163.09999999999999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150</v>
      </c>
      <c r="AU203" s="258" t="s">
        <v>93</v>
      </c>
      <c r="AV203" s="14" t="s">
        <v>93</v>
      </c>
      <c r="AW203" s="14" t="s">
        <v>36</v>
      </c>
      <c r="AX203" s="14" t="s">
        <v>83</v>
      </c>
      <c r="AY203" s="258" t="s">
        <v>140</v>
      </c>
    </row>
    <row r="204" s="13" customFormat="1">
      <c r="A204" s="13"/>
      <c r="B204" s="238"/>
      <c r="C204" s="239"/>
      <c r="D204" s="233" t="s">
        <v>150</v>
      </c>
      <c r="E204" s="240" t="s">
        <v>1</v>
      </c>
      <c r="F204" s="241" t="s">
        <v>914</v>
      </c>
      <c r="G204" s="239"/>
      <c r="H204" s="240" t="s">
        <v>1</v>
      </c>
      <c r="I204" s="242"/>
      <c r="J204" s="239"/>
      <c r="K204" s="239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150</v>
      </c>
      <c r="AU204" s="247" t="s">
        <v>93</v>
      </c>
      <c r="AV204" s="13" t="s">
        <v>91</v>
      </c>
      <c r="AW204" s="13" t="s">
        <v>36</v>
      </c>
      <c r="AX204" s="13" t="s">
        <v>83</v>
      </c>
      <c r="AY204" s="247" t="s">
        <v>140</v>
      </c>
    </row>
    <row r="205" s="14" customFormat="1">
      <c r="A205" s="14"/>
      <c r="B205" s="248"/>
      <c r="C205" s="249"/>
      <c r="D205" s="233" t="s">
        <v>150</v>
      </c>
      <c r="E205" s="250" t="s">
        <v>1</v>
      </c>
      <c r="F205" s="251" t="s">
        <v>1397</v>
      </c>
      <c r="G205" s="249"/>
      <c r="H205" s="252">
        <v>577.10000000000002</v>
      </c>
      <c r="I205" s="253"/>
      <c r="J205" s="249"/>
      <c r="K205" s="249"/>
      <c r="L205" s="254"/>
      <c r="M205" s="255"/>
      <c r="N205" s="256"/>
      <c r="O205" s="256"/>
      <c r="P205" s="256"/>
      <c r="Q205" s="256"/>
      <c r="R205" s="256"/>
      <c r="S205" s="256"/>
      <c r="T205" s="257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8" t="s">
        <v>150</v>
      </c>
      <c r="AU205" s="258" t="s">
        <v>93</v>
      </c>
      <c r="AV205" s="14" t="s">
        <v>93</v>
      </c>
      <c r="AW205" s="14" t="s">
        <v>36</v>
      </c>
      <c r="AX205" s="14" t="s">
        <v>83</v>
      </c>
      <c r="AY205" s="258" t="s">
        <v>140</v>
      </c>
    </row>
    <row r="206" s="15" customFormat="1">
      <c r="A206" s="15"/>
      <c r="B206" s="259"/>
      <c r="C206" s="260"/>
      <c r="D206" s="233" t="s">
        <v>150</v>
      </c>
      <c r="E206" s="261" t="s">
        <v>1</v>
      </c>
      <c r="F206" s="262" t="s">
        <v>155</v>
      </c>
      <c r="G206" s="260"/>
      <c r="H206" s="263">
        <v>740.20000000000005</v>
      </c>
      <c r="I206" s="264"/>
      <c r="J206" s="260"/>
      <c r="K206" s="260"/>
      <c r="L206" s="265"/>
      <c r="M206" s="266"/>
      <c r="N206" s="267"/>
      <c r="O206" s="267"/>
      <c r="P206" s="267"/>
      <c r="Q206" s="267"/>
      <c r="R206" s="267"/>
      <c r="S206" s="267"/>
      <c r="T206" s="268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9" t="s">
        <v>150</v>
      </c>
      <c r="AU206" s="269" t="s">
        <v>93</v>
      </c>
      <c r="AV206" s="15" t="s">
        <v>146</v>
      </c>
      <c r="AW206" s="15" t="s">
        <v>36</v>
      </c>
      <c r="AX206" s="15" t="s">
        <v>91</v>
      </c>
      <c r="AY206" s="269" t="s">
        <v>140</v>
      </c>
    </row>
    <row r="207" s="2" customFormat="1" ht="14.4" customHeight="1">
      <c r="A207" s="38"/>
      <c r="B207" s="39"/>
      <c r="C207" s="219" t="s">
        <v>285</v>
      </c>
      <c r="D207" s="219" t="s">
        <v>142</v>
      </c>
      <c r="E207" s="220" t="s">
        <v>253</v>
      </c>
      <c r="F207" s="221" t="s">
        <v>254</v>
      </c>
      <c r="G207" s="222" t="s">
        <v>232</v>
      </c>
      <c r="H207" s="223">
        <v>740.20000000000005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48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146</v>
      </c>
      <c r="AT207" s="231" t="s">
        <v>142</v>
      </c>
      <c r="AU207" s="231" t="s">
        <v>93</v>
      </c>
      <c r="AY207" s="17" t="s">
        <v>140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91</v>
      </c>
      <c r="BK207" s="232">
        <f>ROUND(I207*H207,2)</f>
        <v>0</v>
      </c>
      <c r="BL207" s="17" t="s">
        <v>146</v>
      </c>
      <c r="BM207" s="231" t="s">
        <v>1398</v>
      </c>
    </row>
    <row r="208" s="2" customFormat="1">
      <c r="A208" s="38"/>
      <c r="B208" s="39"/>
      <c r="C208" s="40"/>
      <c r="D208" s="233" t="s">
        <v>148</v>
      </c>
      <c r="E208" s="40"/>
      <c r="F208" s="234" t="s">
        <v>256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148</v>
      </c>
      <c r="AU208" s="17" t="s">
        <v>93</v>
      </c>
    </row>
    <row r="209" s="2" customFormat="1" ht="14.4" customHeight="1">
      <c r="A209" s="38"/>
      <c r="B209" s="39"/>
      <c r="C209" s="219" t="s">
        <v>7</v>
      </c>
      <c r="D209" s="219" t="s">
        <v>142</v>
      </c>
      <c r="E209" s="220" t="s">
        <v>257</v>
      </c>
      <c r="F209" s="221" t="s">
        <v>258</v>
      </c>
      <c r="G209" s="222" t="s">
        <v>145</v>
      </c>
      <c r="H209" s="223">
        <v>244.30000000000001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48</v>
      </c>
      <c r="O209" s="91"/>
      <c r="P209" s="229">
        <f>O209*H209</f>
        <v>0</v>
      </c>
      <c r="Q209" s="229">
        <v>0.00084000000000000003</v>
      </c>
      <c r="R209" s="229">
        <f>Q209*H209</f>
        <v>0.20521200000000001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146</v>
      </c>
      <c r="AT209" s="231" t="s">
        <v>142</v>
      </c>
      <c r="AU209" s="231" t="s">
        <v>93</v>
      </c>
      <c r="AY209" s="17" t="s">
        <v>140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91</v>
      </c>
      <c r="BK209" s="232">
        <f>ROUND(I209*H209,2)</f>
        <v>0</v>
      </c>
      <c r="BL209" s="17" t="s">
        <v>146</v>
      </c>
      <c r="BM209" s="231" t="s">
        <v>1399</v>
      </c>
    </row>
    <row r="210" s="2" customFormat="1">
      <c r="A210" s="38"/>
      <c r="B210" s="39"/>
      <c r="C210" s="40"/>
      <c r="D210" s="233" t="s">
        <v>148</v>
      </c>
      <c r="E210" s="40"/>
      <c r="F210" s="234" t="s">
        <v>260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148</v>
      </c>
      <c r="AU210" s="17" t="s">
        <v>93</v>
      </c>
    </row>
    <row r="211" s="13" customFormat="1">
      <c r="A211" s="13"/>
      <c r="B211" s="238"/>
      <c r="C211" s="239"/>
      <c r="D211" s="233" t="s">
        <v>150</v>
      </c>
      <c r="E211" s="240" t="s">
        <v>1</v>
      </c>
      <c r="F211" s="241" t="s">
        <v>1400</v>
      </c>
      <c r="G211" s="239"/>
      <c r="H211" s="240" t="s">
        <v>1</v>
      </c>
      <c r="I211" s="242"/>
      <c r="J211" s="239"/>
      <c r="K211" s="239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150</v>
      </c>
      <c r="AU211" s="247" t="s">
        <v>93</v>
      </c>
      <c r="AV211" s="13" t="s">
        <v>91</v>
      </c>
      <c r="AW211" s="13" t="s">
        <v>36</v>
      </c>
      <c r="AX211" s="13" t="s">
        <v>83</v>
      </c>
      <c r="AY211" s="247" t="s">
        <v>140</v>
      </c>
    </row>
    <row r="212" s="14" customFormat="1">
      <c r="A212" s="14"/>
      <c r="B212" s="248"/>
      <c r="C212" s="249"/>
      <c r="D212" s="233" t="s">
        <v>150</v>
      </c>
      <c r="E212" s="250" t="s">
        <v>1</v>
      </c>
      <c r="F212" s="251" t="s">
        <v>1401</v>
      </c>
      <c r="G212" s="249"/>
      <c r="H212" s="252">
        <v>244.30000000000001</v>
      </c>
      <c r="I212" s="253"/>
      <c r="J212" s="249"/>
      <c r="K212" s="249"/>
      <c r="L212" s="254"/>
      <c r="M212" s="255"/>
      <c r="N212" s="256"/>
      <c r="O212" s="256"/>
      <c r="P212" s="256"/>
      <c r="Q212" s="256"/>
      <c r="R212" s="256"/>
      <c r="S212" s="256"/>
      <c r="T212" s="257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8" t="s">
        <v>150</v>
      </c>
      <c r="AU212" s="258" t="s">
        <v>93</v>
      </c>
      <c r="AV212" s="14" t="s">
        <v>93</v>
      </c>
      <c r="AW212" s="14" t="s">
        <v>36</v>
      </c>
      <c r="AX212" s="14" t="s">
        <v>91</v>
      </c>
      <c r="AY212" s="258" t="s">
        <v>140</v>
      </c>
    </row>
    <row r="213" s="2" customFormat="1" ht="14.4" customHeight="1">
      <c r="A213" s="38"/>
      <c r="B213" s="39"/>
      <c r="C213" s="219" t="s">
        <v>296</v>
      </c>
      <c r="D213" s="219" t="s">
        <v>142</v>
      </c>
      <c r="E213" s="220" t="s">
        <v>264</v>
      </c>
      <c r="F213" s="221" t="s">
        <v>265</v>
      </c>
      <c r="G213" s="222" t="s">
        <v>145</v>
      </c>
      <c r="H213" s="223">
        <v>1513.7000000000001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48</v>
      </c>
      <c r="O213" s="91"/>
      <c r="P213" s="229">
        <f>O213*H213</f>
        <v>0</v>
      </c>
      <c r="Q213" s="229">
        <v>0.00084999999999999995</v>
      </c>
      <c r="R213" s="229">
        <f>Q213*H213</f>
        <v>1.286645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146</v>
      </c>
      <c r="AT213" s="231" t="s">
        <v>142</v>
      </c>
      <c r="AU213" s="231" t="s">
        <v>93</v>
      </c>
      <c r="AY213" s="17" t="s">
        <v>140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91</v>
      </c>
      <c r="BK213" s="232">
        <f>ROUND(I213*H213,2)</f>
        <v>0</v>
      </c>
      <c r="BL213" s="17" t="s">
        <v>146</v>
      </c>
      <c r="BM213" s="231" t="s">
        <v>1402</v>
      </c>
    </row>
    <row r="214" s="2" customFormat="1">
      <c r="A214" s="38"/>
      <c r="B214" s="39"/>
      <c r="C214" s="40"/>
      <c r="D214" s="233" t="s">
        <v>148</v>
      </c>
      <c r="E214" s="40"/>
      <c r="F214" s="234" t="s">
        <v>267</v>
      </c>
      <c r="G214" s="40"/>
      <c r="H214" s="40"/>
      <c r="I214" s="235"/>
      <c r="J214" s="40"/>
      <c r="K214" s="40"/>
      <c r="L214" s="44"/>
      <c r="M214" s="236"/>
      <c r="N214" s="237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148</v>
      </c>
      <c r="AU214" s="17" t="s">
        <v>93</v>
      </c>
    </row>
    <row r="215" s="13" customFormat="1">
      <c r="A215" s="13"/>
      <c r="B215" s="238"/>
      <c r="C215" s="239"/>
      <c r="D215" s="233" t="s">
        <v>150</v>
      </c>
      <c r="E215" s="240" t="s">
        <v>1</v>
      </c>
      <c r="F215" s="241" t="s">
        <v>1400</v>
      </c>
      <c r="G215" s="239"/>
      <c r="H215" s="240" t="s">
        <v>1</v>
      </c>
      <c r="I215" s="242"/>
      <c r="J215" s="239"/>
      <c r="K215" s="239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150</v>
      </c>
      <c r="AU215" s="247" t="s">
        <v>93</v>
      </c>
      <c r="AV215" s="13" t="s">
        <v>91</v>
      </c>
      <c r="AW215" s="13" t="s">
        <v>36</v>
      </c>
      <c r="AX215" s="13" t="s">
        <v>83</v>
      </c>
      <c r="AY215" s="247" t="s">
        <v>140</v>
      </c>
    </row>
    <row r="216" s="14" customFormat="1">
      <c r="A216" s="14"/>
      <c r="B216" s="248"/>
      <c r="C216" s="249"/>
      <c r="D216" s="233" t="s">
        <v>150</v>
      </c>
      <c r="E216" s="250" t="s">
        <v>1</v>
      </c>
      <c r="F216" s="251" t="s">
        <v>1403</v>
      </c>
      <c r="G216" s="249"/>
      <c r="H216" s="252">
        <v>1513.7000000000001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8" t="s">
        <v>150</v>
      </c>
      <c r="AU216" s="258" t="s">
        <v>93</v>
      </c>
      <c r="AV216" s="14" t="s">
        <v>93</v>
      </c>
      <c r="AW216" s="14" t="s">
        <v>36</v>
      </c>
      <c r="AX216" s="14" t="s">
        <v>91</v>
      </c>
      <c r="AY216" s="258" t="s">
        <v>140</v>
      </c>
    </row>
    <row r="217" s="2" customFormat="1" ht="14.4" customHeight="1">
      <c r="A217" s="38"/>
      <c r="B217" s="39"/>
      <c r="C217" s="219" t="s">
        <v>301</v>
      </c>
      <c r="D217" s="219" t="s">
        <v>142</v>
      </c>
      <c r="E217" s="220" t="s">
        <v>269</v>
      </c>
      <c r="F217" s="221" t="s">
        <v>270</v>
      </c>
      <c r="G217" s="222" t="s">
        <v>145</v>
      </c>
      <c r="H217" s="223">
        <v>244.30000000000001</v>
      </c>
      <c r="I217" s="224"/>
      <c r="J217" s="225">
        <f>ROUND(I217*H217,2)</f>
        <v>0</v>
      </c>
      <c r="K217" s="226"/>
      <c r="L217" s="44"/>
      <c r="M217" s="227" t="s">
        <v>1</v>
      </c>
      <c r="N217" s="228" t="s">
        <v>48</v>
      </c>
      <c r="O217" s="91"/>
      <c r="P217" s="229">
        <f>O217*H217</f>
        <v>0</v>
      </c>
      <c r="Q217" s="229">
        <v>0</v>
      </c>
      <c r="R217" s="229">
        <f>Q217*H217</f>
        <v>0</v>
      </c>
      <c r="S217" s="229">
        <v>0</v>
      </c>
      <c r="T217" s="23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31" t="s">
        <v>146</v>
      </c>
      <c r="AT217" s="231" t="s">
        <v>142</v>
      </c>
      <c r="AU217" s="231" t="s">
        <v>93</v>
      </c>
      <c r="AY217" s="17" t="s">
        <v>140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7" t="s">
        <v>91</v>
      </c>
      <c r="BK217" s="232">
        <f>ROUND(I217*H217,2)</f>
        <v>0</v>
      </c>
      <c r="BL217" s="17" t="s">
        <v>146</v>
      </c>
      <c r="BM217" s="231" t="s">
        <v>1404</v>
      </c>
    </row>
    <row r="218" s="2" customFormat="1">
      <c r="A218" s="38"/>
      <c r="B218" s="39"/>
      <c r="C218" s="40"/>
      <c r="D218" s="233" t="s">
        <v>148</v>
      </c>
      <c r="E218" s="40"/>
      <c r="F218" s="234" t="s">
        <v>272</v>
      </c>
      <c r="G218" s="40"/>
      <c r="H218" s="40"/>
      <c r="I218" s="235"/>
      <c r="J218" s="40"/>
      <c r="K218" s="40"/>
      <c r="L218" s="44"/>
      <c r="M218" s="236"/>
      <c r="N218" s="237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148</v>
      </c>
      <c r="AU218" s="17" t="s">
        <v>93</v>
      </c>
    </row>
    <row r="219" s="14" customFormat="1">
      <c r="A219" s="14"/>
      <c r="B219" s="248"/>
      <c r="C219" s="249"/>
      <c r="D219" s="233" t="s">
        <v>150</v>
      </c>
      <c r="E219" s="250" t="s">
        <v>1</v>
      </c>
      <c r="F219" s="251" t="s">
        <v>1405</v>
      </c>
      <c r="G219" s="249"/>
      <c r="H219" s="252">
        <v>244.30000000000001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150</v>
      </c>
      <c r="AU219" s="258" t="s">
        <v>93</v>
      </c>
      <c r="AV219" s="14" t="s">
        <v>93</v>
      </c>
      <c r="AW219" s="14" t="s">
        <v>36</v>
      </c>
      <c r="AX219" s="14" t="s">
        <v>91</v>
      </c>
      <c r="AY219" s="258" t="s">
        <v>140</v>
      </c>
    </row>
    <row r="220" s="2" customFormat="1" ht="14.4" customHeight="1">
      <c r="A220" s="38"/>
      <c r="B220" s="39"/>
      <c r="C220" s="219" t="s">
        <v>306</v>
      </c>
      <c r="D220" s="219" t="s">
        <v>142</v>
      </c>
      <c r="E220" s="220" t="s">
        <v>274</v>
      </c>
      <c r="F220" s="221" t="s">
        <v>275</v>
      </c>
      <c r="G220" s="222" t="s">
        <v>145</v>
      </c>
      <c r="H220" s="223">
        <v>1513.7000000000001</v>
      </c>
      <c r="I220" s="224"/>
      <c r="J220" s="225">
        <f>ROUND(I220*H220,2)</f>
        <v>0</v>
      </c>
      <c r="K220" s="226"/>
      <c r="L220" s="44"/>
      <c r="M220" s="227" t="s">
        <v>1</v>
      </c>
      <c r="N220" s="228" t="s">
        <v>48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146</v>
      </c>
      <c r="AT220" s="231" t="s">
        <v>142</v>
      </c>
      <c r="AU220" s="231" t="s">
        <v>93</v>
      </c>
      <c r="AY220" s="17" t="s">
        <v>140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91</v>
      </c>
      <c r="BK220" s="232">
        <f>ROUND(I220*H220,2)</f>
        <v>0</v>
      </c>
      <c r="BL220" s="17" t="s">
        <v>146</v>
      </c>
      <c r="BM220" s="231" t="s">
        <v>1406</v>
      </c>
    </row>
    <row r="221" s="2" customFormat="1">
      <c r="A221" s="38"/>
      <c r="B221" s="39"/>
      <c r="C221" s="40"/>
      <c r="D221" s="233" t="s">
        <v>148</v>
      </c>
      <c r="E221" s="40"/>
      <c r="F221" s="234" t="s">
        <v>277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148</v>
      </c>
      <c r="AU221" s="17" t="s">
        <v>93</v>
      </c>
    </row>
    <row r="222" s="2" customFormat="1" ht="14.4" customHeight="1">
      <c r="A222" s="38"/>
      <c r="B222" s="39"/>
      <c r="C222" s="219" t="s">
        <v>313</v>
      </c>
      <c r="D222" s="219" t="s">
        <v>142</v>
      </c>
      <c r="E222" s="220" t="s">
        <v>302</v>
      </c>
      <c r="F222" s="221" t="s">
        <v>303</v>
      </c>
      <c r="G222" s="222" t="s">
        <v>232</v>
      </c>
      <c r="H222" s="223">
        <v>199.30000000000001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48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146</v>
      </c>
      <c r="AT222" s="231" t="s">
        <v>142</v>
      </c>
      <c r="AU222" s="231" t="s">
        <v>93</v>
      </c>
      <c r="AY222" s="17" t="s">
        <v>140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91</v>
      </c>
      <c r="BK222" s="232">
        <f>ROUND(I222*H222,2)</f>
        <v>0</v>
      </c>
      <c r="BL222" s="17" t="s">
        <v>146</v>
      </c>
      <c r="BM222" s="231" t="s">
        <v>1407</v>
      </c>
    </row>
    <row r="223" s="2" customFormat="1">
      <c r="A223" s="38"/>
      <c r="B223" s="39"/>
      <c r="C223" s="40"/>
      <c r="D223" s="233" t="s">
        <v>148</v>
      </c>
      <c r="E223" s="40"/>
      <c r="F223" s="234" t="s">
        <v>305</v>
      </c>
      <c r="G223" s="40"/>
      <c r="H223" s="40"/>
      <c r="I223" s="235"/>
      <c r="J223" s="40"/>
      <c r="K223" s="40"/>
      <c r="L223" s="44"/>
      <c r="M223" s="236"/>
      <c r="N223" s="237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148</v>
      </c>
      <c r="AU223" s="17" t="s">
        <v>93</v>
      </c>
    </row>
    <row r="224" s="13" customFormat="1">
      <c r="A224" s="13"/>
      <c r="B224" s="238"/>
      <c r="C224" s="239"/>
      <c r="D224" s="233" t="s">
        <v>150</v>
      </c>
      <c r="E224" s="240" t="s">
        <v>1</v>
      </c>
      <c r="F224" s="241" t="s">
        <v>1408</v>
      </c>
      <c r="G224" s="239"/>
      <c r="H224" s="240" t="s">
        <v>1</v>
      </c>
      <c r="I224" s="242"/>
      <c r="J224" s="239"/>
      <c r="K224" s="239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150</v>
      </c>
      <c r="AU224" s="247" t="s">
        <v>93</v>
      </c>
      <c r="AV224" s="13" t="s">
        <v>91</v>
      </c>
      <c r="AW224" s="13" t="s">
        <v>36</v>
      </c>
      <c r="AX224" s="13" t="s">
        <v>83</v>
      </c>
      <c r="AY224" s="247" t="s">
        <v>140</v>
      </c>
    </row>
    <row r="225" s="14" customFormat="1">
      <c r="A225" s="14"/>
      <c r="B225" s="248"/>
      <c r="C225" s="249"/>
      <c r="D225" s="233" t="s">
        <v>150</v>
      </c>
      <c r="E225" s="250" t="s">
        <v>1</v>
      </c>
      <c r="F225" s="251" t="s">
        <v>1396</v>
      </c>
      <c r="G225" s="249"/>
      <c r="H225" s="252">
        <v>163.09999999999999</v>
      </c>
      <c r="I225" s="253"/>
      <c r="J225" s="249"/>
      <c r="K225" s="249"/>
      <c r="L225" s="254"/>
      <c r="M225" s="255"/>
      <c r="N225" s="256"/>
      <c r="O225" s="256"/>
      <c r="P225" s="256"/>
      <c r="Q225" s="256"/>
      <c r="R225" s="256"/>
      <c r="S225" s="256"/>
      <c r="T225" s="257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8" t="s">
        <v>150</v>
      </c>
      <c r="AU225" s="258" t="s">
        <v>93</v>
      </c>
      <c r="AV225" s="14" t="s">
        <v>93</v>
      </c>
      <c r="AW225" s="14" t="s">
        <v>36</v>
      </c>
      <c r="AX225" s="14" t="s">
        <v>83</v>
      </c>
      <c r="AY225" s="258" t="s">
        <v>140</v>
      </c>
    </row>
    <row r="226" s="13" customFormat="1">
      <c r="A226" s="13"/>
      <c r="B226" s="238"/>
      <c r="C226" s="239"/>
      <c r="D226" s="233" t="s">
        <v>150</v>
      </c>
      <c r="E226" s="240" t="s">
        <v>1</v>
      </c>
      <c r="F226" s="241" t="s">
        <v>1409</v>
      </c>
      <c r="G226" s="239"/>
      <c r="H226" s="240" t="s">
        <v>1</v>
      </c>
      <c r="I226" s="242"/>
      <c r="J226" s="239"/>
      <c r="K226" s="239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150</v>
      </c>
      <c r="AU226" s="247" t="s">
        <v>93</v>
      </c>
      <c r="AV226" s="13" t="s">
        <v>91</v>
      </c>
      <c r="AW226" s="13" t="s">
        <v>36</v>
      </c>
      <c r="AX226" s="13" t="s">
        <v>83</v>
      </c>
      <c r="AY226" s="247" t="s">
        <v>140</v>
      </c>
    </row>
    <row r="227" s="14" customFormat="1">
      <c r="A227" s="14"/>
      <c r="B227" s="248"/>
      <c r="C227" s="249"/>
      <c r="D227" s="233" t="s">
        <v>150</v>
      </c>
      <c r="E227" s="250" t="s">
        <v>1</v>
      </c>
      <c r="F227" s="251" t="s">
        <v>374</v>
      </c>
      <c r="G227" s="249"/>
      <c r="H227" s="252">
        <v>35</v>
      </c>
      <c r="I227" s="253"/>
      <c r="J227" s="249"/>
      <c r="K227" s="249"/>
      <c r="L227" s="254"/>
      <c r="M227" s="255"/>
      <c r="N227" s="256"/>
      <c r="O227" s="256"/>
      <c r="P227" s="256"/>
      <c r="Q227" s="256"/>
      <c r="R227" s="256"/>
      <c r="S227" s="256"/>
      <c r="T227" s="257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8" t="s">
        <v>150</v>
      </c>
      <c r="AU227" s="258" t="s">
        <v>93</v>
      </c>
      <c r="AV227" s="14" t="s">
        <v>93</v>
      </c>
      <c r="AW227" s="14" t="s">
        <v>36</v>
      </c>
      <c r="AX227" s="14" t="s">
        <v>83</v>
      </c>
      <c r="AY227" s="258" t="s">
        <v>140</v>
      </c>
    </row>
    <row r="228" s="13" customFormat="1">
      <c r="A228" s="13"/>
      <c r="B228" s="238"/>
      <c r="C228" s="239"/>
      <c r="D228" s="233" t="s">
        <v>150</v>
      </c>
      <c r="E228" s="240" t="s">
        <v>1</v>
      </c>
      <c r="F228" s="241" t="s">
        <v>1410</v>
      </c>
      <c r="G228" s="239"/>
      <c r="H228" s="240" t="s">
        <v>1</v>
      </c>
      <c r="I228" s="242"/>
      <c r="J228" s="239"/>
      <c r="K228" s="239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150</v>
      </c>
      <c r="AU228" s="247" t="s">
        <v>93</v>
      </c>
      <c r="AV228" s="13" t="s">
        <v>91</v>
      </c>
      <c r="AW228" s="13" t="s">
        <v>36</v>
      </c>
      <c r="AX228" s="13" t="s">
        <v>83</v>
      </c>
      <c r="AY228" s="247" t="s">
        <v>140</v>
      </c>
    </row>
    <row r="229" s="14" customFormat="1">
      <c r="A229" s="14"/>
      <c r="B229" s="248"/>
      <c r="C229" s="249"/>
      <c r="D229" s="233" t="s">
        <v>150</v>
      </c>
      <c r="E229" s="250" t="s">
        <v>1</v>
      </c>
      <c r="F229" s="251" t="s">
        <v>1411</v>
      </c>
      <c r="G229" s="249"/>
      <c r="H229" s="252">
        <v>1.2</v>
      </c>
      <c r="I229" s="253"/>
      <c r="J229" s="249"/>
      <c r="K229" s="249"/>
      <c r="L229" s="254"/>
      <c r="M229" s="255"/>
      <c r="N229" s="256"/>
      <c r="O229" s="256"/>
      <c r="P229" s="256"/>
      <c r="Q229" s="256"/>
      <c r="R229" s="256"/>
      <c r="S229" s="256"/>
      <c r="T229" s="257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8" t="s">
        <v>150</v>
      </c>
      <c r="AU229" s="258" t="s">
        <v>93</v>
      </c>
      <c r="AV229" s="14" t="s">
        <v>93</v>
      </c>
      <c r="AW229" s="14" t="s">
        <v>36</v>
      </c>
      <c r="AX229" s="14" t="s">
        <v>83</v>
      </c>
      <c r="AY229" s="258" t="s">
        <v>140</v>
      </c>
    </row>
    <row r="230" s="15" customFormat="1">
      <c r="A230" s="15"/>
      <c r="B230" s="259"/>
      <c r="C230" s="260"/>
      <c r="D230" s="233" t="s">
        <v>150</v>
      </c>
      <c r="E230" s="261" t="s">
        <v>1</v>
      </c>
      <c r="F230" s="262" t="s">
        <v>155</v>
      </c>
      <c r="G230" s="260"/>
      <c r="H230" s="263">
        <v>199.30000000000001</v>
      </c>
      <c r="I230" s="264"/>
      <c r="J230" s="260"/>
      <c r="K230" s="260"/>
      <c r="L230" s="265"/>
      <c r="M230" s="266"/>
      <c r="N230" s="267"/>
      <c r="O230" s="267"/>
      <c r="P230" s="267"/>
      <c r="Q230" s="267"/>
      <c r="R230" s="267"/>
      <c r="S230" s="267"/>
      <c r="T230" s="268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9" t="s">
        <v>150</v>
      </c>
      <c r="AU230" s="269" t="s">
        <v>93</v>
      </c>
      <c r="AV230" s="15" t="s">
        <v>146</v>
      </c>
      <c r="AW230" s="15" t="s">
        <v>36</v>
      </c>
      <c r="AX230" s="15" t="s">
        <v>91</v>
      </c>
      <c r="AY230" s="269" t="s">
        <v>140</v>
      </c>
    </row>
    <row r="231" s="2" customFormat="1" ht="14.4" customHeight="1">
      <c r="A231" s="38"/>
      <c r="B231" s="39"/>
      <c r="C231" s="219" t="s">
        <v>319</v>
      </c>
      <c r="D231" s="219" t="s">
        <v>142</v>
      </c>
      <c r="E231" s="220" t="s">
        <v>925</v>
      </c>
      <c r="F231" s="221" t="s">
        <v>926</v>
      </c>
      <c r="G231" s="222" t="s">
        <v>232</v>
      </c>
      <c r="H231" s="223">
        <v>740.20000000000005</v>
      </c>
      <c r="I231" s="224"/>
      <c r="J231" s="225">
        <f>ROUND(I231*H231,2)</f>
        <v>0</v>
      </c>
      <c r="K231" s="226"/>
      <c r="L231" s="44"/>
      <c r="M231" s="227" t="s">
        <v>1</v>
      </c>
      <c r="N231" s="228" t="s">
        <v>48</v>
      </c>
      <c r="O231" s="91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31" t="s">
        <v>146</v>
      </c>
      <c r="AT231" s="231" t="s">
        <v>142</v>
      </c>
      <c r="AU231" s="231" t="s">
        <v>93</v>
      </c>
      <c r="AY231" s="17" t="s">
        <v>140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7" t="s">
        <v>91</v>
      </c>
      <c r="BK231" s="232">
        <f>ROUND(I231*H231,2)</f>
        <v>0</v>
      </c>
      <c r="BL231" s="17" t="s">
        <v>146</v>
      </c>
      <c r="BM231" s="231" t="s">
        <v>1412</v>
      </c>
    </row>
    <row r="232" s="2" customFormat="1">
      <c r="A232" s="38"/>
      <c r="B232" s="39"/>
      <c r="C232" s="40"/>
      <c r="D232" s="233" t="s">
        <v>148</v>
      </c>
      <c r="E232" s="40"/>
      <c r="F232" s="234" t="s">
        <v>928</v>
      </c>
      <c r="G232" s="40"/>
      <c r="H232" s="40"/>
      <c r="I232" s="235"/>
      <c r="J232" s="40"/>
      <c r="K232" s="40"/>
      <c r="L232" s="44"/>
      <c r="M232" s="236"/>
      <c r="N232" s="237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148</v>
      </c>
      <c r="AU232" s="17" t="s">
        <v>93</v>
      </c>
    </row>
    <row r="233" s="14" customFormat="1">
      <c r="A233" s="14"/>
      <c r="B233" s="248"/>
      <c r="C233" s="249"/>
      <c r="D233" s="233" t="s">
        <v>150</v>
      </c>
      <c r="E233" s="250" t="s">
        <v>1</v>
      </c>
      <c r="F233" s="251" t="s">
        <v>1413</v>
      </c>
      <c r="G233" s="249"/>
      <c r="H233" s="252">
        <v>740.20000000000005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8" t="s">
        <v>150</v>
      </c>
      <c r="AU233" s="258" t="s">
        <v>93</v>
      </c>
      <c r="AV233" s="14" t="s">
        <v>93</v>
      </c>
      <c r="AW233" s="14" t="s">
        <v>36</v>
      </c>
      <c r="AX233" s="14" t="s">
        <v>91</v>
      </c>
      <c r="AY233" s="258" t="s">
        <v>140</v>
      </c>
    </row>
    <row r="234" s="2" customFormat="1" ht="14.4" customHeight="1">
      <c r="A234" s="38"/>
      <c r="B234" s="39"/>
      <c r="C234" s="219" t="s">
        <v>324</v>
      </c>
      <c r="D234" s="219" t="s">
        <v>142</v>
      </c>
      <c r="E234" s="220" t="s">
        <v>1414</v>
      </c>
      <c r="F234" s="221" t="s">
        <v>1415</v>
      </c>
      <c r="G234" s="222" t="s">
        <v>450</v>
      </c>
      <c r="H234" s="223">
        <v>10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48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146</v>
      </c>
      <c r="AT234" s="231" t="s">
        <v>142</v>
      </c>
      <c r="AU234" s="231" t="s">
        <v>93</v>
      </c>
      <c r="AY234" s="17" t="s">
        <v>140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91</v>
      </c>
      <c r="BK234" s="232">
        <f>ROUND(I234*H234,2)</f>
        <v>0</v>
      </c>
      <c r="BL234" s="17" t="s">
        <v>146</v>
      </c>
      <c r="BM234" s="231" t="s">
        <v>1416</v>
      </c>
    </row>
    <row r="235" s="2" customFormat="1">
      <c r="A235" s="38"/>
      <c r="B235" s="39"/>
      <c r="C235" s="40"/>
      <c r="D235" s="233" t="s">
        <v>148</v>
      </c>
      <c r="E235" s="40"/>
      <c r="F235" s="234" t="s">
        <v>1417</v>
      </c>
      <c r="G235" s="40"/>
      <c r="H235" s="40"/>
      <c r="I235" s="235"/>
      <c r="J235" s="40"/>
      <c r="K235" s="40"/>
      <c r="L235" s="44"/>
      <c r="M235" s="236"/>
      <c r="N235" s="237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148</v>
      </c>
      <c r="AU235" s="17" t="s">
        <v>93</v>
      </c>
    </row>
    <row r="236" s="2" customFormat="1" ht="14.4" customHeight="1">
      <c r="A236" s="38"/>
      <c r="B236" s="39"/>
      <c r="C236" s="219" t="s">
        <v>332</v>
      </c>
      <c r="D236" s="219" t="s">
        <v>142</v>
      </c>
      <c r="E236" s="220" t="s">
        <v>1418</v>
      </c>
      <c r="F236" s="221" t="s">
        <v>1419</v>
      </c>
      <c r="G236" s="222" t="s">
        <v>450</v>
      </c>
      <c r="H236" s="223">
        <v>10</v>
      </c>
      <c r="I236" s="224"/>
      <c r="J236" s="225">
        <f>ROUND(I236*H236,2)</f>
        <v>0</v>
      </c>
      <c r="K236" s="226"/>
      <c r="L236" s="44"/>
      <c r="M236" s="227" t="s">
        <v>1</v>
      </c>
      <c r="N236" s="228" t="s">
        <v>48</v>
      </c>
      <c r="O236" s="91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31" t="s">
        <v>146</v>
      </c>
      <c r="AT236" s="231" t="s">
        <v>142</v>
      </c>
      <c r="AU236" s="231" t="s">
        <v>93</v>
      </c>
      <c r="AY236" s="17" t="s">
        <v>140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7" t="s">
        <v>91</v>
      </c>
      <c r="BK236" s="232">
        <f>ROUND(I236*H236,2)</f>
        <v>0</v>
      </c>
      <c r="BL236" s="17" t="s">
        <v>146</v>
      </c>
      <c r="BM236" s="231" t="s">
        <v>1420</v>
      </c>
    </row>
    <row r="237" s="2" customFormat="1">
      <c r="A237" s="38"/>
      <c r="B237" s="39"/>
      <c r="C237" s="40"/>
      <c r="D237" s="233" t="s">
        <v>148</v>
      </c>
      <c r="E237" s="40"/>
      <c r="F237" s="234" t="s">
        <v>1421</v>
      </c>
      <c r="G237" s="40"/>
      <c r="H237" s="40"/>
      <c r="I237" s="235"/>
      <c r="J237" s="40"/>
      <c r="K237" s="40"/>
      <c r="L237" s="44"/>
      <c r="M237" s="236"/>
      <c r="N237" s="237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148</v>
      </c>
      <c r="AU237" s="17" t="s">
        <v>93</v>
      </c>
    </row>
    <row r="238" s="2" customFormat="1" ht="14.4" customHeight="1">
      <c r="A238" s="38"/>
      <c r="B238" s="39"/>
      <c r="C238" s="219" t="s">
        <v>337</v>
      </c>
      <c r="D238" s="219" t="s">
        <v>142</v>
      </c>
      <c r="E238" s="220" t="s">
        <v>1422</v>
      </c>
      <c r="F238" s="221" t="s">
        <v>1423</v>
      </c>
      <c r="G238" s="222" t="s">
        <v>232</v>
      </c>
      <c r="H238" s="223">
        <v>384.20800000000003</v>
      </c>
      <c r="I238" s="224"/>
      <c r="J238" s="225">
        <f>ROUND(I238*H238,2)</f>
        <v>0</v>
      </c>
      <c r="K238" s="226"/>
      <c r="L238" s="44"/>
      <c r="M238" s="227" t="s">
        <v>1</v>
      </c>
      <c r="N238" s="228" t="s">
        <v>48</v>
      </c>
      <c r="O238" s="91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31" t="s">
        <v>146</v>
      </c>
      <c r="AT238" s="231" t="s">
        <v>142</v>
      </c>
      <c r="AU238" s="231" t="s">
        <v>93</v>
      </c>
      <c r="AY238" s="17" t="s">
        <v>140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7" t="s">
        <v>91</v>
      </c>
      <c r="BK238" s="232">
        <f>ROUND(I238*H238,2)</f>
        <v>0</v>
      </c>
      <c r="BL238" s="17" t="s">
        <v>146</v>
      </c>
      <c r="BM238" s="231" t="s">
        <v>1424</v>
      </c>
    </row>
    <row r="239" s="2" customFormat="1">
      <c r="A239" s="38"/>
      <c r="B239" s="39"/>
      <c r="C239" s="40"/>
      <c r="D239" s="233" t="s">
        <v>148</v>
      </c>
      <c r="E239" s="40"/>
      <c r="F239" s="234" t="s">
        <v>1425</v>
      </c>
      <c r="G239" s="40"/>
      <c r="H239" s="40"/>
      <c r="I239" s="235"/>
      <c r="J239" s="40"/>
      <c r="K239" s="40"/>
      <c r="L239" s="44"/>
      <c r="M239" s="236"/>
      <c r="N239" s="237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148</v>
      </c>
      <c r="AU239" s="17" t="s">
        <v>93</v>
      </c>
    </row>
    <row r="240" s="13" customFormat="1">
      <c r="A240" s="13"/>
      <c r="B240" s="238"/>
      <c r="C240" s="239"/>
      <c r="D240" s="233" t="s">
        <v>150</v>
      </c>
      <c r="E240" s="240" t="s">
        <v>1</v>
      </c>
      <c r="F240" s="241" t="s">
        <v>1426</v>
      </c>
      <c r="G240" s="239"/>
      <c r="H240" s="240" t="s">
        <v>1</v>
      </c>
      <c r="I240" s="242"/>
      <c r="J240" s="239"/>
      <c r="K240" s="239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150</v>
      </c>
      <c r="AU240" s="247" t="s">
        <v>93</v>
      </c>
      <c r="AV240" s="13" t="s">
        <v>91</v>
      </c>
      <c r="AW240" s="13" t="s">
        <v>36</v>
      </c>
      <c r="AX240" s="13" t="s">
        <v>83</v>
      </c>
      <c r="AY240" s="247" t="s">
        <v>140</v>
      </c>
    </row>
    <row r="241" s="13" customFormat="1">
      <c r="A241" s="13"/>
      <c r="B241" s="238"/>
      <c r="C241" s="239"/>
      <c r="D241" s="233" t="s">
        <v>150</v>
      </c>
      <c r="E241" s="240" t="s">
        <v>1</v>
      </c>
      <c r="F241" s="241" t="s">
        <v>1427</v>
      </c>
      <c r="G241" s="239"/>
      <c r="H241" s="240" t="s">
        <v>1</v>
      </c>
      <c r="I241" s="242"/>
      <c r="J241" s="239"/>
      <c r="K241" s="239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150</v>
      </c>
      <c r="AU241" s="247" t="s">
        <v>93</v>
      </c>
      <c r="AV241" s="13" t="s">
        <v>91</v>
      </c>
      <c r="AW241" s="13" t="s">
        <v>36</v>
      </c>
      <c r="AX241" s="13" t="s">
        <v>83</v>
      </c>
      <c r="AY241" s="247" t="s">
        <v>140</v>
      </c>
    </row>
    <row r="242" s="14" customFormat="1">
      <c r="A242" s="14"/>
      <c r="B242" s="248"/>
      <c r="C242" s="249"/>
      <c r="D242" s="233" t="s">
        <v>150</v>
      </c>
      <c r="E242" s="250" t="s">
        <v>1</v>
      </c>
      <c r="F242" s="251" t="s">
        <v>1428</v>
      </c>
      <c r="G242" s="249"/>
      <c r="H242" s="252">
        <v>384.20800000000003</v>
      </c>
      <c r="I242" s="253"/>
      <c r="J242" s="249"/>
      <c r="K242" s="249"/>
      <c r="L242" s="254"/>
      <c r="M242" s="255"/>
      <c r="N242" s="256"/>
      <c r="O242" s="256"/>
      <c r="P242" s="256"/>
      <c r="Q242" s="256"/>
      <c r="R242" s="256"/>
      <c r="S242" s="256"/>
      <c r="T242" s="25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8" t="s">
        <v>150</v>
      </c>
      <c r="AU242" s="258" t="s">
        <v>93</v>
      </c>
      <c r="AV242" s="14" t="s">
        <v>93</v>
      </c>
      <c r="AW242" s="14" t="s">
        <v>36</v>
      </c>
      <c r="AX242" s="14" t="s">
        <v>91</v>
      </c>
      <c r="AY242" s="258" t="s">
        <v>140</v>
      </c>
    </row>
    <row r="243" s="2" customFormat="1" ht="14.4" customHeight="1">
      <c r="A243" s="38"/>
      <c r="B243" s="39"/>
      <c r="C243" s="219" t="s">
        <v>342</v>
      </c>
      <c r="D243" s="219" t="s">
        <v>142</v>
      </c>
      <c r="E243" s="220" t="s">
        <v>307</v>
      </c>
      <c r="F243" s="221" t="s">
        <v>308</v>
      </c>
      <c r="G243" s="222" t="s">
        <v>232</v>
      </c>
      <c r="H243" s="223">
        <v>939.5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48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146</v>
      </c>
      <c r="AT243" s="231" t="s">
        <v>142</v>
      </c>
      <c r="AU243" s="231" t="s">
        <v>93</v>
      </c>
      <c r="AY243" s="17" t="s">
        <v>140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91</v>
      </c>
      <c r="BK243" s="232">
        <f>ROUND(I243*H243,2)</f>
        <v>0</v>
      </c>
      <c r="BL243" s="17" t="s">
        <v>146</v>
      </c>
      <c r="BM243" s="231" t="s">
        <v>1429</v>
      </c>
    </row>
    <row r="244" s="2" customFormat="1">
      <c r="A244" s="38"/>
      <c r="B244" s="39"/>
      <c r="C244" s="40"/>
      <c r="D244" s="233" t="s">
        <v>148</v>
      </c>
      <c r="E244" s="40"/>
      <c r="F244" s="234" t="s">
        <v>310</v>
      </c>
      <c r="G244" s="40"/>
      <c r="H244" s="40"/>
      <c r="I244" s="235"/>
      <c r="J244" s="40"/>
      <c r="K244" s="40"/>
      <c r="L244" s="44"/>
      <c r="M244" s="236"/>
      <c r="N244" s="237"/>
      <c r="O244" s="91"/>
      <c r="P244" s="91"/>
      <c r="Q244" s="91"/>
      <c r="R244" s="91"/>
      <c r="S244" s="91"/>
      <c r="T244" s="92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T244" s="17" t="s">
        <v>148</v>
      </c>
      <c r="AU244" s="17" t="s">
        <v>93</v>
      </c>
    </row>
    <row r="245" s="14" customFormat="1">
      <c r="A245" s="14"/>
      <c r="B245" s="248"/>
      <c r="C245" s="249"/>
      <c r="D245" s="233" t="s">
        <v>150</v>
      </c>
      <c r="E245" s="250" t="s">
        <v>1</v>
      </c>
      <c r="F245" s="251" t="s">
        <v>1430</v>
      </c>
      <c r="G245" s="249"/>
      <c r="H245" s="252">
        <v>939.5</v>
      </c>
      <c r="I245" s="253"/>
      <c r="J245" s="249"/>
      <c r="K245" s="249"/>
      <c r="L245" s="254"/>
      <c r="M245" s="255"/>
      <c r="N245" s="256"/>
      <c r="O245" s="256"/>
      <c r="P245" s="256"/>
      <c r="Q245" s="256"/>
      <c r="R245" s="256"/>
      <c r="S245" s="256"/>
      <c r="T245" s="25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8" t="s">
        <v>150</v>
      </c>
      <c r="AU245" s="258" t="s">
        <v>93</v>
      </c>
      <c r="AV245" s="14" t="s">
        <v>93</v>
      </c>
      <c r="AW245" s="14" t="s">
        <v>36</v>
      </c>
      <c r="AX245" s="14" t="s">
        <v>91</v>
      </c>
      <c r="AY245" s="258" t="s">
        <v>140</v>
      </c>
    </row>
    <row r="246" s="2" customFormat="1" ht="14.4" customHeight="1">
      <c r="A246" s="38"/>
      <c r="B246" s="39"/>
      <c r="C246" s="219" t="s">
        <v>351</v>
      </c>
      <c r="D246" s="219" t="s">
        <v>142</v>
      </c>
      <c r="E246" s="220" t="s">
        <v>314</v>
      </c>
      <c r="F246" s="221" t="s">
        <v>315</v>
      </c>
      <c r="G246" s="222" t="s">
        <v>232</v>
      </c>
      <c r="H246" s="223">
        <v>9395</v>
      </c>
      <c r="I246" s="224"/>
      <c r="J246" s="225">
        <f>ROUND(I246*H246,2)</f>
        <v>0</v>
      </c>
      <c r="K246" s="226"/>
      <c r="L246" s="44"/>
      <c r="M246" s="227" t="s">
        <v>1</v>
      </c>
      <c r="N246" s="228" t="s">
        <v>48</v>
      </c>
      <c r="O246" s="91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31" t="s">
        <v>146</v>
      </c>
      <c r="AT246" s="231" t="s">
        <v>142</v>
      </c>
      <c r="AU246" s="231" t="s">
        <v>93</v>
      </c>
      <c r="AY246" s="17" t="s">
        <v>140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7" t="s">
        <v>91</v>
      </c>
      <c r="BK246" s="232">
        <f>ROUND(I246*H246,2)</f>
        <v>0</v>
      </c>
      <c r="BL246" s="17" t="s">
        <v>146</v>
      </c>
      <c r="BM246" s="231" t="s">
        <v>1431</v>
      </c>
    </row>
    <row r="247" s="2" customFormat="1">
      <c r="A247" s="38"/>
      <c r="B247" s="39"/>
      <c r="C247" s="40"/>
      <c r="D247" s="233" t="s">
        <v>148</v>
      </c>
      <c r="E247" s="40"/>
      <c r="F247" s="234" t="s">
        <v>317</v>
      </c>
      <c r="G247" s="40"/>
      <c r="H247" s="40"/>
      <c r="I247" s="235"/>
      <c r="J247" s="40"/>
      <c r="K247" s="40"/>
      <c r="L247" s="44"/>
      <c r="M247" s="236"/>
      <c r="N247" s="237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148</v>
      </c>
      <c r="AU247" s="17" t="s">
        <v>93</v>
      </c>
    </row>
    <row r="248" s="14" customFormat="1">
      <c r="A248" s="14"/>
      <c r="B248" s="248"/>
      <c r="C248" s="249"/>
      <c r="D248" s="233" t="s">
        <v>150</v>
      </c>
      <c r="E248" s="249"/>
      <c r="F248" s="251" t="s">
        <v>1432</v>
      </c>
      <c r="G248" s="249"/>
      <c r="H248" s="252">
        <v>9395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150</v>
      </c>
      <c r="AU248" s="258" t="s">
        <v>93</v>
      </c>
      <c r="AV248" s="14" t="s">
        <v>93</v>
      </c>
      <c r="AW248" s="14" t="s">
        <v>4</v>
      </c>
      <c r="AX248" s="14" t="s">
        <v>91</v>
      </c>
      <c r="AY248" s="258" t="s">
        <v>140</v>
      </c>
    </row>
    <row r="249" s="2" customFormat="1" ht="14.4" customHeight="1">
      <c r="A249" s="38"/>
      <c r="B249" s="39"/>
      <c r="C249" s="219" t="s">
        <v>356</v>
      </c>
      <c r="D249" s="219" t="s">
        <v>142</v>
      </c>
      <c r="E249" s="220" t="s">
        <v>1433</v>
      </c>
      <c r="F249" s="221" t="s">
        <v>1434</v>
      </c>
      <c r="G249" s="222" t="s">
        <v>232</v>
      </c>
      <c r="H249" s="223">
        <v>192.10400000000001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48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146</v>
      </c>
      <c r="AT249" s="231" t="s">
        <v>142</v>
      </c>
      <c r="AU249" s="231" t="s">
        <v>93</v>
      </c>
      <c r="AY249" s="17" t="s">
        <v>140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91</v>
      </c>
      <c r="BK249" s="232">
        <f>ROUND(I249*H249,2)</f>
        <v>0</v>
      </c>
      <c r="BL249" s="17" t="s">
        <v>146</v>
      </c>
      <c r="BM249" s="231" t="s">
        <v>1435</v>
      </c>
    </row>
    <row r="250" s="2" customFormat="1">
      <c r="A250" s="38"/>
      <c r="B250" s="39"/>
      <c r="C250" s="40"/>
      <c r="D250" s="233" t="s">
        <v>148</v>
      </c>
      <c r="E250" s="40"/>
      <c r="F250" s="234" t="s">
        <v>1436</v>
      </c>
      <c r="G250" s="40"/>
      <c r="H250" s="40"/>
      <c r="I250" s="235"/>
      <c r="J250" s="40"/>
      <c r="K250" s="40"/>
      <c r="L250" s="44"/>
      <c r="M250" s="236"/>
      <c r="N250" s="237"/>
      <c r="O250" s="91"/>
      <c r="P250" s="91"/>
      <c r="Q250" s="91"/>
      <c r="R250" s="91"/>
      <c r="S250" s="91"/>
      <c r="T250" s="92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T250" s="17" t="s">
        <v>148</v>
      </c>
      <c r="AU250" s="17" t="s">
        <v>93</v>
      </c>
    </row>
    <row r="251" s="13" customFormat="1">
      <c r="A251" s="13"/>
      <c r="B251" s="238"/>
      <c r="C251" s="239"/>
      <c r="D251" s="233" t="s">
        <v>150</v>
      </c>
      <c r="E251" s="240" t="s">
        <v>1</v>
      </c>
      <c r="F251" s="241" t="s">
        <v>1427</v>
      </c>
      <c r="G251" s="239"/>
      <c r="H251" s="240" t="s">
        <v>1</v>
      </c>
      <c r="I251" s="242"/>
      <c r="J251" s="239"/>
      <c r="K251" s="239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150</v>
      </c>
      <c r="AU251" s="247" t="s">
        <v>93</v>
      </c>
      <c r="AV251" s="13" t="s">
        <v>91</v>
      </c>
      <c r="AW251" s="13" t="s">
        <v>36</v>
      </c>
      <c r="AX251" s="13" t="s">
        <v>83</v>
      </c>
      <c r="AY251" s="247" t="s">
        <v>140</v>
      </c>
    </row>
    <row r="252" s="14" customFormat="1">
      <c r="A252" s="14"/>
      <c r="B252" s="248"/>
      <c r="C252" s="249"/>
      <c r="D252" s="233" t="s">
        <v>150</v>
      </c>
      <c r="E252" s="250" t="s">
        <v>1</v>
      </c>
      <c r="F252" s="251" t="s">
        <v>1437</v>
      </c>
      <c r="G252" s="249"/>
      <c r="H252" s="252">
        <v>192.10400000000001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8" t="s">
        <v>150</v>
      </c>
      <c r="AU252" s="258" t="s">
        <v>93</v>
      </c>
      <c r="AV252" s="14" t="s">
        <v>93</v>
      </c>
      <c r="AW252" s="14" t="s">
        <v>36</v>
      </c>
      <c r="AX252" s="14" t="s">
        <v>91</v>
      </c>
      <c r="AY252" s="258" t="s">
        <v>140</v>
      </c>
    </row>
    <row r="253" s="2" customFormat="1" ht="14.4" customHeight="1">
      <c r="A253" s="38"/>
      <c r="B253" s="39"/>
      <c r="C253" s="219" t="s">
        <v>362</v>
      </c>
      <c r="D253" s="219" t="s">
        <v>142</v>
      </c>
      <c r="E253" s="220" t="s">
        <v>1438</v>
      </c>
      <c r="F253" s="221" t="s">
        <v>1439</v>
      </c>
      <c r="G253" s="222" t="s">
        <v>232</v>
      </c>
      <c r="H253" s="223">
        <v>30</v>
      </c>
      <c r="I253" s="224"/>
      <c r="J253" s="225">
        <f>ROUND(I253*H253,2)</f>
        <v>0</v>
      </c>
      <c r="K253" s="226"/>
      <c r="L253" s="44"/>
      <c r="M253" s="227" t="s">
        <v>1</v>
      </c>
      <c r="N253" s="228" t="s">
        <v>48</v>
      </c>
      <c r="O253" s="91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31" t="s">
        <v>146</v>
      </c>
      <c r="AT253" s="231" t="s">
        <v>142</v>
      </c>
      <c r="AU253" s="231" t="s">
        <v>93</v>
      </c>
      <c r="AY253" s="17" t="s">
        <v>140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7" t="s">
        <v>91</v>
      </c>
      <c r="BK253" s="232">
        <f>ROUND(I253*H253,2)</f>
        <v>0</v>
      </c>
      <c r="BL253" s="17" t="s">
        <v>146</v>
      </c>
      <c r="BM253" s="231" t="s">
        <v>1440</v>
      </c>
    </row>
    <row r="254" s="2" customFormat="1">
      <c r="A254" s="38"/>
      <c r="B254" s="39"/>
      <c r="C254" s="40"/>
      <c r="D254" s="233" t="s">
        <v>148</v>
      </c>
      <c r="E254" s="40"/>
      <c r="F254" s="234" t="s">
        <v>1441</v>
      </c>
      <c r="G254" s="40"/>
      <c r="H254" s="40"/>
      <c r="I254" s="235"/>
      <c r="J254" s="40"/>
      <c r="K254" s="40"/>
      <c r="L254" s="44"/>
      <c r="M254" s="236"/>
      <c r="N254" s="237"/>
      <c r="O254" s="91"/>
      <c r="P254" s="91"/>
      <c r="Q254" s="91"/>
      <c r="R254" s="91"/>
      <c r="S254" s="91"/>
      <c r="T254" s="92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T254" s="17" t="s">
        <v>148</v>
      </c>
      <c r="AU254" s="17" t="s">
        <v>93</v>
      </c>
    </row>
    <row r="255" s="13" customFormat="1">
      <c r="A255" s="13"/>
      <c r="B255" s="238"/>
      <c r="C255" s="239"/>
      <c r="D255" s="233" t="s">
        <v>150</v>
      </c>
      <c r="E255" s="240" t="s">
        <v>1</v>
      </c>
      <c r="F255" s="241" t="s">
        <v>1442</v>
      </c>
      <c r="G255" s="239"/>
      <c r="H255" s="240" t="s">
        <v>1</v>
      </c>
      <c r="I255" s="242"/>
      <c r="J255" s="239"/>
      <c r="K255" s="239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150</v>
      </c>
      <c r="AU255" s="247" t="s">
        <v>93</v>
      </c>
      <c r="AV255" s="13" t="s">
        <v>91</v>
      </c>
      <c r="AW255" s="13" t="s">
        <v>36</v>
      </c>
      <c r="AX255" s="13" t="s">
        <v>83</v>
      </c>
      <c r="AY255" s="247" t="s">
        <v>140</v>
      </c>
    </row>
    <row r="256" s="14" customFormat="1">
      <c r="A256" s="14"/>
      <c r="B256" s="248"/>
      <c r="C256" s="249"/>
      <c r="D256" s="233" t="s">
        <v>150</v>
      </c>
      <c r="E256" s="250" t="s">
        <v>1</v>
      </c>
      <c r="F256" s="251" t="s">
        <v>1443</v>
      </c>
      <c r="G256" s="249"/>
      <c r="H256" s="252">
        <v>30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150</v>
      </c>
      <c r="AU256" s="258" t="s">
        <v>93</v>
      </c>
      <c r="AV256" s="14" t="s">
        <v>93</v>
      </c>
      <c r="AW256" s="14" t="s">
        <v>36</v>
      </c>
      <c r="AX256" s="14" t="s">
        <v>91</v>
      </c>
      <c r="AY256" s="258" t="s">
        <v>140</v>
      </c>
    </row>
    <row r="257" s="2" customFormat="1" ht="14.4" customHeight="1">
      <c r="A257" s="38"/>
      <c r="B257" s="39"/>
      <c r="C257" s="219" t="s">
        <v>367</v>
      </c>
      <c r="D257" s="219" t="s">
        <v>142</v>
      </c>
      <c r="E257" s="220" t="s">
        <v>320</v>
      </c>
      <c r="F257" s="221" t="s">
        <v>321</v>
      </c>
      <c r="G257" s="222" t="s">
        <v>232</v>
      </c>
      <c r="H257" s="223">
        <v>939.5</v>
      </c>
      <c r="I257" s="224"/>
      <c r="J257" s="225">
        <f>ROUND(I257*H257,2)</f>
        <v>0</v>
      </c>
      <c r="K257" s="226"/>
      <c r="L257" s="44"/>
      <c r="M257" s="227" t="s">
        <v>1</v>
      </c>
      <c r="N257" s="228" t="s">
        <v>48</v>
      </c>
      <c r="O257" s="91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146</v>
      </c>
      <c r="AT257" s="231" t="s">
        <v>142</v>
      </c>
      <c r="AU257" s="231" t="s">
        <v>93</v>
      </c>
      <c r="AY257" s="17" t="s">
        <v>140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91</v>
      </c>
      <c r="BK257" s="232">
        <f>ROUND(I257*H257,2)</f>
        <v>0</v>
      </c>
      <c r="BL257" s="17" t="s">
        <v>146</v>
      </c>
      <c r="BM257" s="231" t="s">
        <v>1444</v>
      </c>
    </row>
    <row r="258" s="2" customFormat="1">
      <c r="A258" s="38"/>
      <c r="B258" s="39"/>
      <c r="C258" s="40"/>
      <c r="D258" s="233" t="s">
        <v>148</v>
      </c>
      <c r="E258" s="40"/>
      <c r="F258" s="234" t="s">
        <v>323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148</v>
      </c>
      <c r="AU258" s="17" t="s">
        <v>93</v>
      </c>
    </row>
    <row r="259" s="2" customFormat="1" ht="14.4" customHeight="1">
      <c r="A259" s="38"/>
      <c r="B259" s="39"/>
      <c r="C259" s="219" t="s">
        <v>374</v>
      </c>
      <c r="D259" s="219" t="s">
        <v>142</v>
      </c>
      <c r="E259" s="220" t="s">
        <v>325</v>
      </c>
      <c r="F259" s="221" t="s">
        <v>326</v>
      </c>
      <c r="G259" s="222" t="s">
        <v>232</v>
      </c>
      <c r="H259" s="223">
        <v>517.97799999999995</v>
      </c>
      <c r="I259" s="224"/>
      <c r="J259" s="225">
        <f>ROUND(I259*H259,2)</f>
        <v>0</v>
      </c>
      <c r="K259" s="226"/>
      <c r="L259" s="44"/>
      <c r="M259" s="227" t="s">
        <v>1</v>
      </c>
      <c r="N259" s="228" t="s">
        <v>48</v>
      </c>
      <c r="O259" s="91"/>
      <c r="P259" s="229">
        <f>O259*H259</f>
        <v>0</v>
      </c>
      <c r="Q259" s="229">
        <v>0</v>
      </c>
      <c r="R259" s="229">
        <f>Q259*H259</f>
        <v>0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146</v>
      </c>
      <c r="AT259" s="231" t="s">
        <v>142</v>
      </c>
      <c r="AU259" s="231" t="s">
        <v>93</v>
      </c>
      <c r="AY259" s="17" t="s">
        <v>140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91</v>
      </c>
      <c r="BK259" s="232">
        <f>ROUND(I259*H259,2)</f>
        <v>0</v>
      </c>
      <c r="BL259" s="17" t="s">
        <v>146</v>
      </c>
      <c r="BM259" s="231" t="s">
        <v>1445</v>
      </c>
    </row>
    <row r="260" s="2" customFormat="1">
      <c r="A260" s="38"/>
      <c r="B260" s="39"/>
      <c r="C260" s="40"/>
      <c r="D260" s="233" t="s">
        <v>148</v>
      </c>
      <c r="E260" s="40"/>
      <c r="F260" s="234" t="s">
        <v>328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148</v>
      </c>
      <c r="AU260" s="17" t="s">
        <v>93</v>
      </c>
    </row>
    <row r="261" s="13" customFormat="1">
      <c r="A261" s="13"/>
      <c r="B261" s="238"/>
      <c r="C261" s="239"/>
      <c r="D261" s="233" t="s">
        <v>150</v>
      </c>
      <c r="E261" s="240" t="s">
        <v>1</v>
      </c>
      <c r="F261" s="241" t="s">
        <v>1446</v>
      </c>
      <c r="G261" s="239"/>
      <c r="H261" s="240" t="s">
        <v>1</v>
      </c>
      <c r="I261" s="242"/>
      <c r="J261" s="239"/>
      <c r="K261" s="239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150</v>
      </c>
      <c r="AU261" s="247" t="s">
        <v>93</v>
      </c>
      <c r="AV261" s="13" t="s">
        <v>91</v>
      </c>
      <c r="AW261" s="13" t="s">
        <v>36</v>
      </c>
      <c r="AX261" s="13" t="s">
        <v>83</v>
      </c>
      <c r="AY261" s="247" t="s">
        <v>140</v>
      </c>
    </row>
    <row r="262" s="14" customFormat="1">
      <c r="A262" s="14"/>
      <c r="B262" s="248"/>
      <c r="C262" s="249"/>
      <c r="D262" s="233" t="s">
        <v>150</v>
      </c>
      <c r="E262" s="250" t="s">
        <v>1</v>
      </c>
      <c r="F262" s="251" t="s">
        <v>1447</v>
      </c>
      <c r="G262" s="249"/>
      <c r="H262" s="252">
        <v>517.97799999999995</v>
      </c>
      <c r="I262" s="253"/>
      <c r="J262" s="249"/>
      <c r="K262" s="249"/>
      <c r="L262" s="254"/>
      <c r="M262" s="255"/>
      <c r="N262" s="256"/>
      <c r="O262" s="256"/>
      <c r="P262" s="256"/>
      <c r="Q262" s="256"/>
      <c r="R262" s="256"/>
      <c r="S262" s="256"/>
      <c r="T262" s="257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8" t="s">
        <v>150</v>
      </c>
      <c r="AU262" s="258" t="s">
        <v>93</v>
      </c>
      <c r="AV262" s="14" t="s">
        <v>93</v>
      </c>
      <c r="AW262" s="14" t="s">
        <v>36</v>
      </c>
      <c r="AX262" s="14" t="s">
        <v>91</v>
      </c>
      <c r="AY262" s="258" t="s">
        <v>140</v>
      </c>
    </row>
    <row r="263" s="2" customFormat="1" ht="14.4" customHeight="1">
      <c r="A263" s="38"/>
      <c r="B263" s="39"/>
      <c r="C263" s="270" t="s">
        <v>382</v>
      </c>
      <c r="D263" s="270" t="s">
        <v>290</v>
      </c>
      <c r="E263" s="271" t="s">
        <v>338</v>
      </c>
      <c r="F263" s="272" t="s">
        <v>339</v>
      </c>
      <c r="G263" s="273" t="s">
        <v>293</v>
      </c>
      <c r="H263" s="274">
        <v>651.74800000000005</v>
      </c>
      <c r="I263" s="275"/>
      <c r="J263" s="276">
        <f>ROUND(I263*H263,2)</f>
        <v>0</v>
      </c>
      <c r="K263" s="277"/>
      <c r="L263" s="278"/>
      <c r="M263" s="279" t="s">
        <v>1</v>
      </c>
      <c r="N263" s="280" t="s">
        <v>48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207</v>
      </c>
      <c r="AT263" s="231" t="s">
        <v>290</v>
      </c>
      <c r="AU263" s="231" t="s">
        <v>93</v>
      </c>
      <c r="AY263" s="17" t="s">
        <v>140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91</v>
      </c>
      <c r="BK263" s="232">
        <f>ROUND(I263*H263,2)</f>
        <v>0</v>
      </c>
      <c r="BL263" s="17" t="s">
        <v>146</v>
      </c>
      <c r="BM263" s="231" t="s">
        <v>1448</v>
      </c>
    </row>
    <row r="264" s="2" customFormat="1">
      <c r="A264" s="38"/>
      <c r="B264" s="39"/>
      <c r="C264" s="40"/>
      <c r="D264" s="233" t="s">
        <v>148</v>
      </c>
      <c r="E264" s="40"/>
      <c r="F264" s="234" t="s">
        <v>339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148</v>
      </c>
      <c r="AU264" s="17" t="s">
        <v>93</v>
      </c>
    </row>
    <row r="265" s="13" customFormat="1">
      <c r="A265" s="13"/>
      <c r="B265" s="238"/>
      <c r="C265" s="239"/>
      <c r="D265" s="233" t="s">
        <v>150</v>
      </c>
      <c r="E265" s="240" t="s">
        <v>1</v>
      </c>
      <c r="F265" s="241" t="s">
        <v>1449</v>
      </c>
      <c r="G265" s="239"/>
      <c r="H265" s="240" t="s">
        <v>1</v>
      </c>
      <c r="I265" s="242"/>
      <c r="J265" s="239"/>
      <c r="K265" s="239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150</v>
      </c>
      <c r="AU265" s="247" t="s">
        <v>93</v>
      </c>
      <c r="AV265" s="13" t="s">
        <v>91</v>
      </c>
      <c r="AW265" s="13" t="s">
        <v>36</v>
      </c>
      <c r="AX265" s="13" t="s">
        <v>83</v>
      </c>
      <c r="AY265" s="247" t="s">
        <v>140</v>
      </c>
    </row>
    <row r="266" s="14" customFormat="1">
      <c r="A266" s="14"/>
      <c r="B266" s="248"/>
      <c r="C266" s="249"/>
      <c r="D266" s="233" t="s">
        <v>150</v>
      </c>
      <c r="E266" s="250" t="s">
        <v>1</v>
      </c>
      <c r="F266" s="251" t="s">
        <v>1450</v>
      </c>
      <c r="G266" s="249"/>
      <c r="H266" s="252">
        <v>651.74800000000005</v>
      </c>
      <c r="I266" s="253"/>
      <c r="J266" s="249"/>
      <c r="K266" s="249"/>
      <c r="L266" s="254"/>
      <c r="M266" s="255"/>
      <c r="N266" s="256"/>
      <c r="O266" s="256"/>
      <c r="P266" s="256"/>
      <c r="Q266" s="256"/>
      <c r="R266" s="256"/>
      <c r="S266" s="256"/>
      <c r="T266" s="257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8" t="s">
        <v>150</v>
      </c>
      <c r="AU266" s="258" t="s">
        <v>93</v>
      </c>
      <c r="AV266" s="14" t="s">
        <v>93</v>
      </c>
      <c r="AW266" s="14" t="s">
        <v>36</v>
      </c>
      <c r="AX266" s="14" t="s">
        <v>91</v>
      </c>
      <c r="AY266" s="258" t="s">
        <v>140</v>
      </c>
    </row>
    <row r="267" s="2" customFormat="1" ht="14.4" customHeight="1">
      <c r="A267" s="38"/>
      <c r="B267" s="39"/>
      <c r="C267" s="219" t="s">
        <v>389</v>
      </c>
      <c r="D267" s="219" t="s">
        <v>142</v>
      </c>
      <c r="E267" s="220" t="s">
        <v>343</v>
      </c>
      <c r="F267" s="221" t="s">
        <v>344</v>
      </c>
      <c r="G267" s="222" t="s">
        <v>232</v>
      </c>
      <c r="H267" s="223">
        <v>112.614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48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146</v>
      </c>
      <c r="AT267" s="231" t="s">
        <v>142</v>
      </c>
      <c r="AU267" s="231" t="s">
        <v>93</v>
      </c>
      <c r="AY267" s="17" t="s">
        <v>140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91</v>
      </c>
      <c r="BK267" s="232">
        <f>ROUND(I267*H267,2)</f>
        <v>0</v>
      </c>
      <c r="BL267" s="17" t="s">
        <v>146</v>
      </c>
      <c r="BM267" s="231" t="s">
        <v>1451</v>
      </c>
    </row>
    <row r="268" s="2" customFormat="1">
      <c r="A268" s="38"/>
      <c r="B268" s="39"/>
      <c r="C268" s="40"/>
      <c r="D268" s="233" t="s">
        <v>148</v>
      </c>
      <c r="E268" s="40"/>
      <c r="F268" s="234" t="s">
        <v>346</v>
      </c>
      <c r="G268" s="40"/>
      <c r="H268" s="40"/>
      <c r="I268" s="235"/>
      <c r="J268" s="40"/>
      <c r="K268" s="40"/>
      <c r="L268" s="44"/>
      <c r="M268" s="236"/>
      <c r="N268" s="237"/>
      <c r="O268" s="91"/>
      <c r="P268" s="91"/>
      <c r="Q268" s="91"/>
      <c r="R268" s="91"/>
      <c r="S268" s="91"/>
      <c r="T268" s="92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T268" s="17" t="s">
        <v>148</v>
      </c>
      <c r="AU268" s="17" t="s">
        <v>93</v>
      </c>
    </row>
    <row r="269" s="13" customFormat="1">
      <c r="A269" s="13"/>
      <c r="B269" s="238"/>
      <c r="C269" s="239"/>
      <c r="D269" s="233" t="s">
        <v>150</v>
      </c>
      <c r="E269" s="240" t="s">
        <v>1</v>
      </c>
      <c r="F269" s="241" t="s">
        <v>1452</v>
      </c>
      <c r="G269" s="239"/>
      <c r="H269" s="240" t="s">
        <v>1</v>
      </c>
      <c r="I269" s="242"/>
      <c r="J269" s="239"/>
      <c r="K269" s="239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150</v>
      </c>
      <c r="AU269" s="247" t="s">
        <v>93</v>
      </c>
      <c r="AV269" s="13" t="s">
        <v>91</v>
      </c>
      <c r="AW269" s="13" t="s">
        <v>36</v>
      </c>
      <c r="AX269" s="13" t="s">
        <v>83</v>
      </c>
      <c r="AY269" s="247" t="s">
        <v>140</v>
      </c>
    </row>
    <row r="270" s="14" customFormat="1">
      <c r="A270" s="14"/>
      <c r="B270" s="248"/>
      <c r="C270" s="249"/>
      <c r="D270" s="233" t="s">
        <v>150</v>
      </c>
      <c r="E270" s="250" t="s">
        <v>1</v>
      </c>
      <c r="F270" s="251" t="s">
        <v>1453</v>
      </c>
      <c r="G270" s="249"/>
      <c r="H270" s="252">
        <v>26.199000000000002</v>
      </c>
      <c r="I270" s="253"/>
      <c r="J270" s="249"/>
      <c r="K270" s="249"/>
      <c r="L270" s="254"/>
      <c r="M270" s="255"/>
      <c r="N270" s="256"/>
      <c r="O270" s="256"/>
      <c r="P270" s="256"/>
      <c r="Q270" s="256"/>
      <c r="R270" s="256"/>
      <c r="S270" s="256"/>
      <c r="T270" s="25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8" t="s">
        <v>150</v>
      </c>
      <c r="AU270" s="258" t="s">
        <v>93</v>
      </c>
      <c r="AV270" s="14" t="s">
        <v>93</v>
      </c>
      <c r="AW270" s="14" t="s">
        <v>36</v>
      </c>
      <c r="AX270" s="14" t="s">
        <v>83</v>
      </c>
      <c r="AY270" s="258" t="s">
        <v>140</v>
      </c>
    </row>
    <row r="271" s="13" customFormat="1">
      <c r="A271" s="13"/>
      <c r="B271" s="238"/>
      <c r="C271" s="239"/>
      <c r="D271" s="233" t="s">
        <v>150</v>
      </c>
      <c r="E271" s="240" t="s">
        <v>1</v>
      </c>
      <c r="F271" s="241" t="s">
        <v>1454</v>
      </c>
      <c r="G271" s="239"/>
      <c r="H271" s="240" t="s">
        <v>1</v>
      </c>
      <c r="I271" s="242"/>
      <c r="J271" s="239"/>
      <c r="K271" s="239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150</v>
      </c>
      <c r="AU271" s="247" t="s">
        <v>93</v>
      </c>
      <c r="AV271" s="13" t="s">
        <v>91</v>
      </c>
      <c r="AW271" s="13" t="s">
        <v>36</v>
      </c>
      <c r="AX271" s="13" t="s">
        <v>83</v>
      </c>
      <c r="AY271" s="247" t="s">
        <v>140</v>
      </c>
    </row>
    <row r="272" s="13" customFormat="1">
      <c r="A272" s="13"/>
      <c r="B272" s="238"/>
      <c r="C272" s="239"/>
      <c r="D272" s="233" t="s">
        <v>150</v>
      </c>
      <c r="E272" s="240" t="s">
        <v>1</v>
      </c>
      <c r="F272" s="241" t="s">
        <v>1455</v>
      </c>
      <c r="G272" s="239"/>
      <c r="H272" s="240" t="s">
        <v>1</v>
      </c>
      <c r="I272" s="242"/>
      <c r="J272" s="239"/>
      <c r="K272" s="239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150</v>
      </c>
      <c r="AU272" s="247" t="s">
        <v>93</v>
      </c>
      <c r="AV272" s="13" t="s">
        <v>91</v>
      </c>
      <c r="AW272" s="13" t="s">
        <v>36</v>
      </c>
      <c r="AX272" s="13" t="s">
        <v>83</v>
      </c>
      <c r="AY272" s="247" t="s">
        <v>140</v>
      </c>
    </row>
    <row r="273" s="14" customFormat="1">
      <c r="A273" s="14"/>
      <c r="B273" s="248"/>
      <c r="C273" s="249"/>
      <c r="D273" s="233" t="s">
        <v>150</v>
      </c>
      <c r="E273" s="250" t="s">
        <v>1</v>
      </c>
      <c r="F273" s="251" t="s">
        <v>1456</v>
      </c>
      <c r="G273" s="249"/>
      <c r="H273" s="252">
        <v>5.5650000000000004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150</v>
      </c>
      <c r="AU273" s="258" t="s">
        <v>93</v>
      </c>
      <c r="AV273" s="14" t="s">
        <v>93</v>
      </c>
      <c r="AW273" s="14" t="s">
        <v>36</v>
      </c>
      <c r="AX273" s="14" t="s">
        <v>83</v>
      </c>
      <c r="AY273" s="258" t="s">
        <v>140</v>
      </c>
    </row>
    <row r="274" s="13" customFormat="1">
      <c r="A274" s="13"/>
      <c r="B274" s="238"/>
      <c r="C274" s="239"/>
      <c r="D274" s="233" t="s">
        <v>150</v>
      </c>
      <c r="E274" s="240" t="s">
        <v>1</v>
      </c>
      <c r="F274" s="241" t="s">
        <v>1457</v>
      </c>
      <c r="G274" s="239"/>
      <c r="H274" s="240" t="s">
        <v>1</v>
      </c>
      <c r="I274" s="242"/>
      <c r="J274" s="239"/>
      <c r="K274" s="239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150</v>
      </c>
      <c r="AU274" s="247" t="s">
        <v>93</v>
      </c>
      <c r="AV274" s="13" t="s">
        <v>91</v>
      </c>
      <c r="AW274" s="13" t="s">
        <v>36</v>
      </c>
      <c r="AX274" s="13" t="s">
        <v>83</v>
      </c>
      <c r="AY274" s="247" t="s">
        <v>140</v>
      </c>
    </row>
    <row r="275" s="14" customFormat="1">
      <c r="A275" s="14"/>
      <c r="B275" s="248"/>
      <c r="C275" s="249"/>
      <c r="D275" s="233" t="s">
        <v>150</v>
      </c>
      <c r="E275" s="250" t="s">
        <v>1</v>
      </c>
      <c r="F275" s="251" t="s">
        <v>1458</v>
      </c>
      <c r="G275" s="249"/>
      <c r="H275" s="252">
        <v>80.849999999999994</v>
      </c>
      <c r="I275" s="253"/>
      <c r="J275" s="249"/>
      <c r="K275" s="249"/>
      <c r="L275" s="254"/>
      <c r="M275" s="255"/>
      <c r="N275" s="256"/>
      <c r="O275" s="256"/>
      <c r="P275" s="256"/>
      <c r="Q275" s="256"/>
      <c r="R275" s="256"/>
      <c r="S275" s="256"/>
      <c r="T275" s="257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8" t="s">
        <v>150</v>
      </c>
      <c r="AU275" s="258" t="s">
        <v>93</v>
      </c>
      <c r="AV275" s="14" t="s">
        <v>93</v>
      </c>
      <c r="AW275" s="14" t="s">
        <v>36</v>
      </c>
      <c r="AX275" s="14" t="s">
        <v>83</v>
      </c>
      <c r="AY275" s="258" t="s">
        <v>140</v>
      </c>
    </row>
    <row r="276" s="15" customFormat="1">
      <c r="A276" s="15"/>
      <c r="B276" s="259"/>
      <c r="C276" s="260"/>
      <c r="D276" s="233" t="s">
        <v>150</v>
      </c>
      <c r="E276" s="261" t="s">
        <v>1</v>
      </c>
      <c r="F276" s="262" t="s">
        <v>155</v>
      </c>
      <c r="G276" s="260"/>
      <c r="H276" s="263">
        <v>112.614</v>
      </c>
      <c r="I276" s="264"/>
      <c r="J276" s="260"/>
      <c r="K276" s="260"/>
      <c r="L276" s="265"/>
      <c r="M276" s="266"/>
      <c r="N276" s="267"/>
      <c r="O276" s="267"/>
      <c r="P276" s="267"/>
      <c r="Q276" s="267"/>
      <c r="R276" s="267"/>
      <c r="S276" s="267"/>
      <c r="T276" s="268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69" t="s">
        <v>150</v>
      </c>
      <c r="AU276" s="269" t="s">
        <v>93</v>
      </c>
      <c r="AV276" s="15" t="s">
        <v>146</v>
      </c>
      <c r="AW276" s="15" t="s">
        <v>36</v>
      </c>
      <c r="AX276" s="15" t="s">
        <v>91</v>
      </c>
      <c r="AY276" s="269" t="s">
        <v>140</v>
      </c>
    </row>
    <row r="277" s="2" customFormat="1" ht="14.4" customHeight="1">
      <c r="A277" s="38"/>
      <c r="B277" s="39"/>
      <c r="C277" s="270" t="s">
        <v>395</v>
      </c>
      <c r="D277" s="270" t="s">
        <v>290</v>
      </c>
      <c r="E277" s="271" t="s">
        <v>352</v>
      </c>
      <c r="F277" s="272" t="s">
        <v>353</v>
      </c>
      <c r="G277" s="273" t="s">
        <v>293</v>
      </c>
      <c r="H277" s="274">
        <v>443.69999999999999</v>
      </c>
      <c r="I277" s="275"/>
      <c r="J277" s="276">
        <f>ROUND(I277*H277,2)</f>
        <v>0</v>
      </c>
      <c r="K277" s="277"/>
      <c r="L277" s="278"/>
      <c r="M277" s="279" t="s">
        <v>1</v>
      </c>
      <c r="N277" s="280" t="s">
        <v>48</v>
      </c>
      <c r="O277" s="91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31" t="s">
        <v>207</v>
      </c>
      <c r="AT277" s="231" t="s">
        <v>290</v>
      </c>
      <c r="AU277" s="231" t="s">
        <v>93</v>
      </c>
      <c r="AY277" s="17" t="s">
        <v>140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7" t="s">
        <v>91</v>
      </c>
      <c r="BK277" s="232">
        <f>ROUND(I277*H277,2)</f>
        <v>0</v>
      </c>
      <c r="BL277" s="17" t="s">
        <v>146</v>
      </c>
      <c r="BM277" s="231" t="s">
        <v>1459</v>
      </c>
    </row>
    <row r="278" s="2" customFormat="1">
      <c r="A278" s="38"/>
      <c r="B278" s="39"/>
      <c r="C278" s="40"/>
      <c r="D278" s="233" t="s">
        <v>148</v>
      </c>
      <c r="E278" s="40"/>
      <c r="F278" s="234" t="s">
        <v>353</v>
      </c>
      <c r="G278" s="40"/>
      <c r="H278" s="40"/>
      <c r="I278" s="235"/>
      <c r="J278" s="40"/>
      <c r="K278" s="40"/>
      <c r="L278" s="44"/>
      <c r="M278" s="236"/>
      <c r="N278" s="237"/>
      <c r="O278" s="91"/>
      <c r="P278" s="91"/>
      <c r="Q278" s="91"/>
      <c r="R278" s="91"/>
      <c r="S278" s="91"/>
      <c r="T278" s="92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T278" s="17" t="s">
        <v>148</v>
      </c>
      <c r="AU278" s="17" t="s">
        <v>93</v>
      </c>
    </row>
    <row r="279" s="14" customFormat="1">
      <c r="A279" s="14"/>
      <c r="B279" s="248"/>
      <c r="C279" s="249"/>
      <c r="D279" s="233" t="s">
        <v>150</v>
      </c>
      <c r="E279" s="250" t="s">
        <v>1</v>
      </c>
      <c r="F279" s="251" t="s">
        <v>1460</v>
      </c>
      <c r="G279" s="249"/>
      <c r="H279" s="252">
        <v>221.84999999999999</v>
      </c>
      <c r="I279" s="253"/>
      <c r="J279" s="249"/>
      <c r="K279" s="249"/>
      <c r="L279" s="254"/>
      <c r="M279" s="255"/>
      <c r="N279" s="256"/>
      <c r="O279" s="256"/>
      <c r="P279" s="256"/>
      <c r="Q279" s="256"/>
      <c r="R279" s="256"/>
      <c r="S279" s="256"/>
      <c r="T279" s="257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8" t="s">
        <v>150</v>
      </c>
      <c r="AU279" s="258" t="s">
        <v>93</v>
      </c>
      <c r="AV279" s="14" t="s">
        <v>93</v>
      </c>
      <c r="AW279" s="14" t="s">
        <v>36</v>
      </c>
      <c r="AX279" s="14" t="s">
        <v>91</v>
      </c>
      <c r="AY279" s="258" t="s">
        <v>140</v>
      </c>
    </row>
    <row r="280" s="14" customFormat="1">
      <c r="A280" s="14"/>
      <c r="B280" s="248"/>
      <c r="C280" s="249"/>
      <c r="D280" s="233" t="s">
        <v>150</v>
      </c>
      <c r="E280" s="249"/>
      <c r="F280" s="251" t="s">
        <v>1461</v>
      </c>
      <c r="G280" s="249"/>
      <c r="H280" s="252">
        <v>443.69999999999999</v>
      </c>
      <c r="I280" s="253"/>
      <c r="J280" s="249"/>
      <c r="K280" s="249"/>
      <c r="L280" s="254"/>
      <c r="M280" s="255"/>
      <c r="N280" s="256"/>
      <c r="O280" s="256"/>
      <c r="P280" s="256"/>
      <c r="Q280" s="256"/>
      <c r="R280" s="256"/>
      <c r="S280" s="256"/>
      <c r="T280" s="257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8" t="s">
        <v>150</v>
      </c>
      <c r="AU280" s="258" t="s">
        <v>93</v>
      </c>
      <c r="AV280" s="14" t="s">
        <v>93</v>
      </c>
      <c r="AW280" s="14" t="s">
        <v>4</v>
      </c>
      <c r="AX280" s="14" t="s">
        <v>91</v>
      </c>
      <c r="AY280" s="258" t="s">
        <v>140</v>
      </c>
    </row>
    <row r="281" s="2" customFormat="1" ht="14.4" customHeight="1">
      <c r="A281" s="38"/>
      <c r="B281" s="39"/>
      <c r="C281" s="219" t="s">
        <v>401</v>
      </c>
      <c r="D281" s="219" t="s">
        <v>142</v>
      </c>
      <c r="E281" s="220" t="s">
        <v>949</v>
      </c>
      <c r="F281" s="221" t="s">
        <v>950</v>
      </c>
      <c r="G281" s="222" t="s">
        <v>145</v>
      </c>
      <c r="H281" s="223">
        <v>75</v>
      </c>
      <c r="I281" s="224"/>
      <c r="J281" s="225">
        <f>ROUND(I281*H281,2)</f>
        <v>0</v>
      </c>
      <c r="K281" s="226"/>
      <c r="L281" s="44"/>
      <c r="M281" s="227" t="s">
        <v>1</v>
      </c>
      <c r="N281" s="228" t="s">
        <v>48</v>
      </c>
      <c r="O281" s="91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31" t="s">
        <v>146</v>
      </c>
      <c r="AT281" s="231" t="s">
        <v>142</v>
      </c>
      <c r="AU281" s="231" t="s">
        <v>93</v>
      </c>
      <c r="AY281" s="17" t="s">
        <v>140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7" t="s">
        <v>91</v>
      </c>
      <c r="BK281" s="232">
        <f>ROUND(I281*H281,2)</f>
        <v>0</v>
      </c>
      <c r="BL281" s="17" t="s">
        <v>146</v>
      </c>
      <c r="BM281" s="231" t="s">
        <v>1462</v>
      </c>
    </row>
    <row r="282" s="2" customFormat="1">
      <c r="A282" s="38"/>
      <c r="B282" s="39"/>
      <c r="C282" s="40"/>
      <c r="D282" s="233" t="s">
        <v>148</v>
      </c>
      <c r="E282" s="40"/>
      <c r="F282" s="234" t="s">
        <v>952</v>
      </c>
      <c r="G282" s="40"/>
      <c r="H282" s="40"/>
      <c r="I282" s="235"/>
      <c r="J282" s="40"/>
      <c r="K282" s="40"/>
      <c r="L282" s="44"/>
      <c r="M282" s="236"/>
      <c r="N282" s="237"/>
      <c r="O282" s="91"/>
      <c r="P282" s="91"/>
      <c r="Q282" s="91"/>
      <c r="R282" s="91"/>
      <c r="S282" s="91"/>
      <c r="T282" s="92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T282" s="17" t="s">
        <v>148</v>
      </c>
      <c r="AU282" s="17" t="s">
        <v>93</v>
      </c>
    </row>
    <row r="283" s="13" customFormat="1">
      <c r="A283" s="13"/>
      <c r="B283" s="238"/>
      <c r="C283" s="239"/>
      <c r="D283" s="233" t="s">
        <v>150</v>
      </c>
      <c r="E283" s="240" t="s">
        <v>1</v>
      </c>
      <c r="F283" s="241" t="s">
        <v>1463</v>
      </c>
      <c r="G283" s="239"/>
      <c r="H283" s="240" t="s">
        <v>1</v>
      </c>
      <c r="I283" s="242"/>
      <c r="J283" s="239"/>
      <c r="K283" s="239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150</v>
      </c>
      <c r="AU283" s="247" t="s">
        <v>93</v>
      </c>
      <c r="AV283" s="13" t="s">
        <v>91</v>
      </c>
      <c r="AW283" s="13" t="s">
        <v>36</v>
      </c>
      <c r="AX283" s="13" t="s">
        <v>83</v>
      </c>
      <c r="AY283" s="247" t="s">
        <v>140</v>
      </c>
    </row>
    <row r="284" s="14" customFormat="1">
      <c r="A284" s="14"/>
      <c r="B284" s="248"/>
      <c r="C284" s="249"/>
      <c r="D284" s="233" t="s">
        <v>150</v>
      </c>
      <c r="E284" s="250" t="s">
        <v>1</v>
      </c>
      <c r="F284" s="251" t="s">
        <v>1464</v>
      </c>
      <c r="G284" s="249"/>
      <c r="H284" s="252">
        <v>75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150</v>
      </c>
      <c r="AU284" s="258" t="s">
        <v>93</v>
      </c>
      <c r="AV284" s="14" t="s">
        <v>93</v>
      </c>
      <c r="AW284" s="14" t="s">
        <v>36</v>
      </c>
      <c r="AX284" s="14" t="s">
        <v>91</v>
      </c>
      <c r="AY284" s="258" t="s">
        <v>140</v>
      </c>
    </row>
    <row r="285" s="2" customFormat="1" ht="14.4" customHeight="1">
      <c r="A285" s="38"/>
      <c r="B285" s="39"/>
      <c r="C285" s="219" t="s">
        <v>409</v>
      </c>
      <c r="D285" s="219" t="s">
        <v>142</v>
      </c>
      <c r="E285" s="220" t="s">
        <v>363</v>
      </c>
      <c r="F285" s="221" t="s">
        <v>364</v>
      </c>
      <c r="G285" s="222" t="s">
        <v>145</v>
      </c>
      <c r="H285" s="223">
        <v>75</v>
      </c>
      <c r="I285" s="224"/>
      <c r="J285" s="225">
        <f>ROUND(I285*H285,2)</f>
        <v>0</v>
      </c>
      <c r="K285" s="226"/>
      <c r="L285" s="44"/>
      <c r="M285" s="227" t="s">
        <v>1</v>
      </c>
      <c r="N285" s="228" t="s">
        <v>48</v>
      </c>
      <c r="O285" s="91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146</v>
      </c>
      <c r="AT285" s="231" t="s">
        <v>142</v>
      </c>
      <c r="AU285" s="231" t="s">
        <v>93</v>
      </c>
      <c r="AY285" s="17" t="s">
        <v>140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91</v>
      </c>
      <c r="BK285" s="232">
        <f>ROUND(I285*H285,2)</f>
        <v>0</v>
      </c>
      <c r="BL285" s="17" t="s">
        <v>146</v>
      </c>
      <c r="BM285" s="231" t="s">
        <v>1465</v>
      </c>
    </row>
    <row r="286" s="2" customFormat="1">
      <c r="A286" s="38"/>
      <c r="B286" s="39"/>
      <c r="C286" s="40"/>
      <c r="D286" s="233" t="s">
        <v>148</v>
      </c>
      <c r="E286" s="40"/>
      <c r="F286" s="234" t="s">
        <v>366</v>
      </c>
      <c r="G286" s="40"/>
      <c r="H286" s="40"/>
      <c r="I286" s="235"/>
      <c r="J286" s="40"/>
      <c r="K286" s="40"/>
      <c r="L286" s="44"/>
      <c r="M286" s="236"/>
      <c r="N286" s="23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148</v>
      </c>
      <c r="AU286" s="17" t="s">
        <v>93</v>
      </c>
    </row>
    <row r="287" s="2" customFormat="1" ht="14.4" customHeight="1">
      <c r="A287" s="38"/>
      <c r="B287" s="39"/>
      <c r="C287" s="270" t="s">
        <v>416</v>
      </c>
      <c r="D287" s="270" t="s">
        <v>290</v>
      </c>
      <c r="E287" s="271" t="s">
        <v>368</v>
      </c>
      <c r="F287" s="272" t="s">
        <v>369</v>
      </c>
      <c r="G287" s="273" t="s">
        <v>370</v>
      </c>
      <c r="H287" s="274">
        <v>2.625</v>
      </c>
      <c r="I287" s="275"/>
      <c r="J287" s="276">
        <f>ROUND(I287*H287,2)</f>
        <v>0</v>
      </c>
      <c r="K287" s="277"/>
      <c r="L287" s="278"/>
      <c r="M287" s="279" t="s">
        <v>1</v>
      </c>
      <c r="N287" s="280" t="s">
        <v>48</v>
      </c>
      <c r="O287" s="91"/>
      <c r="P287" s="229">
        <f>O287*H287</f>
        <v>0</v>
      </c>
      <c r="Q287" s="229">
        <v>0.001</v>
      </c>
      <c r="R287" s="229">
        <f>Q287*H287</f>
        <v>0.0026250000000000002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207</v>
      </c>
      <c r="AT287" s="231" t="s">
        <v>290</v>
      </c>
      <c r="AU287" s="231" t="s">
        <v>93</v>
      </c>
      <c r="AY287" s="17" t="s">
        <v>140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91</v>
      </c>
      <c r="BK287" s="232">
        <f>ROUND(I287*H287,2)</f>
        <v>0</v>
      </c>
      <c r="BL287" s="17" t="s">
        <v>146</v>
      </c>
      <c r="BM287" s="231" t="s">
        <v>1466</v>
      </c>
    </row>
    <row r="288" s="2" customFormat="1">
      <c r="A288" s="38"/>
      <c r="B288" s="39"/>
      <c r="C288" s="40"/>
      <c r="D288" s="233" t="s">
        <v>148</v>
      </c>
      <c r="E288" s="40"/>
      <c r="F288" s="234" t="s">
        <v>369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148</v>
      </c>
      <c r="AU288" s="17" t="s">
        <v>93</v>
      </c>
    </row>
    <row r="289" s="14" customFormat="1">
      <c r="A289" s="14"/>
      <c r="B289" s="248"/>
      <c r="C289" s="249"/>
      <c r="D289" s="233" t="s">
        <v>150</v>
      </c>
      <c r="E289" s="249"/>
      <c r="F289" s="251" t="s">
        <v>1467</v>
      </c>
      <c r="G289" s="249"/>
      <c r="H289" s="252">
        <v>2.625</v>
      </c>
      <c r="I289" s="253"/>
      <c r="J289" s="249"/>
      <c r="K289" s="249"/>
      <c r="L289" s="254"/>
      <c r="M289" s="255"/>
      <c r="N289" s="256"/>
      <c r="O289" s="256"/>
      <c r="P289" s="256"/>
      <c r="Q289" s="256"/>
      <c r="R289" s="256"/>
      <c r="S289" s="256"/>
      <c r="T289" s="257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8" t="s">
        <v>150</v>
      </c>
      <c r="AU289" s="258" t="s">
        <v>93</v>
      </c>
      <c r="AV289" s="14" t="s">
        <v>93</v>
      </c>
      <c r="AW289" s="14" t="s">
        <v>4</v>
      </c>
      <c r="AX289" s="14" t="s">
        <v>91</v>
      </c>
      <c r="AY289" s="258" t="s">
        <v>140</v>
      </c>
    </row>
    <row r="290" s="12" customFormat="1" ht="22.8" customHeight="1">
      <c r="A290" s="12"/>
      <c r="B290" s="203"/>
      <c r="C290" s="204"/>
      <c r="D290" s="205" t="s">
        <v>82</v>
      </c>
      <c r="E290" s="217" t="s">
        <v>93</v>
      </c>
      <c r="F290" s="217" t="s">
        <v>373</v>
      </c>
      <c r="G290" s="204"/>
      <c r="H290" s="204"/>
      <c r="I290" s="207"/>
      <c r="J290" s="218">
        <f>BK290</f>
        <v>0</v>
      </c>
      <c r="K290" s="204"/>
      <c r="L290" s="209"/>
      <c r="M290" s="210"/>
      <c r="N290" s="211"/>
      <c r="O290" s="211"/>
      <c r="P290" s="212">
        <f>SUM(P291:P304)</f>
        <v>0</v>
      </c>
      <c r="Q290" s="211"/>
      <c r="R290" s="212">
        <f>SUM(R291:R304)</f>
        <v>19.538133599999998</v>
      </c>
      <c r="S290" s="211"/>
      <c r="T290" s="213">
        <f>SUM(T291:T304)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14" t="s">
        <v>91</v>
      </c>
      <c r="AT290" s="215" t="s">
        <v>82</v>
      </c>
      <c r="AU290" s="215" t="s">
        <v>91</v>
      </c>
      <c r="AY290" s="214" t="s">
        <v>140</v>
      </c>
      <c r="BK290" s="216">
        <f>SUM(BK291:BK304)</f>
        <v>0</v>
      </c>
    </row>
    <row r="291" s="2" customFormat="1" ht="14.4" customHeight="1">
      <c r="A291" s="38"/>
      <c r="B291" s="39"/>
      <c r="C291" s="219" t="s">
        <v>422</v>
      </c>
      <c r="D291" s="219" t="s">
        <v>142</v>
      </c>
      <c r="E291" s="220" t="s">
        <v>1468</v>
      </c>
      <c r="F291" s="221" t="s">
        <v>1469</v>
      </c>
      <c r="G291" s="222" t="s">
        <v>196</v>
      </c>
      <c r="H291" s="223">
        <v>86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48</v>
      </c>
      <c r="O291" s="91"/>
      <c r="P291" s="229">
        <f>O291*H291</f>
        <v>0</v>
      </c>
      <c r="Q291" s="229">
        <v>0.22656999999999999</v>
      </c>
      <c r="R291" s="229">
        <f>Q291*H291</f>
        <v>19.485019999999999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146</v>
      </c>
      <c r="AT291" s="231" t="s">
        <v>142</v>
      </c>
      <c r="AU291" s="231" t="s">
        <v>93</v>
      </c>
      <c r="AY291" s="17" t="s">
        <v>140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91</v>
      </c>
      <c r="BK291" s="232">
        <f>ROUND(I291*H291,2)</f>
        <v>0</v>
      </c>
      <c r="BL291" s="17" t="s">
        <v>146</v>
      </c>
      <c r="BM291" s="231" t="s">
        <v>1470</v>
      </c>
    </row>
    <row r="292" s="2" customFormat="1">
      <c r="A292" s="38"/>
      <c r="B292" s="39"/>
      <c r="C292" s="40"/>
      <c r="D292" s="233" t="s">
        <v>148</v>
      </c>
      <c r="E292" s="40"/>
      <c r="F292" s="234" t="s">
        <v>1471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148</v>
      </c>
      <c r="AU292" s="17" t="s">
        <v>93</v>
      </c>
    </row>
    <row r="293" s="13" customFormat="1">
      <c r="A293" s="13"/>
      <c r="B293" s="238"/>
      <c r="C293" s="239"/>
      <c r="D293" s="233" t="s">
        <v>150</v>
      </c>
      <c r="E293" s="240" t="s">
        <v>1</v>
      </c>
      <c r="F293" s="241" t="s">
        <v>1472</v>
      </c>
      <c r="G293" s="239"/>
      <c r="H293" s="240" t="s">
        <v>1</v>
      </c>
      <c r="I293" s="242"/>
      <c r="J293" s="239"/>
      <c r="K293" s="239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150</v>
      </c>
      <c r="AU293" s="247" t="s">
        <v>93</v>
      </c>
      <c r="AV293" s="13" t="s">
        <v>91</v>
      </c>
      <c r="AW293" s="13" t="s">
        <v>36</v>
      </c>
      <c r="AX293" s="13" t="s">
        <v>83</v>
      </c>
      <c r="AY293" s="247" t="s">
        <v>140</v>
      </c>
    </row>
    <row r="294" s="14" customFormat="1">
      <c r="A294" s="14"/>
      <c r="B294" s="248"/>
      <c r="C294" s="249"/>
      <c r="D294" s="233" t="s">
        <v>150</v>
      </c>
      <c r="E294" s="250" t="s">
        <v>1</v>
      </c>
      <c r="F294" s="251" t="s">
        <v>649</v>
      </c>
      <c r="G294" s="249"/>
      <c r="H294" s="252">
        <v>86</v>
      </c>
      <c r="I294" s="253"/>
      <c r="J294" s="249"/>
      <c r="K294" s="249"/>
      <c r="L294" s="254"/>
      <c r="M294" s="255"/>
      <c r="N294" s="256"/>
      <c r="O294" s="256"/>
      <c r="P294" s="256"/>
      <c r="Q294" s="256"/>
      <c r="R294" s="256"/>
      <c r="S294" s="256"/>
      <c r="T294" s="257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8" t="s">
        <v>150</v>
      </c>
      <c r="AU294" s="258" t="s">
        <v>93</v>
      </c>
      <c r="AV294" s="14" t="s">
        <v>93</v>
      </c>
      <c r="AW294" s="14" t="s">
        <v>36</v>
      </c>
      <c r="AX294" s="14" t="s">
        <v>91</v>
      </c>
      <c r="AY294" s="258" t="s">
        <v>140</v>
      </c>
    </row>
    <row r="295" s="2" customFormat="1" ht="14.4" customHeight="1">
      <c r="A295" s="38"/>
      <c r="B295" s="39"/>
      <c r="C295" s="270" t="s">
        <v>428</v>
      </c>
      <c r="D295" s="270" t="s">
        <v>290</v>
      </c>
      <c r="E295" s="271" t="s">
        <v>1473</v>
      </c>
      <c r="F295" s="272" t="s">
        <v>1474</v>
      </c>
      <c r="G295" s="273" t="s">
        <v>196</v>
      </c>
      <c r="H295" s="274">
        <v>165.97999999999999</v>
      </c>
      <c r="I295" s="275"/>
      <c r="J295" s="276">
        <f>ROUND(I295*H295,2)</f>
        <v>0</v>
      </c>
      <c r="K295" s="277"/>
      <c r="L295" s="278"/>
      <c r="M295" s="279" t="s">
        <v>1</v>
      </c>
      <c r="N295" s="280" t="s">
        <v>48</v>
      </c>
      <c r="O295" s="91"/>
      <c r="P295" s="229">
        <f>O295*H295</f>
        <v>0</v>
      </c>
      <c r="Q295" s="229">
        <v>0.00032000000000000003</v>
      </c>
      <c r="R295" s="229">
        <f>Q295*H295</f>
        <v>0.053113600000000004</v>
      </c>
      <c r="S295" s="229">
        <v>0</v>
      </c>
      <c r="T295" s="23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31" t="s">
        <v>207</v>
      </c>
      <c r="AT295" s="231" t="s">
        <v>290</v>
      </c>
      <c r="AU295" s="231" t="s">
        <v>93</v>
      </c>
      <c r="AY295" s="17" t="s">
        <v>140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7" t="s">
        <v>91</v>
      </c>
      <c r="BK295" s="232">
        <f>ROUND(I295*H295,2)</f>
        <v>0</v>
      </c>
      <c r="BL295" s="17" t="s">
        <v>146</v>
      </c>
      <c r="BM295" s="231" t="s">
        <v>1475</v>
      </c>
    </row>
    <row r="296" s="2" customFormat="1">
      <c r="A296" s="38"/>
      <c r="B296" s="39"/>
      <c r="C296" s="40"/>
      <c r="D296" s="233" t="s">
        <v>148</v>
      </c>
      <c r="E296" s="40"/>
      <c r="F296" s="234" t="s">
        <v>1474</v>
      </c>
      <c r="G296" s="40"/>
      <c r="H296" s="40"/>
      <c r="I296" s="235"/>
      <c r="J296" s="40"/>
      <c r="K296" s="40"/>
      <c r="L296" s="44"/>
      <c r="M296" s="236"/>
      <c r="N296" s="237"/>
      <c r="O296" s="91"/>
      <c r="P296" s="91"/>
      <c r="Q296" s="91"/>
      <c r="R296" s="91"/>
      <c r="S296" s="91"/>
      <c r="T296" s="92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T296" s="17" t="s">
        <v>148</v>
      </c>
      <c r="AU296" s="17" t="s">
        <v>93</v>
      </c>
    </row>
    <row r="297" s="14" customFormat="1">
      <c r="A297" s="14"/>
      <c r="B297" s="248"/>
      <c r="C297" s="249"/>
      <c r="D297" s="233" t="s">
        <v>150</v>
      </c>
      <c r="E297" s="250" t="s">
        <v>1</v>
      </c>
      <c r="F297" s="251" t="s">
        <v>1476</v>
      </c>
      <c r="G297" s="249"/>
      <c r="H297" s="252">
        <v>165.97999999999999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150</v>
      </c>
      <c r="AU297" s="258" t="s">
        <v>93</v>
      </c>
      <c r="AV297" s="14" t="s">
        <v>93</v>
      </c>
      <c r="AW297" s="14" t="s">
        <v>36</v>
      </c>
      <c r="AX297" s="14" t="s">
        <v>91</v>
      </c>
      <c r="AY297" s="258" t="s">
        <v>140</v>
      </c>
    </row>
    <row r="298" s="2" customFormat="1" ht="14.4" customHeight="1">
      <c r="A298" s="38"/>
      <c r="B298" s="39"/>
      <c r="C298" s="219" t="s">
        <v>434</v>
      </c>
      <c r="D298" s="219" t="s">
        <v>142</v>
      </c>
      <c r="E298" s="220" t="s">
        <v>375</v>
      </c>
      <c r="F298" s="221" t="s">
        <v>376</v>
      </c>
      <c r="G298" s="222" t="s">
        <v>145</v>
      </c>
      <c r="H298" s="223">
        <v>290.61000000000001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48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146</v>
      </c>
      <c r="AT298" s="231" t="s">
        <v>142</v>
      </c>
      <c r="AU298" s="231" t="s">
        <v>93</v>
      </c>
      <c r="AY298" s="17" t="s">
        <v>140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91</v>
      </c>
      <c r="BK298" s="232">
        <f>ROUND(I298*H298,2)</f>
        <v>0</v>
      </c>
      <c r="BL298" s="17" t="s">
        <v>146</v>
      </c>
      <c r="BM298" s="231" t="s">
        <v>1477</v>
      </c>
    </row>
    <row r="299" s="2" customFormat="1">
      <c r="A299" s="38"/>
      <c r="B299" s="39"/>
      <c r="C299" s="40"/>
      <c r="D299" s="233" t="s">
        <v>148</v>
      </c>
      <c r="E299" s="40"/>
      <c r="F299" s="234" t="s">
        <v>378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148</v>
      </c>
      <c r="AU299" s="17" t="s">
        <v>93</v>
      </c>
    </row>
    <row r="300" s="13" customFormat="1">
      <c r="A300" s="13"/>
      <c r="B300" s="238"/>
      <c r="C300" s="239"/>
      <c r="D300" s="233" t="s">
        <v>150</v>
      </c>
      <c r="E300" s="240" t="s">
        <v>1</v>
      </c>
      <c r="F300" s="241" t="s">
        <v>1478</v>
      </c>
      <c r="G300" s="239"/>
      <c r="H300" s="240" t="s">
        <v>1</v>
      </c>
      <c r="I300" s="242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150</v>
      </c>
      <c r="AU300" s="247" t="s">
        <v>93</v>
      </c>
      <c r="AV300" s="13" t="s">
        <v>91</v>
      </c>
      <c r="AW300" s="13" t="s">
        <v>36</v>
      </c>
      <c r="AX300" s="13" t="s">
        <v>83</v>
      </c>
      <c r="AY300" s="247" t="s">
        <v>140</v>
      </c>
    </row>
    <row r="301" s="14" customFormat="1">
      <c r="A301" s="14"/>
      <c r="B301" s="248"/>
      <c r="C301" s="249"/>
      <c r="D301" s="233" t="s">
        <v>150</v>
      </c>
      <c r="E301" s="250" t="s">
        <v>1</v>
      </c>
      <c r="F301" s="251" t="s">
        <v>1479</v>
      </c>
      <c r="G301" s="249"/>
      <c r="H301" s="252">
        <v>82.709999999999994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150</v>
      </c>
      <c r="AU301" s="258" t="s">
        <v>93</v>
      </c>
      <c r="AV301" s="14" t="s">
        <v>93</v>
      </c>
      <c r="AW301" s="14" t="s">
        <v>36</v>
      </c>
      <c r="AX301" s="14" t="s">
        <v>83</v>
      </c>
      <c r="AY301" s="258" t="s">
        <v>140</v>
      </c>
    </row>
    <row r="302" s="13" customFormat="1">
      <c r="A302" s="13"/>
      <c r="B302" s="238"/>
      <c r="C302" s="239"/>
      <c r="D302" s="233" t="s">
        <v>150</v>
      </c>
      <c r="E302" s="240" t="s">
        <v>1</v>
      </c>
      <c r="F302" s="241" t="s">
        <v>1480</v>
      </c>
      <c r="G302" s="239"/>
      <c r="H302" s="240" t="s">
        <v>1</v>
      </c>
      <c r="I302" s="242"/>
      <c r="J302" s="239"/>
      <c r="K302" s="239"/>
      <c r="L302" s="243"/>
      <c r="M302" s="244"/>
      <c r="N302" s="245"/>
      <c r="O302" s="245"/>
      <c r="P302" s="245"/>
      <c r="Q302" s="245"/>
      <c r="R302" s="245"/>
      <c r="S302" s="245"/>
      <c r="T302" s="246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7" t="s">
        <v>150</v>
      </c>
      <c r="AU302" s="247" t="s">
        <v>93</v>
      </c>
      <c r="AV302" s="13" t="s">
        <v>91</v>
      </c>
      <c r="AW302" s="13" t="s">
        <v>36</v>
      </c>
      <c r="AX302" s="13" t="s">
        <v>83</v>
      </c>
      <c r="AY302" s="247" t="s">
        <v>140</v>
      </c>
    </row>
    <row r="303" s="14" customFormat="1">
      <c r="A303" s="14"/>
      <c r="B303" s="248"/>
      <c r="C303" s="249"/>
      <c r="D303" s="233" t="s">
        <v>150</v>
      </c>
      <c r="E303" s="250" t="s">
        <v>1</v>
      </c>
      <c r="F303" s="251" t="s">
        <v>1481</v>
      </c>
      <c r="G303" s="249"/>
      <c r="H303" s="252">
        <v>207.90000000000001</v>
      </c>
      <c r="I303" s="253"/>
      <c r="J303" s="249"/>
      <c r="K303" s="249"/>
      <c r="L303" s="254"/>
      <c r="M303" s="255"/>
      <c r="N303" s="256"/>
      <c r="O303" s="256"/>
      <c r="P303" s="256"/>
      <c r="Q303" s="256"/>
      <c r="R303" s="256"/>
      <c r="S303" s="256"/>
      <c r="T303" s="25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8" t="s">
        <v>150</v>
      </c>
      <c r="AU303" s="258" t="s">
        <v>93</v>
      </c>
      <c r="AV303" s="14" t="s">
        <v>93</v>
      </c>
      <c r="AW303" s="14" t="s">
        <v>36</v>
      </c>
      <c r="AX303" s="14" t="s">
        <v>83</v>
      </c>
      <c r="AY303" s="258" t="s">
        <v>140</v>
      </c>
    </row>
    <row r="304" s="15" customFormat="1">
      <c r="A304" s="15"/>
      <c r="B304" s="259"/>
      <c r="C304" s="260"/>
      <c r="D304" s="233" t="s">
        <v>150</v>
      </c>
      <c r="E304" s="261" t="s">
        <v>1</v>
      </c>
      <c r="F304" s="262" t="s">
        <v>155</v>
      </c>
      <c r="G304" s="260"/>
      <c r="H304" s="263">
        <v>290.61000000000001</v>
      </c>
      <c r="I304" s="264"/>
      <c r="J304" s="260"/>
      <c r="K304" s="260"/>
      <c r="L304" s="265"/>
      <c r="M304" s="266"/>
      <c r="N304" s="267"/>
      <c r="O304" s="267"/>
      <c r="P304" s="267"/>
      <c r="Q304" s="267"/>
      <c r="R304" s="267"/>
      <c r="S304" s="267"/>
      <c r="T304" s="268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9" t="s">
        <v>150</v>
      </c>
      <c r="AU304" s="269" t="s">
        <v>93</v>
      </c>
      <c r="AV304" s="15" t="s">
        <v>146</v>
      </c>
      <c r="AW304" s="15" t="s">
        <v>36</v>
      </c>
      <c r="AX304" s="15" t="s">
        <v>91</v>
      </c>
      <c r="AY304" s="269" t="s">
        <v>140</v>
      </c>
    </row>
    <row r="305" s="12" customFormat="1" ht="22.8" customHeight="1">
      <c r="A305" s="12"/>
      <c r="B305" s="203"/>
      <c r="C305" s="204"/>
      <c r="D305" s="205" t="s">
        <v>82</v>
      </c>
      <c r="E305" s="217" t="s">
        <v>146</v>
      </c>
      <c r="F305" s="217" t="s">
        <v>381</v>
      </c>
      <c r="G305" s="204"/>
      <c r="H305" s="204"/>
      <c r="I305" s="207"/>
      <c r="J305" s="218">
        <f>BK305</f>
        <v>0</v>
      </c>
      <c r="K305" s="204"/>
      <c r="L305" s="209"/>
      <c r="M305" s="210"/>
      <c r="N305" s="211"/>
      <c r="O305" s="211"/>
      <c r="P305" s="212">
        <f>SUM(P306:P351)</f>
        <v>0</v>
      </c>
      <c r="Q305" s="211"/>
      <c r="R305" s="212">
        <f>SUM(R306:R351)</f>
        <v>15.95424</v>
      </c>
      <c r="S305" s="211"/>
      <c r="T305" s="213">
        <f>SUM(T306:T351)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14" t="s">
        <v>91</v>
      </c>
      <c r="AT305" s="215" t="s">
        <v>82</v>
      </c>
      <c r="AU305" s="215" t="s">
        <v>91</v>
      </c>
      <c r="AY305" s="214" t="s">
        <v>140</v>
      </c>
      <c r="BK305" s="216">
        <f>SUM(BK306:BK351)</f>
        <v>0</v>
      </c>
    </row>
    <row r="306" s="2" customFormat="1" ht="14.4" customHeight="1">
      <c r="A306" s="38"/>
      <c r="B306" s="39"/>
      <c r="C306" s="219" t="s">
        <v>441</v>
      </c>
      <c r="D306" s="219" t="s">
        <v>142</v>
      </c>
      <c r="E306" s="220" t="s">
        <v>1482</v>
      </c>
      <c r="F306" s="221" t="s">
        <v>1483</v>
      </c>
      <c r="G306" s="222" t="s">
        <v>145</v>
      </c>
      <c r="H306" s="223">
        <v>15.5</v>
      </c>
      <c r="I306" s="224"/>
      <c r="J306" s="225">
        <f>ROUND(I306*H306,2)</f>
        <v>0</v>
      </c>
      <c r="K306" s="226"/>
      <c r="L306" s="44"/>
      <c r="M306" s="227" t="s">
        <v>1</v>
      </c>
      <c r="N306" s="228" t="s">
        <v>48</v>
      </c>
      <c r="O306" s="91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31" t="s">
        <v>146</v>
      </c>
      <c r="AT306" s="231" t="s">
        <v>142</v>
      </c>
      <c r="AU306" s="231" t="s">
        <v>93</v>
      </c>
      <c r="AY306" s="17" t="s">
        <v>140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7" t="s">
        <v>91</v>
      </c>
      <c r="BK306" s="232">
        <f>ROUND(I306*H306,2)</f>
        <v>0</v>
      </c>
      <c r="BL306" s="17" t="s">
        <v>146</v>
      </c>
      <c r="BM306" s="231" t="s">
        <v>1484</v>
      </c>
    </row>
    <row r="307" s="2" customFormat="1">
      <c r="A307" s="38"/>
      <c r="B307" s="39"/>
      <c r="C307" s="40"/>
      <c r="D307" s="233" t="s">
        <v>148</v>
      </c>
      <c r="E307" s="40"/>
      <c r="F307" s="234" t="s">
        <v>1485</v>
      </c>
      <c r="G307" s="40"/>
      <c r="H307" s="40"/>
      <c r="I307" s="235"/>
      <c r="J307" s="40"/>
      <c r="K307" s="40"/>
      <c r="L307" s="44"/>
      <c r="M307" s="236"/>
      <c r="N307" s="237"/>
      <c r="O307" s="91"/>
      <c r="P307" s="91"/>
      <c r="Q307" s="91"/>
      <c r="R307" s="91"/>
      <c r="S307" s="91"/>
      <c r="T307" s="92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T307" s="17" t="s">
        <v>148</v>
      </c>
      <c r="AU307" s="17" t="s">
        <v>93</v>
      </c>
    </row>
    <row r="308" s="2" customFormat="1" ht="14.4" customHeight="1">
      <c r="A308" s="38"/>
      <c r="B308" s="39"/>
      <c r="C308" s="219" t="s">
        <v>447</v>
      </c>
      <c r="D308" s="219" t="s">
        <v>142</v>
      </c>
      <c r="E308" s="220" t="s">
        <v>383</v>
      </c>
      <c r="F308" s="221" t="s">
        <v>384</v>
      </c>
      <c r="G308" s="222" t="s">
        <v>232</v>
      </c>
      <c r="H308" s="223">
        <v>29.061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48</v>
      </c>
      <c r="O308" s="91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146</v>
      </c>
      <c r="AT308" s="231" t="s">
        <v>142</v>
      </c>
      <c r="AU308" s="231" t="s">
        <v>93</v>
      </c>
      <c r="AY308" s="17" t="s">
        <v>140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91</v>
      </c>
      <c r="BK308" s="232">
        <f>ROUND(I308*H308,2)</f>
        <v>0</v>
      </c>
      <c r="BL308" s="17" t="s">
        <v>146</v>
      </c>
      <c r="BM308" s="231" t="s">
        <v>1486</v>
      </c>
    </row>
    <row r="309" s="2" customFormat="1">
      <c r="A309" s="38"/>
      <c r="B309" s="39"/>
      <c r="C309" s="40"/>
      <c r="D309" s="233" t="s">
        <v>148</v>
      </c>
      <c r="E309" s="40"/>
      <c r="F309" s="234" t="s">
        <v>386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148</v>
      </c>
      <c r="AU309" s="17" t="s">
        <v>93</v>
      </c>
    </row>
    <row r="310" s="13" customFormat="1">
      <c r="A310" s="13"/>
      <c r="B310" s="238"/>
      <c r="C310" s="239"/>
      <c r="D310" s="233" t="s">
        <v>150</v>
      </c>
      <c r="E310" s="240" t="s">
        <v>1</v>
      </c>
      <c r="F310" s="241" t="s">
        <v>1478</v>
      </c>
      <c r="G310" s="239"/>
      <c r="H310" s="240" t="s">
        <v>1</v>
      </c>
      <c r="I310" s="242"/>
      <c r="J310" s="239"/>
      <c r="K310" s="239"/>
      <c r="L310" s="243"/>
      <c r="M310" s="244"/>
      <c r="N310" s="245"/>
      <c r="O310" s="245"/>
      <c r="P310" s="245"/>
      <c r="Q310" s="245"/>
      <c r="R310" s="245"/>
      <c r="S310" s="245"/>
      <c r="T310" s="24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7" t="s">
        <v>150</v>
      </c>
      <c r="AU310" s="247" t="s">
        <v>93</v>
      </c>
      <c r="AV310" s="13" t="s">
        <v>91</v>
      </c>
      <c r="AW310" s="13" t="s">
        <v>36</v>
      </c>
      <c r="AX310" s="13" t="s">
        <v>83</v>
      </c>
      <c r="AY310" s="247" t="s">
        <v>140</v>
      </c>
    </row>
    <row r="311" s="14" customFormat="1">
      <c r="A311" s="14"/>
      <c r="B311" s="248"/>
      <c r="C311" s="249"/>
      <c r="D311" s="233" t="s">
        <v>150</v>
      </c>
      <c r="E311" s="250" t="s">
        <v>1</v>
      </c>
      <c r="F311" s="251" t="s">
        <v>1487</v>
      </c>
      <c r="G311" s="249"/>
      <c r="H311" s="252">
        <v>8.2710000000000008</v>
      </c>
      <c r="I311" s="253"/>
      <c r="J311" s="249"/>
      <c r="K311" s="249"/>
      <c r="L311" s="254"/>
      <c r="M311" s="255"/>
      <c r="N311" s="256"/>
      <c r="O311" s="256"/>
      <c r="P311" s="256"/>
      <c r="Q311" s="256"/>
      <c r="R311" s="256"/>
      <c r="S311" s="256"/>
      <c r="T311" s="257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8" t="s">
        <v>150</v>
      </c>
      <c r="AU311" s="258" t="s">
        <v>93</v>
      </c>
      <c r="AV311" s="14" t="s">
        <v>93</v>
      </c>
      <c r="AW311" s="14" t="s">
        <v>36</v>
      </c>
      <c r="AX311" s="14" t="s">
        <v>83</v>
      </c>
      <c r="AY311" s="258" t="s">
        <v>140</v>
      </c>
    </row>
    <row r="312" s="13" customFormat="1">
      <c r="A312" s="13"/>
      <c r="B312" s="238"/>
      <c r="C312" s="239"/>
      <c r="D312" s="233" t="s">
        <v>150</v>
      </c>
      <c r="E312" s="240" t="s">
        <v>1</v>
      </c>
      <c r="F312" s="241" t="s">
        <v>1480</v>
      </c>
      <c r="G312" s="239"/>
      <c r="H312" s="240" t="s">
        <v>1</v>
      </c>
      <c r="I312" s="242"/>
      <c r="J312" s="239"/>
      <c r="K312" s="239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150</v>
      </c>
      <c r="AU312" s="247" t="s">
        <v>93</v>
      </c>
      <c r="AV312" s="13" t="s">
        <v>91</v>
      </c>
      <c r="AW312" s="13" t="s">
        <v>36</v>
      </c>
      <c r="AX312" s="13" t="s">
        <v>83</v>
      </c>
      <c r="AY312" s="247" t="s">
        <v>140</v>
      </c>
    </row>
    <row r="313" s="14" customFormat="1">
      <c r="A313" s="14"/>
      <c r="B313" s="248"/>
      <c r="C313" s="249"/>
      <c r="D313" s="233" t="s">
        <v>150</v>
      </c>
      <c r="E313" s="250" t="s">
        <v>1</v>
      </c>
      <c r="F313" s="251" t="s">
        <v>1488</v>
      </c>
      <c r="G313" s="249"/>
      <c r="H313" s="252">
        <v>20.789999999999999</v>
      </c>
      <c r="I313" s="253"/>
      <c r="J313" s="249"/>
      <c r="K313" s="249"/>
      <c r="L313" s="254"/>
      <c r="M313" s="255"/>
      <c r="N313" s="256"/>
      <c r="O313" s="256"/>
      <c r="P313" s="256"/>
      <c r="Q313" s="256"/>
      <c r="R313" s="256"/>
      <c r="S313" s="256"/>
      <c r="T313" s="257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8" t="s">
        <v>150</v>
      </c>
      <c r="AU313" s="258" t="s">
        <v>93</v>
      </c>
      <c r="AV313" s="14" t="s">
        <v>93</v>
      </c>
      <c r="AW313" s="14" t="s">
        <v>36</v>
      </c>
      <c r="AX313" s="14" t="s">
        <v>83</v>
      </c>
      <c r="AY313" s="258" t="s">
        <v>140</v>
      </c>
    </row>
    <row r="314" s="15" customFormat="1">
      <c r="A314" s="15"/>
      <c r="B314" s="259"/>
      <c r="C314" s="260"/>
      <c r="D314" s="233" t="s">
        <v>150</v>
      </c>
      <c r="E314" s="261" t="s">
        <v>1</v>
      </c>
      <c r="F314" s="262" t="s">
        <v>155</v>
      </c>
      <c r="G314" s="260"/>
      <c r="H314" s="263">
        <v>29.061</v>
      </c>
      <c r="I314" s="264"/>
      <c r="J314" s="260"/>
      <c r="K314" s="260"/>
      <c r="L314" s="265"/>
      <c r="M314" s="266"/>
      <c r="N314" s="267"/>
      <c r="O314" s="267"/>
      <c r="P314" s="267"/>
      <c r="Q314" s="267"/>
      <c r="R314" s="267"/>
      <c r="S314" s="267"/>
      <c r="T314" s="268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9" t="s">
        <v>150</v>
      </c>
      <c r="AU314" s="269" t="s">
        <v>93</v>
      </c>
      <c r="AV314" s="15" t="s">
        <v>146</v>
      </c>
      <c r="AW314" s="15" t="s">
        <v>36</v>
      </c>
      <c r="AX314" s="15" t="s">
        <v>91</v>
      </c>
      <c r="AY314" s="269" t="s">
        <v>140</v>
      </c>
    </row>
    <row r="315" s="2" customFormat="1" ht="14.4" customHeight="1">
      <c r="A315" s="38"/>
      <c r="B315" s="39"/>
      <c r="C315" s="219" t="s">
        <v>454</v>
      </c>
      <c r="D315" s="219" t="s">
        <v>142</v>
      </c>
      <c r="E315" s="220" t="s">
        <v>1489</v>
      </c>
      <c r="F315" s="221" t="s">
        <v>1490</v>
      </c>
      <c r="G315" s="222" t="s">
        <v>450</v>
      </c>
      <c r="H315" s="223">
        <v>33</v>
      </c>
      <c r="I315" s="224"/>
      <c r="J315" s="225">
        <f>ROUND(I315*H315,2)</f>
        <v>0</v>
      </c>
      <c r="K315" s="226"/>
      <c r="L315" s="44"/>
      <c r="M315" s="227" t="s">
        <v>1</v>
      </c>
      <c r="N315" s="228" t="s">
        <v>48</v>
      </c>
      <c r="O315" s="91"/>
      <c r="P315" s="229">
        <f>O315*H315</f>
        <v>0</v>
      </c>
      <c r="Q315" s="229">
        <v>0.0066</v>
      </c>
      <c r="R315" s="229">
        <f>Q315*H315</f>
        <v>0.21779999999999999</v>
      </c>
      <c r="S315" s="229">
        <v>0</v>
      </c>
      <c r="T315" s="23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31" t="s">
        <v>146</v>
      </c>
      <c r="AT315" s="231" t="s">
        <v>142</v>
      </c>
      <c r="AU315" s="231" t="s">
        <v>93</v>
      </c>
      <c r="AY315" s="17" t="s">
        <v>140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7" t="s">
        <v>91</v>
      </c>
      <c r="BK315" s="232">
        <f>ROUND(I315*H315,2)</f>
        <v>0</v>
      </c>
      <c r="BL315" s="17" t="s">
        <v>146</v>
      </c>
      <c r="BM315" s="231" t="s">
        <v>1491</v>
      </c>
    </row>
    <row r="316" s="2" customFormat="1">
      <c r="A316" s="38"/>
      <c r="B316" s="39"/>
      <c r="C316" s="40"/>
      <c r="D316" s="233" t="s">
        <v>148</v>
      </c>
      <c r="E316" s="40"/>
      <c r="F316" s="234" t="s">
        <v>1492</v>
      </c>
      <c r="G316" s="40"/>
      <c r="H316" s="40"/>
      <c r="I316" s="235"/>
      <c r="J316" s="40"/>
      <c r="K316" s="40"/>
      <c r="L316" s="44"/>
      <c r="M316" s="236"/>
      <c r="N316" s="237"/>
      <c r="O316" s="91"/>
      <c r="P316" s="91"/>
      <c r="Q316" s="91"/>
      <c r="R316" s="91"/>
      <c r="S316" s="91"/>
      <c r="T316" s="92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T316" s="17" t="s">
        <v>148</v>
      </c>
      <c r="AU316" s="17" t="s">
        <v>93</v>
      </c>
    </row>
    <row r="317" s="14" customFormat="1">
      <c r="A317" s="14"/>
      <c r="B317" s="248"/>
      <c r="C317" s="249"/>
      <c r="D317" s="233" t="s">
        <v>150</v>
      </c>
      <c r="E317" s="250" t="s">
        <v>1</v>
      </c>
      <c r="F317" s="251" t="s">
        <v>1493</v>
      </c>
      <c r="G317" s="249"/>
      <c r="H317" s="252">
        <v>33</v>
      </c>
      <c r="I317" s="253"/>
      <c r="J317" s="249"/>
      <c r="K317" s="249"/>
      <c r="L317" s="254"/>
      <c r="M317" s="255"/>
      <c r="N317" s="256"/>
      <c r="O317" s="256"/>
      <c r="P317" s="256"/>
      <c r="Q317" s="256"/>
      <c r="R317" s="256"/>
      <c r="S317" s="256"/>
      <c r="T317" s="257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8" t="s">
        <v>150</v>
      </c>
      <c r="AU317" s="258" t="s">
        <v>93</v>
      </c>
      <c r="AV317" s="14" t="s">
        <v>93</v>
      </c>
      <c r="AW317" s="14" t="s">
        <v>36</v>
      </c>
      <c r="AX317" s="14" t="s">
        <v>91</v>
      </c>
      <c r="AY317" s="258" t="s">
        <v>140</v>
      </c>
    </row>
    <row r="318" s="2" customFormat="1" ht="14.4" customHeight="1">
      <c r="A318" s="38"/>
      <c r="B318" s="39"/>
      <c r="C318" s="270" t="s">
        <v>460</v>
      </c>
      <c r="D318" s="270" t="s">
        <v>290</v>
      </c>
      <c r="E318" s="271" t="s">
        <v>1494</v>
      </c>
      <c r="F318" s="272" t="s">
        <v>1495</v>
      </c>
      <c r="G318" s="273" t="s">
        <v>450</v>
      </c>
      <c r="H318" s="274">
        <v>13</v>
      </c>
      <c r="I318" s="275"/>
      <c r="J318" s="276">
        <f>ROUND(I318*H318,2)</f>
        <v>0</v>
      </c>
      <c r="K318" s="277"/>
      <c r="L318" s="278"/>
      <c r="M318" s="279" t="s">
        <v>1</v>
      </c>
      <c r="N318" s="280" t="s">
        <v>48</v>
      </c>
      <c r="O318" s="91"/>
      <c r="P318" s="229">
        <f>O318*H318</f>
        <v>0</v>
      </c>
      <c r="Q318" s="229">
        <v>0.032000000000000001</v>
      </c>
      <c r="R318" s="229">
        <f>Q318*H318</f>
        <v>0.41600000000000004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207</v>
      </c>
      <c r="AT318" s="231" t="s">
        <v>290</v>
      </c>
      <c r="AU318" s="231" t="s">
        <v>93</v>
      </c>
      <c r="AY318" s="17" t="s">
        <v>140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91</v>
      </c>
      <c r="BK318" s="232">
        <f>ROUND(I318*H318,2)</f>
        <v>0</v>
      </c>
      <c r="BL318" s="17" t="s">
        <v>146</v>
      </c>
      <c r="BM318" s="231" t="s">
        <v>1496</v>
      </c>
    </row>
    <row r="319" s="2" customFormat="1">
      <c r="A319" s="38"/>
      <c r="B319" s="39"/>
      <c r="C319" s="40"/>
      <c r="D319" s="233" t="s">
        <v>148</v>
      </c>
      <c r="E319" s="40"/>
      <c r="F319" s="234" t="s">
        <v>1495</v>
      </c>
      <c r="G319" s="40"/>
      <c r="H319" s="40"/>
      <c r="I319" s="235"/>
      <c r="J319" s="40"/>
      <c r="K319" s="40"/>
      <c r="L319" s="44"/>
      <c r="M319" s="236"/>
      <c r="N319" s="237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148</v>
      </c>
      <c r="AU319" s="17" t="s">
        <v>93</v>
      </c>
    </row>
    <row r="320" s="2" customFormat="1" ht="14.4" customHeight="1">
      <c r="A320" s="38"/>
      <c r="B320" s="39"/>
      <c r="C320" s="270" t="s">
        <v>467</v>
      </c>
      <c r="D320" s="270" t="s">
        <v>290</v>
      </c>
      <c r="E320" s="271" t="s">
        <v>1497</v>
      </c>
      <c r="F320" s="272" t="s">
        <v>1498</v>
      </c>
      <c r="G320" s="273" t="s">
        <v>450</v>
      </c>
      <c r="H320" s="274">
        <v>7</v>
      </c>
      <c r="I320" s="275"/>
      <c r="J320" s="276">
        <f>ROUND(I320*H320,2)</f>
        <v>0</v>
      </c>
      <c r="K320" s="277"/>
      <c r="L320" s="278"/>
      <c r="M320" s="279" t="s">
        <v>1</v>
      </c>
      <c r="N320" s="280" t="s">
        <v>48</v>
      </c>
      <c r="O320" s="91"/>
      <c r="P320" s="229">
        <f>O320*H320</f>
        <v>0</v>
      </c>
      <c r="Q320" s="229">
        <v>0.052999999999999998</v>
      </c>
      <c r="R320" s="229">
        <f>Q320*H320</f>
        <v>0.371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207</v>
      </c>
      <c r="AT320" s="231" t="s">
        <v>290</v>
      </c>
      <c r="AU320" s="231" t="s">
        <v>93</v>
      </c>
      <c r="AY320" s="17" t="s">
        <v>140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91</v>
      </c>
      <c r="BK320" s="232">
        <f>ROUND(I320*H320,2)</f>
        <v>0</v>
      </c>
      <c r="BL320" s="17" t="s">
        <v>146</v>
      </c>
      <c r="BM320" s="231" t="s">
        <v>1499</v>
      </c>
    </row>
    <row r="321" s="2" customFormat="1">
      <c r="A321" s="38"/>
      <c r="B321" s="39"/>
      <c r="C321" s="40"/>
      <c r="D321" s="233" t="s">
        <v>148</v>
      </c>
      <c r="E321" s="40"/>
      <c r="F321" s="234" t="s">
        <v>1498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148</v>
      </c>
      <c r="AU321" s="17" t="s">
        <v>93</v>
      </c>
    </row>
    <row r="322" s="2" customFormat="1" ht="14.4" customHeight="1">
      <c r="A322" s="38"/>
      <c r="B322" s="39"/>
      <c r="C322" s="270" t="s">
        <v>474</v>
      </c>
      <c r="D322" s="270" t="s">
        <v>290</v>
      </c>
      <c r="E322" s="271" t="s">
        <v>1500</v>
      </c>
      <c r="F322" s="272" t="s">
        <v>1501</v>
      </c>
      <c r="G322" s="273" t="s">
        <v>450</v>
      </c>
      <c r="H322" s="274">
        <v>13</v>
      </c>
      <c r="I322" s="275"/>
      <c r="J322" s="276">
        <f>ROUND(I322*H322,2)</f>
        <v>0</v>
      </c>
      <c r="K322" s="277"/>
      <c r="L322" s="278"/>
      <c r="M322" s="279" t="s">
        <v>1</v>
      </c>
      <c r="N322" s="280" t="s">
        <v>48</v>
      </c>
      <c r="O322" s="91"/>
      <c r="P322" s="229">
        <f>O322*H322</f>
        <v>0</v>
      </c>
      <c r="Q322" s="229">
        <v>0.050999999999999997</v>
      </c>
      <c r="R322" s="229">
        <f>Q322*H322</f>
        <v>0.66299999999999992</v>
      </c>
      <c r="S322" s="229">
        <v>0</v>
      </c>
      <c r="T322" s="23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31" t="s">
        <v>207</v>
      </c>
      <c r="AT322" s="231" t="s">
        <v>290</v>
      </c>
      <c r="AU322" s="231" t="s">
        <v>93</v>
      </c>
      <c r="AY322" s="17" t="s">
        <v>140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7" t="s">
        <v>91</v>
      </c>
      <c r="BK322" s="232">
        <f>ROUND(I322*H322,2)</f>
        <v>0</v>
      </c>
      <c r="BL322" s="17" t="s">
        <v>146</v>
      </c>
      <c r="BM322" s="231" t="s">
        <v>1502</v>
      </c>
    </row>
    <row r="323" s="2" customFormat="1">
      <c r="A323" s="38"/>
      <c r="B323" s="39"/>
      <c r="C323" s="40"/>
      <c r="D323" s="233" t="s">
        <v>148</v>
      </c>
      <c r="E323" s="40"/>
      <c r="F323" s="234" t="s">
        <v>1501</v>
      </c>
      <c r="G323" s="40"/>
      <c r="H323" s="40"/>
      <c r="I323" s="235"/>
      <c r="J323" s="40"/>
      <c r="K323" s="40"/>
      <c r="L323" s="44"/>
      <c r="M323" s="236"/>
      <c r="N323" s="237"/>
      <c r="O323" s="91"/>
      <c r="P323" s="91"/>
      <c r="Q323" s="91"/>
      <c r="R323" s="91"/>
      <c r="S323" s="91"/>
      <c r="T323" s="92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T323" s="17" t="s">
        <v>148</v>
      </c>
      <c r="AU323" s="17" t="s">
        <v>93</v>
      </c>
    </row>
    <row r="324" s="2" customFormat="1" ht="14.4" customHeight="1">
      <c r="A324" s="38"/>
      <c r="B324" s="39"/>
      <c r="C324" s="219" t="s">
        <v>479</v>
      </c>
      <c r="D324" s="219" t="s">
        <v>142</v>
      </c>
      <c r="E324" s="220" t="s">
        <v>1503</v>
      </c>
      <c r="F324" s="221" t="s">
        <v>1504</v>
      </c>
      <c r="G324" s="222" t="s">
        <v>232</v>
      </c>
      <c r="H324" s="223">
        <v>28.611000000000001</v>
      </c>
      <c r="I324" s="224"/>
      <c r="J324" s="225">
        <f>ROUND(I324*H324,2)</f>
        <v>0</v>
      </c>
      <c r="K324" s="226"/>
      <c r="L324" s="44"/>
      <c r="M324" s="227" t="s">
        <v>1</v>
      </c>
      <c r="N324" s="228" t="s">
        <v>48</v>
      </c>
      <c r="O324" s="91"/>
      <c r="P324" s="229">
        <f>O324*H324</f>
        <v>0</v>
      </c>
      <c r="Q324" s="229">
        <v>0</v>
      </c>
      <c r="R324" s="229">
        <f>Q324*H324</f>
        <v>0</v>
      </c>
      <c r="S324" s="229">
        <v>0</v>
      </c>
      <c r="T324" s="230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31" t="s">
        <v>146</v>
      </c>
      <c r="AT324" s="231" t="s">
        <v>142</v>
      </c>
      <c r="AU324" s="231" t="s">
        <v>93</v>
      </c>
      <c r="AY324" s="17" t="s">
        <v>140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7" t="s">
        <v>91</v>
      </c>
      <c r="BK324" s="232">
        <f>ROUND(I324*H324,2)</f>
        <v>0</v>
      </c>
      <c r="BL324" s="17" t="s">
        <v>146</v>
      </c>
      <c r="BM324" s="231" t="s">
        <v>1505</v>
      </c>
    </row>
    <row r="325" s="2" customFormat="1">
      <c r="A325" s="38"/>
      <c r="B325" s="39"/>
      <c r="C325" s="40"/>
      <c r="D325" s="233" t="s">
        <v>148</v>
      </c>
      <c r="E325" s="40"/>
      <c r="F325" s="234" t="s">
        <v>1506</v>
      </c>
      <c r="G325" s="40"/>
      <c r="H325" s="40"/>
      <c r="I325" s="235"/>
      <c r="J325" s="40"/>
      <c r="K325" s="40"/>
      <c r="L325" s="44"/>
      <c r="M325" s="236"/>
      <c r="N325" s="237"/>
      <c r="O325" s="91"/>
      <c r="P325" s="91"/>
      <c r="Q325" s="91"/>
      <c r="R325" s="91"/>
      <c r="S325" s="91"/>
      <c r="T325" s="92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T325" s="17" t="s">
        <v>148</v>
      </c>
      <c r="AU325" s="17" t="s">
        <v>93</v>
      </c>
    </row>
    <row r="326" s="13" customFormat="1">
      <c r="A326" s="13"/>
      <c r="B326" s="238"/>
      <c r="C326" s="239"/>
      <c r="D326" s="233" t="s">
        <v>150</v>
      </c>
      <c r="E326" s="240" t="s">
        <v>1</v>
      </c>
      <c r="F326" s="241" t="s">
        <v>1507</v>
      </c>
      <c r="G326" s="239"/>
      <c r="H326" s="240" t="s">
        <v>1</v>
      </c>
      <c r="I326" s="242"/>
      <c r="J326" s="239"/>
      <c r="K326" s="239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150</v>
      </c>
      <c r="AU326" s="247" t="s">
        <v>93</v>
      </c>
      <c r="AV326" s="13" t="s">
        <v>91</v>
      </c>
      <c r="AW326" s="13" t="s">
        <v>36</v>
      </c>
      <c r="AX326" s="13" t="s">
        <v>83</v>
      </c>
      <c r="AY326" s="247" t="s">
        <v>140</v>
      </c>
    </row>
    <row r="327" s="14" customFormat="1">
      <c r="A327" s="14"/>
      <c r="B327" s="248"/>
      <c r="C327" s="249"/>
      <c r="D327" s="233" t="s">
        <v>150</v>
      </c>
      <c r="E327" s="250" t="s">
        <v>1</v>
      </c>
      <c r="F327" s="251" t="s">
        <v>1508</v>
      </c>
      <c r="G327" s="249"/>
      <c r="H327" s="252">
        <v>7.8209999999999997</v>
      </c>
      <c r="I327" s="253"/>
      <c r="J327" s="249"/>
      <c r="K327" s="249"/>
      <c r="L327" s="254"/>
      <c r="M327" s="255"/>
      <c r="N327" s="256"/>
      <c r="O327" s="256"/>
      <c r="P327" s="256"/>
      <c r="Q327" s="256"/>
      <c r="R327" s="256"/>
      <c r="S327" s="256"/>
      <c r="T327" s="257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8" t="s">
        <v>150</v>
      </c>
      <c r="AU327" s="258" t="s">
        <v>93</v>
      </c>
      <c r="AV327" s="14" t="s">
        <v>93</v>
      </c>
      <c r="AW327" s="14" t="s">
        <v>36</v>
      </c>
      <c r="AX327" s="14" t="s">
        <v>83</v>
      </c>
      <c r="AY327" s="258" t="s">
        <v>140</v>
      </c>
    </row>
    <row r="328" s="13" customFormat="1">
      <c r="A328" s="13"/>
      <c r="B328" s="238"/>
      <c r="C328" s="239"/>
      <c r="D328" s="233" t="s">
        <v>150</v>
      </c>
      <c r="E328" s="240" t="s">
        <v>1</v>
      </c>
      <c r="F328" s="241" t="s">
        <v>1480</v>
      </c>
      <c r="G328" s="239"/>
      <c r="H328" s="240" t="s">
        <v>1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150</v>
      </c>
      <c r="AU328" s="247" t="s">
        <v>93</v>
      </c>
      <c r="AV328" s="13" t="s">
        <v>91</v>
      </c>
      <c r="AW328" s="13" t="s">
        <v>36</v>
      </c>
      <c r="AX328" s="13" t="s">
        <v>83</v>
      </c>
      <c r="AY328" s="247" t="s">
        <v>140</v>
      </c>
    </row>
    <row r="329" s="14" customFormat="1">
      <c r="A329" s="14"/>
      <c r="B329" s="248"/>
      <c r="C329" s="249"/>
      <c r="D329" s="233" t="s">
        <v>150</v>
      </c>
      <c r="E329" s="250" t="s">
        <v>1</v>
      </c>
      <c r="F329" s="251" t="s">
        <v>1488</v>
      </c>
      <c r="G329" s="249"/>
      <c r="H329" s="252">
        <v>20.789999999999999</v>
      </c>
      <c r="I329" s="253"/>
      <c r="J329" s="249"/>
      <c r="K329" s="249"/>
      <c r="L329" s="254"/>
      <c r="M329" s="255"/>
      <c r="N329" s="256"/>
      <c r="O329" s="256"/>
      <c r="P329" s="256"/>
      <c r="Q329" s="256"/>
      <c r="R329" s="256"/>
      <c r="S329" s="256"/>
      <c r="T329" s="257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8" t="s">
        <v>150</v>
      </c>
      <c r="AU329" s="258" t="s">
        <v>93</v>
      </c>
      <c r="AV329" s="14" t="s">
        <v>93</v>
      </c>
      <c r="AW329" s="14" t="s">
        <v>36</v>
      </c>
      <c r="AX329" s="14" t="s">
        <v>83</v>
      </c>
      <c r="AY329" s="258" t="s">
        <v>140</v>
      </c>
    </row>
    <row r="330" s="15" customFormat="1">
      <c r="A330" s="15"/>
      <c r="B330" s="259"/>
      <c r="C330" s="260"/>
      <c r="D330" s="233" t="s">
        <v>150</v>
      </c>
      <c r="E330" s="261" t="s">
        <v>1</v>
      </c>
      <c r="F330" s="262" t="s">
        <v>155</v>
      </c>
      <c r="G330" s="260"/>
      <c r="H330" s="263">
        <v>28.611000000000001</v>
      </c>
      <c r="I330" s="264"/>
      <c r="J330" s="260"/>
      <c r="K330" s="260"/>
      <c r="L330" s="265"/>
      <c r="M330" s="266"/>
      <c r="N330" s="267"/>
      <c r="O330" s="267"/>
      <c r="P330" s="267"/>
      <c r="Q330" s="267"/>
      <c r="R330" s="267"/>
      <c r="S330" s="267"/>
      <c r="T330" s="268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9" t="s">
        <v>150</v>
      </c>
      <c r="AU330" s="269" t="s">
        <v>93</v>
      </c>
      <c r="AV330" s="15" t="s">
        <v>146</v>
      </c>
      <c r="AW330" s="15" t="s">
        <v>36</v>
      </c>
      <c r="AX330" s="15" t="s">
        <v>91</v>
      </c>
      <c r="AY330" s="269" t="s">
        <v>140</v>
      </c>
    </row>
    <row r="331" s="2" customFormat="1" ht="14.4" customHeight="1">
      <c r="A331" s="38"/>
      <c r="B331" s="39"/>
      <c r="C331" s="219" t="s">
        <v>484</v>
      </c>
      <c r="D331" s="219" t="s">
        <v>142</v>
      </c>
      <c r="E331" s="220" t="s">
        <v>1509</v>
      </c>
      <c r="F331" s="221" t="s">
        <v>1510</v>
      </c>
      <c r="G331" s="222" t="s">
        <v>232</v>
      </c>
      <c r="H331" s="223">
        <v>2.8399999999999999</v>
      </c>
      <c r="I331" s="224"/>
      <c r="J331" s="225">
        <f>ROUND(I331*H331,2)</f>
        <v>0</v>
      </c>
      <c r="K331" s="226"/>
      <c r="L331" s="44"/>
      <c r="M331" s="227" t="s">
        <v>1</v>
      </c>
      <c r="N331" s="228" t="s">
        <v>48</v>
      </c>
      <c r="O331" s="91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31" t="s">
        <v>146</v>
      </c>
      <c r="AT331" s="231" t="s">
        <v>142</v>
      </c>
      <c r="AU331" s="231" t="s">
        <v>93</v>
      </c>
      <c r="AY331" s="17" t="s">
        <v>140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7" t="s">
        <v>91</v>
      </c>
      <c r="BK331" s="232">
        <f>ROUND(I331*H331,2)</f>
        <v>0</v>
      </c>
      <c r="BL331" s="17" t="s">
        <v>146</v>
      </c>
      <c r="BM331" s="231" t="s">
        <v>1511</v>
      </c>
    </row>
    <row r="332" s="2" customFormat="1">
      <c r="A332" s="38"/>
      <c r="B332" s="39"/>
      <c r="C332" s="40"/>
      <c r="D332" s="233" t="s">
        <v>148</v>
      </c>
      <c r="E332" s="40"/>
      <c r="F332" s="234" t="s">
        <v>1512</v>
      </c>
      <c r="G332" s="40"/>
      <c r="H332" s="40"/>
      <c r="I332" s="235"/>
      <c r="J332" s="40"/>
      <c r="K332" s="40"/>
      <c r="L332" s="44"/>
      <c r="M332" s="236"/>
      <c r="N332" s="237"/>
      <c r="O332" s="91"/>
      <c r="P332" s="91"/>
      <c r="Q332" s="91"/>
      <c r="R332" s="91"/>
      <c r="S332" s="91"/>
      <c r="T332" s="92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T332" s="17" t="s">
        <v>148</v>
      </c>
      <c r="AU332" s="17" t="s">
        <v>93</v>
      </c>
    </row>
    <row r="333" s="13" customFormat="1">
      <c r="A333" s="13"/>
      <c r="B333" s="238"/>
      <c r="C333" s="239"/>
      <c r="D333" s="233" t="s">
        <v>150</v>
      </c>
      <c r="E333" s="240" t="s">
        <v>1</v>
      </c>
      <c r="F333" s="241" t="s">
        <v>1452</v>
      </c>
      <c r="G333" s="239"/>
      <c r="H333" s="240" t="s">
        <v>1</v>
      </c>
      <c r="I333" s="242"/>
      <c r="J333" s="239"/>
      <c r="K333" s="239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150</v>
      </c>
      <c r="AU333" s="247" t="s">
        <v>93</v>
      </c>
      <c r="AV333" s="13" t="s">
        <v>91</v>
      </c>
      <c r="AW333" s="13" t="s">
        <v>36</v>
      </c>
      <c r="AX333" s="13" t="s">
        <v>83</v>
      </c>
      <c r="AY333" s="247" t="s">
        <v>140</v>
      </c>
    </row>
    <row r="334" s="14" customFormat="1">
      <c r="A334" s="14"/>
      <c r="B334" s="248"/>
      <c r="C334" s="249"/>
      <c r="D334" s="233" t="s">
        <v>150</v>
      </c>
      <c r="E334" s="250" t="s">
        <v>1</v>
      </c>
      <c r="F334" s="251" t="s">
        <v>1513</v>
      </c>
      <c r="G334" s="249"/>
      <c r="H334" s="252">
        <v>2.8399999999999999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8" t="s">
        <v>150</v>
      </c>
      <c r="AU334" s="258" t="s">
        <v>93</v>
      </c>
      <c r="AV334" s="14" t="s">
        <v>93</v>
      </c>
      <c r="AW334" s="14" t="s">
        <v>36</v>
      </c>
      <c r="AX334" s="14" t="s">
        <v>91</v>
      </c>
      <c r="AY334" s="258" t="s">
        <v>140</v>
      </c>
    </row>
    <row r="335" s="2" customFormat="1" ht="14.4" customHeight="1">
      <c r="A335" s="38"/>
      <c r="B335" s="39"/>
      <c r="C335" s="219" t="s">
        <v>489</v>
      </c>
      <c r="D335" s="219" t="s">
        <v>142</v>
      </c>
      <c r="E335" s="220" t="s">
        <v>1514</v>
      </c>
      <c r="F335" s="221" t="s">
        <v>1515</v>
      </c>
      <c r="G335" s="222" t="s">
        <v>232</v>
      </c>
      <c r="H335" s="223">
        <v>1.2</v>
      </c>
      <c r="I335" s="224"/>
      <c r="J335" s="225">
        <f>ROUND(I335*H335,2)</f>
        <v>0</v>
      </c>
      <c r="K335" s="226"/>
      <c r="L335" s="44"/>
      <c r="M335" s="227" t="s">
        <v>1</v>
      </c>
      <c r="N335" s="228" t="s">
        <v>48</v>
      </c>
      <c r="O335" s="91"/>
      <c r="P335" s="229">
        <f>O335*H335</f>
        <v>0</v>
      </c>
      <c r="Q335" s="229">
        <v>0</v>
      </c>
      <c r="R335" s="229">
        <f>Q335*H335</f>
        <v>0</v>
      </c>
      <c r="S335" s="229">
        <v>0</v>
      </c>
      <c r="T335" s="23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31" t="s">
        <v>146</v>
      </c>
      <c r="AT335" s="231" t="s">
        <v>142</v>
      </c>
      <c r="AU335" s="231" t="s">
        <v>93</v>
      </c>
      <c r="AY335" s="17" t="s">
        <v>140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7" t="s">
        <v>91</v>
      </c>
      <c r="BK335" s="232">
        <f>ROUND(I335*H335,2)</f>
        <v>0</v>
      </c>
      <c r="BL335" s="17" t="s">
        <v>146</v>
      </c>
      <c r="BM335" s="231" t="s">
        <v>1516</v>
      </c>
    </row>
    <row r="336" s="2" customFormat="1">
      <c r="A336" s="38"/>
      <c r="B336" s="39"/>
      <c r="C336" s="40"/>
      <c r="D336" s="233" t="s">
        <v>148</v>
      </c>
      <c r="E336" s="40"/>
      <c r="F336" s="234" t="s">
        <v>1517</v>
      </c>
      <c r="G336" s="40"/>
      <c r="H336" s="40"/>
      <c r="I336" s="235"/>
      <c r="J336" s="40"/>
      <c r="K336" s="40"/>
      <c r="L336" s="44"/>
      <c r="M336" s="236"/>
      <c r="N336" s="237"/>
      <c r="O336" s="91"/>
      <c r="P336" s="91"/>
      <c r="Q336" s="91"/>
      <c r="R336" s="91"/>
      <c r="S336" s="91"/>
      <c r="T336" s="92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T336" s="17" t="s">
        <v>148</v>
      </c>
      <c r="AU336" s="17" t="s">
        <v>93</v>
      </c>
    </row>
    <row r="337" s="2" customFormat="1" ht="14.4" customHeight="1">
      <c r="A337" s="38"/>
      <c r="B337" s="39"/>
      <c r="C337" s="219" t="s">
        <v>493</v>
      </c>
      <c r="D337" s="219" t="s">
        <v>142</v>
      </c>
      <c r="E337" s="220" t="s">
        <v>1518</v>
      </c>
      <c r="F337" s="221" t="s">
        <v>1519</v>
      </c>
      <c r="G337" s="222" t="s">
        <v>232</v>
      </c>
      <c r="H337" s="223">
        <v>4</v>
      </c>
      <c r="I337" s="224"/>
      <c r="J337" s="225">
        <f>ROUND(I337*H337,2)</f>
        <v>0</v>
      </c>
      <c r="K337" s="226"/>
      <c r="L337" s="44"/>
      <c r="M337" s="227" t="s">
        <v>1</v>
      </c>
      <c r="N337" s="228" t="s">
        <v>48</v>
      </c>
      <c r="O337" s="91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31" t="s">
        <v>146</v>
      </c>
      <c r="AT337" s="231" t="s">
        <v>142</v>
      </c>
      <c r="AU337" s="231" t="s">
        <v>93</v>
      </c>
      <c r="AY337" s="17" t="s">
        <v>140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7" t="s">
        <v>91</v>
      </c>
      <c r="BK337" s="232">
        <f>ROUND(I337*H337,2)</f>
        <v>0</v>
      </c>
      <c r="BL337" s="17" t="s">
        <v>146</v>
      </c>
      <c r="BM337" s="231" t="s">
        <v>1520</v>
      </c>
    </row>
    <row r="338" s="2" customFormat="1">
      <c r="A338" s="38"/>
      <c r="B338" s="39"/>
      <c r="C338" s="40"/>
      <c r="D338" s="233" t="s">
        <v>148</v>
      </c>
      <c r="E338" s="40"/>
      <c r="F338" s="234" t="s">
        <v>1521</v>
      </c>
      <c r="G338" s="40"/>
      <c r="H338" s="40"/>
      <c r="I338" s="235"/>
      <c r="J338" s="40"/>
      <c r="K338" s="40"/>
      <c r="L338" s="44"/>
      <c r="M338" s="236"/>
      <c r="N338" s="237"/>
      <c r="O338" s="91"/>
      <c r="P338" s="91"/>
      <c r="Q338" s="91"/>
      <c r="R338" s="91"/>
      <c r="S338" s="91"/>
      <c r="T338" s="92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T338" s="17" t="s">
        <v>148</v>
      </c>
      <c r="AU338" s="17" t="s">
        <v>93</v>
      </c>
    </row>
    <row r="339" s="13" customFormat="1">
      <c r="A339" s="13"/>
      <c r="B339" s="238"/>
      <c r="C339" s="239"/>
      <c r="D339" s="233" t="s">
        <v>150</v>
      </c>
      <c r="E339" s="240" t="s">
        <v>1</v>
      </c>
      <c r="F339" s="241" t="s">
        <v>1522</v>
      </c>
      <c r="G339" s="239"/>
      <c r="H339" s="240" t="s">
        <v>1</v>
      </c>
      <c r="I339" s="242"/>
      <c r="J339" s="239"/>
      <c r="K339" s="239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150</v>
      </c>
      <c r="AU339" s="247" t="s">
        <v>93</v>
      </c>
      <c r="AV339" s="13" t="s">
        <v>91</v>
      </c>
      <c r="AW339" s="13" t="s">
        <v>36</v>
      </c>
      <c r="AX339" s="13" t="s">
        <v>83</v>
      </c>
      <c r="AY339" s="247" t="s">
        <v>140</v>
      </c>
    </row>
    <row r="340" s="14" customFormat="1">
      <c r="A340" s="14"/>
      <c r="B340" s="248"/>
      <c r="C340" s="249"/>
      <c r="D340" s="233" t="s">
        <v>150</v>
      </c>
      <c r="E340" s="250" t="s">
        <v>1</v>
      </c>
      <c r="F340" s="251" t="s">
        <v>1523</v>
      </c>
      <c r="G340" s="249"/>
      <c r="H340" s="252">
        <v>4</v>
      </c>
      <c r="I340" s="253"/>
      <c r="J340" s="249"/>
      <c r="K340" s="249"/>
      <c r="L340" s="254"/>
      <c r="M340" s="255"/>
      <c r="N340" s="256"/>
      <c r="O340" s="256"/>
      <c r="P340" s="256"/>
      <c r="Q340" s="256"/>
      <c r="R340" s="256"/>
      <c r="S340" s="256"/>
      <c r="T340" s="25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8" t="s">
        <v>150</v>
      </c>
      <c r="AU340" s="258" t="s">
        <v>93</v>
      </c>
      <c r="AV340" s="14" t="s">
        <v>93</v>
      </c>
      <c r="AW340" s="14" t="s">
        <v>36</v>
      </c>
      <c r="AX340" s="14" t="s">
        <v>91</v>
      </c>
      <c r="AY340" s="258" t="s">
        <v>140</v>
      </c>
    </row>
    <row r="341" s="2" customFormat="1" ht="14.4" customHeight="1">
      <c r="A341" s="38"/>
      <c r="B341" s="39"/>
      <c r="C341" s="219" t="s">
        <v>497</v>
      </c>
      <c r="D341" s="219" t="s">
        <v>142</v>
      </c>
      <c r="E341" s="220" t="s">
        <v>396</v>
      </c>
      <c r="F341" s="221" t="s">
        <v>397</v>
      </c>
      <c r="G341" s="222" t="s">
        <v>145</v>
      </c>
      <c r="H341" s="223">
        <v>12</v>
      </c>
      <c r="I341" s="224"/>
      <c r="J341" s="225">
        <f>ROUND(I341*H341,2)</f>
        <v>0</v>
      </c>
      <c r="K341" s="226"/>
      <c r="L341" s="44"/>
      <c r="M341" s="227" t="s">
        <v>1</v>
      </c>
      <c r="N341" s="228" t="s">
        <v>48</v>
      </c>
      <c r="O341" s="91"/>
      <c r="P341" s="229">
        <f>O341*H341</f>
        <v>0</v>
      </c>
      <c r="Q341" s="229">
        <v>0.0063899999999999998</v>
      </c>
      <c r="R341" s="229">
        <f>Q341*H341</f>
        <v>0.076679999999999998</v>
      </c>
      <c r="S341" s="229">
        <v>0</v>
      </c>
      <c r="T341" s="230">
        <f>S341*H341</f>
        <v>0</v>
      </c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R341" s="231" t="s">
        <v>146</v>
      </c>
      <c r="AT341" s="231" t="s">
        <v>142</v>
      </c>
      <c r="AU341" s="231" t="s">
        <v>93</v>
      </c>
      <c r="AY341" s="17" t="s">
        <v>140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7" t="s">
        <v>91</v>
      </c>
      <c r="BK341" s="232">
        <f>ROUND(I341*H341,2)</f>
        <v>0</v>
      </c>
      <c r="BL341" s="17" t="s">
        <v>146</v>
      </c>
      <c r="BM341" s="231" t="s">
        <v>1524</v>
      </c>
    </row>
    <row r="342" s="2" customFormat="1">
      <c r="A342" s="38"/>
      <c r="B342" s="39"/>
      <c r="C342" s="40"/>
      <c r="D342" s="233" t="s">
        <v>148</v>
      </c>
      <c r="E342" s="40"/>
      <c r="F342" s="234" t="s">
        <v>399</v>
      </c>
      <c r="G342" s="40"/>
      <c r="H342" s="40"/>
      <c r="I342" s="235"/>
      <c r="J342" s="40"/>
      <c r="K342" s="40"/>
      <c r="L342" s="44"/>
      <c r="M342" s="236"/>
      <c r="N342" s="237"/>
      <c r="O342" s="91"/>
      <c r="P342" s="91"/>
      <c r="Q342" s="91"/>
      <c r="R342" s="91"/>
      <c r="S342" s="91"/>
      <c r="T342" s="92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T342" s="17" t="s">
        <v>148</v>
      </c>
      <c r="AU342" s="17" t="s">
        <v>93</v>
      </c>
    </row>
    <row r="343" s="14" customFormat="1">
      <c r="A343" s="14"/>
      <c r="B343" s="248"/>
      <c r="C343" s="249"/>
      <c r="D343" s="233" t="s">
        <v>150</v>
      </c>
      <c r="E343" s="250" t="s">
        <v>1</v>
      </c>
      <c r="F343" s="251" t="s">
        <v>1525</v>
      </c>
      <c r="G343" s="249"/>
      <c r="H343" s="252">
        <v>12</v>
      </c>
      <c r="I343" s="253"/>
      <c r="J343" s="249"/>
      <c r="K343" s="249"/>
      <c r="L343" s="254"/>
      <c r="M343" s="255"/>
      <c r="N343" s="256"/>
      <c r="O343" s="256"/>
      <c r="P343" s="256"/>
      <c r="Q343" s="256"/>
      <c r="R343" s="256"/>
      <c r="S343" s="256"/>
      <c r="T343" s="257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8" t="s">
        <v>150</v>
      </c>
      <c r="AU343" s="258" t="s">
        <v>93</v>
      </c>
      <c r="AV343" s="14" t="s">
        <v>93</v>
      </c>
      <c r="AW343" s="14" t="s">
        <v>36</v>
      </c>
      <c r="AX343" s="14" t="s">
        <v>91</v>
      </c>
      <c r="AY343" s="258" t="s">
        <v>140</v>
      </c>
    </row>
    <row r="344" s="2" customFormat="1" ht="14.4" customHeight="1">
      <c r="A344" s="38"/>
      <c r="B344" s="39"/>
      <c r="C344" s="219" t="s">
        <v>503</v>
      </c>
      <c r="D344" s="219" t="s">
        <v>142</v>
      </c>
      <c r="E344" s="220" t="s">
        <v>1526</v>
      </c>
      <c r="F344" s="221" t="s">
        <v>1527</v>
      </c>
      <c r="G344" s="222" t="s">
        <v>293</v>
      </c>
      <c r="H344" s="223">
        <v>0.10000000000000001</v>
      </c>
      <c r="I344" s="224"/>
      <c r="J344" s="225">
        <f>ROUND(I344*H344,2)</f>
        <v>0</v>
      </c>
      <c r="K344" s="226"/>
      <c r="L344" s="44"/>
      <c r="M344" s="227" t="s">
        <v>1</v>
      </c>
      <c r="N344" s="228" t="s">
        <v>48</v>
      </c>
      <c r="O344" s="91"/>
      <c r="P344" s="229">
        <f>O344*H344</f>
        <v>0</v>
      </c>
      <c r="Q344" s="229">
        <v>0.85540000000000005</v>
      </c>
      <c r="R344" s="229">
        <f>Q344*H344</f>
        <v>0.085540000000000005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146</v>
      </c>
      <c r="AT344" s="231" t="s">
        <v>142</v>
      </c>
      <c r="AU344" s="231" t="s">
        <v>93</v>
      </c>
      <c r="AY344" s="17" t="s">
        <v>140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91</v>
      </c>
      <c r="BK344" s="232">
        <f>ROUND(I344*H344,2)</f>
        <v>0</v>
      </c>
      <c r="BL344" s="17" t="s">
        <v>146</v>
      </c>
      <c r="BM344" s="231" t="s">
        <v>1528</v>
      </c>
    </row>
    <row r="345" s="2" customFormat="1">
      <c r="A345" s="38"/>
      <c r="B345" s="39"/>
      <c r="C345" s="40"/>
      <c r="D345" s="233" t="s">
        <v>148</v>
      </c>
      <c r="E345" s="40"/>
      <c r="F345" s="234" t="s">
        <v>1529</v>
      </c>
      <c r="G345" s="40"/>
      <c r="H345" s="40"/>
      <c r="I345" s="235"/>
      <c r="J345" s="40"/>
      <c r="K345" s="40"/>
      <c r="L345" s="44"/>
      <c r="M345" s="236"/>
      <c r="N345" s="237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148</v>
      </c>
      <c r="AU345" s="17" t="s">
        <v>93</v>
      </c>
    </row>
    <row r="346" s="13" customFormat="1">
      <c r="A346" s="13"/>
      <c r="B346" s="238"/>
      <c r="C346" s="239"/>
      <c r="D346" s="233" t="s">
        <v>150</v>
      </c>
      <c r="E346" s="240" t="s">
        <v>1</v>
      </c>
      <c r="F346" s="241" t="s">
        <v>1530</v>
      </c>
      <c r="G346" s="239"/>
      <c r="H346" s="240" t="s">
        <v>1</v>
      </c>
      <c r="I346" s="242"/>
      <c r="J346" s="239"/>
      <c r="K346" s="239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150</v>
      </c>
      <c r="AU346" s="247" t="s">
        <v>93</v>
      </c>
      <c r="AV346" s="13" t="s">
        <v>91</v>
      </c>
      <c r="AW346" s="13" t="s">
        <v>36</v>
      </c>
      <c r="AX346" s="13" t="s">
        <v>83</v>
      </c>
      <c r="AY346" s="247" t="s">
        <v>140</v>
      </c>
    </row>
    <row r="347" s="14" customFormat="1">
      <c r="A347" s="14"/>
      <c r="B347" s="248"/>
      <c r="C347" s="249"/>
      <c r="D347" s="233" t="s">
        <v>150</v>
      </c>
      <c r="E347" s="250" t="s">
        <v>1</v>
      </c>
      <c r="F347" s="251" t="s">
        <v>1531</v>
      </c>
      <c r="G347" s="249"/>
      <c r="H347" s="252">
        <v>0.10000000000000001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8" t="s">
        <v>150</v>
      </c>
      <c r="AU347" s="258" t="s">
        <v>93</v>
      </c>
      <c r="AV347" s="14" t="s">
        <v>93</v>
      </c>
      <c r="AW347" s="14" t="s">
        <v>36</v>
      </c>
      <c r="AX347" s="14" t="s">
        <v>91</v>
      </c>
      <c r="AY347" s="258" t="s">
        <v>140</v>
      </c>
    </row>
    <row r="348" s="2" customFormat="1" ht="14.4" customHeight="1">
      <c r="A348" s="38"/>
      <c r="B348" s="39"/>
      <c r="C348" s="219" t="s">
        <v>508</v>
      </c>
      <c r="D348" s="219" t="s">
        <v>142</v>
      </c>
      <c r="E348" s="220" t="s">
        <v>1532</v>
      </c>
      <c r="F348" s="221" t="s">
        <v>1533</v>
      </c>
      <c r="G348" s="222" t="s">
        <v>145</v>
      </c>
      <c r="H348" s="223">
        <v>15.5</v>
      </c>
      <c r="I348" s="224"/>
      <c r="J348" s="225">
        <f>ROUND(I348*H348,2)</f>
        <v>0</v>
      </c>
      <c r="K348" s="226"/>
      <c r="L348" s="44"/>
      <c r="M348" s="227" t="s">
        <v>1</v>
      </c>
      <c r="N348" s="228" t="s">
        <v>48</v>
      </c>
      <c r="O348" s="91"/>
      <c r="P348" s="229">
        <f>O348*H348</f>
        <v>0</v>
      </c>
      <c r="Q348" s="229">
        <v>0.91124000000000005</v>
      </c>
      <c r="R348" s="229">
        <f>Q348*H348</f>
        <v>14.124220000000001</v>
      </c>
      <c r="S348" s="229">
        <v>0</v>
      </c>
      <c r="T348" s="23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31" t="s">
        <v>146</v>
      </c>
      <c r="AT348" s="231" t="s">
        <v>142</v>
      </c>
      <c r="AU348" s="231" t="s">
        <v>93</v>
      </c>
      <c r="AY348" s="17" t="s">
        <v>140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7" t="s">
        <v>91</v>
      </c>
      <c r="BK348" s="232">
        <f>ROUND(I348*H348,2)</f>
        <v>0</v>
      </c>
      <c r="BL348" s="17" t="s">
        <v>146</v>
      </c>
      <c r="BM348" s="231" t="s">
        <v>1534</v>
      </c>
    </row>
    <row r="349" s="2" customFormat="1">
      <c r="A349" s="38"/>
      <c r="B349" s="39"/>
      <c r="C349" s="40"/>
      <c r="D349" s="233" t="s">
        <v>148</v>
      </c>
      <c r="E349" s="40"/>
      <c r="F349" s="234" t="s">
        <v>1535</v>
      </c>
      <c r="G349" s="40"/>
      <c r="H349" s="40"/>
      <c r="I349" s="235"/>
      <c r="J349" s="40"/>
      <c r="K349" s="40"/>
      <c r="L349" s="44"/>
      <c r="M349" s="236"/>
      <c r="N349" s="237"/>
      <c r="O349" s="91"/>
      <c r="P349" s="91"/>
      <c r="Q349" s="91"/>
      <c r="R349" s="91"/>
      <c r="S349" s="91"/>
      <c r="T349" s="92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T349" s="17" t="s">
        <v>148</v>
      </c>
      <c r="AU349" s="17" t="s">
        <v>93</v>
      </c>
    </row>
    <row r="350" s="13" customFormat="1">
      <c r="A350" s="13"/>
      <c r="B350" s="238"/>
      <c r="C350" s="239"/>
      <c r="D350" s="233" t="s">
        <v>150</v>
      </c>
      <c r="E350" s="240" t="s">
        <v>1</v>
      </c>
      <c r="F350" s="241" t="s">
        <v>1536</v>
      </c>
      <c r="G350" s="239"/>
      <c r="H350" s="240" t="s">
        <v>1</v>
      </c>
      <c r="I350" s="242"/>
      <c r="J350" s="239"/>
      <c r="K350" s="239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150</v>
      </c>
      <c r="AU350" s="247" t="s">
        <v>93</v>
      </c>
      <c r="AV350" s="13" t="s">
        <v>91</v>
      </c>
      <c r="AW350" s="13" t="s">
        <v>36</v>
      </c>
      <c r="AX350" s="13" t="s">
        <v>83</v>
      </c>
      <c r="AY350" s="247" t="s">
        <v>140</v>
      </c>
    </row>
    <row r="351" s="14" customFormat="1">
      <c r="A351" s="14"/>
      <c r="B351" s="248"/>
      <c r="C351" s="249"/>
      <c r="D351" s="233" t="s">
        <v>150</v>
      </c>
      <c r="E351" s="250" t="s">
        <v>1</v>
      </c>
      <c r="F351" s="251" t="s">
        <v>1537</v>
      </c>
      <c r="G351" s="249"/>
      <c r="H351" s="252">
        <v>15.5</v>
      </c>
      <c r="I351" s="253"/>
      <c r="J351" s="249"/>
      <c r="K351" s="249"/>
      <c r="L351" s="254"/>
      <c r="M351" s="255"/>
      <c r="N351" s="256"/>
      <c r="O351" s="256"/>
      <c r="P351" s="256"/>
      <c r="Q351" s="256"/>
      <c r="R351" s="256"/>
      <c r="S351" s="256"/>
      <c r="T351" s="25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8" t="s">
        <v>150</v>
      </c>
      <c r="AU351" s="258" t="s">
        <v>93</v>
      </c>
      <c r="AV351" s="14" t="s">
        <v>93</v>
      </c>
      <c r="AW351" s="14" t="s">
        <v>36</v>
      </c>
      <c r="AX351" s="14" t="s">
        <v>91</v>
      </c>
      <c r="AY351" s="258" t="s">
        <v>140</v>
      </c>
    </row>
    <row r="352" s="12" customFormat="1" ht="22.8" customHeight="1">
      <c r="A352" s="12"/>
      <c r="B352" s="203"/>
      <c r="C352" s="204"/>
      <c r="D352" s="205" t="s">
        <v>82</v>
      </c>
      <c r="E352" s="217" t="s">
        <v>183</v>
      </c>
      <c r="F352" s="217" t="s">
        <v>400</v>
      </c>
      <c r="G352" s="204"/>
      <c r="H352" s="204"/>
      <c r="I352" s="207"/>
      <c r="J352" s="218">
        <f>BK352</f>
        <v>0</v>
      </c>
      <c r="K352" s="204"/>
      <c r="L352" s="209"/>
      <c r="M352" s="210"/>
      <c r="N352" s="211"/>
      <c r="O352" s="211"/>
      <c r="P352" s="212">
        <f>SUM(P353:P373)</f>
        <v>0</v>
      </c>
      <c r="Q352" s="211"/>
      <c r="R352" s="212">
        <f>SUM(R353:R373)</f>
        <v>500.11450400000007</v>
      </c>
      <c r="S352" s="211"/>
      <c r="T352" s="213">
        <f>SUM(T353:T373)</f>
        <v>0</v>
      </c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R352" s="214" t="s">
        <v>91</v>
      </c>
      <c r="AT352" s="215" t="s">
        <v>82</v>
      </c>
      <c r="AU352" s="215" t="s">
        <v>91</v>
      </c>
      <c r="AY352" s="214" t="s">
        <v>140</v>
      </c>
      <c r="BK352" s="216">
        <f>SUM(BK353:BK373)</f>
        <v>0</v>
      </c>
    </row>
    <row r="353" s="2" customFormat="1" ht="14.4" customHeight="1">
      <c r="A353" s="38"/>
      <c r="B353" s="39"/>
      <c r="C353" s="219" t="s">
        <v>515</v>
      </c>
      <c r="D353" s="219" t="s">
        <v>142</v>
      </c>
      <c r="E353" s="220" t="s">
        <v>402</v>
      </c>
      <c r="F353" s="221" t="s">
        <v>403</v>
      </c>
      <c r="G353" s="222" t="s">
        <v>145</v>
      </c>
      <c r="H353" s="223">
        <v>49.5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48</v>
      </c>
      <c r="O353" s="91"/>
      <c r="P353" s="229">
        <f>O353*H353</f>
        <v>0</v>
      </c>
      <c r="Q353" s="229">
        <v>0.37080000000000002</v>
      </c>
      <c r="R353" s="229">
        <f>Q353*H353</f>
        <v>18.354600000000001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146</v>
      </c>
      <c r="AT353" s="231" t="s">
        <v>142</v>
      </c>
      <c r="AU353" s="231" t="s">
        <v>93</v>
      </c>
      <c r="AY353" s="17" t="s">
        <v>140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91</v>
      </c>
      <c r="BK353" s="232">
        <f>ROUND(I353*H353,2)</f>
        <v>0</v>
      </c>
      <c r="BL353" s="17" t="s">
        <v>146</v>
      </c>
      <c r="BM353" s="231" t="s">
        <v>1538</v>
      </c>
    </row>
    <row r="354" s="2" customFormat="1">
      <c r="A354" s="38"/>
      <c r="B354" s="39"/>
      <c r="C354" s="40"/>
      <c r="D354" s="233" t="s">
        <v>148</v>
      </c>
      <c r="E354" s="40"/>
      <c r="F354" s="234" t="s">
        <v>405</v>
      </c>
      <c r="G354" s="40"/>
      <c r="H354" s="40"/>
      <c r="I354" s="235"/>
      <c r="J354" s="40"/>
      <c r="K354" s="40"/>
      <c r="L354" s="44"/>
      <c r="M354" s="236"/>
      <c r="N354" s="237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148</v>
      </c>
      <c r="AU354" s="17" t="s">
        <v>93</v>
      </c>
    </row>
    <row r="355" s="13" customFormat="1">
      <c r="A355" s="13"/>
      <c r="B355" s="238"/>
      <c r="C355" s="239"/>
      <c r="D355" s="233" t="s">
        <v>150</v>
      </c>
      <c r="E355" s="240" t="s">
        <v>1</v>
      </c>
      <c r="F355" s="241" t="s">
        <v>1539</v>
      </c>
      <c r="G355" s="239"/>
      <c r="H355" s="240" t="s">
        <v>1</v>
      </c>
      <c r="I355" s="242"/>
      <c r="J355" s="239"/>
      <c r="K355" s="239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150</v>
      </c>
      <c r="AU355" s="247" t="s">
        <v>93</v>
      </c>
      <c r="AV355" s="13" t="s">
        <v>91</v>
      </c>
      <c r="AW355" s="13" t="s">
        <v>36</v>
      </c>
      <c r="AX355" s="13" t="s">
        <v>83</v>
      </c>
      <c r="AY355" s="247" t="s">
        <v>140</v>
      </c>
    </row>
    <row r="356" s="14" customFormat="1">
      <c r="A356" s="14"/>
      <c r="B356" s="248"/>
      <c r="C356" s="249"/>
      <c r="D356" s="233" t="s">
        <v>150</v>
      </c>
      <c r="E356" s="250" t="s">
        <v>1</v>
      </c>
      <c r="F356" s="251" t="s">
        <v>1540</v>
      </c>
      <c r="G356" s="249"/>
      <c r="H356" s="252">
        <v>49.5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8" t="s">
        <v>150</v>
      </c>
      <c r="AU356" s="258" t="s">
        <v>93</v>
      </c>
      <c r="AV356" s="14" t="s">
        <v>93</v>
      </c>
      <c r="AW356" s="14" t="s">
        <v>36</v>
      </c>
      <c r="AX356" s="14" t="s">
        <v>91</v>
      </c>
      <c r="AY356" s="258" t="s">
        <v>140</v>
      </c>
    </row>
    <row r="357" s="2" customFormat="1" ht="14.4" customHeight="1">
      <c r="A357" s="38"/>
      <c r="B357" s="39"/>
      <c r="C357" s="219" t="s">
        <v>519</v>
      </c>
      <c r="D357" s="219" t="s">
        <v>142</v>
      </c>
      <c r="E357" s="220" t="s">
        <v>410</v>
      </c>
      <c r="F357" s="221" t="s">
        <v>411</v>
      </c>
      <c r="G357" s="222" t="s">
        <v>145</v>
      </c>
      <c r="H357" s="223">
        <v>1038.4000000000001</v>
      </c>
      <c r="I357" s="224"/>
      <c r="J357" s="225">
        <f>ROUND(I357*H357,2)</f>
        <v>0</v>
      </c>
      <c r="K357" s="226"/>
      <c r="L357" s="44"/>
      <c r="M357" s="227" t="s">
        <v>1</v>
      </c>
      <c r="N357" s="228" t="s">
        <v>48</v>
      </c>
      <c r="O357" s="91"/>
      <c r="P357" s="229">
        <f>O357*H357</f>
        <v>0</v>
      </c>
      <c r="Q357" s="229">
        <v>0.46166000000000001</v>
      </c>
      <c r="R357" s="229">
        <f>Q357*H357</f>
        <v>479.38774400000005</v>
      </c>
      <c r="S357" s="229">
        <v>0</v>
      </c>
      <c r="T357" s="230">
        <f>S357*H357</f>
        <v>0</v>
      </c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R357" s="231" t="s">
        <v>146</v>
      </c>
      <c r="AT357" s="231" t="s">
        <v>142</v>
      </c>
      <c r="AU357" s="231" t="s">
        <v>93</v>
      </c>
      <c r="AY357" s="17" t="s">
        <v>140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7" t="s">
        <v>91</v>
      </c>
      <c r="BK357" s="232">
        <f>ROUND(I357*H357,2)</f>
        <v>0</v>
      </c>
      <c r="BL357" s="17" t="s">
        <v>146</v>
      </c>
      <c r="BM357" s="231" t="s">
        <v>1541</v>
      </c>
    </row>
    <row r="358" s="2" customFormat="1">
      <c r="A358" s="38"/>
      <c r="B358" s="39"/>
      <c r="C358" s="40"/>
      <c r="D358" s="233" t="s">
        <v>148</v>
      </c>
      <c r="E358" s="40"/>
      <c r="F358" s="234" t="s">
        <v>413</v>
      </c>
      <c r="G358" s="40"/>
      <c r="H358" s="40"/>
      <c r="I358" s="235"/>
      <c r="J358" s="40"/>
      <c r="K358" s="40"/>
      <c r="L358" s="44"/>
      <c r="M358" s="236"/>
      <c r="N358" s="237"/>
      <c r="O358" s="91"/>
      <c r="P358" s="91"/>
      <c r="Q358" s="91"/>
      <c r="R358" s="91"/>
      <c r="S358" s="91"/>
      <c r="T358" s="92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T358" s="17" t="s">
        <v>148</v>
      </c>
      <c r="AU358" s="17" t="s">
        <v>93</v>
      </c>
    </row>
    <row r="359" s="13" customFormat="1">
      <c r="A359" s="13"/>
      <c r="B359" s="238"/>
      <c r="C359" s="239"/>
      <c r="D359" s="233" t="s">
        <v>150</v>
      </c>
      <c r="E359" s="240" t="s">
        <v>1</v>
      </c>
      <c r="F359" s="241" t="s">
        <v>1542</v>
      </c>
      <c r="G359" s="239"/>
      <c r="H359" s="240" t="s">
        <v>1</v>
      </c>
      <c r="I359" s="242"/>
      <c r="J359" s="239"/>
      <c r="K359" s="239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150</v>
      </c>
      <c r="AU359" s="247" t="s">
        <v>93</v>
      </c>
      <c r="AV359" s="13" t="s">
        <v>91</v>
      </c>
      <c r="AW359" s="13" t="s">
        <v>36</v>
      </c>
      <c r="AX359" s="13" t="s">
        <v>83</v>
      </c>
      <c r="AY359" s="247" t="s">
        <v>140</v>
      </c>
    </row>
    <row r="360" s="13" customFormat="1">
      <c r="A360" s="13"/>
      <c r="B360" s="238"/>
      <c r="C360" s="239"/>
      <c r="D360" s="233" t="s">
        <v>150</v>
      </c>
      <c r="E360" s="240" t="s">
        <v>1</v>
      </c>
      <c r="F360" s="241" t="s">
        <v>1543</v>
      </c>
      <c r="G360" s="239"/>
      <c r="H360" s="240" t="s">
        <v>1</v>
      </c>
      <c r="I360" s="242"/>
      <c r="J360" s="239"/>
      <c r="K360" s="239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150</v>
      </c>
      <c r="AU360" s="247" t="s">
        <v>93</v>
      </c>
      <c r="AV360" s="13" t="s">
        <v>91</v>
      </c>
      <c r="AW360" s="13" t="s">
        <v>36</v>
      </c>
      <c r="AX360" s="13" t="s">
        <v>83</v>
      </c>
      <c r="AY360" s="247" t="s">
        <v>140</v>
      </c>
    </row>
    <row r="361" s="14" customFormat="1">
      <c r="A361" s="14"/>
      <c r="B361" s="248"/>
      <c r="C361" s="249"/>
      <c r="D361" s="233" t="s">
        <v>150</v>
      </c>
      <c r="E361" s="250" t="s">
        <v>1</v>
      </c>
      <c r="F361" s="251" t="s">
        <v>1544</v>
      </c>
      <c r="G361" s="249"/>
      <c r="H361" s="252">
        <v>1038.4000000000001</v>
      </c>
      <c r="I361" s="253"/>
      <c r="J361" s="249"/>
      <c r="K361" s="249"/>
      <c r="L361" s="254"/>
      <c r="M361" s="255"/>
      <c r="N361" s="256"/>
      <c r="O361" s="256"/>
      <c r="P361" s="256"/>
      <c r="Q361" s="256"/>
      <c r="R361" s="256"/>
      <c r="S361" s="256"/>
      <c r="T361" s="257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8" t="s">
        <v>150</v>
      </c>
      <c r="AU361" s="258" t="s">
        <v>93</v>
      </c>
      <c r="AV361" s="14" t="s">
        <v>93</v>
      </c>
      <c r="AW361" s="14" t="s">
        <v>36</v>
      </c>
      <c r="AX361" s="14" t="s">
        <v>91</v>
      </c>
      <c r="AY361" s="258" t="s">
        <v>140</v>
      </c>
    </row>
    <row r="362" s="2" customFormat="1" ht="14.4" customHeight="1">
      <c r="A362" s="38"/>
      <c r="B362" s="39"/>
      <c r="C362" s="219" t="s">
        <v>523</v>
      </c>
      <c r="D362" s="219" t="s">
        <v>142</v>
      </c>
      <c r="E362" s="220" t="s">
        <v>1545</v>
      </c>
      <c r="F362" s="221" t="s">
        <v>1546</v>
      </c>
      <c r="G362" s="222" t="s">
        <v>145</v>
      </c>
      <c r="H362" s="223">
        <v>6</v>
      </c>
      <c r="I362" s="224"/>
      <c r="J362" s="225">
        <f>ROUND(I362*H362,2)</f>
        <v>0</v>
      </c>
      <c r="K362" s="226"/>
      <c r="L362" s="44"/>
      <c r="M362" s="227" t="s">
        <v>1</v>
      </c>
      <c r="N362" s="228" t="s">
        <v>48</v>
      </c>
      <c r="O362" s="91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31" t="s">
        <v>146</v>
      </c>
      <c r="AT362" s="231" t="s">
        <v>142</v>
      </c>
      <c r="AU362" s="231" t="s">
        <v>93</v>
      </c>
      <c r="AY362" s="17" t="s">
        <v>140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7" t="s">
        <v>91</v>
      </c>
      <c r="BK362" s="232">
        <f>ROUND(I362*H362,2)</f>
        <v>0</v>
      </c>
      <c r="BL362" s="17" t="s">
        <v>146</v>
      </c>
      <c r="BM362" s="231" t="s">
        <v>1547</v>
      </c>
    </row>
    <row r="363" s="2" customFormat="1">
      <c r="A363" s="38"/>
      <c r="B363" s="39"/>
      <c r="C363" s="40"/>
      <c r="D363" s="233" t="s">
        <v>148</v>
      </c>
      <c r="E363" s="40"/>
      <c r="F363" s="234" t="s">
        <v>1548</v>
      </c>
      <c r="G363" s="40"/>
      <c r="H363" s="40"/>
      <c r="I363" s="235"/>
      <c r="J363" s="40"/>
      <c r="K363" s="40"/>
      <c r="L363" s="44"/>
      <c r="M363" s="236"/>
      <c r="N363" s="237"/>
      <c r="O363" s="91"/>
      <c r="P363" s="91"/>
      <c r="Q363" s="91"/>
      <c r="R363" s="91"/>
      <c r="S363" s="91"/>
      <c r="T363" s="92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T363" s="17" t="s">
        <v>148</v>
      </c>
      <c r="AU363" s="17" t="s">
        <v>93</v>
      </c>
    </row>
    <row r="364" s="13" customFormat="1">
      <c r="A364" s="13"/>
      <c r="B364" s="238"/>
      <c r="C364" s="239"/>
      <c r="D364" s="233" t="s">
        <v>150</v>
      </c>
      <c r="E364" s="240" t="s">
        <v>1</v>
      </c>
      <c r="F364" s="241" t="s">
        <v>1549</v>
      </c>
      <c r="G364" s="239"/>
      <c r="H364" s="240" t="s">
        <v>1</v>
      </c>
      <c r="I364" s="242"/>
      <c r="J364" s="239"/>
      <c r="K364" s="239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150</v>
      </c>
      <c r="AU364" s="247" t="s">
        <v>93</v>
      </c>
      <c r="AV364" s="13" t="s">
        <v>91</v>
      </c>
      <c r="AW364" s="13" t="s">
        <v>36</v>
      </c>
      <c r="AX364" s="13" t="s">
        <v>83</v>
      </c>
      <c r="AY364" s="247" t="s">
        <v>140</v>
      </c>
    </row>
    <row r="365" s="13" customFormat="1">
      <c r="A365" s="13"/>
      <c r="B365" s="238"/>
      <c r="C365" s="239"/>
      <c r="D365" s="233" t="s">
        <v>150</v>
      </c>
      <c r="E365" s="240" t="s">
        <v>1</v>
      </c>
      <c r="F365" s="241" t="s">
        <v>1550</v>
      </c>
      <c r="G365" s="239"/>
      <c r="H365" s="240" t="s">
        <v>1</v>
      </c>
      <c r="I365" s="242"/>
      <c r="J365" s="239"/>
      <c r="K365" s="239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150</v>
      </c>
      <c r="AU365" s="247" t="s">
        <v>93</v>
      </c>
      <c r="AV365" s="13" t="s">
        <v>91</v>
      </c>
      <c r="AW365" s="13" t="s">
        <v>36</v>
      </c>
      <c r="AX365" s="13" t="s">
        <v>83</v>
      </c>
      <c r="AY365" s="247" t="s">
        <v>140</v>
      </c>
    </row>
    <row r="366" s="14" customFormat="1">
      <c r="A366" s="14"/>
      <c r="B366" s="248"/>
      <c r="C366" s="249"/>
      <c r="D366" s="233" t="s">
        <v>150</v>
      </c>
      <c r="E366" s="250" t="s">
        <v>1</v>
      </c>
      <c r="F366" s="251" t="s">
        <v>1551</v>
      </c>
      <c r="G366" s="249"/>
      <c r="H366" s="252">
        <v>6</v>
      </c>
      <c r="I366" s="253"/>
      <c r="J366" s="249"/>
      <c r="K366" s="249"/>
      <c r="L366" s="254"/>
      <c r="M366" s="255"/>
      <c r="N366" s="256"/>
      <c r="O366" s="256"/>
      <c r="P366" s="256"/>
      <c r="Q366" s="256"/>
      <c r="R366" s="256"/>
      <c r="S366" s="256"/>
      <c r="T366" s="257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8" t="s">
        <v>150</v>
      </c>
      <c r="AU366" s="258" t="s">
        <v>93</v>
      </c>
      <c r="AV366" s="14" t="s">
        <v>93</v>
      </c>
      <c r="AW366" s="14" t="s">
        <v>36</v>
      </c>
      <c r="AX366" s="14" t="s">
        <v>91</v>
      </c>
      <c r="AY366" s="258" t="s">
        <v>140</v>
      </c>
    </row>
    <row r="367" s="2" customFormat="1" ht="14.4" customHeight="1">
      <c r="A367" s="38"/>
      <c r="B367" s="39"/>
      <c r="C367" s="219" t="s">
        <v>530</v>
      </c>
      <c r="D367" s="219" t="s">
        <v>142</v>
      </c>
      <c r="E367" s="220" t="s">
        <v>1552</v>
      </c>
      <c r="F367" s="221" t="s">
        <v>1553</v>
      </c>
      <c r="G367" s="222" t="s">
        <v>145</v>
      </c>
      <c r="H367" s="223">
        <v>6</v>
      </c>
      <c r="I367" s="224"/>
      <c r="J367" s="225">
        <f>ROUND(I367*H367,2)</f>
        <v>0</v>
      </c>
      <c r="K367" s="226"/>
      <c r="L367" s="44"/>
      <c r="M367" s="227" t="s">
        <v>1</v>
      </c>
      <c r="N367" s="228" t="s">
        <v>48</v>
      </c>
      <c r="O367" s="91"/>
      <c r="P367" s="229">
        <f>O367*H367</f>
        <v>0</v>
      </c>
      <c r="Q367" s="229">
        <v>0.19536000000000001</v>
      </c>
      <c r="R367" s="229">
        <f>Q367*H367</f>
        <v>1.1721600000000001</v>
      </c>
      <c r="S367" s="229">
        <v>0</v>
      </c>
      <c r="T367" s="23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31" t="s">
        <v>146</v>
      </c>
      <c r="AT367" s="231" t="s">
        <v>142</v>
      </c>
      <c r="AU367" s="231" t="s">
        <v>93</v>
      </c>
      <c r="AY367" s="17" t="s">
        <v>140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7" t="s">
        <v>91</v>
      </c>
      <c r="BK367" s="232">
        <f>ROUND(I367*H367,2)</f>
        <v>0</v>
      </c>
      <c r="BL367" s="17" t="s">
        <v>146</v>
      </c>
      <c r="BM367" s="231" t="s">
        <v>1554</v>
      </c>
    </row>
    <row r="368" s="2" customFormat="1">
      <c r="A368" s="38"/>
      <c r="B368" s="39"/>
      <c r="C368" s="40"/>
      <c r="D368" s="233" t="s">
        <v>148</v>
      </c>
      <c r="E368" s="40"/>
      <c r="F368" s="234" t="s">
        <v>1555</v>
      </c>
      <c r="G368" s="40"/>
      <c r="H368" s="40"/>
      <c r="I368" s="235"/>
      <c r="J368" s="40"/>
      <c r="K368" s="40"/>
      <c r="L368" s="44"/>
      <c r="M368" s="236"/>
      <c r="N368" s="237"/>
      <c r="O368" s="91"/>
      <c r="P368" s="91"/>
      <c r="Q368" s="91"/>
      <c r="R368" s="91"/>
      <c r="S368" s="91"/>
      <c r="T368" s="92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T368" s="17" t="s">
        <v>148</v>
      </c>
      <c r="AU368" s="17" t="s">
        <v>93</v>
      </c>
    </row>
    <row r="369" s="13" customFormat="1">
      <c r="A369" s="13"/>
      <c r="B369" s="238"/>
      <c r="C369" s="239"/>
      <c r="D369" s="233" t="s">
        <v>150</v>
      </c>
      <c r="E369" s="240" t="s">
        <v>1</v>
      </c>
      <c r="F369" s="241" t="s">
        <v>1556</v>
      </c>
      <c r="G369" s="239"/>
      <c r="H369" s="240" t="s">
        <v>1</v>
      </c>
      <c r="I369" s="242"/>
      <c r="J369" s="239"/>
      <c r="K369" s="239"/>
      <c r="L369" s="243"/>
      <c r="M369" s="244"/>
      <c r="N369" s="245"/>
      <c r="O369" s="245"/>
      <c r="P369" s="245"/>
      <c r="Q369" s="245"/>
      <c r="R369" s="245"/>
      <c r="S369" s="245"/>
      <c r="T369" s="24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7" t="s">
        <v>150</v>
      </c>
      <c r="AU369" s="247" t="s">
        <v>93</v>
      </c>
      <c r="AV369" s="13" t="s">
        <v>91</v>
      </c>
      <c r="AW369" s="13" t="s">
        <v>36</v>
      </c>
      <c r="AX369" s="13" t="s">
        <v>83</v>
      </c>
      <c r="AY369" s="247" t="s">
        <v>140</v>
      </c>
    </row>
    <row r="370" s="14" customFormat="1">
      <c r="A370" s="14"/>
      <c r="B370" s="248"/>
      <c r="C370" s="249"/>
      <c r="D370" s="233" t="s">
        <v>150</v>
      </c>
      <c r="E370" s="250" t="s">
        <v>1</v>
      </c>
      <c r="F370" s="251" t="s">
        <v>193</v>
      </c>
      <c r="G370" s="249"/>
      <c r="H370" s="252">
        <v>6</v>
      </c>
      <c r="I370" s="253"/>
      <c r="J370" s="249"/>
      <c r="K370" s="249"/>
      <c r="L370" s="254"/>
      <c r="M370" s="255"/>
      <c r="N370" s="256"/>
      <c r="O370" s="256"/>
      <c r="P370" s="256"/>
      <c r="Q370" s="256"/>
      <c r="R370" s="256"/>
      <c r="S370" s="256"/>
      <c r="T370" s="257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8" t="s">
        <v>150</v>
      </c>
      <c r="AU370" s="258" t="s">
        <v>93</v>
      </c>
      <c r="AV370" s="14" t="s">
        <v>93</v>
      </c>
      <c r="AW370" s="14" t="s">
        <v>36</v>
      </c>
      <c r="AX370" s="14" t="s">
        <v>91</v>
      </c>
      <c r="AY370" s="258" t="s">
        <v>140</v>
      </c>
    </row>
    <row r="371" s="2" customFormat="1" ht="14.4" customHeight="1">
      <c r="A371" s="38"/>
      <c r="B371" s="39"/>
      <c r="C371" s="270" t="s">
        <v>534</v>
      </c>
      <c r="D371" s="270" t="s">
        <v>290</v>
      </c>
      <c r="E371" s="271" t="s">
        <v>1557</v>
      </c>
      <c r="F371" s="272" t="s">
        <v>1558</v>
      </c>
      <c r="G371" s="273" t="s">
        <v>293</v>
      </c>
      <c r="H371" s="274">
        <v>1.2</v>
      </c>
      <c r="I371" s="275"/>
      <c r="J371" s="276">
        <f>ROUND(I371*H371,2)</f>
        <v>0</v>
      </c>
      <c r="K371" s="277"/>
      <c r="L371" s="278"/>
      <c r="M371" s="279" t="s">
        <v>1</v>
      </c>
      <c r="N371" s="280" t="s">
        <v>48</v>
      </c>
      <c r="O371" s="91"/>
      <c r="P371" s="229">
        <f>O371*H371</f>
        <v>0</v>
      </c>
      <c r="Q371" s="229">
        <v>1</v>
      </c>
      <c r="R371" s="229">
        <f>Q371*H371</f>
        <v>1.2</v>
      </c>
      <c r="S371" s="229">
        <v>0</v>
      </c>
      <c r="T371" s="23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31" t="s">
        <v>207</v>
      </c>
      <c r="AT371" s="231" t="s">
        <v>290</v>
      </c>
      <c r="AU371" s="231" t="s">
        <v>93</v>
      </c>
      <c r="AY371" s="17" t="s">
        <v>140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7" t="s">
        <v>91</v>
      </c>
      <c r="BK371" s="232">
        <f>ROUND(I371*H371,2)</f>
        <v>0</v>
      </c>
      <c r="BL371" s="17" t="s">
        <v>146</v>
      </c>
      <c r="BM371" s="231" t="s">
        <v>1559</v>
      </c>
    </row>
    <row r="372" s="2" customFormat="1">
      <c r="A372" s="38"/>
      <c r="B372" s="39"/>
      <c r="C372" s="40"/>
      <c r="D372" s="233" t="s">
        <v>148</v>
      </c>
      <c r="E372" s="40"/>
      <c r="F372" s="234" t="s">
        <v>1558</v>
      </c>
      <c r="G372" s="40"/>
      <c r="H372" s="40"/>
      <c r="I372" s="235"/>
      <c r="J372" s="40"/>
      <c r="K372" s="40"/>
      <c r="L372" s="44"/>
      <c r="M372" s="236"/>
      <c r="N372" s="237"/>
      <c r="O372" s="91"/>
      <c r="P372" s="91"/>
      <c r="Q372" s="91"/>
      <c r="R372" s="91"/>
      <c r="S372" s="91"/>
      <c r="T372" s="92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T372" s="17" t="s">
        <v>148</v>
      </c>
      <c r="AU372" s="17" t="s">
        <v>93</v>
      </c>
    </row>
    <row r="373" s="14" customFormat="1">
      <c r="A373" s="14"/>
      <c r="B373" s="248"/>
      <c r="C373" s="249"/>
      <c r="D373" s="233" t="s">
        <v>150</v>
      </c>
      <c r="E373" s="249"/>
      <c r="F373" s="251" t="s">
        <v>1560</v>
      </c>
      <c r="G373" s="249"/>
      <c r="H373" s="252">
        <v>1.2</v>
      </c>
      <c r="I373" s="253"/>
      <c r="J373" s="249"/>
      <c r="K373" s="249"/>
      <c r="L373" s="254"/>
      <c r="M373" s="255"/>
      <c r="N373" s="256"/>
      <c r="O373" s="256"/>
      <c r="P373" s="256"/>
      <c r="Q373" s="256"/>
      <c r="R373" s="256"/>
      <c r="S373" s="256"/>
      <c r="T373" s="257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8" t="s">
        <v>150</v>
      </c>
      <c r="AU373" s="258" t="s">
        <v>93</v>
      </c>
      <c r="AV373" s="14" t="s">
        <v>93</v>
      </c>
      <c r="AW373" s="14" t="s">
        <v>4</v>
      </c>
      <c r="AX373" s="14" t="s">
        <v>91</v>
      </c>
      <c r="AY373" s="258" t="s">
        <v>140</v>
      </c>
    </row>
    <row r="374" s="12" customFormat="1" ht="22.8" customHeight="1">
      <c r="A374" s="12"/>
      <c r="B374" s="203"/>
      <c r="C374" s="204"/>
      <c r="D374" s="205" t="s">
        <v>82</v>
      </c>
      <c r="E374" s="217" t="s">
        <v>207</v>
      </c>
      <c r="F374" s="217" t="s">
        <v>446</v>
      </c>
      <c r="G374" s="204"/>
      <c r="H374" s="204"/>
      <c r="I374" s="207"/>
      <c r="J374" s="218">
        <f>BK374</f>
        <v>0</v>
      </c>
      <c r="K374" s="204"/>
      <c r="L374" s="209"/>
      <c r="M374" s="210"/>
      <c r="N374" s="211"/>
      <c r="O374" s="211"/>
      <c r="P374" s="212">
        <f>SUM(P375:P462)</f>
        <v>0</v>
      </c>
      <c r="Q374" s="211"/>
      <c r="R374" s="212">
        <f>SUM(R375:R462)</f>
        <v>86.593806000000001</v>
      </c>
      <c r="S374" s="211"/>
      <c r="T374" s="213">
        <f>SUM(T375:T462)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4" t="s">
        <v>91</v>
      </c>
      <c r="AT374" s="215" t="s">
        <v>82</v>
      </c>
      <c r="AU374" s="215" t="s">
        <v>91</v>
      </c>
      <c r="AY374" s="214" t="s">
        <v>140</v>
      </c>
      <c r="BK374" s="216">
        <f>SUM(BK375:BK462)</f>
        <v>0</v>
      </c>
    </row>
    <row r="375" s="2" customFormat="1" ht="14.4" customHeight="1">
      <c r="A375" s="38"/>
      <c r="B375" s="39"/>
      <c r="C375" s="219" t="s">
        <v>539</v>
      </c>
      <c r="D375" s="219" t="s">
        <v>142</v>
      </c>
      <c r="E375" s="220" t="s">
        <v>1561</v>
      </c>
      <c r="F375" s="221" t="s">
        <v>1562</v>
      </c>
      <c r="G375" s="222" t="s">
        <v>196</v>
      </c>
      <c r="H375" s="223">
        <v>322.89999999999998</v>
      </c>
      <c r="I375" s="224"/>
      <c r="J375" s="225">
        <f>ROUND(I375*H375,2)</f>
        <v>0</v>
      </c>
      <c r="K375" s="226"/>
      <c r="L375" s="44"/>
      <c r="M375" s="227" t="s">
        <v>1</v>
      </c>
      <c r="N375" s="228" t="s">
        <v>48</v>
      </c>
      <c r="O375" s="91"/>
      <c r="P375" s="229">
        <f>O375*H375</f>
        <v>0</v>
      </c>
      <c r="Q375" s="229">
        <v>5.0000000000000002E-05</v>
      </c>
      <c r="R375" s="229">
        <f>Q375*H375</f>
        <v>0.016145</v>
      </c>
      <c r="S375" s="229">
        <v>0</v>
      </c>
      <c r="T375" s="23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31" t="s">
        <v>146</v>
      </c>
      <c r="AT375" s="231" t="s">
        <v>142</v>
      </c>
      <c r="AU375" s="231" t="s">
        <v>93</v>
      </c>
      <c r="AY375" s="17" t="s">
        <v>140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7" t="s">
        <v>91</v>
      </c>
      <c r="BK375" s="232">
        <f>ROUND(I375*H375,2)</f>
        <v>0</v>
      </c>
      <c r="BL375" s="17" t="s">
        <v>146</v>
      </c>
      <c r="BM375" s="231" t="s">
        <v>1563</v>
      </c>
    </row>
    <row r="376" s="2" customFormat="1">
      <c r="A376" s="38"/>
      <c r="B376" s="39"/>
      <c r="C376" s="40"/>
      <c r="D376" s="233" t="s">
        <v>148</v>
      </c>
      <c r="E376" s="40"/>
      <c r="F376" s="234" t="s">
        <v>1564</v>
      </c>
      <c r="G376" s="40"/>
      <c r="H376" s="40"/>
      <c r="I376" s="235"/>
      <c r="J376" s="40"/>
      <c r="K376" s="40"/>
      <c r="L376" s="44"/>
      <c r="M376" s="236"/>
      <c r="N376" s="237"/>
      <c r="O376" s="91"/>
      <c r="P376" s="91"/>
      <c r="Q376" s="91"/>
      <c r="R376" s="91"/>
      <c r="S376" s="91"/>
      <c r="T376" s="92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T376" s="17" t="s">
        <v>148</v>
      </c>
      <c r="AU376" s="17" t="s">
        <v>93</v>
      </c>
    </row>
    <row r="377" s="13" customFormat="1">
      <c r="A377" s="13"/>
      <c r="B377" s="238"/>
      <c r="C377" s="239"/>
      <c r="D377" s="233" t="s">
        <v>150</v>
      </c>
      <c r="E377" s="240" t="s">
        <v>1</v>
      </c>
      <c r="F377" s="241" t="s">
        <v>1478</v>
      </c>
      <c r="G377" s="239"/>
      <c r="H377" s="240" t="s">
        <v>1</v>
      </c>
      <c r="I377" s="242"/>
      <c r="J377" s="239"/>
      <c r="K377" s="239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150</v>
      </c>
      <c r="AU377" s="247" t="s">
        <v>93</v>
      </c>
      <c r="AV377" s="13" t="s">
        <v>91</v>
      </c>
      <c r="AW377" s="13" t="s">
        <v>36</v>
      </c>
      <c r="AX377" s="13" t="s">
        <v>83</v>
      </c>
      <c r="AY377" s="247" t="s">
        <v>140</v>
      </c>
    </row>
    <row r="378" s="14" customFormat="1">
      <c r="A378" s="14"/>
      <c r="B378" s="248"/>
      <c r="C378" s="249"/>
      <c r="D378" s="233" t="s">
        <v>150</v>
      </c>
      <c r="E378" s="250" t="s">
        <v>1</v>
      </c>
      <c r="F378" s="251" t="s">
        <v>1565</v>
      </c>
      <c r="G378" s="249"/>
      <c r="H378" s="252">
        <v>91.900000000000006</v>
      </c>
      <c r="I378" s="253"/>
      <c r="J378" s="249"/>
      <c r="K378" s="249"/>
      <c r="L378" s="254"/>
      <c r="M378" s="255"/>
      <c r="N378" s="256"/>
      <c r="O378" s="256"/>
      <c r="P378" s="256"/>
      <c r="Q378" s="256"/>
      <c r="R378" s="256"/>
      <c r="S378" s="256"/>
      <c r="T378" s="257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8" t="s">
        <v>150</v>
      </c>
      <c r="AU378" s="258" t="s">
        <v>93</v>
      </c>
      <c r="AV378" s="14" t="s">
        <v>93</v>
      </c>
      <c r="AW378" s="14" t="s">
        <v>36</v>
      </c>
      <c r="AX378" s="14" t="s">
        <v>83</v>
      </c>
      <c r="AY378" s="258" t="s">
        <v>140</v>
      </c>
    </row>
    <row r="379" s="13" customFormat="1">
      <c r="A379" s="13"/>
      <c r="B379" s="238"/>
      <c r="C379" s="239"/>
      <c r="D379" s="233" t="s">
        <v>150</v>
      </c>
      <c r="E379" s="240" t="s">
        <v>1</v>
      </c>
      <c r="F379" s="241" t="s">
        <v>1480</v>
      </c>
      <c r="G379" s="239"/>
      <c r="H379" s="240" t="s">
        <v>1</v>
      </c>
      <c r="I379" s="242"/>
      <c r="J379" s="239"/>
      <c r="K379" s="239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150</v>
      </c>
      <c r="AU379" s="247" t="s">
        <v>93</v>
      </c>
      <c r="AV379" s="13" t="s">
        <v>91</v>
      </c>
      <c r="AW379" s="13" t="s">
        <v>36</v>
      </c>
      <c r="AX379" s="13" t="s">
        <v>83</v>
      </c>
      <c r="AY379" s="247" t="s">
        <v>140</v>
      </c>
    </row>
    <row r="380" s="14" customFormat="1">
      <c r="A380" s="14"/>
      <c r="B380" s="248"/>
      <c r="C380" s="249"/>
      <c r="D380" s="233" t="s">
        <v>150</v>
      </c>
      <c r="E380" s="250" t="s">
        <v>1</v>
      </c>
      <c r="F380" s="251" t="s">
        <v>1566</v>
      </c>
      <c r="G380" s="249"/>
      <c r="H380" s="252">
        <v>231</v>
      </c>
      <c r="I380" s="253"/>
      <c r="J380" s="249"/>
      <c r="K380" s="249"/>
      <c r="L380" s="254"/>
      <c r="M380" s="255"/>
      <c r="N380" s="256"/>
      <c r="O380" s="256"/>
      <c r="P380" s="256"/>
      <c r="Q380" s="256"/>
      <c r="R380" s="256"/>
      <c r="S380" s="256"/>
      <c r="T380" s="257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8" t="s">
        <v>150</v>
      </c>
      <c r="AU380" s="258" t="s">
        <v>93</v>
      </c>
      <c r="AV380" s="14" t="s">
        <v>93</v>
      </c>
      <c r="AW380" s="14" t="s">
        <v>36</v>
      </c>
      <c r="AX380" s="14" t="s">
        <v>83</v>
      </c>
      <c r="AY380" s="258" t="s">
        <v>140</v>
      </c>
    </row>
    <row r="381" s="13" customFormat="1">
      <c r="A381" s="13"/>
      <c r="B381" s="238"/>
      <c r="C381" s="239"/>
      <c r="D381" s="233" t="s">
        <v>150</v>
      </c>
      <c r="E381" s="240" t="s">
        <v>1</v>
      </c>
      <c r="F381" s="241" t="s">
        <v>1567</v>
      </c>
      <c r="G381" s="239"/>
      <c r="H381" s="240" t="s">
        <v>1</v>
      </c>
      <c r="I381" s="242"/>
      <c r="J381" s="239"/>
      <c r="K381" s="239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150</v>
      </c>
      <c r="AU381" s="247" t="s">
        <v>93</v>
      </c>
      <c r="AV381" s="13" t="s">
        <v>91</v>
      </c>
      <c r="AW381" s="13" t="s">
        <v>36</v>
      </c>
      <c r="AX381" s="13" t="s">
        <v>83</v>
      </c>
      <c r="AY381" s="247" t="s">
        <v>140</v>
      </c>
    </row>
    <row r="382" s="15" customFormat="1">
      <c r="A382" s="15"/>
      <c r="B382" s="259"/>
      <c r="C382" s="260"/>
      <c r="D382" s="233" t="s">
        <v>150</v>
      </c>
      <c r="E382" s="261" t="s">
        <v>1</v>
      </c>
      <c r="F382" s="262" t="s">
        <v>155</v>
      </c>
      <c r="G382" s="260"/>
      <c r="H382" s="263">
        <v>322.89999999999998</v>
      </c>
      <c r="I382" s="264"/>
      <c r="J382" s="260"/>
      <c r="K382" s="260"/>
      <c r="L382" s="265"/>
      <c r="M382" s="266"/>
      <c r="N382" s="267"/>
      <c r="O382" s="267"/>
      <c r="P382" s="267"/>
      <c r="Q382" s="267"/>
      <c r="R382" s="267"/>
      <c r="S382" s="267"/>
      <c r="T382" s="268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9" t="s">
        <v>150</v>
      </c>
      <c r="AU382" s="269" t="s">
        <v>93</v>
      </c>
      <c r="AV382" s="15" t="s">
        <v>146</v>
      </c>
      <c r="AW382" s="15" t="s">
        <v>36</v>
      </c>
      <c r="AX382" s="15" t="s">
        <v>91</v>
      </c>
      <c r="AY382" s="269" t="s">
        <v>140</v>
      </c>
    </row>
    <row r="383" s="2" customFormat="1" ht="14.4" customHeight="1">
      <c r="A383" s="38"/>
      <c r="B383" s="39"/>
      <c r="C383" s="270" t="s">
        <v>544</v>
      </c>
      <c r="D383" s="270" t="s">
        <v>290</v>
      </c>
      <c r="E383" s="271" t="s">
        <v>1568</v>
      </c>
      <c r="F383" s="272" t="s">
        <v>1569</v>
      </c>
      <c r="G383" s="273" t="s">
        <v>196</v>
      </c>
      <c r="H383" s="274">
        <v>318.78699999999998</v>
      </c>
      <c r="I383" s="275"/>
      <c r="J383" s="276">
        <f>ROUND(I383*H383,2)</f>
        <v>0</v>
      </c>
      <c r="K383" s="277"/>
      <c r="L383" s="278"/>
      <c r="M383" s="279" t="s">
        <v>1</v>
      </c>
      <c r="N383" s="280" t="s">
        <v>48</v>
      </c>
      <c r="O383" s="91"/>
      <c r="P383" s="229">
        <f>O383*H383</f>
        <v>0</v>
      </c>
      <c r="Q383" s="229">
        <v>0.052999999999999998</v>
      </c>
      <c r="R383" s="229">
        <f>Q383*H383</f>
        <v>16.895710999999999</v>
      </c>
      <c r="S383" s="229">
        <v>0</v>
      </c>
      <c r="T383" s="23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31" t="s">
        <v>207</v>
      </c>
      <c r="AT383" s="231" t="s">
        <v>290</v>
      </c>
      <c r="AU383" s="231" t="s">
        <v>93</v>
      </c>
      <c r="AY383" s="17" t="s">
        <v>140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7" t="s">
        <v>91</v>
      </c>
      <c r="BK383" s="232">
        <f>ROUND(I383*H383,2)</f>
        <v>0</v>
      </c>
      <c r="BL383" s="17" t="s">
        <v>146</v>
      </c>
      <c r="BM383" s="231" t="s">
        <v>1570</v>
      </c>
    </row>
    <row r="384" s="2" customFormat="1">
      <c r="A384" s="38"/>
      <c r="B384" s="39"/>
      <c r="C384" s="40"/>
      <c r="D384" s="233" t="s">
        <v>148</v>
      </c>
      <c r="E384" s="40"/>
      <c r="F384" s="234" t="s">
        <v>1569</v>
      </c>
      <c r="G384" s="40"/>
      <c r="H384" s="40"/>
      <c r="I384" s="235"/>
      <c r="J384" s="40"/>
      <c r="K384" s="40"/>
      <c r="L384" s="44"/>
      <c r="M384" s="236"/>
      <c r="N384" s="237"/>
      <c r="O384" s="91"/>
      <c r="P384" s="91"/>
      <c r="Q384" s="91"/>
      <c r="R384" s="91"/>
      <c r="S384" s="91"/>
      <c r="T384" s="92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T384" s="17" t="s">
        <v>148</v>
      </c>
      <c r="AU384" s="17" t="s">
        <v>93</v>
      </c>
    </row>
    <row r="385" s="13" customFormat="1">
      <c r="A385" s="13"/>
      <c r="B385" s="238"/>
      <c r="C385" s="239"/>
      <c r="D385" s="233" t="s">
        <v>150</v>
      </c>
      <c r="E385" s="240" t="s">
        <v>1</v>
      </c>
      <c r="F385" s="241" t="s">
        <v>1571</v>
      </c>
      <c r="G385" s="239"/>
      <c r="H385" s="240" t="s">
        <v>1</v>
      </c>
      <c r="I385" s="242"/>
      <c r="J385" s="239"/>
      <c r="K385" s="239"/>
      <c r="L385" s="243"/>
      <c r="M385" s="244"/>
      <c r="N385" s="245"/>
      <c r="O385" s="245"/>
      <c r="P385" s="245"/>
      <c r="Q385" s="245"/>
      <c r="R385" s="245"/>
      <c r="S385" s="245"/>
      <c r="T385" s="24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7" t="s">
        <v>150</v>
      </c>
      <c r="AU385" s="247" t="s">
        <v>93</v>
      </c>
      <c r="AV385" s="13" t="s">
        <v>91</v>
      </c>
      <c r="AW385" s="13" t="s">
        <v>36</v>
      </c>
      <c r="AX385" s="13" t="s">
        <v>83</v>
      </c>
      <c r="AY385" s="247" t="s">
        <v>140</v>
      </c>
    </row>
    <row r="386" s="14" customFormat="1">
      <c r="A386" s="14"/>
      <c r="B386" s="248"/>
      <c r="C386" s="249"/>
      <c r="D386" s="233" t="s">
        <v>150</v>
      </c>
      <c r="E386" s="250" t="s">
        <v>1</v>
      </c>
      <c r="F386" s="251" t="s">
        <v>1572</v>
      </c>
      <c r="G386" s="249"/>
      <c r="H386" s="252">
        <v>318.78699999999998</v>
      </c>
      <c r="I386" s="253"/>
      <c r="J386" s="249"/>
      <c r="K386" s="249"/>
      <c r="L386" s="254"/>
      <c r="M386" s="255"/>
      <c r="N386" s="256"/>
      <c r="O386" s="256"/>
      <c r="P386" s="256"/>
      <c r="Q386" s="256"/>
      <c r="R386" s="256"/>
      <c r="S386" s="256"/>
      <c r="T386" s="257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8" t="s">
        <v>150</v>
      </c>
      <c r="AU386" s="258" t="s">
        <v>93</v>
      </c>
      <c r="AV386" s="14" t="s">
        <v>93</v>
      </c>
      <c r="AW386" s="14" t="s">
        <v>36</v>
      </c>
      <c r="AX386" s="14" t="s">
        <v>91</v>
      </c>
      <c r="AY386" s="258" t="s">
        <v>140</v>
      </c>
    </row>
    <row r="387" s="2" customFormat="1" ht="14.4" customHeight="1">
      <c r="A387" s="38"/>
      <c r="B387" s="39"/>
      <c r="C387" s="270" t="s">
        <v>548</v>
      </c>
      <c r="D387" s="270" t="s">
        <v>290</v>
      </c>
      <c r="E387" s="271" t="s">
        <v>1573</v>
      </c>
      <c r="F387" s="272" t="s">
        <v>1574</v>
      </c>
      <c r="G387" s="273" t="s">
        <v>196</v>
      </c>
      <c r="H387" s="274">
        <v>11</v>
      </c>
      <c r="I387" s="275"/>
      <c r="J387" s="276">
        <f>ROUND(I387*H387,2)</f>
        <v>0</v>
      </c>
      <c r="K387" s="277"/>
      <c r="L387" s="278"/>
      <c r="M387" s="279" t="s">
        <v>1</v>
      </c>
      <c r="N387" s="280" t="s">
        <v>48</v>
      </c>
      <c r="O387" s="91"/>
      <c r="P387" s="229">
        <f>O387*H387</f>
        <v>0</v>
      </c>
      <c r="Q387" s="229">
        <v>0.056680000000000001</v>
      </c>
      <c r="R387" s="229">
        <f>Q387*H387</f>
        <v>0.62348000000000003</v>
      </c>
      <c r="S387" s="229">
        <v>0</v>
      </c>
      <c r="T387" s="23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31" t="s">
        <v>207</v>
      </c>
      <c r="AT387" s="231" t="s">
        <v>290</v>
      </c>
      <c r="AU387" s="231" t="s">
        <v>93</v>
      </c>
      <c r="AY387" s="17" t="s">
        <v>140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7" t="s">
        <v>91</v>
      </c>
      <c r="BK387" s="232">
        <f>ROUND(I387*H387,2)</f>
        <v>0</v>
      </c>
      <c r="BL387" s="17" t="s">
        <v>146</v>
      </c>
      <c r="BM387" s="231" t="s">
        <v>1575</v>
      </c>
    </row>
    <row r="388" s="2" customFormat="1">
      <c r="A388" s="38"/>
      <c r="B388" s="39"/>
      <c r="C388" s="40"/>
      <c r="D388" s="233" t="s">
        <v>148</v>
      </c>
      <c r="E388" s="40"/>
      <c r="F388" s="234" t="s">
        <v>1574</v>
      </c>
      <c r="G388" s="40"/>
      <c r="H388" s="40"/>
      <c r="I388" s="235"/>
      <c r="J388" s="40"/>
      <c r="K388" s="40"/>
      <c r="L388" s="44"/>
      <c r="M388" s="236"/>
      <c r="N388" s="237"/>
      <c r="O388" s="91"/>
      <c r="P388" s="91"/>
      <c r="Q388" s="91"/>
      <c r="R388" s="91"/>
      <c r="S388" s="91"/>
      <c r="T388" s="92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T388" s="17" t="s">
        <v>148</v>
      </c>
      <c r="AU388" s="17" t="s">
        <v>93</v>
      </c>
    </row>
    <row r="389" s="2" customFormat="1" ht="14.4" customHeight="1">
      <c r="A389" s="38"/>
      <c r="B389" s="39"/>
      <c r="C389" s="270" t="s">
        <v>552</v>
      </c>
      <c r="D389" s="270" t="s">
        <v>290</v>
      </c>
      <c r="E389" s="271" t="s">
        <v>1576</v>
      </c>
      <c r="F389" s="272" t="s">
        <v>1577</v>
      </c>
      <c r="G389" s="273" t="s">
        <v>196</v>
      </c>
      <c r="H389" s="274">
        <v>12</v>
      </c>
      <c r="I389" s="275"/>
      <c r="J389" s="276">
        <f>ROUND(I389*H389,2)</f>
        <v>0</v>
      </c>
      <c r="K389" s="277"/>
      <c r="L389" s="278"/>
      <c r="M389" s="279" t="s">
        <v>1</v>
      </c>
      <c r="N389" s="280" t="s">
        <v>48</v>
      </c>
      <c r="O389" s="91"/>
      <c r="P389" s="229">
        <f>O389*H389</f>
        <v>0</v>
      </c>
      <c r="Q389" s="229">
        <v>0.068349999999999994</v>
      </c>
      <c r="R389" s="229">
        <f>Q389*H389</f>
        <v>0.82019999999999993</v>
      </c>
      <c r="S389" s="229">
        <v>0</v>
      </c>
      <c r="T389" s="23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31" t="s">
        <v>207</v>
      </c>
      <c r="AT389" s="231" t="s">
        <v>290</v>
      </c>
      <c r="AU389" s="231" t="s">
        <v>93</v>
      </c>
      <c r="AY389" s="17" t="s">
        <v>140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7" t="s">
        <v>91</v>
      </c>
      <c r="BK389" s="232">
        <f>ROUND(I389*H389,2)</f>
        <v>0</v>
      </c>
      <c r="BL389" s="17" t="s">
        <v>146</v>
      </c>
      <c r="BM389" s="231" t="s">
        <v>1578</v>
      </c>
    </row>
    <row r="390" s="2" customFormat="1">
      <c r="A390" s="38"/>
      <c r="B390" s="39"/>
      <c r="C390" s="40"/>
      <c r="D390" s="233" t="s">
        <v>148</v>
      </c>
      <c r="E390" s="40"/>
      <c r="F390" s="234" t="s">
        <v>1577</v>
      </c>
      <c r="G390" s="40"/>
      <c r="H390" s="40"/>
      <c r="I390" s="235"/>
      <c r="J390" s="40"/>
      <c r="K390" s="40"/>
      <c r="L390" s="44"/>
      <c r="M390" s="236"/>
      <c r="N390" s="237"/>
      <c r="O390" s="91"/>
      <c r="P390" s="91"/>
      <c r="Q390" s="91"/>
      <c r="R390" s="91"/>
      <c r="S390" s="91"/>
      <c r="T390" s="92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T390" s="17" t="s">
        <v>148</v>
      </c>
      <c r="AU390" s="17" t="s">
        <v>93</v>
      </c>
    </row>
    <row r="391" s="2" customFormat="1" ht="14.4" customHeight="1">
      <c r="A391" s="38"/>
      <c r="B391" s="39"/>
      <c r="C391" s="270" t="s">
        <v>557</v>
      </c>
      <c r="D391" s="270" t="s">
        <v>290</v>
      </c>
      <c r="E391" s="271" t="s">
        <v>1579</v>
      </c>
      <c r="F391" s="272" t="s">
        <v>1580</v>
      </c>
      <c r="G391" s="273" t="s">
        <v>450</v>
      </c>
      <c r="H391" s="274">
        <v>9</v>
      </c>
      <c r="I391" s="275"/>
      <c r="J391" s="276">
        <f>ROUND(I391*H391,2)</f>
        <v>0</v>
      </c>
      <c r="K391" s="277"/>
      <c r="L391" s="278"/>
      <c r="M391" s="279" t="s">
        <v>1</v>
      </c>
      <c r="N391" s="280" t="s">
        <v>48</v>
      </c>
      <c r="O391" s="91"/>
      <c r="P391" s="229">
        <f>O391*H391</f>
        <v>0</v>
      </c>
      <c r="Q391" s="229">
        <v>0.042000000000000003</v>
      </c>
      <c r="R391" s="229">
        <f>Q391*H391</f>
        <v>0.378</v>
      </c>
      <c r="S391" s="229">
        <v>0</v>
      </c>
      <c r="T391" s="23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31" t="s">
        <v>207</v>
      </c>
      <c r="AT391" s="231" t="s">
        <v>290</v>
      </c>
      <c r="AU391" s="231" t="s">
        <v>93</v>
      </c>
      <c r="AY391" s="17" t="s">
        <v>140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7" t="s">
        <v>91</v>
      </c>
      <c r="BK391" s="232">
        <f>ROUND(I391*H391,2)</f>
        <v>0</v>
      </c>
      <c r="BL391" s="17" t="s">
        <v>146</v>
      </c>
      <c r="BM391" s="231" t="s">
        <v>1581</v>
      </c>
    </row>
    <row r="392" s="2" customFormat="1">
      <c r="A392" s="38"/>
      <c r="B392" s="39"/>
      <c r="C392" s="40"/>
      <c r="D392" s="233" t="s">
        <v>148</v>
      </c>
      <c r="E392" s="40"/>
      <c r="F392" s="234" t="s">
        <v>1580</v>
      </c>
      <c r="G392" s="40"/>
      <c r="H392" s="40"/>
      <c r="I392" s="235"/>
      <c r="J392" s="40"/>
      <c r="K392" s="40"/>
      <c r="L392" s="44"/>
      <c r="M392" s="236"/>
      <c r="N392" s="237"/>
      <c r="O392" s="91"/>
      <c r="P392" s="91"/>
      <c r="Q392" s="91"/>
      <c r="R392" s="91"/>
      <c r="S392" s="91"/>
      <c r="T392" s="92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T392" s="17" t="s">
        <v>148</v>
      </c>
      <c r="AU392" s="17" t="s">
        <v>93</v>
      </c>
    </row>
    <row r="393" s="2" customFormat="1" ht="14.4" customHeight="1">
      <c r="A393" s="38"/>
      <c r="B393" s="39"/>
      <c r="C393" s="219" t="s">
        <v>562</v>
      </c>
      <c r="D393" s="219" t="s">
        <v>142</v>
      </c>
      <c r="E393" s="220" t="s">
        <v>1582</v>
      </c>
      <c r="F393" s="221" t="s">
        <v>1583</v>
      </c>
      <c r="G393" s="222" t="s">
        <v>450</v>
      </c>
      <c r="H393" s="223">
        <v>9</v>
      </c>
      <c r="I393" s="224"/>
      <c r="J393" s="225">
        <f>ROUND(I393*H393,2)</f>
        <v>0</v>
      </c>
      <c r="K393" s="226"/>
      <c r="L393" s="44"/>
      <c r="M393" s="227" t="s">
        <v>1</v>
      </c>
      <c r="N393" s="228" t="s">
        <v>48</v>
      </c>
      <c r="O393" s="91"/>
      <c r="P393" s="229">
        <f>O393*H393</f>
        <v>0</v>
      </c>
      <c r="Q393" s="229">
        <v>0.00014999999999999999</v>
      </c>
      <c r="R393" s="229">
        <f>Q393*H393</f>
        <v>0.0013499999999999999</v>
      </c>
      <c r="S393" s="229">
        <v>0</v>
      </c>
      <c r="T393" s="23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31" t="s">
        <v>146</v>
      </c>
      <c r="AT393" s="231" t="s">
        <v>142</v>
      </c>
      <c r="AU393" s="231" t="s">
        <v>93</v>
      </c>
      <c r="AY393" s="17" t="s">
        <v>140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7" t="s">
        <v>91</v>
      </c>
      <c r="BK393" s="232">
        <f>ROUND(I393*H393,2)</f>
        <v>0</v>
      </c>
      <c r="BL393" s="17" t="s">
        <v>146</v>
      </c>
      <c r="BM393" s="231" t="s">
        <v>1584</v>
      </c>
    </row>
    <row r="394" s="2" customFormat="1">
      <c r="A394" s="38"/>
      <c r="B394" s="39"/>
      <c r="C394" s="40"/>
      <c r="D394" s="233" t="s">
        <v>148</v>
      </c>
      <c r="E394" s="40"/>
      <c r="F394" s="234" t="s">
        <v>1585</v>
      </c>
      <c r="G394" s="40"/>
      <c r="H394" s="40"/>
      <c r="I394" s="235"/>
      <c r="J394" s="40"/>
      <c r="K394" s="40"/>
      <c r="L394" s="44"/>
      <c r="M394" s="236"/>
      <c r="N394" s="237"/>
      <c r="O394" s="91"/>
      <c r="P394" s="91"/>
      <c r="Q394" s="91"/>
      <c r="R394" s="91"/>
      <c r="S394" s="91"/>
      <c r="T394" s="92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T394" s="17" t="s">
        <v>148</v>
      </c>
      <c r="AU394" s="17" t="s">
        <v>93</v>
      </c>
    </row>
    <row r="395" s="2" customFormat="1" ht="14.4" customHeight="1">
      <c r="A395" s="38"/>
      <c r="B395" s="39"/>
      <c r="C395" s="219" t="s">
        <v>567</v>
      </c>
      <c r="D395" s="219" t="s">
        <v>142</v>
      </c>
      <c r="E395" s="220" t="s">
        <v>1586</v>
      </c>
      <c r="F395" s="221" t="s">
        <v>1587</v>
      </c>
      <c r="G395" s="222" t="s">
        <v>1588</v>
      </c>
      <c r="H395" s="223">
        <v>11</v>
      </c>
      <c r="I395" s="224"/>
      <c r="J395" s="225">
        <f>ROUND(I395*H395,2)</f>
        <v>0</v>
      </c>
      <c r="K395" s="226"/>
      <c r="L395" s="44"/>
      <c r="M395" s="227" t="s">
        <v>1</v>
      </c>
      <c r="N395" s="228" t="s">
        <v>48</v>
      </c>
      <c r="O395" s="91"/>
      <c r="P395" s="229">
        <f>O395*H395</f>
        <v>0</v>
      </c>
      <c r="Q395" s="229">
        <v>0.00031</v>
      </c>
      <c r="R395" s="229">
        <f>Q395*H395</f>
        <v>0.0034099999999999998</v>
      </c>
      <c r="S395" s="229">
        <v>0</v>
      </c>
      <c r="T395" s="23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31" t="s">
        <v>146</v>
      </c>
      <c r="AT395" s="231" t="s">
        <v>142</v>
      </c>
      <c r="AU395" s="231" t="s">
        <v>93</v>
      </c>
      <c r="AY395" s="17" t="s">
        <v>140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7" t="s">
        <v>91</v>
      </c>
      <c r="BK395" s="232">
        <f>ROUND(I395*H395,2)</f>
        <v>0</v>
      </c>
      <c r="BL395" s="17" t="s">
        <v>146</v>
      </c>
      <c r="BM395" s="231" t="s">
        <v>1589</v>
      </c>
    </row>
    <row r="396" s="2" customFormat="1">
      <c r="A396" s="38"/>
      <c r="B396" s="39"/>
      <c r="C396" s="40"/>
      <c r="D396" s="233" t="s">
        <v>148</v>
      </c>
      <c r="E396" s="40"/>
      <c r="F396" s="234" t="s">
        <v>1590</v>
      </c>
      <c r="G396" s="40"/>
      <c r="H396" s="40"/>
      <c r="I396" s="235"/>
      <c r="J396" s="40"/>
      <c r="K396" s="40"/>
      <c r="L396" s="44"/>
      <c r="M396" s="236"/>
      <c r="N396" s="237"/>
      <c r="O396" s="91"/>
      <c r="P396" s="91"/>
      <c r="Q396" s="91"/>
      <c r="R396" s="91"/>
      <c r="S396" s="91"/>
      <c r="T396" s="92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T396" s="17" t="s">
        <v>148</v>
      </c>
      <c r="AU396" s="17" t="s">
        <v>93</v>
      </c>
    </row>
    <row r="397" s="13" customFormat="1">
      <c r="A397" s="13"/>
      <c r="B397" s="238"/>
      <c r="C397" s="239"/>
      <c r="D397" s="233" t="s">
        <v>150</v>
      </c>
      <c r="E397" s="240" t="s">
        <v>1</v>
      </c>
      <c r="F397" s="241" t="s">
        <v>1591</v>
      </c>
      <c r="G397" s="239"/>
      <c r="H397" s="240" t="s">
        <v>1</v>
      </c>
      <c r="I397" s="242"/>
      <c r="J397" s="239"/>
      <c r="K397" s="239"/>
      <c r="L397" s="243"/>
      <c r="M397" s="244"/>
      <c r="N397" s="245"/>
      <c r="O397" s="245"/>
      <c r="P397" s="245"/>
      <c r="Q397" s="245"/>
      <c r="R397" s="245"/>
      <c r="S397" s="245"/>
      <c r="T397" s="246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7" t="s">
        <v>150</v>
      </c>
      <c r="AU397" s="247" t="s">
        <v>93</v>
      </c>
      <c r="AV397" s="13" t="s">
        <v>91</v>
      </c>
      <c r="AW397" s="13" t="s">
        <v>36</v>
      </c>
      <c r="AX397" s="13" t="s">
        <v>83</v>
      </c>
      <c r="AY397" s="247" t="s">
        <v>140</v>
      </c>
    </row>
    <row r="398" s="14" customFormat="1">
      <c r="A398" s="14"/>
      <c r="B398" s="248"/>
      <c r="C398" s="249"/>
      <c r="D398" s="233" t="s">
        <v>150</v>
      </c>
      <c r="E398" s="250" t="s">
        <v>1</v>
      </c>
      <c r="F398" s="251" t="s">
        <v>229</v>
      </c>
      <c r="G398" s="249"/>
      <c r="H398" s="252">
        <v>11</v>
      </c>
      <c r="I398" s="253"/>
      <c r="J398" s="249"/>
      <c r="K398" s="249"/>
      <c r="L398" s="254"/>
      <c r="M398" s="255"/>
      <c r="N398" s="256"/>
      <c r="O398" s="256"/>
      <c r="P398" s="256"/>
      <c r="Q398" s="256"/>
      <c r="R398" s="256"/>
      <c r="S398" s="256"/>
      <c r="T398" s="257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8" t="s">
        <v>150</v>
      </c>
      <c r="AU398" s="258" t="s">
        <v>93</v>
      </c>
      <c r="AV398" s="14" t="s">
        <v>93</v>
      </c>
      <c r="AW398" s="14" t="s">
        <v>36</v>
      </c>
      <c r="AX398" s="14" t="s">
        <v>91</v>
      </c>
      <c r="AY398" s="258" t="s">
        <v>140</v>
      </c>
    </row>
    <row r="399" s="2" customFormat="1" ht="14.4" customHeight="1">
      <c r="A399" s="38"/>
      <c r="B399" s="39"/>
      <c r="C399" s="219" t="s">
        <v>571</v>
      </c>
      <c r="D399" s="219" t="s">
        <v>142</v>
      </c>
      <c r="E399" s="220" t="s">
        <v>1181</v>
      </c>
      <c r="F399" s="221" t="s">
        <v>1592</v>
      </c>
      <c r="G399" s="222" t="s">
        <v>450</v>
      </c>
      <c r="H399" s="223">
        <v>11</v>
      </c>
      <c r="I399" s="224"/>
      <c r="J399" s="225">
        <f>ROUND(I399*H399,2)</f>
        <v>0</v>
      </c>
      <c r="K399" s="226"/>
      <c r="L399" s="44"/>
      <c r="M399" s="227" t="s">
        <v>1</v>
      </c>
      <c r="N399" s="228" t="s">
        <v>48</v>
      </c>
      <c r="O399" s="91"/>
      <c r="P399" s="229">
        <f>O399*H399</f>
        <v>0</v>
      </c>
      <c r="Q399" s="229">
        <v>0</v>
      </c>
      <c r="R399" s="229">
        <f>Q399*H399</f>
        <v>0</v>
      </c>
      <c r="S399" s="229">
        <v>0</v>
      </c>
      <c r="T399" s="23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31" t="s">
        <v>146</v>
      </c>
      <c r="AT399" s="231" t="s">
        <v>142</v>
      </c>
      <c r="AU399" s="231" t="s">
        <v>93</v>
      </c>
      <c r="AY399" s="17" t="s">
        <v>140</v>
      </c>
      <c r="BE399" s="232">
        <f>IF(N399="základní",J399,0)</f>
        <v>0</v>
      </c>
      <c r="BF399" s="232">
        <f>IF(N399="snížená",J399,0)</f>
        <v>0</v>
      </c>
      <c r="BG399" s="232">
        <f>IF(N399="zákl. přenesená",J399,0)</f>
        <v>0</v>
      </c>
      <c r="BH399" s="232">
        <f>IF(N399="sníž. přenesená",J399,0)</f>
        <v>0</v>
      </c>
      <c r="BI399" s="232">
        <f>IF(N399="nulová",J399,0)</f>
        <v>0</v>
      </c>
      <c r="BJ399" s="17" t="s">
        <v>91</v>
      </c>
      <c r="BK399" s="232">
        <f>ROUND(I399*H399,2)</f>
        <v>0</v>
      </c>
      <c r="BL399" s="17" t="s">
        <v>146</v>
      </c>
      <c r="BM399" s="231" t="s">
        <v>1593</v>
      </c>
    </row>
    <row r="400" s="2" customFormat="1">
      <c r="A400" s="38"/>
      <c r="B400" s="39"/>
      <c r="C400" s="40"/>
      <c r="D400" s="233" t="s">
        <v>148</v>
      </c>
      <c r="E400" s="40"/>
      <c r="F400" s="234" t="s">
        <v>1592</v>
      </c>
      <c r="G400" s="40"/>
      <c r="H400" s="40"/>
      <c r="I400" s="235"/>
      <c r="J400" s="40"/>
      <c r="K400" s="40"/>
      <c r="L400" s="44"/>
      <c r="M400" s="236"/>
      <c r="N400" s="237"/>
      <c r="O400" s="91"/>
      <c r="P400" s="91"/>
      <c r="Q400" s="91"/>
      <c r="R400" s="91"/>
      <c r="S400" s="91"/>
      <c r="T400" s="92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T400" s="17" t="s">
        <v>148</v>
      </c>
      <c r="AU400" s="17" t="s">
        <v>93</v>
      </c>
    </row>
    <row r="401" s="14" customFormat="1">
      <c r="A401" s="14"/>
      <c r="B401" s="248"/>
      <c r="C401" s="249"/>
      <c r="D401" s="233" t="s">
        <v>150</v>
      </c>
      <c r="E401" s="250" t="s">
        <v>1</v>
      </c>
      <c r="F401" s="251" t="s">
        <v>229</v>
      </c>
      <c r="G401" s="249"/>
      <c r="H401" s="252">
        <v>11</v>
      </c>
      <c r="I401" s="253"/>
      <c r="J401" s="249"/>
      <c r="K401" s="249"/>
      <c r="L401" s="254"/>
      <c r="M401" s="255"/>
      <c r="N401" s="256"/>
      <c r="O401" s="256"/>
      <c r="P401" s="256"/>
      <c r="Q401" s="256"/>
      <c r="R401" s="256"/>
      <c r="S401" s="256"/>
      <c r="T401" s="257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8" t="s">
        <v>150</v>
      </c>
      <c r="AU401" s="258" t="s">
        <v>93</v>
      </c>
      <c r="AV401" s="14" t="s">
        <v>93</v>
      </c>
      <c r="AW401" s="14" t="s">
        <v>36</v>
      </c>
      <c r="AX401" s="14" t="s">
        <v>91</v>
      </c>
      <c r="AY401" s="258" t="s">
        <v>140</v>
      </c>
    </row>
    <row r="402" s="2" customFormat="1" ht="14.4" customHeight="1">
      <c r="A402" s="38"/>
      <c r="B402" s="39"/>
      <c r="C402" s="219" t="s">
        <v>576</v>
      </c>
      <c r="D402" s="219" t="s">
        <v>142</v>
      </c>
      <c r="E402" s="220" t="s">
        <v>1594</v>
      </c>
      <c r="F402" s="221" t="s">
        <v>1595</v>
      </c>
      <c r="G402" s="222" t="s">
        <v>450</v>
      </c>
      <c r="H402" s="223">
        <v>11</v>
      </c>
      <c r="I402" s="224"/>
      <c r="J402" s="225">
        <f>ROUND(I402*H402,2)</f>
        <v>0</v>
      </c>
      <c r="K402" s="226"/>
      <c r="L402" s="44"/>
      <c r="M402" s="227" t="s">
        <v>1</v>
      </c>
      <c r="N402" s="228" t="s">
        <v>48</v>
      </c>
      <c r="O402" s="91"/>
      <c r="P402" s="229">
        <f>O402*H402</f>
        <v>0</v>
      </c>
      <c r="Q402" s="229">
        <v>0</v>
      </c>
      <c r="R402" s="229">
        <f>Q402*H402</f>
        <v>0</v>
      </c>
      <c r="S402" s="229">
        <v>0</v>
      </c>
      <c r="T402" s="23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31" t="s">
        <v>146</v>
      </c>
      <c r="AT402" s="231" t="s">
        <v>142</v>
      </c>
      <c r="AU402" s="231" t="s">
        <v>93</v>
      </c>
      <c r="AY402" s="17" t="s">
        <v>140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7" t="s">
        <v>91</v>
      </c>
      <c r="BK402" s="232">
        <f>ROUND(I402*H402,2)</f>
        <v>0</v>
      </c>
      <c r="BL402" s="17" t="s">
        <v>146</v>
      </c>
      <c r="BM402" s="231" t="s">
        <v>1596</v>
      </c>
    </row>
    <row r="403" s="2" customFormat="1">
      <c r="A403" s="38"/>
      <c r="B403" s="39"/>
      <c r="C403" s="40"/>
      <c r="D403" s="233" t="s">
        <v>148</v>
      </c>
      <c r="E403" s="40"/>
      <c r="F403" s="234" t="s">
        <v>1597</v>
      </c>
      <c r="G403" s="40"/>
      <c r="H403" s="40"/>
      <c r="I403" s="235"/>
      <c r="J403" s="40"/>
      <c r="K403" s="40"/>
      <c r="L403" s="44"/>
      <c r="M403" s="236"/>
      <c r="N403" s="237"/>
      <c r="O403" s="91"/>
      <c r="P403" s="91"/>
      <c r="Q403" s="91"/>
      <c r="R403" s="91"/>
      <c r="S403" s="91"/>
      <c r="T403" s="92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T403" s="17" t="s">
        <v>148</v>
      </c>
      <c r="AU403" s="17" t="s">
        <v>93</v>
      </c>
    </row>
    <row r="404" s="2" customFormat="1" ht="14.4" customHeight="1">
      <c r="A404" s="38"/>
      <c r="B404" s="39"/>
      <c r="C404" s="219" t="s">
        <v>581</v>
      </c>
      <c r="D404" s="219" t="s">
        <v>142</v>
      </c>
      <c r="E404" s="220" t="s">
        <v>1598</v>
      </c>
      <c r="F404" s="221" t="s">
        <v>1599</v>
      </c>
      <c r="G404" s="222" t="s">
        <v>196</v>
      </c>
      <c r="H404" s="223">
        <v>322.89999999999998</v>
      </c>
      <c r="I404" s="224"/>
      <c r="J404" s="225">
        <f>ROUND(I404*H404,2)</f>
        <v>0</v>
      </c>
      <c r="K404" s="226"/>
      <c r="L404" s="44"/>
      <c r="M404" s="227" t="s">
        <v>1</v>
      </c>
      <c r="N404" s="228" t="s">
        <v>48</v>
      </c>
      <c r="O404" s="91"/>
      <c r="P404" s="229">
        <f>O404*H404</f>
        <v>0</v>
      </c>
      <c r="Q404" s="229">
        <v>0</v>
      </c>
      <c r="R404" s="229">
        <f>Q404*H404</f>
        <v>0</v>
      </c>
      <c r="S404" s="229">
        <v>0</v>
      </c>
      <c r="T404" s="23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31" t="s">
        <v>146</v>
      </c>
      <c r="AT404" s="231" t="s">
        <v>142</v>
      </c>
      <c r="AU404" s="231" t="s">
        <v>93</v>
      </c>
      <c r="AY404" s="17" t="s">
        <v>140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7" t="s">
        <v>91</v>
      </c>
      <c r="BK404" s="232">
        <f>ROUND(I404*H404,2)</f>
        <v>0</v>
      </c>
      <c r="BL404" s="17" t="s">
        <v>146</v>
      </c>
      <c r="BM404" s="231" t="s">
        <v>1600</v>
      </c>
    </row>
    <row r="405" s="2" customFormat="1">
      <c r="A405" s="38"/>
      <c r="B405" s="39"/>
      <c r="C405" s="40"/>
      <c r="D405" s="233" t="s">
        <v>148</v>
      </c>
      <c r="E405" s="40"/>
      <c r="F405" s="234" t="s">
        <v>1599</v>
      </c>
      <c r="G405" s="40"/>
      <c r="H405" s="40"/>
      <c r="I405" s="235"/>
      <c r="J405" s="40"/>
      <c r="K405" s="40"/>
      <c r="L405" s="44"/>
      <c r="M405" s="236"/>
      <c r="N405" s="237"/>
      <c r="O405" s="91"/>
      <c r="P405" s="91"/>
      <c r="Q405" s="91"/>
      <c r="R405" s="91"/>
      <c r="S405" s="91"/>
      <c r="T405" s="92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T405" s="17" t="s">
        <v>148</v>
      </c>
      <c r="AU405" s="17" t="s">
        <v>93</v>
      </c>
    </row>
    <row r="406" s="2" customFormat="1" ht="14.4" customHeight="1">
      <c r="A406" s="38"/>
      <c r="B406" s="39"/>
      <c r="C406" s="219" t="s">
        <v>586</v>
      </c>
      <c r="D406" s="219" t="s">
        <v>142</v>
      </c>
      <c r="E406" s="220" t="s">
        <v>1601</v>
      </c>
      <c r="F406" s="221" t="s">
        <v>1602</v>
      </c>
      <c r="G406" s="222" t="s">
        <v>196</v>
      </c>
      <c r="H406" s="223">
        <v>322.89999999999998</v>
      </c>
      <c r="I406" s="224"/>
      <c r="J406" s="225">
        <f>ROUND(I406*H406,2)</f>
        <v>0</v>
      </c>
      <c r="K406" s="226"/>
      <c r="L406" s="44"/>
      <c r="M406" s="227" t="s">
        <v>1</v>
      </c>
      <c r="N406" s="228" t="s">
        <v>48</v>
      </c>
      <c r="O406" s="91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31" t="s">
        <v>146</v>
      </c>
      <c r="AT406" s="231" t="s">
        <v>142</v>
      </c>
      <c r="AU406" s="231" t="s">
        <v>93</v>
      </c>
      <c r="AY406" s="17" t="s">
        <v>140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7" t="s">
        <v>91</v>
      </c>
      <c r="BK406" s="232">
        <f>ROUND(I406*H406,2)</f>
        <v>0</v>
      </c>
      <c r="BL406" s="17" t="s">
        <v>146</v>
      </c>
      <c r="BM406" s="231" t="s">
        <v>1603</v>
      </c>
    </row>
    <row r="407" s="2" customFormat="1">
      <c r="A407" s="38"/>
      <c r="B407" s="39"/>
      <c r="C407" s="40"/>
      <c r="D407" s="233" t="s">
        <v>148</v>
      </c>
      <c r="E407" s="40"/>
      <c r="F407" s="234" t="s">
        <v>1604</v>
      </c>
      <c r="G407" s="40"/>
      <c r="H407" s="40"/>
      <c r="I407" s="235"/>
      <c r="J407" s="40"/>
      <c r="K407" s="40"/>
      <c r="L407" s="44"/>
      <c r="M407" s="236"/>
      <c r="N407" s="237"/>
      <c r="O407" s="91"/>
      <c r="P407" s="91"/>
      <c r="Q407" s="91"/>
      <c r="R407" s="91"/>
      <c r="S407" s="91"/>
      <c r="T407" s="92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T407" s="17" t="s">
        <v>148</v>
      </c>
      <c r="AU407" s="17" t="s">
        <v>93</v>
      </c>
    </row>
    <row r="408" s="2" customFormat="1" ht="14.4" customHeight="1">
      <c r="A408" s="38"/>
      <c r="B408" s="39"/>
      <c r="C408" s="219" t="s">
        <v>591</v>
      </c>
      <c r="D408" s="219" t="s">
        <v>142</v>
      </c>
      <c r="E408" s="220" t="s">
        <v>1605</v>
      </c>
      <c r="F408" s="221" t="s">
        <v>1606</v>
      </c>
      <c r="G408" s="222" t="s">
        <v>450</v>
      </c>
      <c r="H408" s="223">
        <v>1</v>
      </c>
      <c r="I408" s="224"/>
      <c r="J408" s="225">
        <f>ROUND(I408*H408,2)</f>
        <v>0</v>
      </c>
      <c r="K408" s="226"/>
      <c r="L408" s="44"/>
      <c r="M408" s="227" t="s">
        <v>1</v>
      </c>
      <c r="N408" s="228" t="s">
        <v>48</v>
      </c>
      <c r="O408" s="91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31" t="s">
        <v>146</v>
      </c>
      <c r="AT408" s="231" t="s">
        <v>142</v>
      </c>
      <c r="AU408" s="231" t="s">
        <v>93</v>
      </c>
      <c r="AY408" s="17" t="s">
        <v>140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7" t="s">
        <v>91</v>
      </c>
      <c r="BK408" s="232">
        <f>ROUND(I408*H408,2)</f>
        <v>0</v>
      </c>
      <c r="BL408" s="17" t="s">
        <v>146</v>
      </c>
      <c r="BM408" s="231" t="s">
        <v>1607</v>
      </c>
    </row>
    <row r="409" s="2" customFormat="1">
      <c r="A409" s="38"/>
      <c r="B409" s="39"/>
      <c r="C409" s="40"/>
      <c r="D409" s="233" t="s">
        <v>148</v>
      </c>
      <c r="E409" s="40"/>
      <c r="F409" s="234" t="s">
        <v>1606</v>
      </c>
      <c r="G409" s="40"/>
      <c r="H409" s="40"/>
      <c r="I409" s="235"/>
      <c r="J409" s="40"/>
      <c r="K409" s="40"/>
      <c r="L409" s="44"/>
      <c r="M409" s="236"/>
      <c r="N409" s="237"/>
      <c r="O409" s="91"/>
      <c r="P409" s="91"/>
      <c r="Q409" s="91"/>
      <c r="R409" s="91"/>
      <c r="S409" s="91"/>
      <c r="T409" s="92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T409" s="17" t="s">
        <v>148</v>
      </c>
      <c r="AU409" s="17" t="s">
        <v>93</v>
      </c>
    </row>
    <row r="410" s="13" customFormat="1">
      <c r="A410" s="13"/>
      <c r="B410" s="238"/>
      <c r="C410" s="239"/>
      <c r="D410" s="233" t="s">
        <v>150</v>
      </c>
      <c r="E410" s="240" t="s">
        <v>1</v>
      </c>
      <c r="F410" s="241" t="s">
        <v>1608</v>
      </c>
      <c r="G410" s="239"/>
      <c r="H410" s="240" t="s">
        <v>1</v>
      </c>
      <c r="I410" s="242"/>
      <c r="J410" s="239"/>
      <c r="K410" s="239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150</v>
      </c>
      <c r="AU410" s="247" t="s">
        <v>93</v>
      </c>
      <c r="AV410" s="13" t="s">
        <v>91</v>
      </c>
      <c r="AW410" s="13" t="s">
        <v>36</v>
      </c>
      <c r="AX410" s="13" t="s">
        <v>83</v>
      </c>
      <c r="AY410" s="247" t="s">
        <v>140</v>
      </c>
    </row>
    <row r="411" s="13" customFormat="1">
      <c r="A411" s="13"/>
      <c r="B411" s="238"/>
      <c r="C411" s="239"/>
      <c r="D411" s="233" t="s">
        <v>150</v>
      </c>
      <c r="E411" s="240" t="s">
        <v>1</v>
      </c>
      <c r="F411" s="241" t="s">
        <v>1609</v>
      </c>
      <c r="G411" s="239"/>
      <c r="H411" s="240" t="s">
        <v>1</v>
      </c>
      <c r="I411" s="242"/>
      <c r="J411" s="239"/>
      <c r="K411" s="239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150</v>
      </c>
      <c r="AU411" s="247" t="s">
        <v>93</v>
      </c>
      <c r="AV411" s="13" t="s">
        <v>91</v>
      </c>
      <c r="AW411" s="13" t="s">
        <v>36</v>
      </c>
      <c r="AX411" s="13" t="s">
        <v>83</v>
      </c>
      <c r="AY411" s="247" t="s">
        <v>140</v>
      </c>
    </row>
    <row r="412" s="13" customFormat="1">
      <c r="A412" s="13"/>
      <c r="B412" s="238"/>
      <c r="C412" s="239"/>
      <c r="D412" s="233" t="s">
        <v>150</v>
      </c>
      <c r="E412" s="240" t="s">
        <v>1</v>
      </c>
      <c r="F412" s="241" t="s">
        <v>1610</v>
      </c>
      <c r="G412" s="239"/>
      <c r="H412" s="240" t="s">
        <v>1</v>
      </c>
      <c r="I412" s="242"/>
      <c r="J412" s="239"/>
      <c r="K412" s="239"/>
      <c r="L412" s="243"/>
      <c r="M412" s="244"/>
      <c r="N412" s="245"/>
      <c r="O412" s="245"/>
      <c r="P412" s="245"/>
      <c r="Q412" s="245"/>
      <c r="R412" s="245"/>
      <c r="S412" s="245"/>
      <c r="T412" s="24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7" t="s">
        <v>150</v>
      </c>
      <c r="AU412" s="247" t="s">
        <v>93</v>
      </c>
      <c r="AV412" s="13" t="s">
        <v>91</v>
      </c>
      <c r="AW412" s="13" t="s">
        <v>36</v>
      </c>
      <c r="AX412" s="13" t="s">
        <v>83</v>
      </c>
      <c r="AY412" s="247" t="s">
        <v>140</v>
      </c>
    </row>
    <row r="413" s="13" customFormat="1">
      <c r="A413" s="13"/>
      <c r="B413" s="238"/>
      <c r="C413" s="239"/>
      <c r="D413" s="233" t="s">
        <v>150</v>
      </c>
      <c r="E413" s="240" t="s">
        <v>1</v>
      </c>
      <c r="F413" s="241" t="s">
        <v>1611</v>
      </c>
      <c r="G413" s="239"/>
      <c r="H413" s="240" t="s">
        <v>1</v>
      </c>
      <c r="I413" s="242"/>
      <c r="J413" s="239"/>
      <c r="K413" s="239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150</v>
      </c>
      <c r="AU413" s="247" t="s">
        <v>93</v>
      </c>
      <c r="AV413" s="13" t="s">
        <v>91</v>
      </c>
      <c r="AW413" s="13" t="s">
        <v>36</v>
      </c>
      <c r="AX413" s="13" t="s">
        <v>83</v>
      </c>
      <c r="AY413" s="247" t="s">
        <v>140</v>
      </c>
    </row>
    <row r="414" s="13" customFormat="1">
      <c r="A414" s="13"/>
      <c r="B414" s="238"/>
      <c r="C414" s="239"/>
      <c r="D414" s="233" t="s">
        <v>150</v>
      </c>
      <c r="E414" s="240" t="s">
        <v>1</v>
      </c>
      <c r="F414" s="241" t="s">
        <v>1612</v>
      </c>
      <c r="G414" s="239"/>
      <c r="H414" s="240" t="s">
        <v>1</v>
      </c>
      <c r="I414" s="242"/>
      <c r="J414" s="239"/>
      <c r="K414" s="239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150</v>
      </c>
      <c r="AU414" s="247" t="s">
        <v>93</v>
      </c>
      <c r="AV414" s="13" t="s">
        <v>91</v>
      </c>
      <c r="AW414" s="13" t="s">
        <v>36</v>
      </c>
      <c r="AX414" s="13" t="s">
        <v>83</v>
      </c>
      <c r="AY414" s="247" t="s">
        <v>140</v>
      </c>
    </row>
    <row r="415" s="14" customFormat="1">
      <c r="A415" s="14"/>
      <c r="B415" s="248"/>
      <c r="C415" s="249"/>
      <c r="D415" s="233" t="s">
        <v>150</v>
      </c>
      <c r="E415" s="250" t="s">
        <v>1</v>
      </c>
      <c r="F415" s="251" t="s">
        <v>91</v>
      </c>
      <c r="G415" s="249"/>
      <c r="H415" s="252">
        <v>1</v>
      </c>
      <c r="I415" s="253"/>
      <c r="J415" s="249"/>
      <c r="K415" s="249"/>
      <c r="L415" s="254"/>
      <c r="M415" s="255"/>
      <c r="N415" s="256"/>
      <c r="O415" s="256"/>
      <c r="P415" s="256"/>
      <c r="Q415" s="256"/>
      <c r="R415" s="256"/>
      <c r="S415" s="256"/>
      <c r="T415" s="257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8" t="s">
        <v>150</v>
      </c>
      <c r="AU415" s="258" t="s">
        <v>93</v>
      </c>
      <c r="AV415" s="14" t="s">
        <v>93</v>
      </c>
      <c r="AW415" s="14" t="s">
        <v>36</v>
      </c>
      <c r="AX415" s="14" t="s">
        <v>91</v>
      </c>
      <c r="AY415" s="258" t="s">
        <v>140</v>
      </c>
    </row>
    <row r="416" s="2" customFormat="1" ht="14.4" customHeight="1">
      <c r="A416" s="38"/>
      <c r="B416" s="39"/>
      <c r="C416" s="219" t="s">
        <v>596</v>
      </c>
      <c r="D416" s="219" t="s">
        <v>142</v>
      </c>
      <c r="E416" s="220" t="s">
        <v>1613</v>
      </c>
      <c r="F416" s="221" t="s">
        <v>1614</v>
      </c>
      <c r="G416" s="222" t="s">
        <v>450</v>
      </c>
      <c r="H416" s="223">
        <v>11</v>
      </c>
      <c r="I416" s="224"/>
      <c r="J416" s="225">
        <f>ROUND(I416*H416,2)</f>
        <v>0</v>
      </c>
      <c r="K416" s="226"/>
      <c r="L416" s="44"/>
      <c r="M416" s="227" t="s">
        <v>1</v>
      </c>
      <c r="N416" s="228" t="s">
        <v>48</v>
      </c>
      <c r="O416" s="91"/>
      <c r="P416" s="229">
        <f>O416*H416</f>
        <v>0</v>
      </c>
      <c r="Q416" s="229">
        <v>2.1167600000000002</v>
      </c>
      <c r="R416" s="229">
        <f>Q416*H416</f>
        <v>23.284360000000003</v>
      </c>
      <c r="S416" s="229">
        <v>0</v>
      </c>
      <c r="T416" s="23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31" t="s">
        <v>146</v>
      </c>
      <c r="AT416" s="231" t="s">
        <v>142</v>
      </c>
      <c r="AU416" s="231" t="s">
        <v>93</v>
      </c>
      <c r="AY416" s="17" t="s">
        <v>140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7" t="s">
        <v>91</v>
      </c>
      <c r="BK416" s="232">
        <f>ROUND(I416*H416,2)</f>
        <v>0</v>
      </c>
      <c r="BL416" s="17" t="s">
        <v>146</v>
      </c>
      <c r="BM416" s="231" t="s">
        <v>1615</v>
      </c>
    </row>
    <row r="417" s="2" customFormat="1">
      <c r="A417" s="38"/>
      <c r="B417" s="39"/>
      <c r="C417" s="40"/>
      <c r="D417" s="233" t="s">
        <v>148</v>
      </c>
      <c r="E417" s="40"/>
      <c r="F417" s="234" t="s">
        <v>1616</v>
      </c>
      <c r="G417" s="40"/>
      <c r="H417" s="40"/>
      <c r="I417" s="235"/>
      <c r="J417" s="40"/>
      <c r="K417" s="40"/>
      <c r="L417" s="44"/>
      <c r="M417" s="236"/>
      <c r="N417" s="237"/>
      <c r="O417" s="91"/>
      <c r="P417" s="91"/>
      <c r="Q417" s="91"/>
      <c r="R417" s="91"/>
      <c r="S417" s="91"/>
      <c r="T417" s="92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T417" s="17" t="s">
        <v>148</v>
      </c>
      <c r="AU417" s="17" t="s">
        <v>93</v>
      </c>
    </row>
    <row r="418" s="2" customFormat="1" ht="14.4" customHeight="1">
      <c r="A418" s="38"/>
      <c r="B418" s="39"/>
      <c r="C418" s="270" t="s">
        <v>601</v>
      </c>
      <c r="D418" s="270" t="s">
        <v>290</v>
      </c>
      <c r="E418" s="271" t="s">
        <v>1617</v>
      </c>
      <c r="F418" s="272" t="s">
        <v>1618</v>
      </c>
      <c r="G418" s="273" t="s">
        <v>450</v>
      </c>
      <c r="H418" s="274">
        <v>1</v>
      </c>
      <c r="I418" s="275"/>
      <c r="J418" s="276">
        <f>ROUND(I418*H418,2)</f>
        <v>0</v>
      </c>
      <c r="K418" s="277"/>
      <c r="L418" s="278"/>
      <c r="M418" s="279" t="s">
        <v>1</v>
      </c>
      <c r="N418" s="280" t="s">
        <v>48</v>
      </c>
      <c r="O418" s="91"/>
      <c r="P418" s="229">
        <f>O418*H418</f>
        <v>0</v>
      </c>
      <c r="Q418" s="229">
        <v>1.6140000000000001</v>
      </c>
      <c r="R418" s="229">
        <f>Q418*H418</f>
        <v>1.6140000000000001</v>
      </c>
      <c r="S418" s="229">
        <v>0</v>
      </c>
      <c r="T418" s="23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31" t="s">
        <v>207</v>
      </c>
      <c r="AT418" s="231" t="s">
        <v>290</v>
      </c>
      <c r="AU418" s="231" t="s">
        <v>93</v>
      </c>
      <c r="AY418" s="17" t="s">
        <v>140</v>
      </c>
      <c r="BE418" s="232">
        <f>IF(N418="základní",J418,0)</f>
        <v>0</v>
      </c>
      <c r="BF418" s="232">
        <f>IF(N418="snížená",J418,0)</f>
        <v>0</v>
      </c>
      <c r="BG418" s="232">
        <f>IF(N418="zákl. přenesená",J418,0)</f>
        <v>0</v>
      </c>
      <c r="BH418" s="232">
        <f>IF(N418="sníž. přenesená",J418,0)</f>
        <v>0</v>
      </c>
      <c r="BI418" s="232">
        <f>IF(N418="nulová",J418,0)</f>
        <v>0</v>
      </c>
      <c r="BJ418" s="17" t="s">
        <v>91</v>
      </c>
      <c r="BK418" s="232">
        <f>ROUND(I418*H418,2)</f>
        <v>0</v>
      </c>
      <c r="BL418" s="17" t="s">
        <v>146</v>
      </c>
      <c r="BM418" s="231" t="s">
        <v>1619</v>
      </c>
    </row>
    <row r="419" s="2" customFormat="1">
      <c r="A419" s="38"/>
      <c r="B419" s="39"/>
      <c r="C419" s="40"/>
      <c r="D419" s="233" t="s">
        <v>148</v>
      </c>
      <c r="E419" s="40"/>
      <c r="F419" s="234" t="s">
        <v>1618</v>
      </c>
      <c r="G419" s="40"/>
      <c r="H419" s="40"/>
      <c r="I419" s="235"/>
      <c r="J419" s="40"/>
      <c r="K419" s="40"/>
      <c r="L419" s="44"/>
      <c r="M419" s="236"/>
      <c r="N419" s="237"/>
      <c r="O419" s="91"/>
      <c r="P419" s="91"/>
      <c r="Q419" s="91"/>
      <c r="R419" s="91"/>
      <c r="S419" s="91"/>
      <c r="T419" s="92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T419" s="17" t="s">
        <v>148</v>
      </c>
      <c r="AU419" s="17" t="s">
        <v>93</v>
      </c>
    </row>
    <row r="420" s="13" customFormat="1">
      <c r="A420" s="13"/>
      <c r="B420" s="238"/>
      <c r="C420" s="239"/>
      <c r="D420" s="233" t="s">
        <v>150</v>
      </c>
      <c r="E420" s="240" t="s">
        <v>1</v>
      </c>
      <c r="F420" s="241" t="s">
        <v>1620</v>
      </c>
      <c r="G420" s="239"/>
      <c r="H420" s="240" t="s">
        <v>1</v>
      </c>
      <c r="I420" s="242"/>
      <c r="J420" s="239"/>
      <c r="K420" s="239"/>
      <c r="L420" s="243"/>
      <c r="M420" s="244"/>
      <c r="N420" s="245"/>
      <c r="O420" s="245"/>
      <c r="P420" s="245"/>
      <c r="Q420" s="245"/>
      <c r="R420" s="245"/>
      <c r="S420" s="245"/>
      <c r="T420" s="24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7" t="s">
        <v>150</v>
      </c>
      <c r="AU420" s="247" t="s">
        <v>93</v>
      </c>
      <c r="AV420" s="13" t="s">
        <v>91</v>
      </c>
      <c r="AW420" s="13" t="s">
        <v>36</v>
      </c>
      <c r="AX420" s="13" t="s">
        <v>83</v>
      </c>
      <c r="AY420" s="247" t="s">
        <v>140</v>
      </c>
    </row>
    <row r="421" s="14" customFormat="1">
      <c r="A421" s="14"/>
      <c r="B421" s="248"/>
      <c r="C421" s="249"/>
      <c r="D421" s="233" t="s">
        <v>150</v>
      </c>
      <c r="E421" s="250" t="s">
        <v>1</v>
      </c>
      <c r="F421" s="251" t="s">
        <v>91</v>
      </c>
      <c r="G421" s="249"/>
      <c r="H421" s="252">
        <v>1</v>
      </c>
      <c r="I421" s="253"/>
      <c r="J421" s="249"/>
      <c r="K421" s="249"/>
      <c r="L421" s="254"/>
      <c r="M421" s="255"/>
      <c r="N421" s="256"/>
      <c r="O421" s="256"/>
      <c r="P421" s="256"/>
      <c r="Q421" s="256"/>
      <c r="R421" s="256"/>
      <c r="S421" s="256"/>
      <c r="T421" s="257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8" t="s">
        <v>150</v>
      </c>
      <c r="AU421" s="258" t="s">
        <v>93</v>
      </c>
      <c r="AV421" s="14" t="s">
        <v>93</v>
      </c>
      <c r="AW421" s="14" t="s">
        <v>36</v>
      </c>
      <c r="AX421" s="14" t="s">
        <v>91</v>
      </c>
      <c r="AY421" s="258" t="s">
        <v>140</v>
      </c>
    </row>
    <row r="422" s="2" customFormat="1" ht="14.4" customHeight="1">
      <c r="A422" s="38"/>
      <c r="B422" s="39"/>
      <c r="C422" s="270" t="s">
        <v>605</v>
      </c>
      <c r="D422" s="270" t="s">
        <v>290</v>
      </c>
      <c r="E422" s="271" t="s">
        <v>1621</v>
      </c>
      <c r="F422" s="272" t="s">
        <v>1622</v>
      </c>
      <c r="G422" s="273" t="s">
        <v>450</v>
      </c>
      <c r="H422" s="274">
        <v>10</v>
      </c>
      <c r="I422" s="275"/>
      <c r="J422" s="276">
        <f>ROUND(I422*H422,2)</f>
        <v>0</v>
      </c>
      <c r="K422" s="277"/>
      <c r="L422" s="278"/>
      <c r="M422" s="279" t="s">
        <v>1</v>
      </c>
      <c r="N422" s="280" t="s">
        <v>48</v>
      </c>
      <c r="O422" s="91"/>
      <c r="P422" s="229">
        <f>O422*H422</f>
        <v>0</v>
      </c>
      <c r="Q422" s="229">
        <v>1.6140000000000001</v>
      </c>
      <c r="R422" s="229">
        <f>Q422*H422</f>
        <v>16.140000000000001</v>
      </c>
      <c r="S422" s="229">
        <v>0</v>
      </c>
      <c r="T422" s="23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31" t="s">
        <v>207</v>
      </c>
      <c r="AT422" s="231" t="s">
        <v>290</v>
      </c>
      <c r="AU422" s="231" t="s">
        <v>93</v>
      </c>
      <c r="AY422" s="17" t="s">
        <v>140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7" t="s">
        <v>91</v>
      </c>
      <c r="BK422" s="232">
        <f>ROUND(I422*H422,2)</f>
        <v>0</v>
      </c>
      <c r="BL422" s="17" t="s">
        <v>146</v>
      </c>
      <c r="BM422" s="231" t="s">
        <v>1623</v>
      </c>
    </row>
    <row r="423" s="2" customFormat="1">
      <c r="A423" s="38"/>
      <c r="B423" s="39"/>
      <c r="C423" s="40"/>
      <c r="D423" s="233" t="s">
        <v>148</v>
      </c>
      <c r="E423" s="40"/>
      <c r="F423" s="234" t="s">
        <v>1622</v>
      </c>
      <c r="G423" s="40"/>
      <c r="H423" s="40"/>
      <c r="I423" s="235"/>
      <c r="J423" s="40"/>
      <c r="K423" s="40"/>
      <c r="L423" s="44"/>
      <c r="M423" s="236"/>
      <c r="N423" s="237"/>
      <c r="O423" s="91"/>
      <c r="P423" s="91"/>
      <c r="Q423" s="91"/>
      <c r="R423" s="91"/>
      <c r="S423" s="91"/>
      <c r="T423" s="92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T423" s="17" t="s">
        <v>148</v>
      </c>
      <c r="AU423" s="17" t="s">
        <v>93</v>
      </c>
    </row>
    <row r="424" s="13" customFormat="1">
      <c r="A424" s="13"/>
      <c r="B424" s="238"/>
      <c r="C424" s="239"/>
      <c r="D424" s="233" t="s">
        <v>150</v>
      </c>
      <c r="E424" s="240" t="s">
        <v>1</v>
      </c>
      <c r="F424" s="241" t="s">
        <v>1620</v>
      </c>
      <c r="G424" s="239"/>
      <c r="H424" s="240" t="s">
        <v>1</v>
      </c>
      <c r="I424" s="242"/>
      <c r="J424" s="239"/>
      <c r="K424" s="239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150</v>
      </c>
      <c r="AU424" s="247" t="s">
        <v>93</v>
      </c>
      <c r="AV424" s="13" t="s">
        <v>91</v>
      </c>
      <c r="AW424" s="13" t="s">
        <v>36</v>
      </c>
      <c r="AX424" s="13" t="s">
        <v>83</v>
      </c>
      <c r="AY424" s="247" t="s">
        <v>140</v>
      </c>
    </row>
    <row r="425" s="14" customFormat="1">
      <c r="A425" s="14"/>
      <c r="B425" s="248"/>
      <c r="C425" s="249"/>
      <c r="D425" s="233" t="s">
        <v>150</v>
      </c>
      <c r="E425" s="250" t="s">
        <v>1</v>
      </c>
      <c r="F425" s="251" t="s">
        <v>221</v>
      </c>
      <c r="G425" s="249"/>
      <c r="H425" s="252">
        <v>10</v>
      </c>
      <c r="I425" s="253"/>
      <c r="J425" s="249"/>
      <c r="K425" s="249"/>
      <c r="L425" s="254"/>
      <c r="M425" s="255"/>
      <c r="N425" s="256"/>
      <c r="O425" s="256"/>
      <c r="P425" s="256"/>
      <c r="Q425" s="256"/>
      <c r="R425" s="256"/>
      <c r="S425" s="256"/>
      <c r="T425" s="257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8" t="s">
        <v>150</v>
      </c>
      <c r="AU425" s="258" t="s">
        <v>93</v>
      </c>
      <c r="AV425" s="14" t="s">
        <v>93</v>
      </c>
      <c r="AW425" s="14" t="s">
        <v>36</v>
      </c>
      <c r="AX425" s="14" t="s">
        <v>91</v>
      </c>
      <c r="AY425" s="258" t="s">
        <v>140</v>
      </c>
    </row>
    <row r="426" s="2" customFormat="1" ht="14.4" customHeight="1">
      <c r="A426" s="38"/>
      <c r="B426" s="39"/>
      <c r="C426" s="270" t="s">
        <v>610</v>
      </c>
      <c r="D426" s="270" t="s">
        <v>290</v>
      </c>
      <c r="E426" s="271" t="s">
        <v>1624</v>
      </c>
      <c r="F426" s="272" t="s">
        <v>1625</v>
      </c>
      <c r="G426" s="273" t="s">
        <v>450</v>
      </c>
      <c r="H426" s="274">
        <v>10</v>
      </c>
      <c r="I426" s="275"/>
      <c r="J426" s="276">
        <f>ROUND(I426*H426,2)</f>
        <v>0</v>
      </c>
      <c r="K426" s="277"/>
      <c r="L426" s="278"/>
      <c r="M426" s="279" t="s">
        <v>1</v>
      </c>
      <c r="N426" s="280" t="s">
        <v>48</v>
      </c>
      <c r="O426" s="91"/>
      <c r="P426" s="229">
        <f>O426*H426</f>
        <v>0</v>
      </c>
      <c r="Q426" s="229">
        <v>1.0129999999999999</v>
      </c>
      <c r="R426" s="229">
        <f>Q426*H426</f>
        <v>10.129999999999999</v>
      </c>
      <c r="S426" s="229">
        <v>0</v>
      </c>
      <c r="T426" s="23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31" t="s">
        <v>207</v>
      </c>
      <c r="AT426" s="231" t="s">
        <v>290</v>
      </c>
      <c r="AU426" s="231" t="s">
        <v>93</v>
      </c>
      <c r="AY426" s="17" t="s">
        <v>140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7" t="s">
        <v>91</v>
      </c>
      <c r="BK426" s="232">
        <f>ROUND(I426*H426,2)</f>
        <v>0</v>
      </c>
      <c r="BL426" s="17" t="s">
        <v>146</v>
      </c>
      <c r="BM426" s="231" t="s">
        <v>1626</v>
      </c>
    </row>
    <row r="427" s="2" customFormat="1">
      <c r="A427" s="38"/>
      <c r="B427" s="39"/>
      <c r="C427" s="40"/>
      <c r="D427" s="233" t="s">
        <v>148</v>
      </c>
      <c r="E427" s="40"/>
      <c r="F427" s="234" t="s">
        <v>1625</v>
      </c>
      <c r="G427" s="40"/>
      <c r="H427" s="40"/>
      <c r="I427" s="235"/>
      <c r="J427" s="40"/>
      <c r="K427" s="40"/>
      <c r="L427" s="44"/>
      <c r="M427" s="236"/>
      <c r="N427" s="237"/>
      <c r="O427" s="91"/>
      <c r="P427" s="91"/>
      <c r="Q427" s="91"/>
      <c r="R427" s="91"/>
      <c r="S427" s="91"/>
      <c r="T427" s="92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T427" s="17" t="s">
        <v>148</v>
      </c>
      <c r="AU427" s="17" t="s">
        <v>93</v>
      </c>
    </row>
    <row r="428" s="2" customFormat="1" ht="14.4" customHeight="1">
      <c r="A428" s="38"/>
      <c r="B428" s="39"/>
      <c r="C428" s="270" t="s">
        <v>614</v>
      </c>
      <c r="D428" s="270" t="s">
        <v>290</v>
      </c>
      <c r="E428" s="271" t="s">
        <v>1627</v>
      </c>
      <c r="F428" s="272" t="s">
        <v>1628</v>
      </c>
      <c r="G428" s="273" t="s">
        <v>450</v>
      </c>
      <c r="H428" s="274">
        <v>3</v>
      </c>
      <c r="I428" s="275"/>
      <c r="J428" s="276">
        <f>ROUND(I428*H428,2)</f>
        <v>0</v>
      </c>
      <c r="K428" s="277"/>
      <c r="L428" s="278"/>
      <c r="M428" s="279" t="s">
        <v>1</v>
      </c>
      <c r="N428" s="280" t="s">
        <v>48</v>
      </c>
      <c r="O428" s="91"/>
      <c r="P428" s="229">
        <f>O428*H428</f>
        <v>0</v>
      </c>
      <c r="Q428" s="229">
        <v>0.254</v>
      </c>
      <c r="R428" s="229">
        <f>Q428*H428</f>
        <v>0.76200000000000001</v>
      </c>
      <c r="S428" s="229">
        <v>0</v>
      </c>
      <c r="T428" s="23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31" t="s">
        <v>207</v>
      </c>
      <c r="AT428" s="231" t="s">
        <v>290</v>
      </c>
      <c r="AU428" s="231" t="s">
        <v>93</v>
      </c>
      <c r="AY428" s="17" t="s">
        <v>140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7" t="s">
        <v>91</v>
      </c>
      <c r="BK428" s="232">
        <f>ROUND(I428*H428,2)</f>
        <v>0</v>
      </c>
      <c r="BL428" s="17" t="s">
        <v>146</v>
      </c>
      <c r="BM428" s="231" t="s">
        <v>1629</v>
      </c>
    </row>
    <row r="429" s="2" customFormat="1">
      <c r="A429" s="38"/>
      <c r="B429" s="39"/>
      <c r="C429" s="40"/>
      <c r="D429" s="233" t="s">
        <v>148</v>
      </c>
      <c r="E429" s="40"/>
      <c r="F429" s="234" t="s">
        <v>1628</v>
      </c>
      <c r="G429" s="40"/>
      <c r="H429" s="40"/>
      <c r="I429" s="235"/>
      <c r="J429" s="40"/>
      <c r="K429" s="40"/>
      <c r="L429" s="44"/>
      <c r="M429" s="236"/>
      <c r="N429" s="237"/>
      <c r="O429" s="91"/>
      <c r="P429" s="91"/>
      <c r="Q429" s="91"/>
      <c r="R429" s="91"/>
      <c r="S429" s="91"/>
      <c r="T429" s="92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T429" s="17" t="s">
        <v>148</v>
      </c>
      <c r="AU429" s="17" t="s">
        <v>93</v>
      </c>
    </row>
    <row r="430" s="2" customFormat="1" ht="14.4" customHeight="1">
      <c r="A430" s="38"/>
      <c r="B430" s="39"/>
      <c r="C430" s="270" t="s">
        <v>619</v>
      </c>
      <c r="D430" s="270" t="s">
        <v>290</v>
      </c>
      <c r="E430" s="271" t="s">
        <v>1630</v>
      </c>
      <c r="F430" s="272" t="s">
        <v>1631</v>
      </c>
      <c r="G430" s="273" t="s">
        <v>450</v>
      </c>
      <c r="H430" s="274">
        <v>6</v>
      </c>
      <c r="I430" s="275"/>
      <c r="J430" s="276">
        <f>ROUND(I430*H430,2)</f>
        <v>0</v>
      </c>
      <c r="K430" s="277"/>
      <c r="L430" s="278"/>
      <c r="M430" s="279" t="s">
        <v>1</v>
      </c>
      <c r="N430" s="280" t="s">
        <v>48</v>
      </c>
      <c r="O430" s="91"/>
      <c r="P430" s="229">
        <f>O430*H430</f>
        <v>0</v>
      </c>
      <c r="Q430" s="229">
        <v>0.50600000000000001</v>
      </c>
      <c r="R430" s="229">
        <f>Q430*H430</f>
        <v>3.036</v>
      </c>
      <c r="S430" s="229">
        <v>0</v>
      </c>
      <c r="T430" s="23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31" t="s">
        <v>207</v>
      </c>
      <c r="AT430" s="231" t="s">
        <v>290</v>
      </c>
      <c r="AU430" s="231" t="s">
        <v>93</v>
      </c>
      <c r="AY430" s="17" t="s">
        <v>140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7" t="s">
        <v>91</v>
      </c>
      <c r="BK430" s="232">
        <f>ROUND(I430*H430,2)</f>
        <v>0</v>
      </c>
      <c r="BL430" s="17" t="s">
        <v>146</v>
      </c>
      <c r="BM430" s="231" t="s">
        <v>1632</v>
      </c>
    </row>
    <row r="431" s="2" customFormat="1">
      <c r="A431" s="38"/>
      <c r="B431" s="39"/>
      <c r="C431" s="40"/>
      <c r="D431" s="233" t="s">
        <v>148</v>
      </c>
      <c r="E431" s="40"/>
      <c r="F431" s="234" t="s">
        <v>1631</v>
      </c>
      <c r="G431" s="40"/>
      <c r="H431" s="40"/>
      <c r="I431" s="235"/>
      <c r="J431" s="40"/>
      <c r="K431" s="40"/>
      <c r="L431" s="44"/>
      <c r="M431" s="236"/>
      <c r="N431" s="237"/>
      <c r="O431" s="91"/>
      <c r="P431" s="91"/>
      <c r="Q431" s="91"/>
      <c r="R431" s="91"/>
      <c r="S431" s="91"/>
      <c r="T431" s="92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T431" s="17" t="s">
        <v>148</v>
      </c>
      <c r="AU431" s="17" t="s">
        <v>93</v>
      </c>
    </row>
    <row r="432" s="2" customFormat="1" ht="14.4" customHeight="1">
      <c r="A432" s="38"/>
      <c r="B432" s="39"/>
      <c r="C432" s="270" t="s">
        <v>623</v>
      </c>
      <c r="D432" s="270" t="s">
        <v>290</v>
      </c>
      <c r="E432" s="271" t="s">
        <v>1633</v>
      </c>
      <c r="F432" s="272" t="s">
        <v>1634</v>
      </c>
      <c r="G432" s="273" t="s">
        <v>450</v>
      </c>
      <c r="H432" s="274">
        <v>10</v>
      </c>
      <c r="I432" s="275"/>
      <c r="J432" s="276">
        <f>ROUND(I432*H432,2)</f>
        <v>0</v>
      </c>
      <c r="K432" s="277"/>
      <c r="L432" s="278"/>
      <c r="M432" s="279" t="s">
        <v>1</v>
      </c>
      <c r="N432" s="280" t="s">
        <v>48</v>
      </c>
      <c r="O432" s="91"/>
      <c r="P432" s="229">
        <f>O432*H432</f>
        <v>0</v>
      </c>
      <c r="Q432" s="229">
        <v>0.54800000000000004</v>
      </c>
      <c r="R432" s="229">
        <f>Q432*H432</f>
        <v>5.4800000000000004</v>
      </c>
      <c r="S432" s="229">
        <v>0</v>
      </c>
      <c r="T432" s="23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31" t="s">
        <v>207</v>
      </c>
      <c r="AT432" s="231" t="s">
        <v>290</v>
      </c>
      <c r="AU432" s="231" t="s">
        <v>93</v>
      </c>
      <c r="AY432" s="17" t="s">
        <v>140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7" t="s">
        <v>91</v>
      </c>
      <c r="BK432" s="232">
        <f>ROUND(I432*H432,2)</f>
        <v>0</v>
      </c>
      <c r="BL432" s="17" t="s">
        <v>146</v>
      </c>
      <c r="BM432" s="231" t="s">
        <v>1635</v>
      </c>
    </row>
    <row r="433" s="2" customFormat="1">
      <c r="A433" s="38"/>
      <c r="B433" s="39"/>
      <c r="C433" s="40"/>
      <c r="D433" s="233" t="s">
        <v>148</v>
      </c>
      <c r="E433" s="40"/>
      <c r="F433" s="234" t="s">
        <v>1634</v>
      </c>
      <c r="G433" s="40"/>
      <c r="H433" s="40"/>
      <c r="I433" s="235"/>
      <c r="J433" s="40"/>
      <c r="K433" s="40"/>
      <c r="L433" s="44"/>
      <c r="M433" s="236"/>
      <c r="N433" s="237"/>
      <c r="O433" s="91"/>
      <c r="P433" s="91"/>
      <c r="Q433" s="91"/>
      <c r="R433" s="91"/>
      <c r="S433" s="91"/>
      <c r="T433" s="92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T433" s="17" t="s">
        <v>148</v>
      </c>
      <c r="AU433" s="17" t="s">
        <v>93</v>
      </c>
    </row>
    <row r="434" s="2" customFormat="1" ht="14.4" customHeight="1">
      <c r="A434" s="38"/>
      <c r="B434" s="39"/>
      <c r="C434" s="270" t="s">
        <v>627</v>
      </c>
      <c r="D434" s="270" t="s">
        <v>290</v>
      </c>
      <c r="E434" s="271" t="s">
        <v>1636</v>
      </c>
      <c r="F434" s="272" t="s">
        <v>1637</v>
      </c>
      <c r="G434" s="273" t="s">
        <v>450</v>
      </c>
      <c r="H434" s="274">
        <v>1</v>
      </c>
      <c r="I434" s="275"/>
      <c r="J434" s="276">
        <f>ROUND(I434*H434,2)</f>
        <v>0</v>
      </c>
      <c r="K434" s="277"/>
      <c r="L434" s="278"/>
      <c r="M434" s="279" t="s">
        <v>1</v>
      </c>
      <c r="N434" s="280" t="s">
        <v>48</v>
      </c>
      <c r="O434" s="91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R434" s="231" t="s">
        <v>207</v>
      </c>
      <c r="AT434" s="231" t="s">
        <v>290</v>
      </c>
      <c r="AU434" s="231" t="s">
        <v>93</v>
      </c>
      <c r="AY434" s="17" t="s">
        <v>140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7" t="s">
        <v>91</v>
      </c>
      <c r="BK434" s="232">
        <f>ROUND(I434*H434,2)</f>
        <v>0</v>
      </c>
      <c r="BL434" s="17" t="s">
        <v>146</v>
      </c>
      <c r="BM434" s="231" t="s">
        <v>1638</v>
      </c>
    </row>
    <row r="435" s="2" customFormat="1">
      <c r="A435" s="38"/>
      <c r="B435" s="39"/>
      <c r="C435" s="40"/>
      <c r="D435" s="233" t="s">
        <v>148</v>
      </c>
      <c r="E435" s="40"/>
      <c r="F435" s="234" t="s">
        <v>1637</v>
      </c>
      <c r="G435" s="40"/>
      <c r="H435" s="40"/>
      <c r="I435" s="235"/>
      <c r="J435" s="40"/>
      <c r="K435" s="40"/>
      <c r="L435" s="44"/>
      <c r="M435" s="236"/>
      <c r="N435" s="237"/>
      <c r="O435" s="91"/>
      <c r="P435" s="91"/>
      <c r="Q435" s="91"/>
      <c r="R435" s="91"/>
      <c r="S435" s="91"/>
      <c r="T435" s="92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T435" s="17" t="s">
        <v>148</v>
      </c>
      <c r="AU435" s="17" t="s">
        <v>93</v>
      </c>
    </row>
    <row r="436" s="2" customFormat="1" ht="14.4" customHeight="1">
      <c r="A436" s="38"/>
      <c r="B436" s="39"/>
      <c r="C436" s="219" t="s">
        <v>631</v>
      </c>
      <c r="D436" s="219" t="s">
        <v>142</v>
      </c>
      <c r="E436" s="220" t="s">
        <v>1639</v>
      </c>
      <c r="F436" s="221" t="s">
        <v>1640</v>
      </c>
      <c r="G436" s="222" t="s">
        <v>450</v>
      </c>
      <c r="H436" s="223">
        <v>11</v>
      </c>
      <c r="I436" s="224"/>
      <c r="J436" s="225">
        <f>ROUND(I436*H436,2)</f>
        <v>0</v>
      </c>
      <c r="K436" s="226"/>
      <c r="L436" s="44"/>
      <c r="M436" s="227" t="s">
        <v>1</v>
      </c>
      <c r="N436" s="228" t="s">
        <v>48</v>
      </c>
      <c r="O436" s="91"/>
      <c r="P436" s="229">
        <f>O436*H436</f>
        <v>0</v>
      </c>
      <c r="Q436" s="229">
        <v>0.21734000000000001</v>
      </c>
      <c r="R436" s="229">
        <f>Q436*H436</f>
        <v>2.3907400000000001</v>
      </c>
      <c r="S436" s="229">
        <v>0</v>
      </c>
      <c r="T436" s="230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31" t="s">
        <v>146</v>
      </c>
      <c r="AT436" s="231" t="s">
        <v>142</v>
      </c>
      <c r="AU436" s="231" t="s">
        <v>93</v>
      </c>
      <c r="AY436" s="17" t="s">
        <v>140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7" t="s">
        <v>91</v>
      </c>
      <c r="BK436" s="232">
        <f>ROUND(I436*H436,2)</f>
        <v>0</v>
      </c>
      <c r="BL436" s="17" t="s">
        <v>146</v>
      </c>
      <c r="BM436" s="231" t="s">
        <v>1641</v>
      </c>
    </row>
    <row r="437" s="2" customFormat="1">
      <c r="A437" s="38"/>
      <c r="B437" s="39"/>
      <c r="C437" s="40"/>
      <c r="D437" s="233" t="s">
        <v>148</v>
      </c>
      <c r="E437" s="40"/>
      <c r="F437" s="234" t="s">
        <v>1642</v>
      </c>
      <c r="G437" s="40"/>
      <c r="H437" s="40"/>
      <c r="I437" s="235"/>
      <c r="J437" s="40"/>
      <c r="K437" s="40"/>
      <c r="L437" s="44"/>
      <c r="M437" s="236"/>
      <c r="N437" s="237"/>
      <c r="O437" s="91"/>
      <c r="P437" s="91"/>
      <c r="Q437" s="91"/>
      <c r="R437" s="91"/>
      <c r="S437" s="91"/>
      <c r="T437" s="92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T437" s="17" t="s">
        <v>148</v>
      </c>
      <c r="AU437" s="17" t="s">
        <v>93</v>
      </c>
    </row>
    <row r="438" s="2" customFormat="1" ht="14.4" customHeight="1">
      <c r="A438" s="38"/>
      <c r="B438" s="39"/>
      <c r="C438" s="270" t="s">
        <v>636</v>
      </c>
      <c r="D438" s="270" t="s">
        <v>290</v>
      </c>
      <c r="E438" s="271" t="s">
        <v>1643</v>
      </c>
      <c r="F438" s="272" t="s">
        <v>1644</v>
      </c>
      <c r="G438" s="273" t="s">
        <v>450</v>
      </c>
      <c r="H438" s="274">
        <v>3</v>
      </c>
      <c r="I438" s="275"/>
      <c r="J438" s="276">
        <f>ROUND(I438*H438,2)</f>
        <v>0</v>
      </c>
      <c r="K438" s="277"/>
      <c r="L438" s="278"/>
      <c r="M438" s="279" t="s">
        <v>1</v>
      </c>
      <c r="N438" s="280" t="s">
        <v>48</v>
      </c>
      <c r="O438" s="91"/>
      <c r="P438" s="229">
        <f>O438*H438</f>
        <v>0</v>
      </c>
      <c r="Q438" s="229">
        <v>0.14999999999999999</v>
      </c>
      <c r="R438" s="229">
        <f>Q438*H438</f>
        <v>0.44999999999999996</v>
      </c>
      <c r="S438" s="229">
        <v>0</v>
      </c>
      <c r="T438" s="230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31" t="s">
        <v>207</v>
      </c>
      <c r="AT438" s="231" t="s">
        <v>290</v>
      </c>
      <c r="AU438" s="231" t="s">
        <v>93</v>
      </c>
      <c r="AY438" s="17" t="s">
        <v>140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7" t="s">
        <v>91</v>
      </c>
      <c r="BK438" s="232">
        <f>ROUND(I438*H438,2)</f>
        <v>0</v>
      </c>
      <c r="BL438" s="17" t="s">
        <v>146</v>
      </c>
      <c r="BM438" s="231" t="s">
        <v>1645</v>
      </c>
    </row>
    <row r="439" s="2" customFormat="1">
      <c r="A439" s="38"/>
      <c r="B439" s="39"/>
      <c r="C439" s="40"/>
      <c r="D439" s="233" t="s">
        <v>148</v>
      </c>
      <c r="E439" s="40"/>
      <c r="F439" s="234" t="s">
        <v>1646</v>
      </c>
      <c r="G439" s="40"/>
      <c r="H439" s="40"/>
      <c r="I439" s="235"/>
      <c r="J439" s="40"/>
      <c r="K439" s="40"/>
      <c r="L439" s="44"/>
      <c r="M439" s="236"/>
      <c r="N439" s="237"/>
      <c r="O439" s="91"/>
      <c r="P439" s="91"/>
      <c r="Q439" s="91"/>
      <c r="R439" s="91"/>
      <c r="S439" s="91"/>
      <c r="T439" s="92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T439" s="17" t="s">
        <v>148</v>
      </c>
      <c r="AU439" s="17" t="s">
        <v>93</v>
      </c>
    </row>
    <row r="440" s="2" customFormat="1" ht="14.4" customHeight="1">
      <c r="A440" s="38"/>
      <c r="B440" s="39"/>
      <c r="C440" s="270" t="s">
        <v>643</v>
      </c>
      <c r="D440" s="270" t="s">
        <v>290</v>
      </c>
      <c r="E440" s="271" t="s">
        <v>1647</v>
      </c>
      <c r="F440" s="272" t="s">
        <v>1648</v>
      </c>
      <c r="G440" s="273" t="s">
        <v>450</v>
      </c>
      <c r="H440" s="274">
        <v>8</v>
      </c>
      <c r="I440" s="275"/>
      <c r="J440" s="276">
        <f>ROUND(I440*H440,2)</f>
        <v>0</v>
      </c>
      <c r="K440" s="277"/>
      <c r="L440" s="278"/>
      <c r="M440" s="279" t="s">
        <v>1</v>
      </c>
      <c r="N440" s="280" t="s">
        <v>48</v>
      </c>
      <c r="O440" s="91"/>
      <c r="P440" s="229">
        <f>O440*H440</f>
        <v>0</v>
      </c>
      <c r="Q440" s="229">
        <v>0.14999999999999999</v>
      </c>
      <c r="R440" s="229">
        <f>Q440*H440</f>
        <v>1.2</v>
      </c>
      <c r="S440" s="229">
        <v>0</v>
      </c>
      <c r="T440" s="23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31" t="s">
        <v>207</v>
      </c>
      <c r="AT440" s="231" t="s">
        <v>290</v>
      </c>
      <c r="AU440" s="231" t="s">
        <v>93</v>
      </c>
      <c r="AY440" s="17" t="s">
        <v>140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7" t="s">
        <v>91</v>
      </c>
      <c r="BK440" s="232">
        <f>ROUND(I440*H440,2)</f>
        <v>0</v>
      </c>
      <c r="BL440" s="17" t="s">
        <v>146</v>
      </c>
      <c r="BM440" s="231" t="s">
        <v>1649</v>
      </c>
    </row>
    <row r="441" s="2" customFormat="1">
      <c r="A441" s="38"/>
      <c r="B441" s="39"/>
      <c r="C441" s="40"/>
      <c r="D441" s="233" t="s">
        <v>148</v>
      </c>
      <c r="E441" s="40"/>
      <c r="F441" s="234" t="s">
        <v>1650</v>
      </c>
      <c r="G441" s="40"/>
      <c r="H441" s="40"/>
      <c r="I441" s="235"/>
      <c r="J441" s="40"/>
      <c r="K441" s="40"/>
      <c r="L441" s="44"/>
      <c r="M441" s="236"/>
      <c r="N441" s="237"/>
      <c r="O441" s="91"/>
      <c r="P441" s="91"/>
      <c r="Q441" s="91"/>
      <c r="R441" s="91"/>
      <c r="S441" s="91"/>
      <c r="T441" s="92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T441" s="17" t="s">
        <v>148</v>
      </c>
      <c r="AU441" s="17" t="s">
        <v>93</v>
      </c>
    </row>
    <row r="442" s="2" customFormat="1" ht="14.4" customHeight="1">
      <c r="A442" s="38"/>
      <c r="B442" s="39"/>
      <c r="C442" s="219" t="s">
        <v>649</v>
      </c>
      <c r="D442" s="219" t="s">
        <v>142</v>
      </c>
      <c r="E442" s="220" t="s">
        <v>1651</v>
      </c>
      <c r="F442" s="221" t="s">
        <v>1652</v>
      </c>
      <c r="G442" s="222" t="s">
        <v>450</v>
      </c>
      <c r="H442" s="223">
        <v>8</v>
      </c>
      <c r="I442" s="224"/>
      <c r="J442" s="225">
        <f>ROUND(I442*H442,2)</f>
        <v>0</v>
      </c>
      <c r="K442" s="226"/>
      <c r="L442" s="44"/>
      <c r="M442" s="227" t="s">
        <v>1</v>
      </c>
      <c r="N442" s="228" t="s">
        <v>48</v>
      </c>
      <c r="O442" s="91"/>
      <c r="P442" s="229">
        <f>O442*H442</f>
        <v>0</v>
      </c>
      <c r="Q442" s="229">
        <v>0.42080000000000001</v>
      </c>
      <c r="R442" s="229">
        <f>Q442*H442</f>
        <v>3.3664000000000001</v>
      </c>
      <c r="S442" s="229">
        <v>0</v>
      </c>
      <c r="T442" s="230">
        <f>S442*H442</f>
        <v>0</v>
      </c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R442" s="231" t="s">
        <v>146</v>
      </c>
      <c r="AT442" s="231" t="s">
        <v>142</v>
      </c>
      <c r="AU442" s="231" t="s">
        <v>93</v>
      </c>
      <c r="AY442" s="17" t="s">
        <v>140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7" t="s">
        <v>91</v>
      </c>
      <c r="BK442" s="232">
        <f>ROUND(I442*H442,2)</f>
        <v>0</v>
      </c>
      <c r="BL442" s="17" t="s">
        <v>146</v>
      </c>
      <c r="BM442" s="231" t="s">
        <v>1653</v>
      </c>
    </row>
    <row r="443" s="2" customFormat="1">
      <c r="A443" s="38"/>
      <c r="B443" s="39"/>
      <c r="C443" s="40"/>
      <c r="D443" s="233" t="s">
        <v>148</v>
      </c>
      <c r="E443" s="40"/>
      <c r="F443" s="234" t="s">
        <v>1654</v>
      </c>
      <c r="G443" s="40"/>
      <c r="H443" s="40"/>
      <c r="I443" s="235"/>
      <c r="J443" s="40"/>
      <c r="K443" s="40"/>
      <c r="L443" s="44"/>
      <c r="M443" s="236"/>
      <c r="N443" s="237"/>
      <c r="O443" s="91"/>
      <c r="P443" s="91"/>
      <c r="Q443" s="91"/>
      <c r="R443" s="91"/>
      <c r="S443" s="91"/>
      <c r="T443" s="92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T443" s="17" t="s">
        <v>148</v>
      </c>
      <c r="AU443" s="17" t="s">
        <v>93</v>
      </c>
    </row>
    <row r="444" s="13" customFormat="1">
      <c r="A444" s="13"/>
      <c r="B444" s="238"/>
      <c r="C444" s="239"/>
      <c r="D444" s="233" t="s">
        <v>150</v>
      </c>
      <c r="E444" s="240" t="s">
        <v>1</v>
      </c>
      <c r="F444" s="241" t="s">
        <v>1655</v>
      </c>
      <c r="G444" s="239"/>
      <c r="H444" s="240" t="s">
        <v>1</v>
      </c>
      <c r="I444" s="242"/>
      <c r="J444" s="239"/>
      <c r="K444" s="239"/>
      <c r="L444" s="243"/>
      <c r="M444" s="244"/>
      <c r="N444" s="245"/>
      <c r="O444" s="245"/>
      <c r="P444" s="245"/>
      <c r="Q444" s="245"/>
      <c r="R444" s="245"/>
      <c r="S444" s="245"/>
      <c r="T444" s="24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7" t="s">
        <v>150</v>
      </c>
      <c r="AU444" s="247" t="s">
        <v>93</v>
      </c>
      <c r="AV444" s="13" t="s">
        <v>91</v>
      </c>
      <c r="AW444" s="13" t="s">
        <v>36</v>
      </c>
      <c r="AX444" s="13" t="s">
        <v>83</v>
      </c>
      <c r="AY444" s="247" t="s">
        <v>140</v>
      </c>
    </row>
    <row r="445" s="13" customFormat="1">
      <c r="A445" s="13"/>
      <c r="B445" s="238"/>
      <c r="C445" s="239"/>
      <c r="D445" s="233" t="s">
        <v>150</v>
      </c>
      <c r="E445" s="240" t="s">
        <v>1</v>
      </c>
      <c r="F445" s="241" t="s">
        <v>1656</v>
      </c>
      <c r="G445" s="239"/>
      <c r="H445" s="240" t="s">
        <v>1</v>
      </c>
      <c r="I445" s="242"/>
      <c r="J445" s="239"/>
      <c r="K445" s="239"/>
      <c r="L445" s="243"/>
      <c r="M445" s="244"/>
      <c r="N445" s="245"/>
      <c r="O445" s="245"/>
      <c r="P445" s="245"/>
      <c r="Q445" s="245"/>
      <c r="R445" s="245"/>
      <c r="S445" s="245"/>
      <c r="T445" s="24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7" t="s">
        <v>150</v>
      </c>
      <c r="AU445" s="247" t="s">
        <v>93</v>
      </c>
      <c r="AV445" s="13" t="s">
        <v>91</v>
      </c>
      <c r="AW445" s="13" t="s">
        <v>36</v>
      </c>
      <c r="AX445" s="13" t="s">
        <v>83</v>
      </c>
      <c r="AY445" s="247" t="s">
        <v>140</v>
      </c>
    </row>
    <row r="446" s="14" customFormat="1">
      <c r="A446" s="14"/>
      <c r="B446" s="248"/>
      <c r="C446" s="249"/>
      <c r="D446" s="233" t="s">
        <v>150</v>
      </c>
      <c r="E446" s="250" t="s">
        <v>1</v>
      </c>
      <c r="F446" s="251" t="s">
        <v>207</v>
      </c>
      <c r="G446" s="249"/>
      <c r="H446" s="252">
        <v>8</v>
      </c>
      <c r="I446" s="253"/>
      <c r="J446" s="249"/>
      <c r="K446" s="249"/>
      <c r="L446" s="254"/>
      <c r="M446" s="255"/>
      <c r="N446" s="256"/>
      <c r="O446" s="256"/>
      <c r="P446" s="256"/>
      <c r="Q446" s="256"/>
      <c r="R446" s="256"/>
      <c r="S446" s="256"/>
      <c r="T446" s="25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8" t="s">
        <v>150</v>
      </c>
      <c r="AU446" s="258" t="s">
        <v>93</v>
      </c>
      <c r="AV446" s="14" t="s">
        <v>93</v>
      </c>
      <c r="AW446" s="14" t="s">
        <v>36</v>
      </c>
      <c r="AX446" s="14" t="s">
        <v>91</v>
      </c>
      <c r="AY446" s="258" t="s">
        <v>140</v>
      </c>
    </row>
    <row r="447" s="2" customFormat="1" ht="14.4" customHeight="1">
      <c r="A447" s="38"/>
      <c r="B447" s="39"/>
      <c r="C447" s="219" t="s">
        <v>656</v>
      </c>
      <c r="D447" s="219" t="s">
        <v>142</v>
      </c>
      <c r="E447" s="220" t="s">
        <v>1657</v>
      </c>
      <c r="F447" s="221" t="s">
        <v>1658</v>
      </c>
      <c r="G447" s="222" t="s">
        <v>232</v>
      </c>
      <c r="H447" s="223">
        <v>49.380000000000003</v>
      </c>
      <c r="I447" s="224"/>
      <c r="J447" s="225">
        <f>ROUND(I447*H447,2)</f>
        <v>0</v>
      </c>
      <c r="K447" s="226"/>
      <c r="L447" s="44"/>
      <c r="M447" s="227" t="s">
        <v>1</v>
      </c>
      <c r="N447" s="228" t="s">
        <v>48</v>
      </c>
      <c r="O447" s="91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R447" s="231" t="s">
        <v>146</v>
      </c>
      <c r="AT447" s="231" t="s">
        <v>142</v>
      </c>
      <c r="AU447" s="231" t="s">
        <v>93</v>
      </c>
      <c r="AY447" s="17" t="s">
        <v>140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7" t="s">
        <v>91</v>
      </c>
      <c r="BK447" s="232">
        <f>ROUND(I447*H447,2)</f>
        <v>0</v>
      </c>
      <c r="BL447" s="17" t="s">
        <v>146</v>
      </c>
      <c r="BM447" s="231" t="s">
        <v>1659</v>
      </c>
    </row>
    <row r="448" s="2" customFormat="1">
      <c r="A448" s="38"/>
      <c r="B448" s="39"/>
      <c r="C448" s="40"/>
      <c r="D448" s="233" t="s">
        <v>148</v>
      </c>
      <c r="E448" s="40"/>
      <c r="F448" s="234" t="s">
        <v>1660</v>
      </c>
      <c r="G448" s="40"/>
      <c r="H448" s="40"/>
      <c r="I448" s="235"/>
      <c r="J448" s="40"/>
      <c r="K448" s="40"/>
      <c r="L448" s="44"/>
      <c r="M448" s="236"/>
      <c r="N448" s="237"/>
      <c r="O448" s="91"/>
      <c r="P448" s="91"/>
      <c r="Q448" s="91"/>
      <c r="R448" s="91"/>
      <c r="S448" s="91"/>
      <c r="T448" s="92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T448" s="17" t="s">
        <v>148</v>
      </c>
      <c r="AU448" s="17" t="s">
        <v>93</v>
      </c>
    </row>
    <row r="449" s="13" customFormat="1">
      <c r="A449" s="13"/>
      <c r="B449" s="238"/>
      <c r="C449" s="239"/>
      <c r="D449" s="233" t="s">
        <v>150</v>
      </c>
      <c r="E449" s="240" t="s">
        <v>1</v>
      </c>
      <c r="F449" s="241" t="s">
        <v>1661</v>
      </c>
      <c r="G449" s="239"/>
      <c r="H449" s="240" t="s">
        <v>1</v>
      </c>
      <c r="I449" s="242"/>
      <c r="J449" s="239"/>
      <c r="K449" s="239"/>
      <c r="L449" s="243"/>
      <c r="M449" s="244"/>
      <c r="N449" s="245"/>
      <c r="O449" s="245"/>
      <c r="P449" s="245"/>
      <c r="Q449" s="245"/>
      <c r="R449" s="245"/>
      <c r="S449" s="245"/>
      <c r="T449" s="24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7" t="s">
        <v>150</v>
      </c>
      <c r="AU449" s="247" t="s">
        <v>93</v>
      </c>
      <c r="AV449" s="13" t="s">
        <v>91</v>
      </c>
      <c r="AW449" s="13" t="s">
        <v>36</v>
      </c>
      <c r="AX449" s="13" t="s">
        <v>83</v>
      </c>
      <c r="AY449" s="247" t="s">
        <v>140</v>
      </c>
    </row>
    <row r="450" s="13" customFormat="1">
      <c r="A450" s="13"/>
      <c r="B450" s="238"/>
      <c r="C450" s="239"/>
      <c r="D450" s="233" t="s">
        <v>150</v>
      </c>
      <c r="E450" s="240" t="s">
        <v>1</v>
      </c>
      <c r="F450" s="241" t="s">
        <v>1455</v>
      </c>
      <c r="G450" s="239"/>
      <c r="H450" s="240" t="s">
        <v>1</v>
      </c>
      <c r="I450" s="242"/>
      <c r="J450" s="239"/>
      <c r="K450" s="239"/>
      <c r="L450" s="243"/>
      <c r="M450" s="244"/>
      <c r="N450" s="245"/>
      <c r="O450" s="245"/>
      <c r="P450" s="245"/>
      <c r="Q450" s="245"/>
      <c r="R450" s="245"/>
      <c r="S450" s="245"/>
      <c r="T450" s="246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7" t="s">
        <v>150</v>
      </c>
      <c r="AU450" s="247" t="s">
        <v>93</v>
      </c>
      <c r="AV450" s="13" t="s">
        <v>91</v>
      </c>
      <c r="AW450" s="13" t="s">
        <v>36</v>
      </c>
      <c r="AX450" s="13" t="s">
        <v>83</v>
      </c>
      <c r="AY450" s="247" t="s">
        <v>140</v>
      </c>
    </row>
    <row r="451" s="14" customFormat="1">
      <c r="A451" s="14"/>
      <c r="B451" s="248"/>
      <c r="C451" s="249"/>
      <c r="D451" s="233" t="s">
        <v>150</v>
      </c>
      <c r="E451" s="250" t="s">
        <v>1</v>
      </c>
      <c r="F451" s="251" t="s">
        <v>1662</v>
      </c>
      <c r="G451" s="249"/>
      <c r="H451" s="252">
        <v>3.1800000000000002</v>
      </c>
      <c r="I451" s="253"/>
      <c r="J451" s="249"/>
      <c r="K451" s="249"/>
      <c r="L451" s="254"/>
      <c r="M451" s="255"/>
      <c r="N451" s="256"/>
      <c r="O451" s="256"/>
      <c r="P451" s="256"/>
      <c r="Q451" s="256"/>
      <c r="R451" s="256"/>
      <c r="S451" s="256"/>
      <c r="T451" s="257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8" t="s">
        <v>150</v>
      </c>
      <c r="AU451" s="258" t="s">
        <v>93</v>
      </c>
      <c r="AV451" s="14" t="s">
        <v>93</v>
      </c>
      <c r="AW451" s="14" t="s">
        <v>36</v>
      </c>
      <c r="AX451" s="14" t="s">
        <v>83</v>
      </c>
      <c r="AY451" s="258" t="s">
        <v>140</v>
      </c>
    </row>
    <row r="452" s="13" customFormat="1">
      <c r="A452" s="13"/>
      <c r="B452" s="238"/>
      <c r="C452" s="239"/>
      <c r="D452" s="233" t="s">
        <v>150</v>
      </c>
      <c r="E452" s="240" t="s">
        <v>1</v>
      </c>
      <c r="F452" s="241" t="s">
        <v>1457</v>
      </c>
      <c r="G452" s="239"/>
      <c r="H452" s="240" t="s">
        <v>1</v>
      </c>
      <c r="I452" s="242"/>
      <c r="J452" s="239"/>
      <c r="K452" s="239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150</v>
      </c>
      <c r="AU452" s="247" t="s">
        <v>93</v>
      </c>
      <c r="AV452" s="13" t="s">
        <v>91</v>
      </c>
      <c r="AW452" s="13" t="s">
        <v>36</v>
      </c>
      <c r="AX452" s="13" t="s">
        <v>83</v>
      </c>
      <c r="AY452" s="247" t="s">
        <v>140</v>
      </c>
    </row>
    <row r="453" s="14" customFormat="1">
      <c r="A453" s="14"/>
      <c r="B453" s="248"/>
      <c r="C453" s="249"/>
      <c r="D453" s="233" t="s">
        <v>150</v>
      </c>
      <c r="E453" s="250" t="s">
        <v>1</v>
      </c>
      <c r="F453" s="251" t="s">
        <v>1663</v>
      </c>
      <c r="G453" s="249"/>
      <c r="H453" s="252">
        <v>46.200000000000003</v>
      </c>
      <c r="I453" s="253"/>
      <c r="J453" s="249"/>
      <c r="K453" s="249"/>
      <c r="L453" s="254"/>
      <c r="M453" s="255"/>
      <c r="N453" s="256"/>
      <c r="O453" s="256"/>
      <c r="P453" s="256"/>
      <c r="Q453" s="256"/>
      <c r="R453" s="256"/>
      <c r="S453" s="256"/>
      <c r="T453" s="257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8" t="s">
        <v>150</v>
      </c>
      <c r="AU453" s="258" t="s">
        <v>93</v>
      </c>
      <c r="AV453" s="14" t="s">
        <v>93</v>
      </c>
      <c r="AW453" s="14" t="s">
        <v>36</v>
      </c>
      <c r="AX453" s="14" t="s">
        <v>83</v>
      </c>
      <c r="AY453" s="258" t="s">
        <v>140</v>
      </c>
    </row>
    <row r="454" s="15" customFormat="1">
      <c r="A454" s="15"/>
      <c r="B454" s="259"/>
      <c r="C454" s="260"/>
      <c r="D454" s="233" t="s">
        <v>150</v>
      </c>
      <c r="E454" s="261" t="s">
        <v>1</v>
      </c>
      <c r="F454" s="262" t="s">
        <v>155</v>
      </c>
      <c r="G454" s="260"/>
      <c r="H454" s="263">
        <v>49.380000000000003</v>
      </c>
      <c r="I454" s="264"/>
      <c r="J454" s="260"/>
      <c r="K454" s="260"/>
      <c r="L454" s="265"/>
      <c r="M454" s="266"/>
      <c r="N454" s="267"/>
      <c r="O454" s="267"/>
      <c r="P454" s="267"/>
      <c r="Q454" s="267"/>
      <c r="R454" s="267"/>
      <c r="S454" s="267"/>
      <c r="T454" s="268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9" t="s">
        <v>150</v>
      </c>
      <c r="AU454" s="269" t="s">
        <v>93</v>
      </c>
      <c r="AV454" s="15" t="s">
        <v>146</v>
      </c>
      <c r="AW454" s="15" t="s">
        <v>36</v>
      </c>
      <c r="AX454" s="15" t="s">
        <v>91</v>
      </c>
      <c r="AY454" s="269" t="s">
        <v>140</v>
      </c>
    </row>
    <row r="455" s="2" customFormat="1" ht="14.4" customHeight="1">
      <c r="A455" s="38"/>
      <c r="B455" s="39"/>
      <c r="C455" s="219" t="s">
        <v>662</v>
      </c>
      <c r="D455" s="219" t="s">
        <v>142</v>
      </c>
      <c r="E455" s="220" t="s">
        <v>1664</v>
      </c>
      <c r="F455" s="221" t="s">
        <v>1665</v>
      </c>
      <c r="G455" s="222" t="s">
        <v>232</v>
      </c>
      <c r="H455" s="223">
        <v>0.5</v>
      </c>
      <c r="I455" s="224"/>
      <c r="J455" s="225">
        <f>ROUND(I455*H455,2)</f>
        <v>0</v>
      </c>
      <c r="K455" s="226"/>
      <c r="L455" s="44"/>
      <c r="M455" s="227" t="s">
        <v>1</v>
      </c>
      <c r="N455" s="228" t="s">
        <v>48</v>
      </c>
      <c r="O455" s="91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R455" s="231" t="s">
        <v>146</v>
      </c>
      <c r="AT455" s="231" t="s">
        <v>142</v>
      </c>
      <c r="AU455" s="231" t="s">
        <v>93</v>
      </c>
      <c r="AY455" s="17" t="s">
        <v>140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7" t="s">
        <v>91</v>
      </c>
      <c r="BK455" s="232">
        <f>ROUND(I455*H455,2)</f>
        <v>0</v>
      </c>
      <c r="BL455" s="17" t="s">
        <v>146</v>
      </c>
      <c r="BM455" s="231" t="s">
        <v>1666</v>
      </c>
    </row>
    <row r="456" s="2" customFormat="1">
      <c r="A456" s="38"/>
      <c r="B456" s="39"/>
      <c r="C456" s="40"/>
      <c r="D456" s="233" t="s">
        <v>148</v>
      </c>
      <c r="E456" s="40"/>
      <c r="F456" s="234" t="s">
        <v>1667</v>
      </c>
      <c r="G456" s="40"/>
      <c r="H456" s="40"/>
      <c r="I456" s="235"/>
      <c r="J456" s="40"/>
      <c r="K456" s="40"/>
      <c r="L456" s="44"/>
      <c r="M456" s="236"/>
      <c r="N456" s="237"/>
      <c r="O456" s="91"/>
      <c r="P456" s="91"/>
      <c r="Q456" s="91"/>
      <c r="R456" s="91"/>
      <c r="S456" s="91"/>
      <c r="T456" s="92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T456" s="17" t="s">
        <v>148</v>
      </c>
      <c r="AU456" s="17" t="s">
        <v>93</v>
      </c>
    </row>
    <row r="457" s="13" customFormat="1">
      <c r="A457" s="13"/>
      <c r="B457" s="238"/>
      <c r="C457" s="239"/>
      <c r="D457" s="233" t="s">
        <v>150</v>
      </c>
      <c r="E457" s="240" t="s">
        <v>1</v>
      </c>
      <c r="F457" s="241" t="s">
        <v>1668</v>
      </c>
      <c r="G457" s="239"/>
      <c r="H457" s="240" t="s">
        <v>1</v>
      </c>
      <c r="I457" s="242"/>
      <c r="J457" s="239"/>
      <c r="K457" s="239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150</v>
      </c>
      <c r="AU457" s="247" t="s">
        <v>93</v>
      </c>
      <c r="AV457" s="13" t="s">
        <v>91</v>
      </c>
      <c r="AW457" s="13" t="s">
        <v>36</v>
      </c>
      <c r="AX457" s="13" t="s">
        <v>83</v>
      </c>
      <c r="AY457" s="247" t="s">
        <v>140</v>
      </c>
    </row>
    <row r="458" s="14" customFormat="1">
      <c r="A458" s="14"/>
      <c r="B458" s="248"/>
      <c r="C458" s="249"/>
      <c r="D458" s="233" t="s">
        <v>150</v>
      </c>
      <c r="E458" s="250" t="s">
        <v>1</v>
      </c>
      <c r="F458" s="251" t="s">
        <v>1386</v>
      </c>
      <c r="G458" s="249"/>
      <c r="H458" s="252">
        <v>0.5</v>
      </c>
      <c r="I458" s="253"/>
      <c r="J458" s="249"/>
      <c r="K458" s="249"/>
      <c r="L458" s="254"/>
      <c r="M458" s="255"/>
      <c r="N458" s="256"/>
      <c r="O458" s="256"/>
      <c r="P458" s="256"/>
      <c r="Q458" s="256"/>
      <c r="R458" s="256"/>
      <c r="S458" s="256"/>
      <c r="T458" s="257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8" t="s">
        <v>150</v>
      </c>
      <c r="AU458" s="258" t="s">
        <v>93</v>
      </c>
      <c r="AV458" s="14" t="s">
        <v>93</v>
      </c>
      <c r="AW458" s="14" t="s">
        <v>36</v>
      </c>
      <c r="AX458" s="14" t="s">
        <v>91</v>
      </c>
      <c r="AY458" s="258" t="s">
        <v>140</v>
      </c>
    </row>
    <row r="459" s="2" customFormat="1" ht="14.4" customHeight="1">
      <c r="A459" s="38"/>
      <c r="B459" s="39"/>
      <c r="C459" s="219" t="s">
        <v>667</v>
      </c>
      <c r="D459" s="219" t="s">
        <v>142</v>
      </c>
      <c r="E459" s="220" t="s">
        <v>1669</v>
      </c>
      <c r="F459" s="221" t="s">
        <v>1670</v>
      </c>
      <c r="G459" s="222" t="s">
        <v>145</v>
      </c>
      <c r="H459" s="223">
        <v>0.5</v>
      </c>
      <c r="I459" s="224"/>
      <c r="J459" s="225">
        <f>ROUND(I459*H459,2)</f>
        <v>0</v>
      </c>
      <c r="K459" s="226"/>
      <c r="L459" s="44"/>
      <c r="M459" s="227" t="s">
        <v>1</v>
      </c>
      <c r="N459" s="228" t="s">
        <v>48</v>
      </c>
      <c r="O459" s="91"/>
      <c r="P459" s="229">
        <f>O459*H459</f>
        <v>0</v>
      </c>
      <c r="Q459" s="229">
        <v>0.0040200000000000001</v>
      </c>
      <c r="R459" s="229">
        <f>Q459*H459</f>
        <v>0.0020100000000000001</v>
      </c>
      <c r="S459" s="229">
        <v>0</v>
      </c>
      <c r="T459" s="230">
        <f>S459*H459</f>
        <v>0</v>
      </c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R459" s="231" t="s">
        <v>146</v>
      </c>
      <c r="AT459" s="231" t="s">
        <v>142</v>
      </c>
      <c r="AU459" s="231" t="s">
        <v>93</v>
      </c>
      <c r="AY459" s="17" t="s">
        <v>140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7" t="s">
        <v>91</v>
      </c>
      <c r="BK459" s="232">
        <f>ROUND(I459*H459,2)</f>
        <v>0</v>
      </c>
      <c r="BL459" s="17" t="s">
        <v>146</v>
      </c>
      <c r="BM459" s="231" t="s">
        <v>1671</v>
      </c>
    </row>
    <row r="460" s="2" customFormat="1">
      <c r="A460" s="38"/>
      <c r="B460" s="39"/>
      <c r="C460" s="40"/>
      <c r="D460" s="233" t="s">
        <v>148</v>
      </c>
      <c r="E460" s="40"/>
      <c r="F460" s="234" t="s">
        <v>1672</v>
      </c>
      <c r="G460" s="40"/>
      <c r="H460" s="40"/>
      <c r="I460" s="235"/>
      <c r="J460" s="40"/>
      <c r="K460" s="40"/>
      <c r="L460" s="44"/>
      <c r="M460" s="236"/>
      <c r="N460" s="237"/>
      <c r="O460" s="91"/>
      <c r="P460" s="91"/>
      <c r="Q460" s="91"/>
      <c r="R460" s="91"/>
      <c r="S460" s="91"/>
      <c r="T460" s="92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T460" s="17" t="s">
        <v>148</v>
      </c>
      <c r="AU460" s="17" t="s">
        <v>93</v>
      </c>
    </row>
    <row r="461" s="2" customFormat="1" ht="14.4" customHeight="1">
      <c r="A461" s="38"/>
      <c r="B461" s="39"/>
      <c r="C461" s="270" t="s">
        <v>674</v>
      </c>
      <c r="D461" s="270" t="s">
        <v>290</v>
      </c>
      <c r="E461" s="271" t="s">
        <v>1673</v>
      </c>
      <c r="F461" s="272" t="s">
        <v>1674</v>
      </c>
      <c r="G461" s="273" t="s">
        <v>450</v>
      </c>
      <c r="H461" s="274">
        <v>1</v>
      </c>
      <c r="I461" s="275"/>
      <c r="J461" s="276">
        <f>ROUND(I461*H461,2)</f>
        <v>0</v>
      </c>
      <c r="K461" s="277"/>
      <c r="L461" s="278"/>
      <c r="M461" s="279" t="s">
        <v>1</v>
      </c>
      <c r="N461" s="280" t="s">
        <v>48</v>
      </c>
      <c r="O461" s="91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31" t="s">
        <v>207</v>
      </c>
      <c r="AT461" s="231" t="s">
        <v>290</v>
      </c>
      <c r="AU461" s="231" t="s">
        <v>93</v>
      </c>
      <c r="AY461" s="17" t="s">
        <v>140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7" t="s">
        <v>91</v>
      </c>
      <c r="BK461" s="232">
        <f>ROUND(I461*H461,2)</f>
        <v>0</v>
      </c>
      <c r="BL461" s="17" t="s">
        <v>146</v>
      </c>
      <c r="BM461" s="231" t="s">
        <v>1675</v>
      </c>
    </row>
    <row r="462" s="2" customFormat="1">
      <c r="A462" s="38"/>
      <c r="B462" s="39"/>
      <c r="C462" s="40"/>
      <c r="D462" s="233" t="s">
        <v>148</v>
      </c>
      <c r="E462" s="40"/>
      <c r="F462" s="234" t="s">
        <v>1676</v>
      </c>
      <c r="G462" s="40"/>
      <c r="H462" s="40"/>
      <c r="I462" s="235"/>
      <c r="J462" s="40"/>
      <c r="K462" s="40"/>
      <c r="L462" s="44"/>
      <c r="M462" s="236"/>
      <c r="N462" s="237"/>
      <c r="O462" s="91"/>
      <c r="P462" s="91"/>
      <c r="Q462" s="91"/>
      <c r="R462" s="91"/>
      <c r="S462" s="91"/>
      <c r="T462" s="92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T462" s="17" t="s">
        <v>148</v>
      </c>
      <c r="AU462" s="17" t="s">
        <v>93</v>
      </c>
    </row>
    <row r="463" s="12" customFormat="1" ht="22.8" customHeight="1">
      <c r="A463" s="12"/>
      <c r="B463" s="203"/>
      <c r="C463" s="204"/>
      <c r="D463" s="205" t="s">
        <v>82</v>
      </c>
      <c r="E463" s="217" t="s">
        <v>214</v>
      </c>
      <c r="F463" s="217" t="s">
        <v>693</v>
      </c>
      <c r="G463" s="204"/>
      <c r="H463" s="204"/>
      <c r="I463" s="207"/>
      <c r="J463" s="218">
        <f>BK463</f>
        <v>0</v>
      </c>
      <c r="K463" s="204"/>
      <c r="L463" s="209"/>
      <c r="M463" s="210"/>
      <c r="N463" s="211"/>
      <c r="O463" s="211"/>
      <c r="P463" s="212">
        <f>SUM(P464:P468)</f>
        <v>0</v>
      </c>
      <c r="Q463" s="211"/>
      <c r="R463" s="212">
        <f>SUM(R464:R468)</f>
        <v>0</v>
      </c>
      <c r="S463" s="211"/>
      <c r="T463" s="213">
        <f>SUM(T464:T468)</f>
        <v>0</v>
      </c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R463" s="214" t="s">
        <v>91</v>
      </c>
      <c r="AT463" s="215" t="s">
        <v>82</v>
      </c>
      <c r="AU463" s="215" t="s">
        <v>91</v>
      </c>
      <c r="AY463" s="214" t="s">
        <v>140</v>
      </c>
      <c r="BK463" s="216">
        <f>SUM(BK464:BK468)</f>
        <v>0</v>
      </c>
    </row>
    <row r="464" s="2" customFormat="1" ht="14.4" customHeight="1">
      <c r="A464" s="38"/>
      <c r="B464" s="39"/>
      <c r="C464" s="219" t="s">
        <v>678</v>
      </c>
      <c r="D464" s="219" t="s">
        <v>142</v>
      </c>
      <c r="E464" s="220" t="s">
        <v>748</v>
      </c>
      <c r="F464" s="221" t="s">
        <v>749</v>
      </c>
      <c r="G464" s="222" t="s">
        <v>196</v>
      </c>
      <c r="H464" s="223">
        <v>472</v>
      </c>
      <c r="I464" s="224"/>
      <c r="J464" s="225">
        <f>ROUND(I464*H464,2)</f>
        <v>0</v>
      </c>
      <c r="K464" s="226"/>
      <c r="L464" s="44"/>
      <c r="M464" s="227" t="s">
        <v>1</v>
      </c>
      <c r="N464" s="228" t="s">
        <v>48</v>
      </c>
      <c r="O464" s="91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31" t="s">
        <v>146</v>
      </c>
      <c r="AT464" s="231" t="s">
        <v>142</v>
      </c>
      <c r="AU464" s="231" t="s">
        <v>93</v>
      </c>
      <c r="AY464" s="17" t="s">
        <v>140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7" t="s">
        <v>91</v>
      </c>
      <c r="BK464" s="232">
        <f>ROUND(I464*H464,2)</f>
        <v>0</v>
      </c>
      <c r="BL464" s="17" t="s">
        <v>146</v>
      </c>
      <c r="BM464" s="231" t="s">
        <v>1677</v>
      </c>
    </row>
    <row r="465" s="2" customFormat="1">
      <c r="A465" s="38"/>
      <c r="B465" s="39"/>
      <c r="C465" s="40"/>
      <c r="D465" s="233" t="s">
        <v>148</v>
      </c>
      <c r="E465" s="40"/>
      <c r="F465" s="234" t="s">
        <v>751</v>
      </c>
      <c r="G465" s="40"/>
      <c r="H465" s="40"/>
      <c r="I465" s="235"/>
      <c r="J465" s="40"/>
      <c r="K465" s="40"/>
      <c r="L465" s="44"/>
      <c r="M465" s="236"/>
      <c r="N465" s="237"/>
      <c r="O465" s="91"/>
      <c r="P465" s="91"/>
      <c r="Q465" s="91"/>
      <c r="R465" s="91"/>
      <c r="S465" s="91"/>
      <c r="T465" s="92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T465" s="17" t="s">
        <v>148</v>
      </c>
      <c r="AU465" s="17" t="s">
        <v>93</v>
      </c>
    </row>
    <row r="466" s="13" customFormat="1">
      <c r="A466" s="13"/>
      <c r="B466" s="238"/>
      <c r="C466" s="239"/>
      <c r="D466" s="233" t="s">
        <v>150</v>
      </c>
      <c r="E466" s="240" t="s">
        <v>1</v>
      </c>
      <c r="F466" s="241" t="s">
        <v>1678</v>
      </c>
      <c r="G466" s="239"/>
      <c r="H466" s="240" t="s">
        <v>1</v>
      </c>
      <c r="I466" s="242"/>
      <c r="J466" s="239"/>
      <c r="K466" s="239"/>
      <c r="L466" s="243"/>
      <c r="M466" s="244"/>
      <c r="N466" s="245"/>
      <c r="O466" s="245"/>
      <c r="P466" s="245"/>
      <c r="Q466" s="245"/>
      <c r="R466" s="245"/>
      <c r="S466" s="245"/>
      <c r="T466" s="24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7" t="s">
        <v>150</v>
      </c>
      <c r="AU466" s="247" t="s">
        <v>93</v>
      </c>
      <c r="AV466" s="13" t="s">
        <v>91</v>
      </c>
      <c r="AW466" s="13" t="s">
        <v>36</v>
      </c>
      <c r="AX466" s="13" t="s">
        <v>83</v>
      </c>
      <c r="AY466" s="247" t="s">
        <v>140</v>
      </c>
    </row>
    <row r="467" s="13" customFormat="1">
      <c r="A467" s="13"/>
      <c r="B467" s="238"/>
      <c r="C467" s="239"/>
      <c r="D467" s="233" t="s">
        <v>150</v>
      </c>
      <c r="E467" s="240" t="s">
        <v>1</v>
      </c>
      <c r="F467" s="241" t="s">
        <v>1679</v>
      </c>
      <c r="G467" s="239"/>
      <c r="H467" s="240" t="s">
        <v>1</v>
      </c>
      <c r="I467" s="242"/>
      <c r="J467" s="239"/>
      <c r="K467" s="239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150</v>
      </c>
      <c r="AU467" s="247" t="s">
        <v>93</v>
      </c>
      <c r="AV467" s="13" t="s">
        <v>91</v>
      </c>
      <c r="AW467" s="13" t="s">
        <v>36</v>
      </c>
      <c r="AX467" s="13" t="s">
        <v>83</v>
      </c>
      <c r="AY467" s="247" t="s">
        <v>140</v>
      </c>
    </row>
    <row r="468" s="14" customFormat="1">
      <c r="A468" s="14"/>
      <c r="B468" s="248"/>
      <c r="C468" s="249"/>
      <c r="D468" s="233" t="s">
        <v>150</v>
      </c>
      <c r="E468" s="250" t="s">
        <v>1</v>
      </c>
      <c r="F468" s="251" t="s">
        <v>1680</v>
      </c>
      <c r="G468" s="249"/>
      <c r="H468" s="252">
        <v>472</v>
      </c>
      <c r="I468" s="253"/>
      <c r="J468" s="249"/>
      <c r="K468" s="249"/>
      <c r="L468" s="254"/>
      <c r="M468" s="255"/>
      <c r="N468" s="256"/>
      <c r="O468" s="256"/>
      <c r="P468" s="256"/>
      <c r="Q468" s="256"/>
      <c r="R468" s="256"/>
      <c r="S468" s="256"/>
      <c r="T468" s="257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8" t="s">
        <v>150</v>
      </c>
      <c r="AU468" s="258" t="s">
        <v>93</v>
      </c>
      <c r="AV468" s="14" t="s">
        <v>93</v>
      </c>
      <c r="AW468" s="14" t="s">
        <v>36</v>
      </c>
      <c r="AX468" s="14" t="s">
        <v>91</v>
      </c>
      <c r="AY468" s="258" t="s">
        <v>140</v>
      </c>
    </row>
    <row r="469" s="12" customFormat="1" ht="22.8" customHeight="1">
      <c r="A469" s="12"/>
      <c r="B469" s="203"/>
      <c r="C469" s="204"/>
      <c r="D469" s="205" t="s">
        <v>82</v>
      </c>
      <c r="E469" s="217" t="s">
        <v>794</v>
      </c>
      <c r="F469" s="217" t="s">
        <v>795</v>
      </c>
      <c r="G469" s="204"/>
      <c r="H469" s="204"/>
      <c r="I469" s="207"/>
      <c r="J469" s="218">
        <f>BK469</f>
        <v>0</v>
      </c>
      <c r="K469" s="204"/>
      <c r="L469" s="209"/>
      <c r="M469" s="210"/>
      <c r="N469" s="211"/>
      <c r="O469" s="211"/>
      <c r="P469" s="212">
        <f>SUM(P470:P489)</f>
        <v>0</v>
      </c>
      <c r="Q469" s="211"/>
      <c r="R469" s="212">
        <f>SUM(R470:R489)</f>
        <v>0</v>
      </c>
      <c r="S469" s="211"/>
      <c r="T469" s="213">
        <f>SUM(T470:T489)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4" t="s">
        <v>91</v>
      </c>
      <c r="AT469" s="215" t="s">
        <v>82</v>
      </c>
      <c r="AU469" s="215" t="s">
        <v>91</v>
      </c>
      <c r="AY469" s="214" t="s">
        <v>140</v>
      </c>
      <c r="BK469" s="216">
        <f>SUM(BK470:BK489)</f>
        <v>0</v>
      </c>
    </row>
    <row r="470" s="2" customFormat="1" ht="14.4" customHeight="1">
      <c r="A470" s="38"/>
      <c r="B470" s="39"/>
      <c r="C470" s="219" t="s">
        <v>682</v>
      </c>
      <c r="D470" s="219" t="s">
        <v>142</v>
      </c>
      <c r="E470" s="220" t="s">
        <v>797</v>
      </c>
      <c r="F470" s="221" t="s">
        <v>798</v>
      </c>
      <c r="G470" s="222" t="s">
        <v>293</v>
      </c>
      <c r="H470" s="223">
        <v>549.62599999999998</v>
      </c>
      <c r="I470" s="224"/>
      <c r="J470" s="225">
        <f>ROUND(I470*H470,2)</f>
        <v>0</v>
      </c>
      <c r="K470" s="226"/>
      <c r="L470" s="44"/>
      <c r="M470" s="227" t="s">
        <v>1</v>
      </c>
      <c r="N470" s="228" t="s">
        <v>48</v>
      </c>
      <c r="O470" s="91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R470" s="231" t="s">
        <v>146</v>
      </c>
      <c r="AT470" s="231" t="s">
        <v>142</v>
      </c>
      <c r="AU470" s="231" t="s">
        <v>93</v>
      </c>
      <c r="AY470" s="17" t="s">
        <v>140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7" t="s">
        <v>91</v>
      </c>
      <c r="BK470" s="232">
        <f>ROUND(I470*H470,2)</f>
        <v>0</v>
      </c>
      <c r="BL470" s="17" t="s">
        <v>146</v>
      </c>
      <c r="BM470" s="231" t="s">
        <v>1681</v>
      </c>
    </row>
    <row r="471" s="2" customFormat="1">
      <c r="A471" s="38"/>
      <c r="B471" s="39"/>
      <c r="C471" s="40"/>
      <c r="D471" s="233" t="s">
        <v>148</v>
      </c>
      <c r="E471" s="40"/>
      <c r="F471" s="234" t="s">
        <v>800</v>
      </c>
      <c r="G471" s="40"/>
      <c r="H471" s="40"/>
      <c r="I471" s="235"/>
      <c r="J471" s="40"/>
      <c r="K471" s="40"/>
      <c r="L471" s="44"/>
      <c r="M471" s="236"/>
      <c r="N471" s="237"/>
      <c r="O471" s="91"/>
      <c r="P471" s="91"/>
      <c r="Q471" s="91"/>
      <c r="R471" s="91"/>
      <c r="S471" s="91"/>
      <c r="T471" s="92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T471" s="17" t="s">
        <v>148</v>
      </c>
      <c r="AU471" s="17" t="s">
        <v>93</v>
      </c>
    </row>
    <row r="472" s="2" customFormat="1" ht="14.4" customHeight="1">
      <c r="A472" s="38"/>
      <c r="B472" s="39"/>
      <c r="C472" s="219" t="s">
        <v>694</v>
      </c>
      <c r="D472" s="219" t="s">
        <v>142</v>
      </c>
      <c r="E472" s="220" t="s">
        <v>802</v>
      </c>
      <c r="F472" s="221" t="s">
        <v>803</v>
      </c>
      <c r="G472" s="222" t="s">
        <v>293</v>
      </c>
      <c r="H472" s="223">
        <v>549.62599999999998</v>
      </c>
      <c r="I472" s="224"/>
      <c r="J472" s="225">
        <f>ROUND(I472*H472,2)</f>
        <v>0</v>
      </c>
      <c r="K472" s="226"/>
      <c r="L472" s="44"/>
      <c r="M472" s="227" t="s">
        <v>1</v>
      </c>
      <c r="N472" s="228" t="s">
        <v>48</v>
      </c>
      <c r="O472" s="91"/>
      <c r="P472" s="229">
        <f>O472*H472</f>
        <v>0</v>
      </c>
      <c r="Q472" s="229">
        <v>0</v>
      </c>
      <c r="R472" s="229">
        <f>Q472*H472</f>
        <v>0</v>
      </c>
      <c r="S472" s="229">
        <v>0</v>
      </c>
      <c r="T472" s="230">
        <f>S472*H472</f>
        <v>0</v>
      </c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R472" s="231" t="s">
        <v>146</v>
      </c>
      <c r="AT472" s="231" t="s">
        <v>142</v>
      </c>
      <c r="AU472" s="231" t="s">
        <v>93</v>
      </c>
      <c r="AY472" s="17" t="s">
        <v>140</v>
      </c>
      <c r="BE472" s="232">
        <f>IF(N472="základní",J472,0)</f>
        <v>0</v>
      </c>
      <c r="BF472" s="232">
        <f>IF(N472="snížená",J472,0)</f>
        <v>0</v>
      </c>
      <c r="BG472" s="232">
        <f>IF(N472="zákl. přenesená",J472,0)</f>
        <v>0</v>
      </c>
      <c r="BH472" s="232">
        <f>IF(N472="sníž. přenesená",J472,0)</f>
        <v>0</v>
      </c>
      <c r="BI472" s="232">
        <f>IF(N472="nulová",J472,0)</f>
        <v>0</v>
      </c>
      <c r="BJ472" s="17" t="s">
        <v>91</v>
      </c>
      <c r="BK472" s="232">
        <f>ROUND(I472*H472,2)</f>
        <v>0</v>
      </c>
      <c r="BL472" s="17" t="s">
        <v>146</v>
      </c>
      <c r="BM472" s="231" t="s">
        <v>1682</v>
      </c>
    </row>
    <row r="473" s="2" customFormat="1">
      <c r="A473" s="38"/>
      <c r="B473" s="39"/>
      <c r="C473" s="40"/>
      <c r="D473" s="233" t="s">
        <v>148</v>
      </c>
      <c r="E473" s="40"/>
      <c r="F473" s="234" t="s">
        <v>805</v>
      </c>
      <c r="G473" s="40"/>
      <c r="H473" s="40"/>
      <c r="I473" s="235"/>
      <c r="J473" s="40"/>
      <c r="K473" s="40"/>
      <c r="L473" s="44"/>
      <c r="M473" s="236"/>
      <c r="N473" s="237"/>
      <c r="O473" s="91"/>
      <c r="P473" s="91"/>
      <c r="Q473" s="91"/>
      <c r="R473" s="91"/>
      <c r="S473" s="91"/>
      <c r="T473" s="92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T473" s="17" t="s">
        <v>148</v>
      </c>
      <c r="AU473" s="17" t="s">
        <v>93</v>
      </c>
    </row>
    <row r="474" s="2" customFormat="1" ht="14.4" customHeight="1">
      <c r="A474" s="38"/>
      <c r="B474" s="39"/>
      <c r="C474" s="219" t="s">
        <v>700</v>
      </c>
      <c r="D474" s="219" t="s">
        <v>142</v>
      </c>
      <c r="E474" s="220" t="s">
        <v>807</v>
      </c>
      <c r="F474" s="221" t="s">
        <v>808</v>
      </c>
      <c r="G474" s="222" t="s">
        <v>293</v>
      </c>
      <c r="H474" s="223">
        <v>10442.894</v>
      </c>
      <c r="I474" s="224"/>
      <c r="J474" s="225">
        <f>ROUND(I474*H474,2)</f>
        <v>0</v>
      </c>
      <c r="K474" s="226"/>
      <c r="L474" s="44"/>
      <c r="M474" s="227" t="s">
        <v>1</v>
      </c>
      <c r="N474" s="228" t="s">
        <v>48</v>
      </c>
      <c r="O474" s="91"/>
      <c r="P474" s="229">
        <f>O474*H474</f>
        <v>0</v>
      </c>
      <c r="Q474" s="229">
        <v>0</v>
      </c>
      <c r="R474" s="229">
        <f>Q474*H474</f>
        <v>0</v>
      </c>
      <c r="S474" s="229">
        <v>0</v>
      </c>
      <c r="T474" s="230">
        <f>S474*H474</f>
        <v>0</v>
      </c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R474" s="231" t="s">
        <v>146</v>
      </c>
      <c r="AT474" s="231" t="s">
        <v>142</v>
      </c>
      <c r="AU474" s="231" t="s">
        <v>93</v>
      </c>
      <c r="AY474" s="17" t="s">
        <v>140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7" t="s">
        <v>91</v>
      </c>
      <c r="BK474" s="232">
        <f>ROUND(I474*H474,2)</f>
        <v>0</v>
      </c>
      <c r="BL474" s="17" t="s">
        <v>146</v>
      </c>
      <c r="BM474" s="231" t="s">
        <v>1683</v>
      </c>
    </row>
    <row r="475" s="2" customFormat="1">
      <c r="A475" s="38"/>
      <c r="B475" s="39"/>
      <c r="C475" s="40"/>
      <c r="D475" s="233" t="s">
        <v>148</v>
      </c>
      <c r="E475" s="40"/>
      <c r="F475" s="234" t="s">
        <v>810</v>
      </c>
      <c r="G475" s="40"/>
      <c r="H475" s="40"/>
      <c r="I475" s="235"/>
      <c r="J475" s="40"/>
      <c r="K475" s="40"/>
      <c r="L475" s="44"/>
      <c r="M475" s="236"/>
      <c r="N475" s="237"/>
      <c r="O475" s="91"/>
      <c r="P475" s="91"/>
      <c r="Q475" s="91"/>
      <c r="R475" s="91"/>
      <c r="S475" s="91"/>
      <c r="T475" s="92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T475" s="17" t="s">
        <v>148</v>
      </c>
      <c r="AU475" s="17" t="s">
        <v>93</v>
      </c>
    </row>
    <row r="476" s="14" customFormat="1">
      <c r="A476" s="14"/>
      <c r="B476" s="248"/>
      <c r="C476" s="249"/>
      <c r="D476" s="233" t="s">
        <v>150</v>
      </c>
      <c r="E476" s="249"/>
      <c r="F476" s="251" t="s">
        <v>1684</v>
      </c>
      <c r="G476" s="249"/>
      <c r="H476" s="252">
        <v>10442.894</v>
      </c>
      <c r="I476" s="253"/>
      <c r="J476" s="249"/>
      <c r="K476" s="249"/>
      <c r="L476" s="254"/>
      <c r="M476" s="255"/>
      <c r="N476" s="256"/>
      <c r="O476" s="256"/>
      <c r="P476" s="256"/>
      <c r="Q476" s="256"/>
      <c r="R476" s="256"/>
      <c r="S476" s="256"/>
      <c r="T476" s="257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8" t="s">
        <v>150</v>
      </c>
      <c r="AU476" s="258" t="s">
        <v>93</v>
      </c>
      <c r="AV476" s="14" t="s">
        <v>93</v>
      </c>
      <c r="AW476" s="14" t="s">
        <v>4</v>
      </c>
      <c r="AX476" s="14" t="s">
        <v>91</v>
      </c>
      <c r="AY476" s="258" t="s">
        <v>140</v>
      </c>
    </row>
    <row r="477" s="2" customFormat="1" ht="14.4" customHeight="1">
      <c r="A477" s="38"/>
      <c r="B477" s="39"/>
      <c r="C477" s="219" t="s">
        <v>704</v>
      </c>
      <c r="D477" s="219" t="s">
        <v>142</v>
      </c>
      <c r="E477" s="220" t="s">
        <v>813</v>
      </c>
      <c r="F477" s="221" t="s">
        <v>814</v>
      </c>
      <c r="G477" s="222" t="s">
        <v>293</v>
      </c>
      <c r="H477" s="223">
        <v>549.62599999999998</v>
      </c>
      <c r="I477" s="224"/>
      <c r="J477" s="225">
        <f>ROUND(I477*H477,2)</f>
        <v>0</v>
      </c>
      <c r="K477" s="226"/>
      <c r="L477" s="44"/>
      <c r="M477" s="227" t="s">
        <v>1</v>
      </c>
      <c r="N477" s="228" t="s">
        <v>48</v>
      </c>
      <c r="O477" s="91"/>
      <c r="P477" s="229">
        <f>O477*H477</f>
        <v>0</v>
      </c>
      <c r="Q477" s="229">
        <v>0</v>
      </c>
      <c r="R477" s="229">
        <f>Q477*H477</f>
        <v>0</v>
      </c>
      <c r="S477" s="229">
        <v>0</v>
      </c>
      <c r="T477" s="23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31" t="s">
        <v>146</v>
      </c>
      <c r="AT477" s="231" t="s">
        <v>142</v>
      </c>
      <c r="AU477" s="231" t="s">
        <v>93</v>
      </c>
      <c r="AY477" s="17" t="s">
        <v>140</v>
      </c>
      <c r="BE477" s="232">
        <f>IF(N477="základní",J477,0)</f>
        <v>0</v>
      </c>
      <c r="BF477" s="232">
        <f>IF(N477="snížená",J477,0)</f>
        <v>0</v>
      </c>
      <c r="BG477" s="232">
        <f>IF(N477="zákl. přenesená",J477,0)</f>
        <v>0</v>
      </c>
      <c r="BH477" s="232">
        <f>IF(N477="sníž. přenesená",J477,0)</f>
        <v>0</v>
      </c>
      <c r="BI477" s="232">
        <f>IF(N477="nulová",J477,0)</f>
        <v>0</v>
      </c>
      <c r="BJ477" s="17" t="s">
        <v>91</v>
      </c>
      <c r="BK477" s="232">
        <f>ROUND(I477*H477,2)</f>
        <v>0</v>
      </c>
      <c r="BL477" s="17" t="s">
        <v>146</v>
      </c>
      <c r="BM477" s="231" t="s">
        <v>1685</v>
      </c>
    </row>
    <row r="478" s="2" customFormat="1">
      <c r="A478" s="38"/>
      <c r="B478" s="39"/>
      <c r="C478" s="40"/>
      <c r="D478" s="233" t="s">
        <v>148</v>
      </c>
      <c r="E478" s="40"/>
      <c r="F478" s="234" t="s">
        <v>816</v>
      </c>
      <c r="G478" s="40"/>
      <c r="H478" s="40"/>
      <c r="I478" s="235"/>
      <c r="J478" s="40"/>
      <c r="K478" s="40"/>
      <c r="L478" s="44"/>
      <c r="M478" s="236"/>
      <c r="N478" s="237"/>
      <c r="O478" s="91"/>
      <c r="P478" s="91"/>
      <c r="Q478" s="91"/>
      <c r="R478" s="91"/>
      <c r="S478" s="91"/>
      <c r="T478" s="92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T478" s="17" t="s">
        <v>148</v>
      </c>
      <c r="AU478" s="17" t="s">
        <v>93</v>
      </c>
    </row>
    <row r="479" s="2" customFormat="1" ht="14.4" customHeight="1">
      <c r="A479" s="38"/>
      <c r="B479" s="39"/>
      <c r="C479" s="219" t="s">
        <v>709</v>
      </c>
      <c r="D479" s="219" t="s">
        <v>142</v>
      </c>
      <c r="E479" s="220" t="s">
        <v>818</v>
      </c>
      <c r="F479" s="221" t="s">
        <v>819</v>
      </c>
      <c r="G479" s="222" t="s">
        <v>293</v>
      </c>
      <c r="H479" s="223">
        <v>233.63999999999999</v>
      </c>
      <c r="I479" s="224"/>
      <c r="J479" s="225">
        <f>ROUND(I479*H479,2)</f>
        <v>0</v>
      </c>
      <c r="K479" s="226"/>
      <c r="L479" s="44"/>
      <c r="M479" s="227" t="s">
        <v>1</v>
      </c>
      <c r="N479" s="228" t="s">
        <v>48</v>
      </c>
      <c r="O479" s="91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R479" s="231" t="s">
        <v>146</v>
      </c>
      <c r="AT479" s="231" t="s">
        <v>142</v>
      </c>
      <c r="AU479" s="231" t="s">
        <v>93</v>
      </c>
      <c r="AY479" s="17" t="s">
        <v>140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7" t="s">
        <v>91</v>
      </c>
      <c r="BK479" s="232">
        <f>ROUND(I479*H479,2)</f>
        <v>0</v>
      </c>
      <c r="BL479" s="17" t="s">
        <v>146</v>
      </c>
      <c r="BM479" s="231" t="s">
        <v>1686</v>
      </c>
    </row>
    <row r="480" s="2" customFormat="1">
      <c r="A480" s="38"/>
      <c r="B480" s="39"/>
      <c r="C480" s="40"/>
      <c r="D480" s="233" t="s">
        <v>148</v>
      </c>
      <c r="E480" s="40"/>
      <c r="F480" s="234" t="s">
        <v>821</v>
      </c>
      <c r="G480" s="40"/>
      <c r="H480" s="40"/>
      <c r="I480" s="235"/>
      <c r="J480" s="40"/>
      <c r="K480" s="40"/>
      <c r="L480" s="44"/>
      <c r="M480" s="236"/>
      <c r="N480" s="237"/>
      <c r="O480" s="91"/>
      <c r="P480" s="91"/>
      <c r="Q480" s="91"/>
      <c r="R480" s="91"/>
      <c r="S480" s="91"/>
      <c r="T480" s="92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T480" s="17" t="s">
        <v>148</v>
      </c>
      <c r="AU480" s="17" t="s">
        <v>93</v>
      </c>
    </row>
    <row r="481" s="13" customFormat="1">
      <c r="A481" s="13"/>
      <c r="B481" s="238"/>
      <c r="C481" s="239"/>
      <c r="D481" s="233" t="s">
        <v>150</v>
      </c>
      <c r="E481" s="240" t="s">
        <v>1</v>
      </c>
      <c r="F481" s="241" t="s">
        <v>1687</v>
      </c>
      <c r="G481" s="239"/>
      <c r="H481" s="240" t="s">
        <v>1</v>
      </c>
      <c r="I481" s="242"/>
      <c r="J481" s="239"/>
      <c r="K481" s="239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150</v>
      </c>
      <c r="AU481" s="247" t="s">
        <v>93</v>
      </c>
      <c r="AV481" s="13" t="s">
        <v>91</v>
      </c>
      <c r="AW481" s="13" t="s">
        <v>36</v>
      </c>
      <c r="AX481" s="13" t="s">
        <v>83</v>
      </c>
      <c r="AY481" s="247" t="s">
        <v>140</v>
      </c>
    </row>
    <row r="482" s="14" customFormat="1">
      <c r="A482" s="14"/>
      <c r="B482" s="248"/>
      <c r="C482" s="249"/>
      <c r="D482" s="233" t="s">
        <v>150</v>
      </c>
      <c r="E482" s="250" t="s">
        <v>1</v>
      </c>
      <c r="F482" s="251" t="s">
        <v>1688</v>
      </c>
      <c r="G482" s="249"/>
      <c r="H482" s="252">
        <v>233.63999999999999</v>
      </c>
      <c r="I482" s="253"/>
      <c r="J482" s="249"/>
      <c r="K482" s="249"/>
      <c r="L482" s="254"/>
      <c r="M482" s="255"/>
      <c r="N482" s="256"/>
      <c r="O482" s="256"/>
      <c r="P482" s="256"/>
      <c r="Q482" s="256"/>
      <c r="R482" s="256"/>
      <c r="S482" s="256"/>
      <c r="T482" s="257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8" t="s">
        <v>150</v>
      </c>
      <c r="AU482" s="258" t="s">
        <v>93</v>
      </c>
      <c r="AV482" s="14" t="s">
        <v>93</v>
      </c>
      <c r="AW482" s="14" t="s">
        <v>36</v>
      </c>
      <c r="AX482" s="14" t="s">
        <v>91</v>
      </c>
      <c r="AY482" s="258" t="s">
        <v>140</v>
      </c>
    </row>
    <row r="483" s="2" customFormat="1" ht="14.4" customHeight="1">
      <c r="A483" s="38"/>
      <c r="B483" s="39"/>
      <c r="C483" s="219" t="s">
        <v>713</v>
      </c>
      <c r="D483" s="219" t="s">
        <v>142</v>
      </c>
      <c r="E483" s="220" t="s">
        <v>824</v>
      </c>
      <c r="F483" s="221" t="s">
        <v>825</v>
      </c>
      <c r="G483" s="222" t="s">
        <v>293</v>
      </c>
      <c r="H483" s="223">
        <v>1884.951</v>
      </c>
      <c r="I483" s="224"/>
      <c r="J483" s="225">
        <f>ROUND(I483*H483,2)</f>
        <v>0</v>
      </c>
      <c r="K483" s="226"/>
      <c r="L483" s="44"/>
      <c r="M483" s="227" t="s">
        <v>1</v>
      </c>
      <c r="N483" s="228" t="s">
        <v>48</v>
      </c>
      <c r="O483" s="91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31" t="s">
        <v>146</v>
      </c>
      <c r="AT483" s="231" t="s">
        <v>142</v>
      </c>
      <c r="AU483" s="231" t="s">
        <v>93</v>
      </c>
      <c r="AY483" s="17" t="s">
        <v>140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7" t="s">
        <v>91</v>
      </c>
      <c r="BK483" s="232">
        <f>ROUND(I483*H483,2)</f>
        <v>0</v>
      </c>
      <c r="BL483" s="17" t="s">
        <v>146</v>
      </c>
      <c r="BM483" s="231" t="s">
        <v>1689</v>
      </c>
    </row>
    <row r="484" s="2" customFormat="1">
      <c r="A484" s="38"/>
      <c r="B484" s="39"/>
      <c r="C484" s="40"/>
      <c r="D484" s="233" t="s">
        <v>148</v>
      </c>
      <c r="E484" s="40"/>
      <c r="F484" s="234" t="s">
        <v>827</v>
      </c>
      <c r="G484" s="40"/>
      <c r="H484" s="40"/>
      <c r="I484" s="235"/>
      <c r="J484" s="40"/>
      <c r="K484" s="40"/>
      <c r="L484" s="44"/>
      <c r="M484" s="236"/>
      <c r="N484" s="237"/>
      <c r="O484" s="91"/>
      <c r="P484" s="91"/>
      <c r="Q484" s="91"/>
      <c r="R484" s="91"/>
      <c r="S484" s="91"/>
      <c r="T484" s="92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T484" s="17" t="s">
        <v>148</v>
      </c>
      <c r="AU484" s="17" t="s">
        <v>93</v>
      </c>
    </row>
    <row r="485" s="13" customFormat="1">
      <c r="A485" s="13"/>
      <c r="B485" s="238"/>
      <c r="C485" s="239"/>
      <c r="D485" s="233" t="s">
        <v>150</v>
      </c>
      <c r="E485" s="240" t="s">
        <v>1</v>
      </c>
      <c r="F485" s="241" t="s">
        <v>1690</v>
      </c>
      <c r="G485" s="239"/>
      <c r="H485" s="240" t="s">
        <v>1</v>
      </c>
      <c r="I485" s="242"/>
      <c r="J485" s="239"/>
      <c r="K485" s="239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150</v>
      </c>
      <c r="AU485" s="247" t="s">
        <v>93</v>
      </c>
      <c r="AV485" s="13" t="s">
        <v>91</v>
      </c>
      <c r="AW485" s="13" t="s">
        <v>36</v>
      </c>
      <c r="AX485" s="13" t="s">
        <v>83</v>
      </c>
      <c r="AY485" s="247" t="s">
        <v>140</v>
      </c>
    </row>
    <row r="486" s="14" customFormat="1">
      <c r="A486" s="14"/>
      <c r="B486" s="248"/>
      <c r="C486" s="249"/>
      <c r="D486" s="233" t="s">
        <v>150</v>
      </c>
      <c r="E486" s="250" t="s">
        <v>1</v>
      </c>
      <c r="F486" s="251" t="s">
        <v>1691</v>
      </c>
      <c r="G486" s="249"/>
      <c r="H486" s="252">
        <v>315.98599999999999</v>
      </c>
      <c r="I486" s="253"/>
      <c r="J486" s="249"/>
      <c r="K486" s="249"/>
      <c r="L486" s="254"/>
      <c r="M486" s="255"/>
      <c r="N486" s="256"/>
      <c r="O486" s="256"/>
      <c r="P486" s="256"/>
      <c r="Q486" s="256"/>
      <c r="R486" s="256"/>
      <c r="S486" s="256"/>
      <c r="T486" s="257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8" t="s">
        <v>150</v>
      </c>
      <c r="AU486" s="258" t="s">
        <v>93</v>
      </c>
      <c r="AV486" s="14" t="s">
        <v>93</v>
      </c>
      <c r="AW486" s="14" t="s">
        <v>36</v>
      </c>
      <c r="AX486" s="14" t="s">
        <v>83</v>
      </c>
      <c r="AY486" s="258" t="s">
        <v>140</v>
      </c>
    </row>
    <row r="487" s="13" customFormat="1">
      <c r="A487" s="13"/>
      <c r="B487" s="238"/>
      <c r="C487" s="239"/>
      <c r="D487" s="233" t="s">
        <v>150</v>
      </c>
      <c r="E487" s="240" t="s">
        <v>1</v>
      </c>
      <c r="F487" s="241" t="s">
        <v>1692</v>
      </c>
      <c r="G487" s="239"/>
      <c r="H487" s="240" t="s">
        <v>1</v>
      </c>
      <c r="I487" s="242"/>
      <c r="J487" s="239"/>
      <c r="K487" s="239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150</v>
      </c>
      <c r="AU487" s="247" t="s">
        <v>93</v>
      </c>
      <c r="AV487" s="13" t="s">
        <v>91</v>
      </c>
      <c r="AW487" s="13" t="s">
        <v>36</v>
      </c>
      <c r="AX487" s="13" t="s">
        <v>83</v>
      </c>
      <c r="AY487" s="247" t="s">
        <v>140</v>
      </c>
    </row>
    <row r="488" s="14" customFormat="1">
      <c r="A488" s="14"/>
      <c r="B488" s="248"/>
      <c r="C488" s="249"/>
      <c r="D488" s="233" t="s">
        <v>150</v>
      </c>
      <c r="E488" s="250" t="s">
        <v>1</v>
      </c>
      <c r="F488" s="251" t="s">
        <v>1693</v>
      </c>
      <c r="G488" s="249"/>
      <c r="H488" s="252">
        <v>1568.9649999999999</v>
      </c>
      <c r="I488" s="253"/>
      <c r="J488" s="249"/>
      <c r="K488" s="249"/>
      <c r="L488" s="254"/>
      <c r="M488" s="255"/>
      <c r="N488" s="256"/>
      <c r="O488" s="256"/>
      <c r="P488" s="256"/>
      <c r="Q488" s="256"/>
      <c r="R488" s="256"/>
      <c r="S488" s="256"/>
      <c r="T488" s="25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8" t="s">
        <v>150</v>
      </c>
      <c r="AU488" s="258" t="s">
        <v>93</v>
      </c>
      <c r="AV488" s="14" t="s">
        <v>93</v>
      </c>
      <c r="AW488" s="14" t="s">
        <v>36</v>
      </c>
      <c r="AX488" s="14" t="s">
        <v>83</v>
      </c>
      <c r="AY488" s="258" t="s">
        <v>140</v>
      </c>
    </row>
    <row r="489" s="15" customFormat="1">
      <c r="A489" s="15"/>
      <c r="B489" s="259"/>
      <c r="C489" s="260"/>
      <c r="D489" s="233" t="s">
        <v>150</v>
      </c>
      <c r="E489" s="261" t="s">
        <v>1</v>
      </c>
      <c r="F489" s="262" t="s">
        <v>155</v>
      </c>
      <c r="G489" s="260"/>
      <c r="H489" s="263">
        <v>1884.951</v>
      </c>
      <c r="I489" s="264"/>
      <c r="J489" s="260"/>
      <c r="K489" s="260"/>
      <c r="L489" s="265"/>
      <c r="M489" s="266"/>
      <c r="N489" s="267"/>
      <c r="O489" s="267"/>
      <c r="P489" s="267"/>
      <c r="Q489" s="267"/>
      <c r="R489" s="267"/>
      <c r="S489" s="267"/>
      <c r="T489" s="268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9" t="s">
        <v>150</v>
      </c>
      <c r="AU489" s="269" t="s">
        <v>93</v>
      </c>
      <c r="AV489" s="15" t="s">
        <v>146</v>
      </c>
      <c r="AW489" s="15" t="s">
        <v>36</v>
      </c>
      <c r="AX489" s="15" t="s">
        <v>91</v>
      </c>
      <c r="AY489" s="269" t="s">
        <v>140</v>
      </c>
    </row>
    <row r="490" s="12" customFormat="1" ht="22.8" customHeight="1">
      <c r="A490" s="12"/>
      <c r="B490" s="203"/>
      <c r="C490" s="204"/>
      <c r="D490" s="205" t="s">
        <v>82</v>
      </c>
      <c r="E490" s="217" t="s">
        <v>832</v>
      </c>
      <c r="F490" s="217" t="s">
        <v>833</v>
      </c>
      <c r="G490" s="204"/>
      <c r="H490" s="204"/>
      <c r="I490" s="207"/>
      <c r="J490" s="218">
        <f>BK490</f>
        <v>0</v>
      </c>
      <c r="K490" s="204"/>
      <c r="L490" s="209"/>
      <c r="M490" s="210"/>
      <c r="N490" s="211"/>
      <c r="O490" s="211"/>
      <c r="P490" s="212">
        <f>SUM(P491:P492)</f>
        <v>0</v>
      </c>
      <c r="Q490" s="211"/>
      <c r="R490" s="212">
        <f>SUM(R491:R492)</f>
        <v>0</v>
      </c>
      <c r="S490" s="211"/>
      <c r="T490" s="213">
        <f>SUM(T491:T492)</f>
        <v>0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4" t="s">
        <v>91</v>
      </c>
      <c r="AT490" s="215" t="s">
        <v>82</v>
      </c>
      <c r="AU490" s="215" t="s">
        <v>91</v>
      </c>
      <c r="AY490" s="214" t="s">
        <v>140</v>
      </c>
      <c r="BK490" s="216">
        <f>SUM(BK491:BK492)</f>
        <v>0</v>
      </c>
    </row>
    <row r="491" s="2" customFormat="1" ht="14.4" customHeight="1">
      <c r="A491" s="38"/>
      <c r="B491" s="39"/>
      <c r="C491" s="219" t="s">
        <v>721</v>
      </c>
      <c r="D491" s="219" t="s">
        <v>142</v>
      </c>
      <c r="E491" s="220" t="s">
        <v>1694</v>
      </c>
      <c r="F491" s="221" t="s">
        <v>1695</v>
      </c>
      <c r="G491" s="222" t="s">
        <v>293</v>
      </c>
      <c r="H491" s="223">
        <v>624.16200000000003</v>
      </c>
      <c r="I491" s="224"/>
      <c r="J491" s="225">
        <f>ROUND(I491*H491,2)</f>
        <v>0</v>
      </c>
      <c r="K491" s="226"/>
      <c r="L491" s="44"/>
      <c r="M491" s="227" t="s">
        <v>1</v>
      </c>
      <c r="N491" s="228" t="s">
        <v>48</v>
      </c>
      <c r="O491" s="91"/>
      <c r="P491" s="229">
        <f>O491*H491</f>
        <v>0</v>
      </c>
      <c r="Q491" s="229">
        <v>0</v>
      </c>
      <c r="R491" s="229">
        <f>Q491*H491</f>
        <v>0</v>
      </c>
      <c r="S491" s="229">
        <v>0</v>
      </c>
      <c r="T491" s="230">
        <f>S491*H491</f>
        <v>0</v>
      </c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R491" s="231" t="s">
        <v>146</v>
      </c>
      <c r="AT491" s="231" t="s">
        <v>142</v>
      </c>
      <c r="AU491" s="231" t="s">
        <v>93</v>
      </c>
      <c r="AY491" s="17" t="s">
        <v>140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17" t="s">
        <v>91</v>
      </c>
      <c r="BK491" s="232">
        <f>ROUND(I491*H491,2)</f>
        <v>0</v>
      </c>
      <c r="BL491" s="17" t="s">
        <v>146</v>
      </c>
      <c r="BM491" s="231" t="s">
        <v>1696</v>
      </c>
    </row>
    <row r="492" s="2" customFormat="1">
      <c r="A492" s="38"/>
      <c r="B492" s="39"/>
      <c r="C492" s="40"/>
      <c r="D492" s="233" t="s">
        <v>148</v>
      </c>
      <c r="E492" s="40"/>
      <c r="F492" s="234" t="s">
        <v>1697</v>
      </c>
      <c r="G492" s="40"/>
      <c r="H492" s="40"/>
      <c r="I492" s="235"/>
      <c r="J492" s="40"/>
      <c r="K492" s="40"/>
      <c r="L492" s="44"/>
      <c r="M492" s="236"/>
      <c r="N492" s="237"/>
      <c r="O492" s="91"/>
      <c r="P492" s="91"/>
      <c r="Q492" s="91"/>
      <c r="R492" s="91"/>
      <c r="S492" s="91"/>
      <c r="T492" s="92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T492" s="17" t="s">
        <v>148</v>
      </c>
      <c r="AU492" s="17" t="s">
        <v>93</v>
      </c>
    </row>
    <row r="493" s="12" customFormat="1" ht="25.92" customHeight="1">
      <c r="A493" s="12"/>
      <c r="B493" s="203"/>
      <c r="C493" s="204"/>
      <c r="D493" s="205" t="s">
        <v>82</v>
      </c>
      <c r="E493" s="206" t="s">
        <v>1698</v>
      </c>
      <c r="F493" s="206" t="s">
        <v>1699</v>
      </c>
      <c r="G493" s="204"/>
      <c r="H493" s="204"/>
      <c r="I493" s="207"/>
      <c r="J493" s="208">
        <f>BK493</f>
        <v>0</v>
      </c>
      <c r="K493" s="204"/>
      <c r="L493" s="209"/>
      <c r="M493" s="210"/>
      <c r="N493" s="211"/>
      <c r="O493" s="211"/>
      <c r="P493" s="212">
        <f>P494</f>
        <v>0</v>
      </c>
      <c r="Q493" s="211"/>
      <c r="R493" s="212">
        <f>R494</f>
        <v>1.00004</v>
      </c>
      <c r="S493" s="211"/>
      <c r="T493" s="213">
        <f>T494</f>
        <v>0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14" t="s">
        <v>93</v>
      </c>
      <c r="AT493" s="215" t="s">
        <v>82</v>
      </c>
      <c r="AU493" s="215" t="s">
        <v>83</v>
      </c>
      <c r="AY493" s="214" t="s">
        <v>140</v>
      </c>
      <c r="BK493" s="216">
        <f>BK494</f>
        <v>0</v>
      </c>
    </row>
    <row r="494" s="12" customFormat="1" ht="22.8" customHeight="1">
      <c r="A494" s="12"/>
      <c r="B494" s="203"/>
      <c r="C494" s="204"/>
      <c r="D494" s="205" t="s">
        <v>82</v>
      </c>
      <c r="E494" s="217" t="s">
        <v>1700</v>
      </c>
      <c r="F494" s="217" t="s">
        <v>1701</v>
      </c>
      <c r="G494" s="204"/>
      <c r="H494" s="204"/>
      <c r="I494" s="207"/>
      <c r="J494" s="218">
        <f>BK494</f>
        <v>0</v>
      </c>
      <c r="K494" s="204"/>
      <c r="L494" s="209"/>
      <c r="M494" s="210"/>
      <c r="N494" s="211"/>
      <c r="O494" s="211"/>
      <c r="P494" s="212">
        <f>SUM(P495:P503)</f>
        <v>0</v>
      </c>
      <c r="Q494" s="211"/>
      <c r="R494" s="212">
        <f>SUM(R495:R503)</f>
        <v>1.00004</v>
      </c>
      <c r="S494" s="211"/>
      <c r="T494" s="213">
        <f>SUM(T495:T503)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4" t="s">
        <v>93</v>
      </c>
      <c r="AT494" s="215" t="s">
        <v>82</v>
      </c>
      <c r="AU494" s="215" t="s">
        <v>91</v>
      </c>
      <c r="AY494" s="214" t="s">
        <v>140</v>
      </c>
      <c r="BK494" s="216">
        <f>SUM(BK495:BK503)</f>
        <v>0</v>
      </c>
    </row>
    <row r="495" s="2" customFormat="1" ht="14.4" customHeight="1">
      <c r="A495" s="38"/>
      <c r="B495" s="39"/>
      <c r="C495" s="219" t="s">
        <v>728</v>
      </c>
      <c r="D495" s="219" t="s">
        <v>142</v>
      </c>
      <c r="E495" s="220" t="s">
        <v>1702</v>
      </c>
      <c r="F495" s="221" t="s">
        <v>1703</v>
      </c>
      <c r="G495" s="222" t="s">
        <v>145</v>
      </c>
      <c r="H495" s="223">
        <v>2</v>
      </c>
      <c r="I495" s="224"/>
      <c r="J495" s="225">
        <f>ROUND(I495*H495,2)</f>
        <v>0</v>
      </c>
      <c r="K495" s="226"/>
      <c r="L495" s="44"/>
      <c r="M495" s="227" t="s">
        <v>1</v>
      </c>
      <c r="N495" s="228" t="s">
        <v>48</v>
      </c>
      <c r="O495" s="91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31" t="s">
        <v>263</v>
      </c>
      <c r="AT495" s="231" t="s">
        <v>142</v>
      </c>
      <c r="AU495" s="231" t="s">
        <v>93</v>
      </c>
      <c r="AY495" s="17" t="s">
        <v>140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7" t="s">
        <v>91</v>
      </c>
      <c r="BK495" s="232">
        <f>ROUND(I495*H495,2)</f>
        <v>0</v>
      </c>
      <c r="BL495" s="17" t="s">
        <v>263</v>
      </c>
      <c r="BM495" s="231" t="s">
        <v>1704</v>
      </c>
    </row>
    <row r="496" s="2" customFormat="1">
      <c r="A496" s="38"/>
      <c r="B496" s="39"/>
      <c r="C496" s="40"/>
      <c r="D496" s="233" t="s">
        <v>148</v>
      </c>
      <c r="E496" s="40"/>
      <c r="F496" s="234" t="s">
        <v>1705</v>
      </c>
      <c r="G496" s="40"/>
      <c r="H496" s="40"/>
      <c r="I496" s="235"/>
      <c r="J496" s="40"/>
      <c r="K496" s="40"/>
      <c r="L496" s="44"/>
      <c r="M496" s="236"/>
      <c r="N496" s="237"/>
      <c r="O496" s="91"/>
      <c r="P496" s="91"/>
      <c r="Q496" s="91"/>
      <c r="R496" s="91"/>
      <c r="S496" s="91"/>
      <c r="T496" s="92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T496" s="17" t="s">
        <v>148</v>
      </c>
      <c r="AU496" s="17" t="s">
        <v>93</v>
      </c>
    </row>
    <row r="497" s="13" customFormat="1">
      <c r="A497" s="13"/>
      <c r="B497" s="238"/>
      <c r="C497" s="239"/>
      <c r="D497" s="233" t="s">
        <v>150</v>
      </c>
      <c r="E497" s="240" t="s">
        <v>1</v>
      </c>
      <c r="F497" s="241" t="s">
        <v>1706</v>
      </c>
      <c r="G497" s="239"/>
      <c r="H497" s="240" t="s">
        <v>1</v>
      </c>
      <c r="I497" s="242"/>
      <c r="J497" s="239"/>
      <c r="K497" s="239"/>
      <c r="L497" s="243"/>
      <c r="M497" s="244"/>
      <c r="N497" s="245"/>
      <c r="O497" s="245"/>
      <c r="P497" s="245"/>
      <c r="Q497" s="245"/>
      <c r="R497" s="245"/>
      <c r="S497" s="245"/>
      <c r="T497" s="24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7" t="s">
        <v>150</v>
      </c>
      <c r="AU497" s="247" t="s">
        <v>93</v>
      </c>
      <c r="AV497" s="13" t="s">
        <v>91</v>
      </c>
      <c r="AW497" s="13" t="s">
        <v>36</v>
      </c>
      <c r="AX497" s="13" t="s">
        <v>83</v>
      </c>
      <c r="AY497" s="247" t="s">
        <v>140</v>
      </c>
    </row>
    <row r="498" s="13" customFormat="1">
      <c r="A498" s="13"/>
      <c r="B498" s="238"/>
      <c r="C498" s="239"/>
      <c r="D498" s="233" t="s">
        <v>150</v>
      </c>
      <c r="E498" s="240" t="s">
        <v>1</v>
      </c>
      <c r="F498" s="241" t="s">
        <v>1707</v>
      </c>
      <c r="G498" s="239"/>
      <c r="H498" s="240" t="s">
        <v>1</v>
      </c>
      <c r="I498" s="242"/>
      <c r="J498" s="239"/>
      <c r="K498" s="239"/>
      <c r="L498" s="243"/>
      <c r="M498" s="244"/>
      <c r="N498" s="245"/>
      <c r="O498" s="245"/>
      <c r="P498" s="245"/>
      <c r="Q498" s="245"/>
      <c r="R498" s="245"/>
      <c r="S498" s="245"/>
      <c r="T498" s="24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7" t="s">
        <v>150</v>
      </c>
      <c r="AU498" s="247" t="s">
        <v>93</v>
      </c>
      <c r="AV498" s="13" t="s">
        <v>91</v>
      </c>
      <c r="AW498" s="13" t="s">
        <v>36</v>
      </c>
      <c r="AX498" s="13" t="s">
        <v>83</v>
      </c>
      <c r="AY498" s="247" t="s">
        <v>140</v>
      </c>
    </row>
    <row r="499" s="14" customFormat="1">
      <c r="A499" s="14"/>
      <c r="B499" s="248"/>
      <c r="C499" s="249"/>
      <c r="D499" s="233" t="s">
        <v>150</v>
      </c>
      <c r="E499" s="250" t="s">
        <v>1</v>
      </c>
      <c r="F499" s="251" t="s">
        <v>93</v>
      </c>
      <c r="G499" s="249"/>
      <c r="H499" s="252">
        <v>2</v>
      </c>
      <c r="I499" s="253"/>
      <c r="J499" s="249"/>
      <c r="K499" s="249"/>
      <c r="L499" s="254"/>
      <c r="M499" s="255"/>
      <c r="N499" s="256"/>
      <c r="O499" s="256"/>
      <c r="P499" s="256"/>
      <c r="Q499" s="256"/>
      <c r="R499" s="256"/>
      <c r="S499" s="256"/>
      <c r="T499" s="257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8" t="s">
        <v>150</v>
      </c>
      <c r="AU499" s="258" t="s">
        <v>93</v>
      </c>
      <c r="AV499" s="14" t="s">
        <v>93</v>
      </c>
      <c r="AW499" s="14" t="s">
        <v>36</v>
      </c>
      <c r="AX499" s="14" t="s">
        <v>91</v>
      </c>
      <c r="AY499" s="258" t="s">
        <v>140</v>
      </c>
    </row>
    <row r="500" s="2" customFormat="1" ht="14.4" customHeight="1">
      <c r="A500" s="38"/>
      <c r="B500" s="39"/>
      <c r="C500" s="270" t="s">
        <v>734</v>
      </c>
      <c r="D500" s="270" t="s">
        <v>290</v>
      </c>
      <c r="E500" s="271" t="s">
        <v>1708</v>
      </c>
      <c r="F500" s="272" t="s">
        <v>1709</v>
      </c>
      <c r="G500" s="273" t="s">
        <v>370</v>
      </c>
      <c r="H500" s="274">
        <v>1</v>
      </c>
      <c r="I500" s="275"/>
      <c r="J500" s="276">
        <f>ROUND(I500*H500,2)</f>
        <v>0</v>
      </c>
      <c r="K500" s="277"/>
      <c r="L500" s="278"/>
      <c r="M500" s="279" t="s">
        <v>1</v>
      </c>
      <c r="N500" s="280" t="s">
        <v>48</v>
      </c>
      <c r="O500" s="91"/>
      <c r="P500" s="229">
        <f>O500*H500</f>
        <v>0</v>
      </c>
      <c r="Q500" s="229">
        <v>1</v>
      </c>
      <c r="R500" s="229">
        <f>Q500*H500</f>
        <v>1</v>
      </c>
      <c r="S500" s="229">
        <v>0</v>
      </c>
      <c r="T500" s="230">
        <f>S500*H500</f>
        <v>0</v>
      </c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R500" s="231" t="s">
        <v>356</v>
      </c>
      <c r="AT500" s="231" t="s">
        <v>290</v>
      </c>
      <c r="AU500" s="231" t="s">
        <v>93</v>
      </c>
      <c r="AY500" s="17" t="s">
        <v>140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7" t="s">
        <v>91</v>
      </c>
      <c r="BK500" s="232">
        <f>ROUND(I500*H500,2)</f>
        <v>0</v>
      </c>
      <c r="BL500" s="17" t="s">
        <v>263</v>
      </c>
      <c r="BM500" s="231" t="s">
        <v>1710</v>
      </c>
    </row>
    <row r="501" s="2" customFormat="1">
      <c r="A501" s="38"/>
      <c r="B501" s="39"/>
      <c r="C501" s="40"/>
      <c r="D501" s="233" t="s">
        <v>148</v>
      </c>
      <c r="E501" s="40"/>
      <c r="F501" s="234" t="s">
        <v>1709</v>
      </c>
      <c r="G501" s="40"/>
      <c r="H501" s="40"/>
      <c r="I501" s="235"/>
      <c r="J501" s="40"/>
      <c r="K501" s="40"/>
      <c r="L501" s="44"/>
      <c r="M501" s="236"/>
      <c r="N501" s="237"/>
      <c r="O501" s="91"/>
      <c r="P501" s="91"/>
      <c r="Q501" s="91"/>
      <c r="R501" s="91"/>
      <c r="S501" s="91"/>
      <c r="T501" s="92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T501" s="17" t="s">
        <v>148</v>
      </c>
      <c r="AU501" s="17" t="s">
        <v>93</v>
      </c>
    </row>
    <row r="502" s="2" customFormat="1" ht="14.4" customHeight="1">
      <c r="A502" s="38"/>
      <c r="B502" s="39"/>
      <c r="C502" s="270" t="s">
        <v>740</v>
      </c>
      <c r="D502" s="270" t="s">
        <v>290</v>
      </c>
      <c r="E502" s="271" t="s">
        <v>1711</v>
      </c>
      <c r="F502" s="272" t="s">
        <v>1712</v>
      </c>
      <c r="G502" s="273" t="s">
        <v>196</v>
      </c>
      <c r="H502" s="274">
        <v>4</v>
      </c>
      <c r="I502" s="275"/>
      <c r="J502" s="276">
        <f>ROUND(I502*H502,2)</f>
        <v>0</v>
      </c>
      <c r="K502" s="277"/>
      <c r="L502" s="278"/>
      <c r="M502" s="279" t="s">
        <v>1</v>
      </c>
      <c r="N502" s="280" t="s">
        <v>48</v>
      </c>
      <c r="O502" s="91"/>
      <c r="P502" s="229">
        <f>O502*H502</f>
        <v>0</v>
      </c>
      <c r="Q502" s="229">
        <v>1.0000000000000001E-05</v>
      </c>
      <c r="R502" s="229">
        <f>Q502*H502</f>
        <v>4.0000000000000003E-05</v>
      </c>
      <c r="S502" s="229">
        <v>0</v>
      </c>
      <c r="T502" s="230">
        <f>S502*H502</f>
        <v>0</v>
      </c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R502" s="231" t="s">
        <v>356</v>
      </c>
      <c r="AT502" s="231" t="s">
        <v>290</v>
      </c>
      <c r="AU502" s="231" t="s">
        <v>93</v>
      </c>
      <c r="AY502" s="17" t="s">
        <v>140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7" t="s">
        <v>91</v>
      </c>
      <c r="BK502" s="232">
        <f>ROUND(I502*H502,2)</f>
        <v>0</v>
      </c>
      <c r="BL502" s="17" t="s">
        <v>263</v>
      </c>
      <c r="BM502" s="231" t="s">
        <v>1713</v>
      </c>
    </row>
    <row r="503" s="2" customFormat="1">
      <c r="A503" s="38"/>
      <c r="B503" s="39"/>
      <c r="C503" s="40"/>
      <c r="D503" s="233" t="s">
        <v>148</v>
      </c>
      <c r="E503" s="40"/>
      <c r="F503" s="234" t="s">
        <v>1712</v>
      </c>
      <c r="G503" s="40"/>
      <c r="H503" s="40"/>
      <c r="I503" s="235"/>
      <c r="J503" s="40"/>
      <c r="K503" s="40"/>
      <c r="L503" s="44"/>
      <c r="M503" s="281"/>
      <c r="N503" s="282"/>
      <c r="O503" s="283"/>
      <c r="P503" s="283"/>
      <c r="Q503" s="283"/>
      <c r="R503" s="283"/>
      <c r="S503" s="283"/>
      <c r="T503" s="284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T503" s="17" t="s">
        <v>148</v>
      </c>
      <c r="AU503" s="17" t="s">
        <v>93</v>
      </c>
    </row>
    <row r="504" s="2" customFormat="1" ht="6.96" customHeight="1">
      <c r="A504" s="38"/>
      <c r="B504" s="66"/>
      <c r="C504" s="67"/>
      <c r="D504" s="67"/>
      <c r="E504" s="67"/>
      <c r="F504" s="67"/>
      <c r="G504" s="67"/>
      <c r="H504" s="67"/>
      <c r="I504" s="67"/>
      <c r="J504" s="67"/>
      <c r="K504" s="67"/>
      <c r="L504" s="44"/>
      <c r="M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</row>
  </sheetData>
  <sheetProtection sheet="1" autoFilter="0" formatColumns="0" formatRows="0" objects="1" scenarios="1" spinCount="100000" saltValue="jOQwCdOG8NNmN8BMdtZNBqBuFQx0o8lLIMXp6mLogKW//JSd2kO6cFL5OxUx72TvPxledXtU4WHK8pCQFj+xrQ==" hashValue="cKauT8Yn0HQOnnr+slXxfKVp/ktLtGOWI2zbYLz10GljApcEtJ/ozwZfLj89382JF5lNoJE61xJ+MFLOjvHErg==" algorithmName="SHA-512" password="CC35"/>
  <autoFilter ref="C126:K50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93</v>
      </c>
    </row>
    <row r="4" hidden="1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VELKÁ BÍTEŠ - VODOVOD A KANALIZACE UL. RAJHRADSKÁ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1714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4. 12. 2018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109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110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43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45</v>
      </c>
      <c r="G32" s="38"/>
      <c r="H32" s="38"/>
      <c r="I32" s="152" t="s">
        <v>44</v>
      </c>
      <c r="J32" s="152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47</v>
      </c>
      <c r="E33" s="140" t="s">
        <v>48</v>
      </c>
      <c r="F33" s="154">
        <f>ROUND((SUM(BE123:BE359)),  2)</f>
        <v>0</v>
      </c>
      <c r="G33" s="38"/>
      <c r="H33" s="38"/>
      <c r="I33" s="155">
        <v>0.20999999999999999</v>
      </c>
      <c r="J33" s="154">
        <f>ROUND(((SUM(BE123:BE359))*I33),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49</v>
      </c>
      <c r="F34" s="154">
        <f>ROUND((SUM(BF123:BF359)),  2)</f>
        <v>0</v>
      </c>
      <c r="G34" s="38"/>
      <c r="H34" s="38"/>
      <c r="I34" s="155">
        <v>0.14999999999999999</v>
      </c>
      <c r="J34" s="154">
        <f>ROUND(((SUM(BF123:BF359))*I34),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50</v>
      </c>
      <c r="F35" s="154">
        <f>ROUND((SUM(BG123:BG359)),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51</v>
      </c>
      <c r="F36" s="154">
        <f>ROUND((SUM(BH123:BH359)),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52</v>
      </c>
      <c r="F37" s="154">
        <f>ROUND((SUM(BI123:BI359)),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53</v>
      </c>
      <c r="E39" s="158"/>
      <c r="F39" s="158"/>
      <c r="G39" s="159" t="s">
        <v>54</v>
      </c>
      <c r="H39" s="160" t="s">
        <v>55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56</v>
      </c>
      <c r="E50" s="164"/>
      <c r="F50" s="164"/>
      <c r="G50" s="163" t="s">
        <v>57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58</v>
      </c>
      <c r="E61" s="166"/>
      <c r="F61" s="167" t="s">
        <v>59</v>
      </c>
      <c r="G61" s="165" t="s">
        <v>58</v>
      </c>
      <c r="H61" s="166"/>
      <c r="I61" s="166"/>
      <c r="J61" s="168" t="s">
        <v>59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60</v>
      </c>
      <c r="E65" s="169"/>
      <c r="F65" s="169"/>
      <c r="G65" s="163" t="s">
        <v>61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58</v>
      </c>
      <c r="E76" s="166"/>
      <c r="F76" s="167" t="s">
        <v>59</v>
      </c>
      <c r="G76" s="165" t="s">
        <v>58</v>
      </c>
      <c r="H76" s="166"/>
      <c r="I76" s="166"/>
      <c r="J76" s="168" t="s">
        <v>59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VELKÁ BÍTEŠ - VODOVOD A KANALIZACE UL. RAJHRADSKÁ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3753-04 - SO 04 SPLAŠKOVÁ KANALIZACE STOKA A3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VELKÁ BÍTEŠ</v>
      </c>
      <c r="G89" s="40"/>
      <c r="H89" s="40"/>
      <c r="I89" s="32" t="s">
        <v>22</v>
      </c>
      <c r="J89" s="79" t="str">
        <f>IF(J12="","",J12)</f>
        <v>4. 12. 2018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Svaz vodovodů a kanalizací Žďársko</v>
      </c>
      <c r="G91" s="40"/>
      <c r="H91" s="40"/>
      <c r="I91" s="32" t="s">
        <v>32</v>
      </c>
      <c r="J91" s="36" t="str">
        <f>E21</f>
        <v>JDS projekt,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Suchánek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hidden="1" s="9" customFormat="1" ht="24.96" customHeight="1">
      <c r="A97" s="9"/>
      <c r="B97" s="179"/>
      <c r="C97" s="180"/>
      <c r="D97" s="181" t="s">
        <v>116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117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118</v>
      </c>
      <c r="E99" s="188"/>
      <c r="F99" s="188"/>
      <c r="G99" s="188"/>
      <c r="H99" s="188"/>
      <c r="I99" s="188"/>
      <c r="J99" s="189">
        <f>J244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119</v>
      </c>
      <c r="E100" s="188"/>
      <c r="F100" s="188"/>
      <c r="G100" s="188"/>
      <c r="H100" s="188"/>
      <c r="I100" s="188"/>
      <c r="J100" s="189">
        <f>J249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120</v>
      </c>
      <c r="E101" s="188"/>
      <c r="F101" s="188"/>
      <c r="G101" s="188"/>
      <c r="H101" s="188"/>
      <c r="I101" s="188"/>
      <c r="J101" s="189">
        <f>J269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121</v>
      </c>
      <c r="E102" s="188"/>
      <c r="F102" s="188"/>
      <c r="G102" s="188"/>
      <c r="H102" s="188"/>
      <c r="I102" s="188"/>
      <c r="J102" s="189">
        <f>J277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124</v>
      </c>
      <c r="E103" s="188"/>
      <c r="F103" s="188"/>
      <c r="G103" s="188"/>
      <c r="H103" s="188"/>
      <c r="I103" s="188"/>
      <c r="J103" s="189">
        <f>J357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VELKÁ BÍTEŠ - VODOVOD A KANALIZACE UL. RAJHRADSKÁ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3753-04 - SO 04 SPLAŠKOVÁ KANALIZACE STOKA A3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VELKÁ BÍTEŠ</v>
      </c>
      <c r="G117" s="40"/>
      <c r="H117" s="40"/>
      <c r="I117" s="32" t="s">
        <v>22</v>
      </c>
      <c r="J117" s="79" t="str">
        <f>IF(J12="","",J12)</f>
        <v>4. 12. 2018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Svaz vodovodů a kanalizací Žďársko</v>
      </c>
      <c r="G119" s="40"/>
      <c r="H119" s="40"/>
      <c r="I119" s="32" t="s">
        <v>32</v>
      </c>
      <c r="J119" s="36" t="str">
        <f>E21</f>
        <v>JDS projekt,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37</v>
      </c>
      <c r="J120" s="36" t="str">
        <f>E24</f>
        <v>Suchánek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126</v>
      </c>
      <c r="D122" s="194" t="s">
        <v>68</v>
      </c>
      <c r="E122" s="194" t="s">
        <v>64</v>
      </c>
      <c r="F122" s="194" t="s">
        <v>65</v>
      </c>
      <c r="G122" s="194" t="s">
        <v>127</v>
      </c>
      <c r="H122" s="194" t="s">
        <v>128</v>
      </c>
      <c r="I122" s="194" t="s">
        <v>129</v>
      </c>
      <c r="J122" s="195" t="s">
        <v>113</v>
      </c>
      <c r="K122" s="196" t="s">
        <v>130</v>
      </c>
      <c r="L122" s="197"/>
      <c r="M122" s="100" t="s">
        <v>1</v>
      </c>
      <c r="N122" s="101" t="s">
        <v>47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53.361013999999997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82</v>
      </c>
      <c r="AU123" s="17" t="s">
        <v>115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82</v>
      </c>
      <c r="E124" s="206" t="s">
        <v>138</v>
      </c>
      <c r="F124" s="206" t="s">
        <v>139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P125+P244+P249+P269+P277+P357</f>
        <v>0</v>
      </c>
      <c r="Q124" s="211"/>
      <c r="R124" s="212">
        <f>R125+R244+R249+R269+R277+R357</f>
        <v>53.361013999999997</v>
      </c>
      <c r="S124" s="211"/>
      <c r="T124" s="213">
        <f>T125+T244+T249+T269+T277+T357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91</v>
      </c>
      <c r="AT124" s="215" t="s">
        <v>82</v>
      </c>
      <c r="AU124" s="215" t="s">
        <v>83</v>
      </c>
      <c r="AY124" s="214" t="s">
        <v>140</v>
      </c>
      <c r="BK124" s="216">
        <f>BK125+BK244+BK249+BK269+BK277+BK357</f>
        <v>0</v>
      </c>
    </row>
    <row r="125" s="12" customFormat="1" ht="22.8" customHeight="1">
      <c r="A125" s="12"/>
      <c r="B125" s="203"/>
      <c r="C125" s="204"/>
      <c r="D125" s="205" t="s">
        <v>82</v>
      </c>
      <c r="E125" s="217" t="s">
        <v>91</v>
      </c>
      <c r="F125" s="217" t="s">
        <v>141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SUM(P126:P243)</f>
        <v>0</v>
      </c>
      <c r="Q125" s="211"/>
      <c r="R125" s="212">
        <f>SUM(R126:R243)</f>
        <v>1.053407</v>
      </c>
      <c r="S125" s="211"/>
      <c r="T125" s="213">
        <f>SUM(T126:T243)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91</v>
      </c>
      <c r="AT125" s="215" t="s">
        <v>82</v>
      </c>
      <c r="AU125" s="215" t="s">
        <v>91</v>
      </c>
      <c r="AY125" s="214" t="s">
        <v>140</v>
      </c>
      <c r="BK125" s="216">
        <f>SUM(BK126:BK243)</f>
        <v>0</v>
      </c>
    </row>
    <row r="126" s="2" customFormat="1" ht="14.4" customHeight="1">
      <c r="A126" s="38"/>
      <c r="B126" s="39"/>
      <c r="C126" s="219" t="s">
        <v>91</v>
      </c>
      <c r="D126" s="219" t="s">
        <v>142</v>
      </c>
      <c r="E126" s="220" t="s">
        <v>1354</v>
      </c>
      <c r="F126" s="221" t="s">
        <v>1355</v>
      </c>
      <c r="G126" s="222" t="s">
        <v>1356</v>
      </c>
      <c r="H126" s="223">
        <v>120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146</v>
      </c>
      <c r="AT126" s="231" t="s">
        <v>142</v>
      </c>
      <c r="AU126" s="231" t="s">
        <v>93</v>
      </c>
      <c r="AY126" s="17" t="s">
        <v>140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91</v>
      </c>
      <c r="BK126" s="232">
        <f>ROUND(I126*H126,2)</f>
        <v>0</v>
      </c>
      <c r="BL126" s="17" t="s">
        <v>146</v>
      </c>
      <c r="BM126" s="231" t="s">
        <v>1715</v>
      </c>
    </row>
    <row r="127" s="2" customFormat="1">
      <c r="A127" s="38"/>
      <c r="B127" s="39"/>
      <c r="C127" s="40"/>
      <c r="D127" s="233" t="s">
        <v>148</v>
      </c>
      <c r="E127" s="40"/>
      <c r="F127" s="234" t="s">
        <v>1358</v>
      </c>
      <c r="G127" s="40"/>
      <c r="H127" s="40"/>
      <c r="I127" s="235"/>
      <c r="J127" s="40"/>
      <c r="K127" s="40"/>
      <c r="L127" s="44"/>
      <c r="M127" s="236"/>
      <c r="N127" s="23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148</v>
      </c>
      <c r="AU127" s="17" t="s">
        <v>93</v>
      </c>
    </row>
    <row r="128" s="13" customFormat="1">
      <c r="A128" s="13"/>
      <c r="B128" s="238"/>
      <c r="C128" s="239"/>
      <c r="D128" s="233" t="s">
        <v>150</v>
      </c>
      <c r="E128" s="240" t="s">
        <v>1</v>
      </c>
      <c r="F128" s="241" t="s">
        <v>1716</v>
      </c>
      <c r="G128" s="239"/>
      <c r="H128" s="240" t="s">
        <v>1</v>
      </c>
      <c r="I128" s="242"/>
      <c r="J128" s="239"/>
      <c r="K128" s="239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150</v>
      </c>
      <c r="AU128" s="247" t="s">
        <v>93</v>
      </c>
      <c r="AV128" s="13" t="s">
        <v>91</v>
      </c>
      <c r="AW128" s="13" t="s">
        <v>36</v>
      </c>
      <c r="AX128" s="13" t="s">
        <v>83</v>
      </c>
      <c r="AY128" s="247" t="s">
        <v>140</v>
      </c>
    </row>
    <row r="129" s="14" customFormat="1">
      <c r="A129" s="14"/>
      <c r="B129" s="248"/>
      <c r="C129" s="249"/>
      <c r="D129" s="233" t="s">
        <v>150</v>
      </c>
      <c r="E129" s="250" t="s">
        <v>1</v>
      </c>
      <c r="F129" s="251" t="s">
        <v>1359</v>
      </c>
      <c r="G129" s="249"/>
      <c r="H129" s="252">
        <v>120</v>
      </c>
      <c r="I129" s="253"/>
      <c r="J129" s="249"/>
      <c r="K129" s="249"/>
      <c r="L129" s="254"/>
      <c r="M129" s="255"/>
      <c r="N129" s="256"/>
      <c r="O129" s="256"/>
      <c r="P129" s="256"/>
      <c r="Q129" s="256"/>
      <c r="R129" s="256"/>
      <c r="S129" s="256"/>
      <c r="T129" s="25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8" t="s">
        <v>150</v>
      </c>
      <c r="AU129" s="258" t="s">
        <v>93</v>
      </c>
      <c r="AV129" s="14" t="s">
        <v>93</v>
      </c>
      <c r="AW129" s="14" t="s">
        <v>36</v>
      </c>
      <c r="AX129" s="14" t="s">
        <v>91</v>
      </c>
      <c r="AY129" s="258" t="s">
        <v>140</v>
      </c>
    </row>
    <row r="130" s="2" customFormat="1" ht="14.4" customHeight="1">
      <c r="A130" s="38"/>
      <c r="B130" s="39"/>
      <c r="C130" s="219" t="s">
        <v>93</v>
      </c>
      <c r="D130" s="219" t="s">
        <v>142</v>
      </c>
      <c r="E130" s="220" t="s">
        <v>1360</v>
      </c>
      <c r="F130" s="221" t="s">
        <v>1361</v>
      </c>
      <c r="G130" s="222" t="s">
        <v>1362</v>
      </c>
      <c r="H130" s="223">
        <v>5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146</v>
      </c>
      <c r="AT130" s="231" t="s">
        <v>142</v>
      </c>
      <c r="AU130" s="231" t="s">
        <v>93</v>
      </c>
      <c r="AY130" s="17" t="s">
        <v>140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91</v>
      </c>
      <c r="BK130" s="232">
        <f>ROUND(I130*H130,2)</f>
        <v>0</v>
      </c>
      <c r="BL130" s="17" t="s">
        <v>146</v>
      </c>
      <c r="BM130" s="231" t="s">
        <v>1717</v>
      </c>
    </row>
    <row r="131" s="2" customFormat="1">
      <c r="A131" s="38"/>
      <c r="B131" s="39"/>
      <c r="C131" s="40"/>
      <c r="D131" s="233" t="s">
        <v>148</v>
      </c>
      <c r="E131" s="40"/>
      <c r="F131" s="234" t="s">
        <v>1364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148</v>
      </c>
      <c r="AU131" s="17" t="s">
        <v>93</v>
      </c>
    </row>
    <row r="132" s="2" customFormat="1" ht="14.4" customHeight="1">
      <c r="A132" s="38"/>
      <c r="B132" s="39"/>
      <c r="C132" s="219" t="s">
        <v>171</v>
      </c>
      <c r="D132" s="219" t="s">
        <v>142</v>
      </c>
      <c r="E132" s="220" t="s">
        <v>1718</v>
      </c>
      <c r="F132" s="221" t="s">
        <v>1719</v>
      </c>
      <c r="G132" s="222" t="s">
        <v>685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146</v>
      </c>
      <c r="AT132" s="231" t="s">
        <v>142</v>
      </c>
      <c r="AU132" s="231" t="s">
        <v>93</v>
      </c>
      <c r="AY132" s="17" t="s">
        <v>140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91</v>
      </c>
      <c r="BK132" s="232">
        <f>ROUND(I132*H132,2)</f>
        <v>0</v>
      </c>
      <c r="BL132" s="17" t="s">
        <v>146</v>
      </c>
      <c r="BM132" s="231" t="s">
        <v>1720</v>
      </c>
    </row>
    <row r="133" s="2" customFormat="1">
      <c r="A133" s="38"/>
      <c r="B133" s="39"/>
      <c r="C133" s="40"/>
      <c r="D133" s="233" t="s">
        <v>148</v>
      </c>
      <c r="E133" s="40"/>
      <c r="F133" s="234" t="s">
        <v>1721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148</v>
      </c>
      <c r="AU133" s="17" t="s">
        <v>93</v>
      </c>
    </row>
    <row r="134" s="13" customFormat="1">
      <c r="A134" s="13"/>
      <c r="B134" s="238"/>
      <c r="C134" s="239"/>
      <c r="D134" s="233" t="s">
        <v>150</v>
      </c>
      <c r="E134" s="240" t="s">
        <v>1</v>
      </c>
      <c r="F134" s="241" t="s">
        <v>1722</v>
      </c>
      <c r="G134" s="239"/>
      <c r="H134" s="240" t="s">
        <v>1</v>
      </c>
      <c r="I134" s="242"/>
      <c r="J134" s="239"/>
      <c r="K134" s="239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150</v>
      </c>
      <c r="AU134" s="247" t="s">
        <v>93</v>
      </c>
      <c r="AV134" s="13" t="s">
        <v>91</v>
      </c>
      <c r="AW134" s="13" t="s">
        <v>36</v>
      </c>
      <c r="AX134" s="13" t="s">
        <v>83</v>
      </c>
      <c r="AY134" s="247" t="s">
        <v>140</v>
      </c>
    </row>
    <row r="135" s="13" customFormat="1">
      <c r="A135" s="13"/>
      <c r="B135" s="238"/>
      <c r="C135" s="239"/>
      <c r="D135" s="233" t="s">
        <v>150</v>
      </c>
      <c r="E135" s="240" t="s">
        <v>1</v>
      </c>
      <c r="F135" s="241" t="s">
        <v>1723</v>
      </c>
      <c r="G135" s="239"/>
      <c r="H135" s="240" t="s">
        <v>1</v>
      </c>
      <c r="I135" s="242"/>
      <c r="J135" s="239"/>
      <c r="K135" s="239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150</v>
      </c>
      <c r="AU135" s="247" t="s">
        <v>93</v>
      </c>
      <c r="AV135" s="13" t="s">
        <v>91</v>
      </c>
      <c r="AW135" s="13" t="s">
        <v>36</v>
      </c>
      <c r="AX135" s="13" t="s">
        <v>83</v>
      </c>
      <c r="AY135" s="247" t="s">
        <v>140</v>
      </c>
    </row>
    <row r="136" s="14" customFormat="1">
      <c r="A136" s="14"/>
      <c r="B136" s="248"/>
      <c r="C136" s="249"/>
      <c r="D136" s="233" t="s">
        <v>150</v>
      </c>
      <c r="E136" s="250" t="s">
        <v>1</v>
      </c>
      <c r="F136" s="251" t="s">
        <v>91</v>
      </c>
      <c r="G136" s="249"/>
      <c r="H136" s="252">
        <v>1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8" t="s">
        <v>150</v>
      </c>
      <c r="AU136" s="258" t="s">
        <v>93</v>
      </c>
      <c r="AV136" s="14" t="s">
        <v>93</v>
      </c>
      <c r="AW136" s="14" t="s">
        <v>36</v>
      </c>
      <c r="AX136" s="14" t="s">
        <v>91</v>
      </c>
      <c r="AY136" s="258" t="s">
        <v>140</v>
      </c>
    </row>
    <row r="137" s="2" customFormat="1" ht="14.4" customHeight="1">
      <c r="A137" s="38"/>
      <c r="B137" s="39"/>
      <c r="C137" s="219" t="s">
        <v>146</v>
      </c>
      <c r="D137" s="219" t="s">
        <v>142</v>
      </c>
      <c r="E137" s="220" t="s">
        <v>222</v>
      </c>
      <c r="F137" s="221" t="s">
        <v>223</v>
      </c>
      <c r="G137" s="222" t="s">
        <v>196</v>
      </c>
      <c r="H137" s="223">
        <v>2.5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48</v>
      </c>
      <c r="O137" s="91"/>
      <c r="P137" s="229">
        <f>O137*H137</f>
        <v>0</v>
      </c>
      <c r="Q137" s="229">
        <v>0.036900000000000002</v>
      </c>
      <c r="R137" s="229">
        <f>Q137*H137</f>
        <v>0.092249999999999999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146</v>
      </c>
      <c r="AT137" s="231" t="s">
        <v>142</v>
      </c>
      <c r="AU137" s="231" t="s">
        <v>93</v>
      </c>
      <c r="AY137" s="17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91</v>
      </c>
      <c r="BK137" s="232">
        <f>ROUND(I137*H137,2)</f>
        <v>0</v>
      </c>
      <c r="BL137" s="17" t="s">
        <v>146</v>
      </c>
      <c r="BM137" s="231" t="s">
        <v>1724</v>
      </c>
    </row>
    <row r="138" s="2" customFormat="1">
      <c r="A138" s="38"/>
      <c r="B138" s="39"/>
      <c r="C138" s="40"/>
      <c r="D138" s="233" t="s">
        <v>148</v>
      </c>
      <c r="E138" s="40"/>
      <c r="F138" s="234" t="s">
        <v>225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148</v>
      </c>
      <c r="AU138" s="17" t="s">
        <v>93</v>
      </c>
    </row>
    <row r="139" s="13" customFormat="1">
      <c r="A139" s="13"/>
      <c r="B139" s="238"/>
      <c r="C139" s="239"/>
      <c r="D139" s="233" t="s">
        <v>150</v>
      </c>
      <c r="E139" s="240" t="s">
        <v>1</v>
      </c>
      <c r="F139" s="241" t="s">
        <v>1725</v>
      </c>
      <c r="G139" s="239"/>
      <c r="H139" s="240" t="s">
        <v>1</v>
      </c>
      <c r="I139" s="242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150</v>
      </c>
      <c r="AU139" s="247" t="s">
        <v>93</v>
      </c>
      <c r="AV139" s="13" t="s">
        <v>91</v>
      </c>
      <c r="AW139" s="13" t="s">
        <v>36</v>
      </c>
      <c r="AX139" s="13" t="s">
        <v>83</v>
      </c>
      <c r="AY139" s="247" t="s">
        <v>140</v>
      </c>
    </row>
    <row r="140" s="14" customFormat="1">
      <c r="A140" s="14"/>
      <c r="B140" s="248"/>
      <c r="C140" s="249"/>
      <c r="D140" s="233" t="s">
        <v>150</v>
      </c>
      <c r="E140" s="250" t="s">
        <v>1</v>
      </c>
      <c r="F140" s="251" t="s">
        <v>220</v>
      </c>
      <c r="G140" s="249"/>
      <c r="H140" s="252">
        <v>2.5</v>
      </c>
      <c r="I140" s="253"/>
      <c r="J140" s="249"/>
      <c r="K140" s="249"/>
      <c r="L140" s="254"/>
      <c r="M140" s="255"/>
      <c r="N140" s="256"/>
      <c r="O140" s="256"/>
      <c r="P140" s="256"/>
      <c r="Q140" s="256"/>
      <c r="R140" s="256"/>
      <c r="S140" s="256"/>
      <c r="T140" s="257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8" t="s">
        <v>150</v>
      </c>
      <c r="AU140" s="258" t="s">
        <v>93</v>
      </c>
      <c r="AV140" s="14" t="s">
        <v>93</v>
      </c>
      <c r="AW140" s="14" t="s">
        <v>36</v>
      </c>
      <c r="AX140" s="14" t="s">
        <v>91</v>
      </c>
      <c r="AY140" s="258" t="s">
        <v>140</v>
      </c>
    </row>
    <row r="141" s="2" customFormat="1" ht="14.4" customHeight="1">
      <c r="A141" s="38"/>
      <c r="B141" s="39"/>
      <c r="C141" s="219" t="s">
        <v>183</v>
      </c>
      <c r="D141" s="219" t="s">
        <v>142</v>
      </c>
      <c r="E141" s="220" t="s">
        <v>230</v>
      </c>
      <c r="F141" s="221" t="s">
        <v>231</v>
      </c>
      <c r="G141" s="222" t="s">
        <v>232</v>
      </c>
      <c r="H141" s="223">
        <v>43.25</v>
      </c>
      <c r="I141" s="224"/>
      <c r="J141" s="225">
        <f>ROUND(I141*H141,2)</f>
        <v>0</v>
      </c>
      <c r="K141" s="226"/>
      <c r="L141" s="44"/>
      <c r="M141" s="227" t="s">
        <v>1</v>
      </c>
      <c r="N141" s="228" t="s">
        <v>48</v>
      </c>
      <c r="O141" s="91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1" t="s">
        <v>146</v>
      </c>
      <c r="AT141" s="231" t="s">
        <v>142</v>
      </c>
      <c r="AU141" s="231" t="s">
        <v>93</v>
      </c>
      <c r="AY141" s="17" t="s">
        <v>140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7" t="s">
        <v>91</v>
      </c>
      <c r="BK141" s="232">
        <f>ROUND(I141*H141,2)</f>
        <v>0</v>
      </c>
      <c r="BL141" s="17" t="s">
        <v>146</v>
      </c>
      <c r="BM141" s="231" t="s">
        <v>1726</v>
      </c>
    </row>
    <row r="142" s="2" customFormat="1">
      <c r="A142" s="38"/>
      <c r="B142" s="39"/>
      <c r="C142" s="40"/>
      <c r="D142" s="233" t="s">
        <v>148</v>
      </c>
      <c r="E142" s="40"/>
      <c r="F142" s="234" t="s">
        <v>234</v>
      </c>
      <c r="G142" s="40"/>
      <c r="H142" s="40"/>
      <c r="I142" s="235"/>
      <c r="J142" s="40"/>
      <c r="K142" s="40"/>
      <c r="L142" s="44"/>
      <c r="M142" s="236"/>
      <c r="N142" s="237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148</v>
      </c>
      <c r="AU142" s="17" t="s">
        <v>93</v>
      </c>
    </row>
    <row r="143" s="13" customFormat="1">
      <c r="A143" s="13"/>
      <c r="B143" s="238"/>
      <c r="C143" s="239"/>
      <c r="D143" s="233" t="s">
        <v>150</v>
      </c>
      <c r="E143" s="240" t="s">
        <v>1</v>
      </c>
      <c r="F143" s="241" t="s">
        <v>1727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150</v>
      </c>
      <c r="AU143" s="247" t="s">
        <v>93</v>
      </c>
      <c r="AV143" s="13" t="s">
        <v>91</v>
      </c>
      <c r="AW143" s="13" t="s">
        <v>36</v>
      </c>
      <c r="AX143" s="13" t="s">
        <v>83</v>
      </c>
      <c r="AY143" s="247" t="s">
        <v>140</v>
      </c>
    </row>
    <row r="144" s="13" customFormat="1">
      <c r="A144" s="13"/>
      <c r="B144" s="238"/>
      <c r="C144" s="239"/>
      <c r="D144" s="233" t="s">
        <v>150</v>
      </c>
      <c r="E144" s="240" t="s">
        <v>1</v>
      </c>
      <c r="F144" s="241" t="s">
        <v>1728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150</v>
      </c>
      <c r="AU144" s="247" t="s">
        <v>93</v>
      </c>
      <c r="AV144" s="13" t="s">
        <v>91</v>
      </c>
      <c r="AW144" s="13" t="s">
        <v>36</v>
      </c>
      <c r="AX144" s="13" t="s">
        <v>83</v>
      </c>
      <c r="AY144" s="247" t="s">
        <v>140</v>
      </c>
    </row>
    <row r="145" s="14" customFormat="1">
      <c r="A145" s="14"/>
      <c r="B145" s="248"/>
      <c r="C145" s="249"/>
      <c r="D145" s="233" t="s">
        <v>150</v>
      </c>
      <c r="E145" s="250" t="s">
        <v>1</v>
      </c>
      <c r="F145" s="251" t="s">
        <v>1729</v>
      </c>
      <c r="G145" s="249"/>
      <c r="H145" s="252">
        <v>41.100000000000001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150</v>
      </c>
      <c r="AU145" s="258" t="s">
        <v>93</v>
      </c>
      <c r="AV145" s="14" t="s">
        <v>93</v>
      </c>
      <c r="AW145" s="14" t="s">
        <v>36</v>
      </c>
      <c r="AX145" s="14" t="s">
        <v>83</v>
      </c>
      <c r="AY145" s="258" t="s">
        <v>140</v>
      </c>
    </row>
    <row r="146" s="13" customFormat="1">
      <c r="A146" s="13"/>
      <c r="B146" s="238"/>
      <c r="C146" s="239"/>
      <c r="D146" s="233" t="s">
        <v>150</v>
      </c>
      <c r="E146" s="240" t="s">
        <v>1</v>
      </c>
      <c r="F146" s="241" t="s">
        <v>1730</v>
      </c>
      <c r="G146" s="239"/>
      <c r="H146" s="240" t="s">
        <v>1</v>
      </c>
      <c r="I146" s="242"/>
      <c r="J146" s="239"/>
      <c r="K146" s="239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150</v>
      </c>
      <c r="AU146" s="247" t="s">
        <v>93</v>
      </c>
      <c r="AV146" s="13" t="s">
        <v>91</v>
      </c>
      <c r="AW146" s="13" t="s">
        <v>36</v>
      </c>
      <c r="AX146" s="13" t="s">
        <v>83</v>
      </c>
      <c r="AY146" s="247" t="s">
        <v>140</v>
      </c>
    </row>
    <row r="147" s="14" customFormat="1">
      <c r="A147" s="14"/>
      <c r="B147" s="248"/>
      <c r="C147" s="249"/>
      <c r="D147" s="233" t="s">
        <v>150</v>
      </c>
      <c r="E147" s="250" t="s">
        <v>1</v>
      </c>
      <c r="F147" s="251" t="s">
        <v>1731</v>
      </c>
      <c r="G147" s="249"/>
      <c r="H147" s="252">
        <v>2.1499999999999999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8" t="s">
        <v>150</v>
      </c>
      <c r="AU147" s="258" t="s">
        <v>93</v>
      </c>
      <c r="AV147" s="14" t="s">
        <v>93</v>
      </c>
      <c r="AW147" s="14" t="s">
        <v>36</v>
      </c>
      <c r="AX147" s="14" t="s">
        <v>83</v>
      </c>
      <c r="AY147" s="258" t="s">
        <v>140</v>
      </c>
    </row>
    <row r="148" s="15" customFormat="1">
      <c r="A148" s="15"/>
      <c r="B148" s="259"/>
      <c r="C148" s="260"/>
      <c r="D148" s="233" t="s">
        <v>150</v>
      </c>
      <c r="E148" s="261" t="s">
        <v>1</v>
      </c>
      <c r="F148" s="262" t="s">
        <v>155</v>
      </c>
      <c r="G148" s="260"/>
      <c r="H148" s="263">
        <v>43.25</v>
      </c>
      <c r="I148" s="264"/>
      <c r="J148" s="260"/>
      <c r="K148" s="260"/>
      <c r="L148" s="265"/>
      <c r="M148" s="266"/>
      <c r="N148" s="267"/>
      <c r="O148" s="267"/>
      <c r="P148" s="267"/>
      <c r="Q148" s="267"/>
      <c r="R148" s="267"/>
      <c r="S148" s="267"/>
      <c r="T148" s="268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9" t="s">
        <v>150</v>
      </c>
      <c r="AU148" s="269" t="s">
        <v>93</v>
      </c>
      <c r="AV148" s="15" t="s">
        <v>146</v>
      </c>
      <c r="AW148" s="15" t="s">
        <v>36</v>
      </c>
      <c r="AX148" s="15" t="s">
        <v>91</v>
      </c>
      <c r="AY148" s="269" t="s">
        <v>140</v>
      </c>
    </row>
    <row r="149" s="2" customFormat="1" ht="14.4" customHeight="1">
      <c r="A149" s="38"/>
      <c r="B149" s="39"/>
      <c r="C149" s="219" t="s">
        <v>193</v>
      </c>
      <c r="D149" s="219" t="s">
        <v>142</v>
      </c>
      <c r="E149" s="220" t="s">
        <v>237</v>
      </c>
      <c r="F149" s="221" t="s">
        <v>238</v>
      </c>
      <c r="G149" s="222" t="s">
        <v>232</v>
      </c>
      <c r="H149" s="223">
        <v>39.399999999999999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48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146</v>
      </c>
      <c r="AT149" s="231" t="s">
        <v>142</v>
      </c>
      <c r="AU149" s="231" t="s">
        <v>93</v>
      </c>
      <c r="AY149" s="17" t="s">
        <v>140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91</v>
      </c>
      <c r="BK149" s="232">
        <f>ROUND(I149*H149,2)</f>
        <v>0</v>
      </c>
      <c r="BL149" s="17" t="s">
        <v>146</v>
      </c>
      <c r="BM149" s="231" t="s">
        <v>1732</v>
      </c>
    </row>
    <row r="150" s="2" customFormat="1">
      <c r="A150" s="38"/>
      <c r="B150" s="39"/>
      <c r="C150" s="40"/>
      <c r="D150" s="233" t="s">
        <v>148</v>
      </c>
      <c r="E150" s="40"/>
      <c r="F150" s="234" t="s">
        <v>240</v>
      </c>
      <c r="G150" s="40"/>
      <c r="H150" s="40"/>
      <c r="I150" s="235"/>
      <c r="J150" s="40"/>
      <c r="K150" s="40"/>
      <c r="L150" s="44"/>
      <c r="M150" s="236"/>
      <c r="N150" s="237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148</v>
      </c>
      <c r="AU150" s="17" t="s">
        <v>93</v>
      </c>
    </row>
    <row r="151" s="13" customFormat="1">
      <c r="A151" s="13"/>
      <c r="B151" s="238"/>
      <c r="C151" s="239"/>
      <c r="D151" s="233" t="s">
        <v>150</v>
      </c>
      <c r="E151" s="240" t="s">
        <v>1</v>
      </c>
      <c r="F151" s="241" t="s">
        <v>1725</v>
      </c>
      <c r="G151" s="239"/>
      <c r="H151" s="240" t="s">
        <v>1</v>
      </c>
      <c r="I151" s="242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150</v>
      </c>
      <c r="AU151" s="247" t="s">
        <v>93</v>
      </c>
      <c r="AV151" s="13" t="s">
        <v>91</v>
      </c>
      <c r="AW151" s="13" t="s">
        <v>36</v>
      </c>
      <c r="AX151" s="13" t="s">
        <v>83</v>
      </c>
      <c r="AY151" s="247" t="s">
        <v>140</v>
      </c>
    </row>
    <row r="152" s="14" customFormat="1">
      <c r="A152" s="14"/>
      <c r="B152" s="248"/>
      <c r="C152" s="249"/>
      <c r="D152" s="233" t="s">
        <v>150</v>
      </c>
      <c r="E152" s="250" t="s">
        <v>1</v>
      </c>
      <c r="F152" s="251" t="s">
        <v>1733</v>
      </c>
      <c r="G152" s="249"/>
      <c r="H152" s="252">
        <v>5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150</v>
      </c>
      <c r="AU152" s="258" t="s">
        <v>93</v>
      </c>
      <c r="AV152" s="14" t="s">
        <v>93</v>
      </c>
      <c r="AW152" s="14" t="s">
        <v>36</v>
      </c>
      <c r="AX152" s="14" t="s">
        <v>83</v>
      </c>
      <c r="AY152" s="258" t="s">
        <v>140</v>
      </c>
    </row>
    <row r="153" s="13" customFormat="1">
      <c r="A153" s="13"/>
      <c r="B153" s="238"/>
      <c r="C153" s="239"/>
      <c r="D153" s="233" t="s">
        <v>150</v>
      </c>
      <c r="E153" s="240" t="s">
        <v>1</v>
      </c>
      <c r="F153" s="241" t="s">
        <v>1734</v>
      </c>
      <c r="G153" s="239"/>
      <c r="H153" s="240" t="s">
        <v>1</v>
      </c>
      <c r="I153" s="242"/>
      <c r="J153" s="239"/>
      <c r="K153" s="239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150</v>
      </c>
      <c r="AU153" s="247" t="s">
        <v>93</v>
      </c>
      <c r="AV153" s="13" t="s">
        <v>91</v>
      </c>
      <c r="AW153" s="13" t="s">
        <v>36</v>
      </c>
      <c r="AX153" s="13" t="s">
        <v>83</v>
      </c>
      <c r="AY153" s="247" t="s">
        <v>140</v>
      </c>
    </row>
    <row r="154" s="14" customFormat="1">
      <c r="A154" s="14"/>
      <c r="B154" s="248"/>
      <c r="C154" s="249"/>
      <c r="D154" s="233" t="s">
        <v>150</v>
      </c>
      <c r="E154" s="250" t="s">
        <v>1</v>
      </c>
      <c r="F154" s="251" t="s">
        <v>1735</v>
      </c>
      <c r="G154" s="249"/>
      <c r="H154" s="252">
        <v>34.399999999999999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8" t="s">
        <v>150</v>
      </c>
      <c r="AU154" s="258" t="s">
        <v>93</v>
      </c>
      <c r="AV154" s="14" t="s">
        <v>93</v>
      </c>
      <c r="AW154" s="14" t="s">
        <v>36</v>
      </c>
      <c r="AX154" s="14" t="s">
        <v>83</v>
      </c>
      <c r="AY154" s="258" t="s">
        <v>140</v>
      </c>
    </row>
    <row r="155" s="15" customFormat="1">
      <c r="A155" s="15"/>
      <c r="B155" s="259"/>
      <c r="C155" s="260"/>
      <c r="D155" s="233" t="s">
        <v>150</v>
      </c>
      <c r="E155" s="261" t="s">
        <v>1</v>
      </c>
      <c r="F155" s="262" t="s">
        <v>155</v>
      </c>
      <c r="G155" s="260"/>
      <c r="H155" s="263">
        <v>39.399999999999999</v>
      </c>
      <c r="I155" s="264"/>
      <c r="J155" s="260"/>
      <c r="K155" s="260"/>
      <c r="L155" s="265"/>
      <c r="M155" s="266"/>
      <c r="N155" s="267"/>
      <c r="O155" s="267"/>
      <c r="P155" s="267"/>
      <c r="Q155" s="267"/>
      <c r="R155" s="267"/>
      <c r="S155" s="267"/>
      <c r="T155" s="268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9" t="s">
        <v>150</v>
      </c>
      <c r="AU155" s="269" t="s">
        <v>93</v>
      </c>
      <c r="AV155" s="15" t="s">
        <v>146</v>
      </c>
      <c r="AW155" s="15" t="s">
        <v>36</v>
      </c>
      <c r="AX155" s="15" t="s">
        <v>91</v>
      </c>
      <c r="AY155" s="269" t="s">
        <v>140</v>
      </c>
    </row>
    <row r="156" s="2" customFormat="1" ht="14.4" customHeight="1">
      <c r="A156" s="38"/>
      <c r="B156" s="39"/>
      <c r="C156" s="219" t="s">
        <v>201</v>
      </c>
      <c r="D156" s="219" t="s">
        <v>142</v>
      </c>
      <c r="E156" s="220" t="s">
        <v>1736</v>
      </c>
      <c r="F156" s="221" t="s">
        <v>1737</v>
      </c>
      <c r="G156" s="222" t="s">
        <v>232</v>
      </c>
      <c r="H156" s="223">
        <v>34.399999999999999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48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146</v>
      </c>
      <c r="AT156" s="231" t="s">
        <v>142</v>
      </c>
      <c r="AU156" s="231" t="s">
        <v>93</v>
      </c>
      <c r="AY156" s="17" t="s">
        <v>140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91</v>
      </c>
      <c r="BK156" s="232">
        <f>ROUND(I156*H156,2)</f>
        <v>0</v>
      </c>
      <c r="BL156" s="17" t="s">
        <v>146</v>
      </c>
      <c r="BM156" s="231" t="s">
        <v>1738</v>
      </c>
    </row>
    <row r="157" s="2" customFormat="1">
      <c r="A157" s="38"/>
      <c r="B157" s="39"/>
      <c r="C157" s="40"/>
      <c r="D157" s="233" t="s">
        <v>148</v>
      </c>
      <c r="E157" s="40"/>
      <c r="F157" s="234" t="s">
        <v>1739</v>
      </c>
      <c r="G157" s="40"/>
      <c r="H157" s="40"/>
      <c r="I157" s="235"/>
      <c r="J157" s="40"/>
      <c r="K157" s="40"/>
      <c r="L157" s="44"/>
      <c r="M157" s="236"/>
      <c r="N157" s="237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148</v>
      </c>
      <c r="AU157" s="17" t="s">
        <v>93</v>
      </c>
    </row>
    <row r="158" s="14" customFormat="1">
      <c r="A158" s="14"/>
      <c r="B158" s="248"/>
      <c r="C158" s="249"/>
      <c r="D158" s="233" t="s">
        <v>150</v>
      </c>
      <c r="E158" s="250" t="s">
        <v>1</v>
      </c>
      <c r="F158" s="251" t="s">
        <v>1740</v>
      </c>
      <c r="G158" s="249"/>
      <c r="H158" s="252">
        <v>34.399999999999999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150</v>
      </c>
      <c r="AU158" s="258" t="s">
        <v>93</v>
      </c>
      <c r="AV158" s="14" t="s">
        <v>93</v>
      </c>
      <c r="AW158" s="14" t="s">
        <v>36</v>
      </c>
      <c r="AX158" s="14" t="s">
        <v>91</v>
      </c>
      <c r="AY158" s="258" t="s">
        <v>140</v>
      </c>
    </row>
    <row r="159" s="2" customFormat="1" ht="14.4" customHeight="1">
      <c r="A159" s="38"/>
      <c r="B159" s="39"/>
      <c r="C159" s="219" t="s">
        <v>207</v>
      </c>
      <c r="D159" s="219" t="s">
        <v>142</v>
      </c>
      <c r="E159" s="220" t="s">
        <v>1741</v>
      </c>
      <c r="F159" s="221" t="s">
        <v>1742</v>
      </c>
      <c r="G159" s="222" t="s">
        <v>232</v>
      </c>
      <c r="H159" s="223">
        <v>34.399999999999999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48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146</v>
      </c>
      <c r="AT159" s="231" t="s">
        <v>142</v>
      </c>
      <c r="AU159" s="231" t="s">
        <v>93</v>
      </c>
      <c r="AY159" s="17" t="s">
        <v>140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91</v>
      </c>
      <c r="BK159" s="232">
        <f>ROUND(I159*H159,2)</f>
        <v>0</v>
      </c>
      <c r="BL159" s="17" t="s">
        <v>146</v>
      </c>
      <c r="BM159" s="231" t="s">
        <v>1743</v>
      </c>
    </row>
    <row r="160" s="2" customFormat="1">
      <c r="A160" s="38"/>
      <c r="B160" s="39"/>
      <c r="C160" s="40"/>
      <c r="D160" s="233" t="s">
        <v>148</v>
      </c>
      <c r="E160" s="40"/>
      <c r="F160" s="234" t="s">
        <v>1744</v>
      </c>
      <c r="G160" s="40"/>
      <c r="H160" s="40"/>
      <c r="I160" s="235"/>
      <c r="J160" s="40"/>
      <c r="K160" s="40"/>
      <c r="L160" s="44"/>
      <c r="M160" s="236"/>
      <c r="N160" s="237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148</v>
      </c>
      <c r="AU160" s="17" t="s">
        <v>93</v>
      </c>
    </row>
    <row r="161" s="2" customFormat="1" ht="14.4" customHeight="1">
      <c r="A161" s="38"/>
      <c r="B161" s="39"/>
      <c r="C161" s="219" t="s">
        <v>214</v>
      </c>
      <c r="D161" s="219" t="s">
        <v>142</v>
      </c>
      <c r="E161" s="220" t="s">
        <v>246</v>
      </c>
      <c r="F161" s="221" t="s">
        <v>247</v>
      </c>
      <c r="G161" s="222" t="s">
        <v>232</v>
      </c>
      <c r="H161" s="223">
        <v>300.5</v>
      </c>
      <c r="I161" s="224"/>
      <c r="J161" s="225">
        <f>ROUND(I161*H161,2)</f>
        <v>0</v>
      </c>
      <c r="K161" s="226"/>
      <c r="L161" s="44"/>
      <c r="M161" s="227" t="s">
        <v>1</v>
      </c>
      <c r="N161" s="228" t="s">
        <v>48</v>
      </c>
      <c r="O161" s="91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1" t="s">
        <v>146</v>
      </c>
      <c r="AT161" s="231" t="s">
        <v>142</v>
      </c>
      <c r="AU161" s="231" t="s">
        <v>93</v>
      </c>
      <c r="AY161" s="17" t="s">
        <v>140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7" t="s">
        <v>91</v>
      </c>
      <c r="BK161" s="232">
        <f>ROUND(I161*H161,2)</f>
        <v>0</v>
      </c>
      <c r="BL161" s="17" t="s">
        <v>146</v>
      </c>
      <c r="BM161" s="231" t="s">
        <v>1745</v>
      </c>
    </row>
    <row r="162" s="2" customFormat="1">
      <c r="A162" s="38"/>
      <c r="B162" s="39"/>
      <c r="C162" s="40"/>
      <c r="D162" s="233" t="s">
        <v>148</v>
      </c>
      <c r="E162" s="40"/>
      <c r="F162" s="234" t="s">
        <v>249</v>
      </c>
      <c r="G162" s="40"/>
      <c r="H162" s="40"/>
      <c r="I162" s="235"/>
      <c r="J162" s="40"/>
      <c r="K162" s="40"/>
      <c r="L162" s="44"/>
      <c r="M162" s="236"/>
      <c r="N162" s="237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148</v>
      </c>
      <c r="AU162" s="17" t="s">
        <v>93</v>
      </c>
    </row>
    <row r="163" s="13" customFormat="1">
      <c r="A163" s="13"/>
      <c r="B163" s="238"/>
      <c r="C163" s="239"/>
      <c r="D163" s="233" t="s">
        <v>150</v>
      </c>
      <c r="E163" s="240" t="s">
        <v>1</v>
      </c>
      <c r="F163" s="241" t="s">
        <v>1746</v>
      </c>
      <c r="G163" s="239"/>
      <c r="H163" s="240" t="s">
        <v>1</v>
      </c>
      <c r="I163" s="242"/>
      <c r="J163" s="239"/>
      <c r="K163" s="239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150</v>
      </c>
      <c r="AU163" s="247" t="s">
        <v>93</v>
      </c>
      <c r="AV163" s="13" t="s">
        <v>91</v>
      </c>
      <c r="AW163" s="13" t="s">
        <v>36</v>
      </c>
      <c r="AX163" s="13" t="s">
        <v>83</v>
      </c>
      <c r="AY163" s="247" t="s">
        <v>140</v>
      </c>
    </row>
    <row r="164" s="13" customFormat="1">
      <c r="A164" s="13"/>
      <c r="B164" s="238"/>
      <c r="C164" s="239"/>
      <c r="D164" s="233" t="s">
        <v>150</v>
      </c>
      <c r="E164" s="240" t="s">
        <v>1</v>
      </c>
      <c r="F164" s="241" t="s">
        <v>912</v>
      </c>
      <c r="G164" s="239"/>
      <c r="H164" s="240" t="s">
        <v>1</v>
      </c>
      <c r="I164" s="242"/>
      <c r="J164" s="239"/>
      <c r="K164" s="239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150</v>
      </c>
      <c r="AU164" s="247" t="s">
        <v>93</v>
      </c>
      <c r="AV164" s="13" t="s">
        <v>91</v>
      </c>
      <c r="AW164" s="13" t="s">
        <v>36</v>
      </c>
      <c r="AX164" s="13" t="s">
        <v>83</v>
      </c>
      <c r="AY164" s="247" t="s">
        <v>140</v>
      </c>
    </row>
    <row r="165" s="14" customFormat="1">
      <c r="A165" s="14"/>
      <c r="B165" s="248"/>
      <c r="C165" s="249"/>
      <c r="D165" s="233" t="s">
        <v>150</v>
      </c>
      <c r="E165" s="250" t="s">
        <v>1</v>
      </c>
      <c r="F165" s="251" t="s">
        <v>389</v>
      </c>
      <c r="G165" s="249"/>
      <c r="H165" s="252">
        <v>37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150</v>
      </c>
      <c r="AU165" s="258" t="s">
        <v>93</v>
      </c>
      <c r="AV165" s="14" t="s">
        <v>93</v>
      </c>
      <c r="AW165" s="14" t="s">
        <v>36</v>
      </c>
      <c r="AX165" s="14" t="s">
        <v>83</v>
      </c>
      <c r="AY165" s="258" t="s">
        <v>140</v>
      </c>
    </row>
    <row r="166" s="13" customFormat="1">
      <c r="A166" s="13"/>
      <c r="B166" s="238"/>
      <c r="C166" s="239"/>
      <c r="D166" s="233" t="s">
        <v>150</v>
      </c>
      <c r="E166" s="240" t="s">
        <v>1</v>
      </c>
      <c r="F166" s="241" t="s">
        <v>914</v>
      </c>
      <c r="G166" s="239"/>
      <c r="H166" s="240" t="s">
        <v>1</v>
      </c>
      <c r="I166" s="242"/>
      <c r="J166" s="239"/>
      <c r="K166" s="239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150</v>
      </c>
      <c r="AU166" s="247" t="s">
        <v>93</v>
      </c>
      <c r="AV166" s="13" t="s">
        <v>91</v>
      </c>
      <c r="AW166" s="13" t="s">
        <v>36</v>
      </c>
      <c r="AX166" s="13" t="s">
        <v>83</v>
      </c>
      <c r="AY166" s="247" t="s">
        <v>140</v>
      </c>
    </row>
    <row r="167" s="14" customFormat="1">
      <c r="A167" s="14"/>
      <c r="B167" s="248"/>
      <c r="C167" s="249"/>
      <c r="D167" s="233" t="s">
        <v>150</v>
      </c>
      <c r="E167" s="250" t="s">
        <v>1</v>
      </c>
      <c r="F167" s="251" t="s">
        <v>1747</v>
      </c>
      <c r="G167" s="249"/>
      <c r="H167" s="252">
        <v>263.5</v>
      </c>
      <c r="I167" s="253"/>
      <c r="J167" s="249"/>
      <c r="K167" s="249"/>
      <c r="L167" s="254"/>
      <c r="M167" s="255"/>
      <c r="N167" s="256"/>
      <c r="O167" s="256"/>
      <c r="P167" s="256"/>
      <c r="Q167" s="256"/>
      <c r="R167" s="256"/>
      <c r="S167" s="256"/>
      <c r="T167" s="25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8" t="s">
        <v>150</v>
      </c>
      <c r="AU167" s="258" t="s">
        <v>93</v>
      </c>
      <c r="AV167" s="14" t="s">
        <v>93</v>
      </c>
      <c r="AW167" s="14" t="s">
        <v>36</v>
      </c>
      <c r="AX167" s="14" t="s">
        <v>83</v>
      </c>
      <c r="AY167" s="258" t="s">
        <v>140</v>
      </c>
    </row>
    <row r="168" s="15" customFormat="1">
      <c r="A168" s="15"/>
      <c r="B168" s="259"/>
      <c r="C168" s="260"/>
      <c r="D168" s="233" t="s">
        <v>150</v>
      </c>
      <c r="E168" s="261" t="s">
        <v>1</v>
      </c>
      <c r="F168" s="262" t="s">
        <v>155</v>
      </c>
      <c r="G168" s="260"/>
      <c r="H168" s="263">
        <v>300.5</v>
      </c>
      <c r="I168" s="264"/>
      <c r="J168" s="260"/>
      <c r="K168" s="260"/>
      <c r="L168" s="265"/>
      <c r="M168" s="266"/>
      <c r="N168" s="267"/>
      <c r="O168" s="267"/>
      <c r="P168" s="267"/>
      <c r="Q168" s="267"/>
      <c r="R168" s="267"/>
      <c r="S168" s="267"/>
      <c r="T168" s="268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9" t="s">
        <v>150</v>
      </c>
      <c r="AU168" s="269" t="s">
        <v>93</v>
      </c>
      <c r="AV168" s="15" t="s">
        <v>146</v>
      </c>
      <c r="AW168" s="15" t="s">
        <v>36</v>
      </c>
      <c r="AX168" s="15" t="s">
        <v>91</v>
      </c>
      <c r="AY168" s="269" t="s">
        <v>140</v>
      </c>
    </row>
    <row r="169" s="2" customFormat="1" ht="14.4" customHeight="1">
      <c r="A169" s="38"/>
      <c r="B169" s="39"/>
      <c r="C169" s="219" t="s">
        <v>221</v>
      </c>
      <c r="D169" s="219" t="s">
        <v>142</v>
      </c>
      <c r="E169" s="220" t="s">
        <v>253</v>
      </c>
      <c r="F169" s="221" t="s">
        <v>254</v>
      </c>
      <c r="G169" s="222" t="s">
        <v>232</v>
      </c>
      <c r="H169" s="223">
        <v>300.5</v>
      </c>
      <c r="I169" s="224"/>
      <c r="J169" s="225">
        <f>ROUND(I169*H169,2)</f>
        <v>0</v>
      </c>
      <c r="K169" s="226"/>
      <c r="L169" s="44"/>
      <c r="M169" s="227" t="s">
        <v>1</v>
      </c>
      <c r="N169" s="228" t="s">
        <v>48</v>
      </c>
      <c r="O169" s="91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1" t="s">
        <v>146</v>
      </c>
      <c r="AT169" s="231" t="s">
        <v>142</v>
      </c>
      <c r="AU169" s="231" t="s">
        <v>93</v>
      </c>
      <c r="AY169" s="17" t="s">
        <v>140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7" t="s">
        <v>91</v>
      </c>
      <c r="BK169" s="232">
        <f>ROUND(I169*H169,2)</f>
        <v>0</v>
      </c>
      <c r="BL169" s="17" t="s">
        <v>146</v>
      </c>
      <c r="BM169" s="231" t="s">
        <v>1748</v>
      </c>
    </row>
    <row r="170" s="2" customFormat="1">
      <c r="A170" s="38"/>
      <c r="B170" s="39"/>
      <c r="C170" s="40"/>
      <c r="D170" s="233" t="s">
        <v>148</v>
      </c>
      <c r="E170" s="40"/>
      <c r="F170" s="234" t="s">
        <v>256</v>
      </c>
      <c r="G170" s="40"/>
      <c r="H170" s="40"/>
      <c r="I170" s="235"/>
      <c r="J170" s="40"/>
      <c r="K170" s="40"/>
      <c r="L170" s="44"/>
      <c r="M170" s="236"/>
      <c r="N170" s="237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148</v>
      </c>
      <c r="AU170" s="17" t="s">
        <v>93</v>
      </c>
    </row>
    <row r="171" s="2" customFormat="1" ht="14.4" customHeight="1">
      <c r="A171" s="38"/>
      <c r="B171" s="39"/>
      <c r="C171" s="219" t="s">
        <v>229</v>
      </c>
      <c r="D171" s="219" t="s">
        <v>142</v>
      </c>
      <c r="E171" s="220" t="s">
        <v>257</v>
      </c>
      <c r="F171" s="221" t="s">
        <v>258</v>
      </c>
      <c r="G171" s="222" t="s">
        <v>145</v>
      </c>
      <c r="H171" s="223">
        <v>4.2000000000000002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48</v>
      </c>
      <c r="O171" s="91"/>
      <c r="P171" s="229">
        <f>O171*H171</f>
        <v>0</v>
      </c>
      <c r="Q171" s="229">
        <v>0.00084000000000000003</v>
      </c>
      <c r="R171" s="229">
        <f>Q171*H171</f>
        <v>0.0035280000000000003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146</v>
      </c>
      <c r="AT171" s="231" t="s">
        <v>142</v>
      </c>
      <c r="AU171" s="231" t="s">
        <v>93</v>
      </c>
      <c r="AY171" s="17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91</v>
      </c>
      <c r="BK171" s="232">
        <f>ROUND(I171*H171,2)</f>
        <v>0</v>
      </c>
      <c r="BL171" s="17" t="s">
        <v>146</v>
      </c>
      <c r="BM171" s="231" t="s">
        <v>1749</v>
      </c>
    </row>
    <row r="172" s="2" customFormat="1">
      <c r="A172" s="38"/>
      <c r="B172" s="39"/>
      <c r="C172" s="40"/>
      <c r="D172" s="233" t="s">
        <v>148</v>
      </c>
      <c r="E172" s="40"/>
      <c r="F172" s="234" t="s">
        <v>260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148</v>
      </c>
      <c r="AU172" s="17" t="s">
        <v>93</v>
      </c>
    </row>
    <row r="173" s="13" customFormat="1">
      <c r="A173" s="13"/>
      <c r="B173" s="238"/>
      <c r="C173" s="239"/>
      <c r="D173" s="233" t="s">
        <v>150</v>
      </c>
      <c r="E173" s="240" t="s">
        <v>1</v>
      </c>
      <c r="F173" s="241" t="s">
        <v>1746</v>
      </c>
      <c r="G173" s="239"/>
      <c r="H173" s="240" t="s">
        <v>1</v>
      </c>
      <c r="I173" s="242"/>
      <c r="J173" s="239"/>
      <c r="K173" s="239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150</v>
      </c>
      <c r="AU173" s="247" t="s">
        <v>93</v>
      </c>
      <c r="AV173" s="13" t="s">
        <v>91</v>
      </c>
      <c r="AW173" s="13" t="s">
        <v>36</v>
      </c>
      <c r="AX173" s="13" t="s">
        <v>83</v>
      </c>
      <c r="AY173" s="247" t="s">
        <v>140</v>
      </c>
    </row>
    <row r="174" s="14" customFormat="1">
      <c r="A174" s="14"/>
      <c r="B174" s="248"/>
      <c r="C174" s="249"/>
      <c r="D174" s="233" t="s">
        <v>150</v>
      </c>
      <c r="E174" s="250" t="s">
        <v>1</v>
      </c>
      <c r="F174" s="251" t="s">
        <v>1750</v>
      </c>
      <c r="G174" s="249"/>
      <c r="H174" s="252">
        <v>4.2000000000000002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150</v>
      </c>
      <c r="AU174" s="258" t="s">
        <v>93</v>
      </c>
      <c r="AV174" s="14" t="s">
        <v>93</v>
      </c>
      <c r="AW174" s="14" t="s">
        <v>36</v>
      </c>
      <c r="AX174" s="14" t="s">
        <v>91</v>
      </c>
      <c r="AY174" s="258" t="s">
        <v>140</v>
      </c>
    </row>
    <row r="175" s="2" customFormat="1" ht="14.4" customHeight="1">
      <c r="A175" s="38"/>
      <c r="B175" s="39"/>
      <c r="C175" s="219" t="s">
        <v>236</v>
      </c>
      <c r="D175" s="219" t="s">
        <v>142</v>
      </c>
      <c r="E175" s="220" t="s">
        <v>264</v>
      </c>
      <c r="F175" s="221" t="s">
        <v>265</v>
      </c>
      <c r="G175" s="222" t="s">
        <v>145</v>
      </c>
      <c r="H175" s="223">
        <v>653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48</v>
      </c>
      <c r="O175" s="91"/>
      <c r="P175" s="229">
        <f>O175*H175</f>
        <v>0</v>
      </c>
      <c r="Q175" s="229">
        <v>0.00084999999999999995</v>
      </c>
      <c r="R175" s="229">
        <f>Q175*H175</f>
        <v>0.55504999999999993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146</v>
      </c>
      <c r="AT175" s="231" t="s">
        <v>142</v>
      </c>
      <c r="AU175" s="231" t="s">
        <v>93</v>
      </c>
      <c r="AY175" s="17" t="s">
        <v>140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91</v>
      </c>
      <c r="BK175" s="232">
        <f>ROUND(I175*H175,2)</f>
        <v>0</v>
      </c>
      <c r="BL175" s="17" t="s">
        <v>146</v>
      </c>
      <c r="BM175" s="231" t="s">
        <v>1751</v>
      </c>
    </row>
    <row r="176" s="2" customFormat="1">
      <c r="A176" s="38"/>
      <c r="B176" s="39"/>
      <c r="C176" s="40"/>
      <c r="D176" s="233" t="s">
        <v>148</v>
      </c>
      <c r="E176" s="40"/>
      <c r="F176" s="234" t="s">
        <v>267</v>
      </c>
      <c r="G176" s="40"/>
      <c r="H176" s="40"/>
      <c r="I176" s="235"/>
      <c r="J176" s="40"/>
      <c r="K176" s="40"/>
      <c r="L176" s="44"/>
      <c r="M176" s="236"/>
      <c r="N176" s="237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148</v>
      </c>
      <c r="AU176" s="17" t="s">
        <v>93</v>
      </c>
    </row>
    <row r="177" s="2" customFormat="1" ht="14.4" customHeight="1">
      <c r="A177" s="38"/>
      <c r="B177" s="39"/>
      <c r="C177" s="219" t="s">
        <v>245</v>
      </c>
      <c r="D177" s="219" t="s">
        <v>142</v>
      </c>
      <c r="E177" s="220" t="s">
        <v>269</v>
      </c>
      <c r="F177" s="221" t="s">
        <v>270</v>
      </c>
      <c r="G177" s="222" t="s">
        <v>145</v>
      </c>
      <c r="H177" s="223">
        <v>4.2000000000000002</v>
      </c>
      <c r="I177" s="224"/>
      <c r="J177" s="225">
        <f>ROUND(I177*H177,2)</f>
        <v>0</v>
      </c>
      <c r="K177" s="226"/>
      <c r="L177" s="44"/>
      <c r="M177" s="227" t="s">
        <v>1</v>
      </c>
      <c r="N177" s="228" t="s">
        <v>48</v>
      </c>
      <c r="O177" s="91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31" t="s">
        <v>146</v>
      </c>
      <c r="AT177" s="231" t="s">
        <v>142</v>
      </c>
      <c r="AU177" s="231" t="s">
        <v>93</v>
      </c>
      <c r="AY177" s="17" t="s">
        <v>140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7" t="s">
        <v>91</v>
      </c>
      <c r="BK177" s="232">
        <f>ROUND(I177*H177,2)</f>
        <v>0</v>
      </c>
      <c r="BL177" s="17" t="s">
        <v>146</v>
      </c>
      <c r="BM177" s="231" t="s">
        <v>1752</v>
      </c>
    </row>
    <row r="178" s="2" customFormat="1">
      <c r="A178" s="38"/>
      <c r="B178" s="39"/>
      <c r="C178" s="40"/>
      <c r="D178" s="233" t="s">
        <v>148</v>
      </c>
      <c r="E178" s="40"/>
      <c r="F178" s="234" t="s">
        <v>272</v>
      </c>
      <c r="G178" s="40"/>
      <c r="H178" s="40"/>
      <c r="I178" s="235"/>
      <c r="J178" s="40"/>
      <c r="K178" s="40"/>
      <c r="L178" s="44"/>
      <c r="M178" s="236"/>
      <c r="N178" s="237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148</v>
      </c>
      <c r="AU178" s="17" t="s">
        <v>93</v>
      </c>
    </row>
    <row r="179" s="2" customFormat="1" ht="14.4" customHeight="1">
      <c r="A179" s="38"/>
      <c r="B179" s="39"/>
      <c r="C179" s="219" t="s">
        <v>252</v>
      </c>
      <c r="D179" s="219" t="s">
        <v>142</v>
      </c>
      <c r="E179" s="220" t="s">
        <v>274</v>
      </c>
      <c r="F179" s="221" t="s">
        <v>275</v>
      </c>
      <c r="G179" s="222" t="s">
        <v>145</v>
      </c>
      <c r="H179" s="223">
        <v>653</v>
      </c>
      <c r="I179" s="224"/>
      <c r="J179" s="225">
        <f>ROUND(I179*H179,2)</f>
        <v>0</v>
      </c>
      <c r="K179" s="226"/>
      <c r="L179" s="44"/>
      <c r="M179" s="227" t="s">
        <v>1</v>
      </c>
      <c r="N179" s="228" t="s">
        <v>48</v>
      </c>
      <c r="O179" s="91"/>
      <c r="P179" s="229">
        <f>O179*H179</f>
        <v>0</v>
      </c>
      <c r="Q179" s="229">
        <v>0</v>
      </c>
      <c r="R179" s="229">
        <f>Q179*H179</f>
        <v>0</v>
      </c>
      <c r="S179" s="229">
        <v>0</v>
      </c>
      <c r="T179" s="23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31" t="s">
        <v>146</v>
      </c>
      <c r="AT179" s="231" t="s">
        <v>142</v>
      </c>
      <c r="AU179" s="231" t="s">
        <v>93</v>
      </c>
      <c r="AY179" s="17" t="s">
        <v>140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7" t="s">
        <v>91</v>
      </c>
      <c r="BK179" s="232">
        <f>ROUND(I179*H179,2)</f>
        <v>0</v>
      </c>
      <c r="BL179" s="17" t="s">
        <v>146</v>
      </c>
      <c r="BM179" s="231" t="s">
        <v>1753</v>
      </c>
    </row>
    <row r="180" s="2" customFormat="1">
      <c r="A180" s="38"/>
      <c r="B180" s="39"/>
      <c r="C180" s="40"/>
      <c r="D180" s="233" t="s">
        <v>148</v>
      </c>
      <c r="E180" s="40"/>
      <c r="F180" s="234" t="s">
        <v>277</v>
      </c>
      <c r="G180" s="40"/>
      <c r="H180" s="40"/>
      <c r="I180" s="235"/>
      <c r="J180" s="40"/>
      <c r="K180" s="40"/>
      <c r="L180" s="44"/>
      <c r="M180" s="236"/>
      <c r="N180" s="237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148</v>
      </c>
      <c r="AU180" s="17" t="s">
        <v>93</v>
      </c>
    </row>
    <row r="181" s="2" customFormat="1" ht="14.4" customHeight="1">
      <c r="A181" s="38"/>
      <c r="B181" s="39"/>
      <c r="C181" s="219" t="s">
        <v>8</v>
      </c>
      <c r="D181" s="219" t="s">
        <v>142</v>
      </c>
      <c r="E181" s="220" t="s">
        <v>1754</v>
      </c>
      <c r="F181" s="221" t="s">
        <v>1755</v>
      </c>
      <c r="G181" s="222" t="s">
        <v>145</v>
      </c>
      <c r="H181" s="223">
        <v>49.600000000000001</v>
      </c>
      <c r="I181" s="224"/>
      <c r="J181" s="225">
        <f>ROUND(I181*H181,2)</f>
        <v>0</v>
      </c>
      <c r="K181" s="226"/>
      <c r="L181" s="44"/>
      <c r="M181" s="227" t="s">
        <v>1</v>
      </c>
      <c r="N181" s="228" t="s">
        <v>48</v>
      </c>
      <c r="O181" s="91"/>
      <c r="P181" s="229">
        <f>O181*H181</f>
        <v>0</v>
      </c>
      <c r="Q181" s="229">
        <v>0.0062199999999999998</v>
      </c>
      <c r="R181" s="229">
        <f>Q181*H181</f>
        <v>0.30851200000000001</v>
      </c>
      <c r="S181" s="229">
        <v>0</v>
      </c>
      <c r="T181" s="23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31" t="s">
        <v>146</v>
      </c>
      <c r="AT181" s="231" t="s">
        <v>142</v>
      </c>
      <c r="AU181" s="231" t="s">
        <v>93</v>
      </c>
      <c r="AY181" s="17" t="s">
        <v>140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7" t="s">
        <v>91</v>
      </c>
      <c r="BK181" s="232">
        <f>ROUND(I181*H181,2)</f>
        <v>0</v>
      </c>
      <c r="BL181" s="17" t="s">
        <v>146</v>
      </c>
      <c r="BM181" s="231" t="s">
        <v>1756</v>
      </c>
    </row>
    <row r="182" s="2" customFormat="1">
      <c r="A182" s="38"/>
      <c r="B182" s="39"/>
      <c r="C182" s="40"/>
      <c r="D182" s="233" t="s">
        <v>148</v>
      </c>
      <c r="E182" s="40"/>
      <c r="F182" s="234" t="s">
        <v>1757</v>
      </c>
      <c r="G182" s="40"/>
      <c r="H182" s="40"/>
      <c r="I182" s="235"/>
      <c r="J182" s="40"/>
      <c r="K182" s="40"/>
      <c r="L182" s="44"/>
      <c r="M182" s="236"/>
      <c r="N182" s="237"/>
      <c r="O182" s="91"/>
      <c r="P182" s="91"/>
      <c r="Q182" s="91"/>
      <c r="R182" s="91"/>
      <c r="S182" s="91"/>
      <c r="T182" s="92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T182" s="17" t="s">
        <v>148</v>
      </c>
      <c r="AU182" s="17" t="s">
        <v>93</v>
      </c>
    </row>
    <row r="183" s="13" customFormat="1">
      <c r="A183" s="13"/>
      <c r="B183" s="238"/>
      <c r="C183" s="239"/>
      <c r="D183" s="233" t="s">
        <v>150</v>
      </c>
      <c r="E183" s="240" t="s">
        <v>1</v>
      </c>
      <c r="F183" s="241" t="s">
        <v>1758</v>
      </c>
      <c r="G183" s="239"/>
      <c r="H183" s="240" t="s">
        <v>1</v>
      </c>
      <c r="I183" s="242"/>
      <c r="J183" s="239"/>
      <c r="K183" s="239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150</v>
      </c>
      <c r="AU183" s="247" t="s">
        <v>93</v>
      </c>
      <c r="AV183" s="13" t="s">
        <v>91</v>
      </c>
      <c r="AW183" s="13" t="s">
        <v>36</v>
      </c>
      <c r="AX183" s="13" t="s">
        <v>83</v>
      </c>
      <c r="AY183" s="247" t="s">
        <v>140</v>
      </c>
    </row>
    <row r="184" s="14" customFormat="1">
      <c r="A184" s="14"/>
      <c r="B184" s="248"/>
      <c r="C184" s="249"/>
      <c r="D184" s="233" t="s">
        <v>150</v>
      </c>
      <c r="E184" s="250" t="s">
        <v>1</v>
      </c>
      <c r="F184" s="251" t="s">
        <v>1759</v>
      </c>
      <c r="G184" s="249"/>
      <c r="H184" s="252">
        <v>20</v>
      </c>
      <c r="I184" s="253"/>
      <c r="J184" s="249"/>
      <c r="K184" s="249"/>
      <c r="L184" s="254"/>
      <c r="M184" s="255"/>
      <c r="N184" s="256"/>
      <c r="O184" s="256"/>
      <c r="P184" s="256"/>
      <c r="Q184" s="256"/>
      <c r="R184" s="256"/>
      <c r="S184" s="256"/>
      <c r="T184" s="257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8" t="s">
        <v>150</v>
      </c>
      <c r="AU184" s="258" t="s">
        <v>93</v>
      </c>
      <c r="AV184" s="14" t="s">
        <v>93</v>
      </c>
      <c r="AW184" s="14" t="s">
        <v>36</v>
      </c>
      <c r="AX184" s="14" t="s">
        <v>83</v>
      </c>
      <c r="AY184" s="258" t="s">
        <v>140</v>
      </c>
    </row>
    <row r="185" s="14" customFormat="1">
      <c r="A185" s="14"/>
      <c r="B185" s="248"/>
      <c r="C185" s="249"/>
      <c r="D185" s="233" t="s">
        <v>150</v>
      </c>
      <c r="E185" s="250" t="s">
        <v>1</v>
      </c>
      <c r="F185" s="251" t="s">
        <v>1760</v>
      </c>
      <c r="G185" s="249"/>
      <c r="H185" s="252">
        <v>29.600000000000001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8" t="s">
        <v>150</v>
      </c>
      <c r="AU185" s="258" t="s">
        <v>93</v>
      </c>
      <c r="AV185" s="14" t="s">
        <v>93</v>
      </c>
      <c r="AW185" s="14" t="s">
        <v>36</v>
      </c>
      <c r="AX185" s="14" t="s">
        <v>83</v>
      </c>
      <c r="AY185" s="258" t="s">
        <v>140</v>
      </c>
    </row>
    <row r="186" s="15" customFormat="1">
      <c r="A186" s="15"/>
      <c r="B186" s="259"/>
      <c r="C186" s="260"/>
      <c r="D186" s="233" t="s">
        <v>150</v>
      </c>
      <c r="E186" s="261" t="s">
        <v>1</v>
      </c>
      <c r="F186" s="262" t="s">
        <v>155</v>
      </c>
      <c r="G186" s="260"/>
      <c r="H186" s="263">
        <v>49.600000000000001</v>
      </c>
      <c r="I186" s="264"/>
      <c r="J186" s="260"/>
      <c r="K186" s="260"/>
      <c r="L186" s="265"/>
      <c r="M186" s="266"/>
      <c r="N186" s="267"/>
      <c r="O186" s="267"/>
      <c r="P186" s="267"/>
      <c r="Q186" s="267"/>
      <c r="R186" s="267"/>
      <c r="S186" s="267"/>
      <c r="T186" s="26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9" t="s">
        <v>150</v>
      </c>
      <c r="AU186" s="269" t="s">
        <v>93</v>
      </c>
      <c r="AV186" s="15" t="s">
        <v>146</v>
      </c>
      <c r="AW186" s="15" t="s">
        <v>36</v>
      </c>
      <c r="AX186" s="15" t="s">
        <v>91</v>
      </c>
      <c r="AY186" s="269" t="s">
        <v>140</v>
      </c>
    </row>
    <row r="187" s="2" customFormat="1" ht="14.4" customHeight="1">
      <c r="A187" s="38"/>
      <c r="B187" s="39"/>
      <c r="C187" s="219" t="s">
        <v>263</v>
      </c>
      <c r="D187" s="219" t="s">
        <v>142</v>
      </c>
      <c r="E187" s="220" t="s">
        <v>1761</v>
      </c>
      <c r="F187" s="221" t="s">
        <v>1762</v>
      </c>
      <c r="G187" s="222" t="s">
        <v>145</v>
      </c>
      <c r="H187" s="223">
        <v>49.600000000000001</v>
      </c>
      <c r="I187" s="224"/>
      <c r="J187" s="225">
        <f>ROUND(I187*H187,2)</f>
        <v>0</v>
      </c>
      <c r="K187" s="226"/>
      <c r="L187" s="44"/>
      <c r="M187" s="227" t="s">
        <v>1</v>
      </c>
      <c r="N187" s="228" t="s">
        <v>48</v>
      </c>
      <c r="O187" s="91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31" t="s">
        <v>146</v>
      </c>
      <c r="AT187" s="231" t="s">
        <v>142</v>
      </c>
      <c r="AU187" s="231" t="s">
        <v>93</v>
      </c>
      <c r="AY187" s="17" t="s">
        <v>140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7" t="s">
        <v>91</v>
      </c>
      <c r="BK187" s="232">
        <f>ROUND(I187*H187,2)</f>
        <v>0</v>
      </c>
      <c r="BL187" s="17" t="s">
        <v>146</v>
      </c>
      <c r="BM187" s="231" t="s">
        <v>1763</v>
      </c>
    </row>
    <row r="188" s="2" customFormat="1">
      <c r="A188" s="38"/>
      <c r="B188" s="39"/>
      <c r="C188" s="40"/>
      <c r="D188" s="233" t="s">
        <v>148</v>
      </c>
      <c r="E188" s="40"/>
      <c r="F188" s="234" t="s">
        <v>1764</v>
      </c>
      <c r="G188" s="40"/>
      <c r="H188" s="40"/>
      <c r="I188" s="235"/>
      <c r="J188" s="40"/>
      <c r="K188" s="40"/>
      <c r="L188" s="44"/>
      <c r="M188" s="236"/>
      <c r="N188" s="237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148</v>
      </c>
      <c r="AU188" s="17" t="s">
        <v>93</v>
      </c>
    </row>
    <row r="189" s="2" customFormat="1" ht="14.4" customHeight="1">
      <c r="A189" s="38"/>
      <c r="B189" s="39"/>
      <c r="C189" s="219" t="s">
        <v>268</v>
      </c>
      <c r="D189" s="219" t="s">
        <v>142</v>
      </c>
      <c r="E189" s="220" t="s">
        <v>1765</v>
      </c>
      <c r="F189" s="221" t="s">
        <v>1766</v>
      </c>
      <c r="G189" s="222" t="s">
        <v>232</v>
      </c>
      <c r="H189" s="223">
        <v>34.399999999999999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48</v>
      </c>
      <c r="O189" s="91"/>
      <c r="P189" s="229">
        <f>O189*H189</f>
        <v>0</v>
      </c>
      <c r="Q189" s="229">
        <v>0.0027200000000000002</v>
      </c>
      <c r="R189" s="229">
        <f>Q189*H189</f>
        <v>0.093567999999999998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146</v>
      </c>
      <c r="AT189" s="231" t="s">
        <v>142</v>
      </c>
      <c r="AU189" s="231" t="s">
        <v>93</v>
      </c>
      <c r="AY189" s="17" t="s">
        <v>140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91</v>
      </c>
      <c r="BK189" s="232">
        <f>ROUND(I189*H189,2)</f>
        <v>0</v>
      </c>
      <c r="BL189" s="17" t="s">
        <v>146</v>
      </c>
      <c r="BM189" s="231" t="s">
        <v>1767</v>
      </c>
    </row>
    <row r="190" s="2" customFormat="1">
      <c r="A190" s="38"/>
      <c r="B190" s="39"/>
      <c r="C190" s="40"/>
      <c r="D190" s="233" t="s">
        <v>148</v>
      </c>
      <c r="E190" s="40"/>
      <c r="F190" s="234" t="s">
        <v>1768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148</v>
      </c>
      <c r="AU190" s="17" t="s">
        <v>93</v>
      </c>
    </row>
    <row r="191" s="14" customFormat="1">
      <c r="A191" s="14"/>
      <c r="B191" s="248"/>
      <c r="C191" s="249"/>
      <c r="D191" s="233" t="s">
        <v>150</v>
      </c>
      <c r="E191" s="250" t="s">
        <v>1</v>
      </c>
      <c r="F191" s="251" t="s">
        <v>1740</v>
      </c>
      <c r="G191" s="249"/>
      <c r="H191" s="252">
        <v>34.399999999999999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8" t="s">
        <v>150</v>
      </c>
      <c r="AU191" s="258" t="s">
        <v>93</v>
      </c>
      <c r="AV191" s="14" t="s">
        <v>93</v>
      </c>
      <c r="AW191" s="14" t="s">
        <v>36</v>
      </c>
      <c r="AX191" s="14" t="s">
        <v>91</v>
      </c>
      <c r="AY191" s="258" t="s">
        <v>140</v>
      </c>
    </row>
    <row r="192" s="2" customFormat="1" ht="14.4" customHeight="1">
      <c r="A192" s="38"/>
      <c r="B192" s="39"/>
      <c r="C192" s="219" t="s">
        <v>273</v>
      </c>
      <c r="D192" s="219" t="s">
        <v>142</v>
      </c>
      <c r="E192" s="220" t="s">
        <v>1769</v>
      </c>
      <c r="F192" s="221" t="s">
        <v>1770</v>
      </c>
      <c r="G192" s="222" t="s">
        <v>232</v>
      </c>
      <c r="H192" s="223">
        <v>34.399999999999999</v>
      </c>
      <c r="I192" s="224"/>
      <c r="J192" s="225">
        <f>ROUND(I192*H192,2)</f>
        <v>0</v>
      </c>
      <c r="K192" s="226"/>
      <c r="L192" s="44"/>
      <c r="M192" s="227" t="s">
        <v>1</v>
      </c>
      <c r="N192" s="228" t="s">
        <v>48</v>
      </c>
      <c r="O192" s="91"/>
      <c r="P192" s="229">
        <f>O192*H192</f>
        <v>0</v>
      </c>
      <c r="Q192" s="229">
        <v>0</v>
      </c>
      <c r="R192" s="229">
        <f>Q192*H192</f>
        <v>0</v>
      </c>
      <c r="S192" s="229">
        <v>0</v>
      </c>
      <c r="T192" s="23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31" t="s">
        <v>146</v>
      </c>
      <c r="AT192" s="231" t="s">
        <v>142</v>
      </c>
      <c r="AU192" s="231" t="s">
        <v>93</v>
      </c>
      <c r="AY192" s="17" t="s">
        <v>140</v>
      </c>
      <c r="BE192" s="232">
        <f>IF(N192="základní",J192,0)</f>
        <v>0</v>
      </c>
      <c r="BF192" s="232">
        <f>IF(N192="snížená",J192,0)</f>
        <v>0</v>
      </c>
      <c r="BG192" s="232">
        <f>IF(N192="zákl. přenesená",J192,0)</f>
        <v>0</v>
      </c>
      <c r="BH192" s="232">
        <f>IF(N192="sníž. přenesená",J192,0)</f>
        <v>0</v>
      </c>
      <c r="BI192" s="232">
        <f>IF(N192="nulová",J192,0)</f>
        <v>0</v>
      </c>
      <c r="BJ192" s="17" t="s">
        <v>91</v>
      </c>
      <c r="BK192" s="232">
        <f>ROUND(I192*H192,2)</f>
        <v>0</v>
      </c>
      <c r="BL192" s="17" t="s">
        <v>146</v>
      </c>
      <c r="BM192" s="231" t="s">
        <v>1771</v>
      </c>
    </row>
    <row r="193" s="2" customFormat="1">
      <c r="A193" s="38"/>
      <c r="B193" s="39"/>
      <c r="C193" s="40"/>
      <c r="D193" s="233" t="s">
        <v>148</v>
      </c>
      <c r="E193" s="40"/>
      <c r="F193" s="234" t="s">
        <v>1772</v>
      </c>
      <c r="G193" s="40"/>
      <c r="H193" s="40"/>
      <c r="I193" s="235"/>
      <c r="J193" s="40"/>
      <c r="K193" s="40"/>
      <c r="L193" s="44"/>
      <c r="M193" s="236"/>
      <c r="N193" s="237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148</v>
      </c>
      <c r="AU193" s="17" t="s">
        <v>93</v>
      </c>
    </row>
    <row r="194" s="2" customFormat="1" ht="14.4" customHeight="1">
      <c r="A194" s="38"/>
      <c r="B194" s="39"/>
      <c r="C194" s="219" t="s">
        <v>278</v>
      </c>
      <c r="D194" s="219" t="s">
        <v>142</v>
      </c>
      <c r="E194" s="220" t="s">
        <v>302</v>
      </c>
      <c r="F194" s="221" t="s">
        <v>303</v>
      </c>
      <c r="G194" s="222" t="s">
        <v>232</v>
      </c>
      <c r="H194" s="223">
        <v>37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48</v>
      </c>
      <c r="O194" s="91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146</v>
      </c>
      <c r="AT194" s="231" t="s">
        <v>142</v>
      </c>
      <c r="AU194" s="231" t="s">
        <v>93</v>
      </c>
      <c r="AY194" s="17" t="s">
        <v>140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91</v>
      </c>
      <c r="BK194" s="232">
        <f>ROUND(I194*H194,2)</f>
        <v>0</v>
      </c>
      <c r="BL194" s="17" t="s">
        <v>146</v>
      </c>
      <c r="BM194" s="231" t="s">
        <v>1773</v>
      </c>
    </row>
    <row r="195" s="2" customFormat="1">
      <c r="A195" s="38"/>
      <c r="B195" s="39"/>
      <c r="C195" s="40"/>
      <c r="D195" s="233" t="s">
        <v>148</v>
      </c>
      <c r="E195" s="40"/>
      <c r="F195" s="234" t="s">
        <v>305</v>
      </c>
      <c r="G195" s="40"/>
      <c r="H195" s="40"/>
      <c r="I195" s="235"/>
      <c r="J195" s="40"/>
      <c r="K195" s="40"/>
      <c r="L195" s="44"/>
      <c r="M195" s="236"/>
      <c r="N195" s="237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148</v>
      </c>
      <c r="AU195" s="17" t="s">
        <v>93</v>
      </c>
    </row>
    <row r="196" s="14" customFormat="1">
      <c r="A196" s="14"/>
      <c r="B196" s="248"/>
      <c r="C196" s="249"/>
      <c r="D196" s="233" t="s">
        <v>150</v>
      </c>
      <c r="E196" s="250" t="s">
        <v>1</v>
      </c>
      <c r="F196" s="251" t="s">
        <v>389</v>
      </c>
      <c r="G196" s="249"/>
      <c r="H196" s="252">
        <v>37</v>
      </c>
      <c r="I196" s="253"/>
      <c r="J196" s="249"/>
      <c r="K196" s="249"/>
      <c r="L196" s="254"/>
      <c r="M196" s="255"/>
      <c r="N196" s="256"/>
      <c r="O196" s="256"/>
      <c r="P196" s="256"/>
      <c r="Q196" s="256"/>
      <c r="R196" s="256"/>
      <c r="S196" s="256"/>
      <c r="T196" s="25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150</v>
      </c>
      <c r="AU196" s="258" t="s">
        <v>93</v>
      </c>
      <c r="AV196" s="14" t="s">
        <v>93</v>
      </c>
      <c r="AW196" s="14" t="s">
        <v>36</v>
      </c>
      <c r="AX196" s="14" t="s">
        <v>91</v>
      </c>
      <c r="AY196" s="258" t="s">
        <v>140</v>
      </c>
    </row>
    <row r="197" s="2" customFormat="1" ht="14.4" customHeight="1">
      <c r="A197" s="38"/>
      <c r="B197" s="39"/>
      <c r="C197" s="219" t="s">
        <v>285</v>
      </c>
      <c r="D197" s="219" t="s">
        <v>142</v>
      </c>
      <c r="E197" s="220" t="s">
        <v>925</v>
      </c>
      <c r="F197" s="221" t="s">
        <v>926</v>
      </c>
      <c r="G197" s="222" t="s">
        <v>232</v>
      </c>
      <c r="H197" s="223">
        <v>297.89999999999998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48</v>
      </c>
      <c r="O197" s="91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146</v>
      </c>
      <c r="AT197" s="231" t="s">
        <v>142</v>
      </c>
      <c r="AU197" s="231" t="s">
        <v>93</v>
      </c>
      <c r="AY197" s="17" t="s">
        <v>140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91</v>
      </c>
      <c r="BK197" s="232">
        <f>ROUND(I197*H197,2)</f>
        <v>0</v>
      </c>
      <c r="BL197" s="17" t="s">
        <v>146</v>
      </c>
      <c r="BM197" s="231" t="s">
        <v>1774</v>
      </c>
    </row>
    <row r="198" s="2" customFormat="1">
      <c r="A198" s="38"/>
      <c r="B198" s="39"/>
      <c r="C198" s="40"/>
      <c r="D198" s="233" t="s">
        <v>148</v>
      </c>
      <c r="E198" s="40"/>
      <c r="F198" s="234" t="s">
        <v>928</v>
      </c>
      <c r="G198" s="40"/>
      <c r="H198" s="40"/>
      <c r="I198" s="235"/>
      <c r="J198" s="40"/>
      <c r="K198" s="40"/>
      <c r="L198" s="44"/>
      <c r="M198" s="236"/>
      <c r="N198" s="237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148</v>
      </c>
      <c r="AU198" s="17" t="s">
        <v>93</v>
      </c>
    </row>
    <row r="199" s="14" customFormat="1">
      <c r="A199" s="14"/>
      <c r="B199" s="248"/>
      <c r="C199" s="249"/>
      <c r="D199" s="233" t="s">
        <v>150</v>
      </c>
      <c r="E199" s="250" t="s">
        <v>1</v>
      </c>
      <c r="F199" s="251" t="s">
        <v>1775</v>
      </c>
      <c r="G199" s="249"/>
      <c r="H199" s="252">
        <v>297.89999999999998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8" t="s">
        <v>150</v>
      </c>
      <c r="AU199" s="258" t="s">
        <v>93</v>
      </c>
      <c r="AV199" s="14" t="s">
        <v>93</v>
      </c>
      <c r="AW199" s="14" t="s">
        <v>36</v>
      </c>
      <c r="AX199" s="14" t="s">
        <v>91</v>
      </c>
      <c r="AY199" s="258" t="s">
        <v>140</v>
      </c>
    </row>
    <row r="200" s="2" customFormat="1" ht="14.4" customHeight="1">
      <c r="A200" s="38"/>
      <c r="B200" s="39"/>
      <c r="C200" s="219" t="s">
        <v>7</v>
      </c>
      <c r="D200" s="219" t="s">
        <v>142</v>
      </c>
      <c r="E200" s="220" t="s">
        <v>307</v>
      </c>
      <c r="F200" s="221" t="s">
        <v>308</v>
      </c>
      <c r="G200" s="222" t="s">
        <v>232</v>
      </c>
      <c r="H200" s="223">
        <v>165.744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48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146</v>
      </c>
      <c r="AT200" s="231" t="s">
        <v>142</v>
      </c>
      <c r="AU200" s="231" t="s">
        <v>93</v>
      </c>
      <c r="AY200" s="17" t="s">
        <v>140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91</v>
      </c>
      <c r="BK200" s="232">
        <f>ROUND(I200*H200,2)</f>
        <v>0</v>
      </c>
      <c r="BL200" s="17" t="s">
        <v>146</v>
      </c>
      <c r="BM200" s="231" t="s">
        <v>1776</v>
      </c>
    </row>
    <row r="201" s="2" customFormat="1">
      <c r="A201" s="38"/>
      <c r="B201" s="39"/>
      <c r="C201" s="40"/>
      <c r="D201" s="233" t="s">
        <v>148</v>
      </c>
      <c r="E201" s="40"/>
      <c r="F201" s="234" t="s">
        <v>310</v>
      </c>
      <c r="G201" s="40"/>
      <c r="H201" s="40"/>
      <c r="I201" s="235"/>
      <c r="J201" s="40"/>
      <c r="K201" s="40"/>
      <c r="L201" s="44"/>
      <c r="M201" s="236"/>
      <c r="N201" s="237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148</v>
      </c>
      <c r="AU201" s="17" t="s">
        <v>93</v>
      </c>
    </row>
    <row r="202" s="13" customFormat="1">
      <c r="A202" s="13"/>
      <c r="B202" s="238"/>
      <c r="C202" s="239"/>
      <c r="D202" s="233" t="s">
        <v>150</v>
      </c>
      <c r="E202" s="240" t="s">
        <v>1</v>
      </c>
      <c r="F202" s="241" t="s">
        <v>1777</v>
      </c>
      <c r="G202" s="239"/>
      <c r="H202" s="240" t="s">
        <v>1</v>
      </c>
      <c r="I202" s="242"/>
      <c r="J202" s="239"/>
      <c r="K202" s="239"/>
      <c r="L202" s="243"/>
      <c r="M202" s="244"/>
      <c r="N202" s="245"/>
      <c r="O202" s="245"/>
      <c r="P202" s="245"/>
      <c r="Q202" s="245"/>
      <c r="R202" s="245"/>
      <c r="S202" s="245"/>
      <c r="T202" s="24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7" t="s">
        <v>150</v>
      </c>
      <c r="AU202" s="247" t="s">
        <v>93</v>
      </c>
      <c r="AV202" s="13" t="s">
        <v>91</v>
      </c>
      <c r="AW202" s="13" t="s">
        <v>36</v>
      </c>
      <c r="AX202" s="13" t="s">
        <v>83</v>
      </c>
      <c r="AY202" s="247" t="s">
        <v>140</v>
      </c>
    </row>
    <row r="203" s="14" customFormat="1">
      <c r="A203" s="14"/>
      <c r="B203" s="248"/>
      <c r="C203" s="249"/>
      <c r="D203" s="233" t="s">
        <v>150</v>
      </c>
      <c r="E203" s="250" t="s">
        <v>1</v>
      </c>
      <c r="F203" s="251" t="s">
        <v>1778</v>
      </c>
      <c r="G203" s="249"/>
      <c r="H203" s="252">
        <v>165.744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8" t="s">
        <v>150</v>
      </c>
      <c r="AU203" s="258" t="s">
        <v>93</v>
      </c>
      <c r="AV203" s="14" t="s">
        <v>93</v>
      </c>
      <c r="AW203" s="14" t="s">
        <v>36</v>
      </c>
      <c r="AX203" s="14" t="s">
        <v>91</v>
      </c>
      <c r="AY203" s="258" t="s">
        <v>140</v>
      </c>
    </row>
    <row r="204" s="2" customFormat="1" ht="14.4" customHeight="1">
      <c r="A204" s="38"/>
      <c r="B204" s="39"/>
      <c r="C204" s="219" t="s">
        <v>296</v>
      </c>
      <c r="D204" s="219" t="s">
        <v>142</v>
      </c>
      <c r="E204" s="220" t="s">
        <v>314</v>
      </c>
      <c r="F204" s="221" t="s">
        <v>315</v>
      </c>
      <c r="G204" s="222" t="s">
        <v>232</v>
      </c>
      <c r="H204" s="223">
        <v>1657.4400000000001</v>
      </c>
      <c r="I204" s="224"/>
      <c r="J204" s="225">
        <f>ROUND(I204*H204,2)</f>
        <v>0</v>
      </c>
      <c r="K204" s="226"/>
      <c r="L204" s="44"/>
      <c r="M204" s="227" t="s">
        <v>1</v>
      </c>
      <c r="N204" s="228" t="s">
        <v>48</v>
      </c>
      <c r="O204" s="91"/>
      <c r="P204" s="229">
        <f>O204*H204</f>
        <v>0</v>
      </c>
      <c r="Q204" s="229">
        <v>0</v>
      </c>
      <c r="R204" s="229">
        <f>Q204*H204</f>
        <v>0</v>
      </c>
      <c r="S204" s="229">
        <v>0</v>
      </c>
      <c r="T204" s="23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31" t="s">
        <v>146</v>
      </c>
      <c r="AT204" s="231" t="s">
        <v>142</v>
      </c>
      <c r="AU204" s="231" t="s">
        <v>93</v>
      </c>
      <c r="AY204" s="17" t="s">
        <v>140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7" t="s">
        <v>91</v>
      </c>
      <c r="BK204" s="232">
        <f>ROUND(I204*H204,2)</f>
        <v>0</v>
      </c>
      <c r="BL204" s="17" t="s">
        <v>146</v>
      </c>
      <c r="BM204" s="231" t="s">
        <v>1779</v>
      </c>
    </row>
    <row r="205" s="2" customFormat="1">
      <c r="A205" s="38"/>
      <c r="B205" s="39"/>
      <c r="C205" s="40"/>
      <c r="D205" s="233" t="s">
        <v>148</v>
      </c>
      <c r="E205" s="40"/>
      <c r="F205" s="234" t="s">
        <v>317</v>
      </c>
      <c r="G205" s="40"/>
      <c r="H205" s="40"/>
      <c r="I205" s="235"/>
      <c r="J205" s="40"/>
      <c r="K205" s="40"/>
      <c r="L205" s="44"/>
      <c r="M205" s="236"/>
      <c r="N205" s="237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148</v>
      </c>
      <c r="AU205" s="17" t="s">
        <v>93</v>
      </c>
    </row>
    <row r="206" s="14" customFormat="1">
      <c r="A206" s="14"/>
      <c r="B206" s="248"/>
      <c r="C206" s="249"/>
      <c r="D206" s="233" t="s">
        <v>150</v>
      </c>
      <c r="E206" s="249"/>
      <c r="F206" s="251" t="s">
        <v>1780</v>
      </c>
      <c r="G206" s="249"/>
      <c r="H206" s="252">
        <v>1657.4400000000001</v>
      </c>
      <c r="I206" s="253"/>
      <c r="J206" s="249"/>
      <c r="K206" s="249"/>
      <c r="L206" s="254"/>
      <c r="M206" s="255"/>
      <c r="N206" s="256"/>
      <c r="O206" s="256"/>
      <c r="P206" s="256"/>
      <c r="Q206" s="256"/>
      <c r="R206" s="256"/>
      <c r="S206" s="256"/>
      <c r="T206" s="25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8" t="s">
        <v>150</v>
      </c>
      <c r="AU206" s="258" t="s">
        <v>93</v>
      </c>
      <c r="AV206" s="14" t="s">
        <v>93</v>
      </c>
      <c r="AW206" s="14" t="s">
        <v>4</v>
      </c>
      <c r="AX206" s="14" t="s">
        <v>91</v>
      </c>
      <c r="AY206" s="258" t="s">
        <v>140</v>
      </c>
    </row>
    <row r="207" s="2" customFormat="1" ht="14.4" customHeight="1">
      <c r="A207" s="38"/>
      <c r="B207" s="39"/>
      <c r="C207" s="219" t="s">
        <v>301</v>
      </c>
      <c r="D207" s="219" t="s">
        <v>142</v>
      </c>
      <c r="E207" s="220" t="s">
        <v>320</v>
      </c>
      <c r="F207" s="221" t="s">
        <v>321</v>
      </c>
      <c r="G207" s="222" t="s">
        <v>232</v>
      </c>
      <c r="H207" s="223">
        <v>165.744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48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146</v>
      </c>
      <c r="AT207" s="231" t="s">
        <v>142</v>
      </c>
      <c r="AU207" s="231" t="s">
        <v>93</v>
      </c>
      <c r="AY207" s="17" t="s">
        <v>140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91</v>
      </c>
      <c r="BK207" s="232">
        <f>ROUND(I207*H207,2)</f>
        <v>0</v>
      </c>
      <c r="BL207" s="17" t="s">
        <v>146</v>
      </c>
      <c r="BM207" s="231" t="s">
        <v>1781</v>
      </c>
    </row>
    <row r="208" s="2" customFormat="1">
      <c r="A208" s="38"/>
      <c r="B208" s="39"/>
      <c r="C208" s="40"/>
      <c r="D208" s="233" t="s">
        <v>148</v>
      </c>
      <c r="E208" s="40"/>
      <c r="F208" s="234" t="s">
        <v>323</v>
      </c>
      <c r="G208" s="40"/>
      <c r="H208" s="40"/>
      <c r="I208" s="235"/>
      <c r="J208" s="40"/>
      <c r="K208" s="40"/>
      <c r="L208" s="44"/>
      <c r="M208" s="236"/>
      <c r="N208" s="237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148</v>
      </c>
      <c r="AU208" s="17" t="s">
        <v>93</v>
      </c>
    </row>
    <row r="209" s="2" customFormat="1" ht="14.4" customHeight="1">
      <c r="A209" s="38"/>
      <c r="B209" s="39"/>
      <c r="C209" s="219" t="s">
        <v>306</v>
      </c>
      <c r="D209" s="219" t="s">
        <v>142</v>
      </c>
      <c r="E209" s="220" t="s">
        <v>1782</v>
      </c>
      <c r="F209" s="221" t="s">
        <v>1783</v>
      </c>
      <c r="G209" s="222" t="s">
        <v>293</v>
      </c>
      <c r="H209" s="223">
        <v>276.79199999999997</v>
      </c>
      <c r="I209" s="224"/>
      <c r="J209" s="225">
        <f>ROUND(I209*H209,2)</f>
        <v>0</v>
      </c>
      <c r="K209" s="226"/>
      <c r="L209" s="44"/>
      <c r="M209" s="227" t="s">
        <v>1</v>
      </c>
      <c r="N209" s="228" t="s">
        <v>48</v>
      </c>
      <c r="O209" s="91"/>
      <c r="P209" s="229">
        <f>O209*H209</f>
        <v>0</v>
      </c>
      <c r="Q209" s="229">
        <v>0</v>
      </c>
      <c r="R209" s="229">
        <f>Q209*H209</f>
        <v>0</v>
      </c>
      <c r="S209" s="229">
        <v>0</v>
      </c>
      <c r="T209" s="23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1" t="s">
        <v>146</v>
      </c>
      <c r="AT209" s="231" t="s">
        <v>142</v>
      </c>
      <c r="AU209" s="231" t="s">
        <v>93</v>
      </c>
      <c r="AY209" s="17" t="s">
        <v>140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7" t="s">
        <v>91</v>
      </c>
      <c r="BK209" s="232">
        <f>ROUND(I209*H209,2)</f>
        <v>0</v>
      </c>
      <c r="BL209" s="17" t="s">
        <v>146</v>
      </c>
      <c r="BM209" s="231" t="s">
        <v>1784</v>
      </c>
    </row>
    <row r="210" s="2" customFormat="1">
      <c r="A210" s="38"/>
      <c r="B210" s="39"/>
      <c r="C210" s="40"/>
      <c r="D210" s="233" t="s">
        <v>148</v>
      </c>
      <c r="E210" s="40"/>
      <c r="F210" s="234" t="s">
        <v>827</v>
      </c>
      <c r="G210" s="40"/>
      <c r="H210" s="40"/>
      <c r="I210" s="235"/>
      <c r="J210" s="40"/>
      <c r="K210" s="40"/>
      <c r="L210" s="44"/>
      <c r="M210" s="236"/>
      <c r="N210" s="237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148</v>
      </c>
      <c r="AU210" s="17" t="s">
        <v>93</v>
      </c>
    </row>
    <row r="211" s="14" customFormat="1">
      <c r="A211" s="14"/>
      <c r="B211" s="248"/>
      <c r="C211" s="249"/>
      <c r="D211" s="233" t="s">
        <v>150</v>
      </c>
      <c r="E211" s="250" t="s">
        <v>1</v>
      </c>
      <c r="F211" s="251" t="s">
        <v>1785</v>
      </c>
      <c r="G211" s="249"/>
      <c r="H211" s="252">
        <v>276.79199999999997</v>
      </c>
      <c r="I211" s="253"/>
      <c r="J211" s="249"/>
      <c r="K211" s="249"/>
      <c r="L211" s="254"/>
      <c r="M211" s="255"/>
      <c r="N211" s="256"/>
      <c r="O211" s="256"/>
      <c r="P211" s="256"/>
      <c r="Q211" s="256"/>
      <c r="R211" s="256"/>
      <c r="S211" s="256"/>
      <c r="T211" s="257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8" t="s">
        <v>150</v>
      </c>
      <c r="AU211" s="258" t="s">
        <v>93</v>
      </c>
      <c r="AV211" s="14" t="s">
        <v>93</v>
      </c>
      <c r="AW211" s="14" t="s">
        <v>36</v>
      </c>
      <c r="AX211" s="14" t="s">
        <v>91</v>
      </c>
      <c r="AY211" s="258" t="s">
        <v>140</v>
      </c>
    </row>
    <row r="212" s="2" customFormat="1" ht="14.4" customHeight="1">
      <c r="A212" s="38"/>
      <c r="B212" s="39"/>
      <c r="C212" s="219" t="s">
        <v>313</v>
      </c>
      <c r="D212" s="219" t="s">
        <v>142</v>
      </c>
      <c r="E212" s="220" t="s">
        <v>325</v>
      </c>
      <c r="F212" s="221" t="s">
        <v>326</v>
      </c>
      <c r="G212" s="222" t="s">
        <v>232</v>
      </c>
      <c r="H212" s="223">
        <v>241.65199999999999</v>
      </c>
      <c r="I212" s="224"/>
      <c r="J212" s="225">
        <f>ROUND(I212*H212,2)</f>
        <v>0</v>
      </c>
      <c r="K212" s="226"/>
      <c r="L212" s="44"/>
      <c r="M212" s="227" t="s">
        <v>1</v>
      </c>
      <c r="N212" s="228" t="s">
        <v>48</v>
      </c>
      <c r="O212" s="91"/>
      <c r="P212" s="229">
        <f>O212*H212</f>
        <v>0</v>
      </c>
      <c r="Q212" s="229">
        <v>0</v>
      </c>
      <c r="R212" s="229">
        <f>Q212*H212</f>
        <v>0</v>
      </c>
      <c r="S212" s="229">
        <v>0</v>
      </c>
      <c r="T212" s="23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31" t="s">
        <v>146</v>
      </c>
      <c r="AT212" s="231" t="s">
        <v>142</v>
      </c>
      <c r="AU212" s="231" t="s">
        <v>93</v>
      </c>
      <c r="AY212" s="17" t="s">
        <v>140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7" t="s">
        <v>91</v>
      </c>
      <c r="BK212" s="232">
        <f>ROUND(I212*H212,2)</f>
        <v>0</v>
      </c>
      <c r="BL212" s="17" t="s">
        <v>146</v>
      </c>
      <c r="BM212" s="231" t="s">
        <v>1786</v>
      </c>
    </row>
    <row r="213" s="2" customFormat="1">
      <c r="A213" s="38"/>
      <c r="B213" s="39"/>
      <c r="C213" s="40"/>
      <c r="D213" s="233" t="s">
        <v>148</v>
      </c>
      <c r="E213" s="40"/>
      <c r="F213" s="234" t="s">
        <v>328</v>
      </c>
      <c r="G213" s="40"/>
      <c r="H213" s="40"/>
      <c r="I213" s="235"/>
      <c r="J213" s="40"/>
      <c r="K213" s="40"/>
      <c r="L213" s="44"/>
      <c r="M213" s="236"/>
      <c r="N213" s="237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148</v>
      </c>
      <c r="AU213" s="17" t="s">
        <v>93</v>
      </c>
    </row>
    <row r="214" s="13" customFormat="1">
      <c r="A214" s="13"/>
      <c r="B214" s="238"/>
      <c r="C214" s="239"/>
      <c r="D214" s="233" t="s">
        <v>150</v>
      </c>
      <c r="E214" s="240" t="s">
        <v>1</v>
      </c>
      <c r="F214" s="241" t="s">
        <v>1787</v>
      </c>
      <c r="G214" s="239"/>
      <c r="H214" s="240" t="s">
        <v>1</v>
      </c>
      <c r="I214" s="242"/>
      <c r="J214" s="239"/>
      <c r="K214" s="239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150</v>
      </c>
      <c r="AU214" s="247" t="s">
        <v>93</v>
      </c>
      <c r="AV214" s="13" t="s">
        <v>91</v>
      </c>
      <c r="AW214" s="13" t="s">
        <v>36</v>
      </c>
      <c r="AX214" s="13" t="s">
        <v>83</v>
      </c>
      <c r="AY214" s="247" t="s">
        <v>140</v>
      </c>
    </row>
    <row r="215" s="13" customFormat="1">
      <c r="A215" s="13"/>
      <c r="B215" s="238"/>
      <c r="C215" s="239"/>
      <c r="D215" s="233" t="s">
        <v>150</v>
      </c>
      <c r="E215" s="240" t="s">
        <v>1</v>
      </c>
      <c r="F215" s="241" t="s">
        <v>1788</v>
      </c>
      <c r="G215" s="239"/>
      <c r="H215" s="240" t="s">
        <v>1</v>
      </c>
      <c r="I215" s="242"/>
      <c r="J215" s="239"/>
      <c r="K215" s="239"/>
      <c r="L215" s="243"/>
      <c r="M215" s="244"/>
      <c r="N215" s="245"/>
      <c r="O215" s="245"/>
      <c r="P215" s="245"/>
      <c r="Q215" s="245"/>
      <c r="R215" s="245"/>
      <c r="S215" s="245"/>
      <c r="T215" s="24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7" t="s">
        <v>150</v>
      </c>
      <c r="AU215" s="247" t="s">
        <v>93</v>
      </c>
      <c r="AV215" s="13" t="s">
        <v>91</v>
      </c>
      <c r="AW215" s="13" t="s">
        <v>36</v>
      </c>
      <c r="AX215" s="13" t="s">
        <v>83</v>
      </c>
      <c r="AY215" s="247" t="s">
        <v>140</v>
      </c>
    </row>
    <row r="216" s="14" customFormat="1">
      <c r="A216" s="14"/>
      <c r="B216" s="248"/>
      <c r="C216" s="249"/>
      <c r="D216" s="233" t="s">
        <v>150</v>
      </c>
      <c r="E216" s="250" t="s">
        <v>1</v>
      </c>
      <c r="F216" s="251" t="s">
        <v>1789</v>
      </c>
      <c r="G216" s="249"/>
      <c r="H216" s="252">
        <v>72.495999999999995</v>
      </c>
      <c r="I216" s="253"/>
      <c r="J216" s="249"/>
      <c r="K216" s="249"/>
      <c r="L216" s="254"/>
      <c r="M216" s="255"/>
      <c r="N216" s="256"/>
      <c r="O216" s="256"/>
      <c r="P216" s="256"/>
      <c r="Q216" s="256"/>
      <c r="R216" s="256"/>
      <c r="S216" s="256"/>
      <c r="T216" s="257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8" t="s">
        <v>150</v>
      </c>
      <c r="AU216" s="258" t="s">
        <v>93</v>
      </c>
      <c r="AV216" s="14" t="s">
        <v>93</v>
      </c>
      <c r="AW216" s="14" t="s">
        <v>36</v>
      </c>
      <c r="AX216" s="14" t="s">
        <v>83</v>
      </c>
      <c r="AY216" s="258" t="s">
        <v>140</v>
      </c>
    </row>
    <row r="217" s="13" customFormat="1">
      <c r="A217" s="13"/>
      <c r="B217" s="238"/>
      <c r="C217" s="239"/>
      <c r="D217" s="233" t="s">
        <v>150</v>
      </c>
      <c r="E217" s="240" t="s">
        <v>1</v>
      </c>
      <c r="F217" s="241" t="s">
        <v>1790</v>
      </c>
      <c r="G217" s="239"/>
      <c r="H217" s="240" t="s">
        <v>1</v>
      </c>
      <c r="I217" s="242"/>
      <c r="J217" s="239"/>
      <c r="K217" s="239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150</v>
      </c>
      <c r="AU217" s="247" t="s">
        <v>93</v>
      </c>
      <c r="AV217" s="13" t="s">
        <v>91</v>
      </c>
      <c r="AW217" s="13" t="s">
        <v>36</v>
      </c>
      <c r="AX217" s="13" t="s">
        <v>83</v>
      </c>
      <c r="AY217" s="247" t="s">
        <v>140</v>
      </c>
    </row>
    <row r="218" s="14" customFormat="1">
      <c r="A218" s="14"/>
      <c r="B218" s="248"/>
      <c r="C218" s="249"/>
      <c r="D218" s="233" t="s">
        <v>150</v>
      </c>
      <c r="E218" s="250" t="s">
        <v>1</v>
      </c>
      <c r="F218" s="251" t="s">
        <v>1791</v>
      </c>
      <c r="G218" s="249"/>
      <c r="H218" s="252">
        <v>169.15600000000001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8" t="s">
        <v>150</v>
      </c>
      <c r="AU218" s="258" t="s">
        <v>93</v>
      </c>
      <c r="AV218" s="14" t="s">
        <v>93</v>
      </c>
      <c r="AW218" s="14" t="s">
        <v>36</v>
      </c>
      <c r="AX218" s="14" t="s">
        <v>83</v>
      </c>
      <c r="AY218" s="258" t="s">
        <v>140</v>
      </c>
    </row>
    <row r="219" s="15" customFormat="1">
      <c r="A219" s="15"/>
      <c r="B219" s="259"/>
      <c r="C219" s="260"/>
      <c r="D219" s="233" t="s">
        <v>150</v>
      </c>
      <c r="E219" s="261" t="s">
        <v>1</v>
      </c>
      <c r="F219" s="262" t="s">
        <v>155</v>
      </c>
      <c r="G219" s="260"/>
      <c r="H219" s="263">
        <v>241.65199999999999</v>
      </c>
      <c r="I219" s="264"/>
      <c r="J219" s="260"/>
      <c r="K219" s="260"/>
      <c r="L219" s="265"/>
      <c r="M219" s="266"/>
      <c r="N219" s="267"/>
      <c r="O219" s="267"/>
      <c r="P219" s="267"/>
      <c r="Q219" s="267"/>
      <c r="R219" s="267"/>
      <c r="S219" s="267"/>
      <c r="T219" s="268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9" t="s">
        <v>150</v>
      </c>
      <c r="AU219" s="269" t="s">
        <v>93</v>
      </c>
      <c r="AV219" s="15" t="s">
        <v>146</v>
      </c>
      <c r="AW219" s="15" t="s">
        <v>36</v>
      </c>
      <c r="AX219" s="15" t="s">
        <v>91</v>
      </c>
      <c r="AY219" s="269" t="s">
        <v>140</v>
      </c>
    </row>
    <row r="220" s="2" customFormat="1" ht="14.4" customHeight="1">
      <c r="A220" s="38"/>
      <c r="B220" s="39"/>
      <c r="C220" s="270" t="s">
        <v>319</v>
      </c>
      <c r="D220" s="270" t="s">
        <v>290</v>
      </c>
      <c r="E220" s="271" t="s">
        <v>338</v>
      </c>
      <c r="F220" s="272" t="s">
        <v>339</v>
      </c>
      <c r="G220" s="273" t="s">
        <v>293</v>
      </c>
      <c r="H220" s="274">
        <v>142.816</v>
      </c>
      <c r="I220" s="275"/>
      <c r="J220" s="276">
        <f>ROUND(I220*H220,2)</f>
        <v>0</v>
      </c>
      <c r="K220" s="277"/>
      <c r="L220" s="278"/>
      <c r="M220" s="279" t="s">
        <v>1</v>
      </c>
      <c r="N220" s="280" t="s">
        <v>48</v>
      </c>
      <c r="O220" s="91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1" t="s">
        <v>207</v>
      </c>
      <c r="AT220" s="231" t="s">
        <v>290</v>
      </c>
      <c r="AU220" s="231" t="s">
        <v>93</v>
      </c>
      <c r="AY220" s="17" t="s">
        <v>140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7" t="s">
        <v>91</v>
      </c>
      <c r="BK220" s="232">
        <f>ROUND(I220*H220,2)</f>
        <v>0</v>
      </c>
      <c r="BL220" s="17" t="s">
        <v>146</v>
      </c>
      <c r="BM220" s="231" t="s">
        <v>1792</v>
      </c>
    </row>
    <row r="221" s="2" customFormat="1">
      <c r="A221" s="38"/>
      <c r="B221" s="39"/>
      <c r="C221" s="40"/>
      <c r="D221" s="233" t="s">
        <v>148</v>
      </c>
      <c r="E221" s="40"/>
      <c r="F221" s="234" t="s">
        <v>339</v>
      </c>
      <c r="G221" s="40"/>
      <c r="H221" s="40"/>
      <c r="I221" s="235"/>
      <c r="J221" s="40"/>
      <c r="K221" s="40"/>
      <c r="L221" s="44"/>
      <c r="M221" s="236"/>
      <c r="N221" s="237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148</v>
      </c>
      <c r="AU221" s="17" t="s">
        <v>93</v>
      </c>
    </row>
    <row r="222" s="13" customFormat="1">
      <c r="A222" s="13"/>
      <c r="B222" s="238"/>
      <c r="C222" s="239"/>
      <c r="D222" s="233" t="s">
        <v>150</v>
      </c>
      <c r="E222" s="240" t="s">
        <v>1</v>
      </c>
      <c r="F222" s="241" t="s">
        <v>1787</v>
      </c>
      <c r="G222" s="239"/>
      <c r="H222" s="240" t="s">
        <v>1</v>
      </c>
      <c r="I222" s="242"/>
      <c r="J222" s="239"/>
      <c r="K222" s="239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150</v>
      </c>
      <c r="AU222" s="247" t="s">
        <v>93</v>
      </c>
      <c r="AV222" s="13" t="s">
        <v>91</v>
      </c>
      <c r="AW222" s="13" t="s">
        <v>36</v>
      </c>
      <c r="AX222" s="13" t="s">
        <v>83</v>
      </c>
      <c r="AY222" s="247" t="s">
        <v>140</v>
      </c>
    </row>
    <row r="223" s="13" customFormat="1">
      <c r="A223" s="13"/>
      <c r="B223" s="238"/>
      <c r="C223" s="239"/>
      <c r="D223" s="233" t="s">
        <v>150</v>
      </c>
      <c r="E223" s="240" t="s">
        <v>1</v>
      </c>
      <c r="F223" s="241" t="s">
        <v>1788</v>
      </c>
      <c r="G223" s="239"/>
      <c r="H223" s="240" t="s">
        <v>1</v>
      </c>
      <c r="I223" s="242"/>
      <c r="J223" s="239"/>
      <c r="K223" s="239"/>
      <c r="L223" s="243"/>
      <c r="M223" s="244"/>
      <c r="N223" s="245"/>
      <c r="O223" s="245"/>
      <c r="P223" s="245"/>
      <c r="Q223" s="245"/>
      <c r="R223" s="245"/>
      <c r="S223" s="245"/>
      <c r="T223" s="24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7" t="s">
        <v>150</v>
      </c>
      <c r="AU223" s="247" t="s">
        <v>93</v>
      </c>
      <c r="AV223" s="13" t="s">
        <v>91</v>
      </c>
      <c r="AW223" s="13" t="s">
        <v>36</v>
      </c>
      <c r="AX223" s="13" t="s">
        <v>83</v>
      </c>
      <c r="AY223" s="247" t="s">
        <v>140</v>
      </c>
    </row>
    <row r="224" s="14" customFormat="1">
      <c r="A224" s="14"/>
      <c r="B224" s="248"/>
      <c r="C224" s="249"/>
      <c r="D224" s="233" t="s">
        <v>150</v>
      </c>
      <c r="E224" s="250" t="s">
        <v>1</v>
      </c>
      <c r="F224" s="251" t="s">
        <v>1793</v>
      </c>
      <c r="G224" s="249"/>
      <c r="H224" s="252">
        <v>142.816</v>
      </c>
      <c r="I224" s="253"/>
      <c r="J224" s="249"/>
      <c r="K224" s="249"/>
      <c r="L224" s="254"/>
      <c r="M224" s="255"/>
      <c r="N224" s="256"/>
      <c r="O224" s="256"/>
      <c r="P224" s="256"/>
      <c r="Q224" s="256"/>
      <c r="R224" s="256"/>
      <c r="S224" s="256"/>
      <c r="T224" s="257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8" t="s">
        <v>150</v>
      </c>
      <c r="AU224" s="258" t="s">
        <v>93</v>
      </c>
      <c r="AV224" s="14" t="s">
        <v>93</v>
      </c>
      <c r="AW224" s="14" t="s">
        <v>36</v>
      </c>
      <c r="AX224" s="14" t="s">
        <v>91</v>
      </c>
      <c r="AY224" s="258" t="s">
        <v>140</v>
      </c>
    </row>
    <row r="225" s="2" customFormat="1" ht="14.4" customHeight="1">
      <c r="A225" s="38"/>
      <c r="B225" s="39"/>
      <c r="C225" s="219" t="s">
        <v>324</v>
      </c>
      <c r="D225" s="219" t="s">
        <v>142</v>
      </c>
      <c r="E225" s="220" t="s">
        <v>343</v>
      </c>
      <c r="F225" s="221" t="s">
        <v>344</v>
      </c>
      <c r="G225" s="222" t="s">
        <v>232</v>
      </c>
      <c r="H225" s="223">
        <v>61.719999999999999</v>
      </c>
      <c r="I225" s="224"/>
      <c r="J225" s="225">
        <f>ROUND(I225*H225,2)</f>
        <v>0</v>
      </c>
      <c r="K225" s="226"/>
      <c r="L225" s="44"/>
      <c r="M225" s="227" t="s">
        <v>1</v>
      </c>
      <c r="N225" s="228" t="s">
        <v>48</v>
      </c>
      <c r="O225" s="91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31" t="s">
        <v>146</v>
      </c>
      <c r="AT225" s="231" t="s">
        <v>142</v>
      </c>
      <c r="AU225" s="231" t="s">
        <v>93</v>
      </c>
      <c r="AY225" s="17" t="s">
        <v>140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7" t="s">
        <v>91</v>
      </c>
      <c r="BK225" s="232">
        <f>ROUND(I225*H225,2)</f>
        <v>0</v>
      </c>
      <c r="BL225" s="17" t="s">
        <v>146</v>
      </c>
      <c r="BM225" s="231" t="s">
        <v>1794</v>
      </c>
    </row>
    <row r="226" s="2" customFormat="1">
      <c r="A226" s="38"/>
      <c r="B226" s="39"/>
      <c r="C226" s="40"/>
      <c r="D226" s="233" t="s">
        <v>148</v>
      </c>
      <c r="E226" s="40"/>
      <c r="F226" s="234" t="s">
        <v>346</v>
      </c>
      <c r="G226" s="40"/>
      <c r="H226" s="40"/>
      <c r="I226" s="235"/>
      <c r="J226" s="40"/>
      <c r="K226" s="40"/>
      <c r="L226" s="44"/>
      <c r="M226" s="236"/>
      <c r="N226" s="237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148</v>
      </c>
      <c r="AU226" s="17" t="s">
        <v>93</v>
      </c>
    </row>
    <row r="227" s="13" customFormat="1">
      <c r="A227" s="13"/>
      <c r="B227" s="238"/>
      <c r="C227" s="239"/>
      <c r="D227" s="233" t="s">
        <v>150</v>
      </c>
      <c r="E227" s="240" t="s">
        <v>1</v>
      </c>
      <c r="F227" s="241" t="s">
        <v>1795</v>
      </c>
      <c r="G227" s="239"/>
      <c r="H227" s="240" t="s">
        <v>1</v>
      </c>
      <c r="I227" s="242"/>
      <c r="J227" s="239"/>
      <c r="K227" s="239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150</v>
      </c>
      <c r="AU227" s="247" t="s">
        <v>93</v>
      </c>
      <c r="AV227" s="13" t="s">
        <v>91</v>
      </c>
      <c r="AW227" s="13" t="s">
        <v>36</v>
      </c>
      <c r="AX227" s="13" t="s">
        <v>83</v>
      </c>
      <c r="AY227" s="247" t="s">
        <v>140</v>
      </c>
    </row>
    <row r="228" s="14" customFormat="1">
      <c r="A228" s="14"/>
      <c r="B228" s="248"/>
      <c r="C228" s="249"/>
      <c r="D228" s="233" t="s">
        <v>150</v>
      </c>
      <c r="E228" s="250" t="s">
        <v>1</v>
      </c>
      <c r="F228" s="251" t="s">
        <v>1796</v>
      </c>
      <c r="G228" s="249"/>
      <c r="H228" s="252">
        <v>56.170000000000002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8" t="s">
        <v>150</v>
      </c>
      <c r="AU228" s="258" t="s">
        <v>93</v>
      </c>
      <c r="AV228" s="14" t="s">
        <v>93</v>
      </c>
      <c r="AW228" s="14" t="s">
        <v>36</v>
      </c>
      <c r="AX228" s="14" t="s">
        <v>83</v>
      </c>
      <c r="AY228" s="258" t="s">
        <v>140</v>
      </c>
    </row>
    <row r="229" s="13" customFormat="1">
      <c r="A229" s="13"/>
      <c r="B229" s="238"/>
      <c r="C229" s="239"/>
      <c r="D229" s="233" t="s">
        <v>150</v>
      </c>
      <c r="E229" s="240" t="s">
        <v>1</v>
      </c>
      <c r="F229" s="241" t="s">
        <v>1797</v>
      </c>
      <c r="G229" s="239"/>
      <c r="H229" s="240" t="s">
        <v>1</v>
      </c>
      <c r="I229" s="242"/>
      <c r="J229" s="239"/>
      <c r="K229" s="239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150</v>
      </c>
      <c r="AU229" s="247" t="s">
        <v>93</v>
      </c>
      <c r="AV229" s="13" t="s">
        <v>91</v>
      </c>
      <c r="AW229" s="13" t="s">
        <v>36</v>
      </c>
      <c r="AX229" s="13" t="s">
        <v>83</v>
      </c>
      <c r="AY229" s="247" t="s">
        <v>140</v>
      </c>
    </row>
    <row r="230" s="14" customFormat="1">
      <c r="A230" s="14"/>
      <c r="B230" s="248"/>
      <c r="C230" s="249"/>
      <c r="D230" s="233" t="s">
        <v>150</v>
      </c>
      <c r="E230" s="250" t="s">
        <v>1</v>
      </c>
      <c r="F230" s="251" t="s">
        <v>1798</v>
      </c>
      <c r="G230" s="249"/>
      <c r="H230" s="252">
        <v>5.5499999999999998</v>
      </c>
      <c r="I230" s="253"/>
      <c r="J230" s="249"/>
      <c r="K230" s="249"/>
      <c r="L230" s="254"/>
      <c r="M230" s="255"/>
      <c r="N230" s="256"/>
      <c r="O230" s="256"/>
      <c r="P230" s="256"/>
      <c r="Q230" s="256"/>
      <c r="R230" s="256"/>
      <c r="S230" s="256"/>
      <c r="T230" s="257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8" t="s">
        <v>150</v>
      </c>
      <c r="AU230" s="258" t="s">
        <v>93</v>
      </c>
      <c r="AV230" s="14" t="s">
        <v>93</v>
      </c>
      <c r="AW230" s="14" t="s">
        <v>36</v>
      </c>
      <c r="AX230" s="14" t="s">
        <v>83</v>
      </c>
      <c r="AY230" s="258" t="s">
        <v>140</v>
      </c>
    </row>
    <row r="231" s="15" customFormat="1">
      <c r="A231" s="15"/>
      <c r="B231" s="259"/>
      <c r="C231" s="260"/>
      <c r="D231" s="233" t="s">
        <v>150</v>
      </c>
      <c r="E231" s="261" t="s">
        <v>1</v>
      </c>
      <c r="F231" s="262" t="s">
        <v>155</v>
      </c>
      <c r="G231" s="260"/>
      <c r="H231" s="263">
        <v>61.719999999999999</v>
      </c>
      <c r="I231" s="264"/>
      <c r="J231" s="260"/>
      <c r="K231" s="260"/>
      <c r="L231" s="265"/>
      <c r="M231" s="266"/>
      <c r="N231" s="267"/>
      <c r="O231" s="267"/>
      <c r="P231" s="267"/>
      <c r="Q231" s="267"/>
      <c r="R231" s="267"/>
      <c r="S231" s="267"/>
      <c r="T231" s="268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9" t="s">
        <v>150</v>
      </c>
      <c r="AU231" s="269" t="s">
        <v>93</v>
      </c>
      <c r="AV231" s="15" t="s">
        <v>146</v>
      </c>
      <c r="AW231" s="15" t="s">
        <v>36</v>
      </c>
      <c r="AX231" s="15" t="s">
        <v>91</v>
      </c>
      <c r="AY231" s="269" t="s">
        <v>140</v>
      </c>
    </row>
    <row r="232" s="2" customFormat="1" ht="14.4" customHeight="1">
      <c r="A232" s="38"/>
      <c r="B232" s="39"/>
      <c r="C232" s="270" t="s">
        <v>332</v>
      </c>
      <c r="D232" s="270" t="s">
        <v>290</v>
      </c>
      <c r="E232" s="271" t="s">
        <v>352</v>
      </c>
      <c r="F232" s="272" t="s">
        <v>353</v>
      </c>
      <c r="G232" s="273" t="s">
        <v>293</v>
      </c>
      <c r="H232" s="274">
        <v>123.44</v>
      </c>
      <c r="I232" s="275"/>
      <c r="J232" s="276">
        <f>ROUND(I232*H232,2)</f>
        <v>0</v>
      </c>
      <c r="K232" s="277"/>
      <c r="L232" s="278"/>
      <c r="M232" s="279" t="s">
        <v>1</v>
      </c>
      <c r="N232" s="280" t="s">
        <v>48</v>
      </c>
      <c r="O232" s="91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31" t="s">
        <v>207</v>
      </c>
      <c r="AT232" s="231" t="s">
        <v>290</v>
      </c>
      <c r="AU232" s="231" t="s">
        <v>93</v>
      </c>
      <c r="AY232" s="17" t="s">
        <v>140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7" t="s">
        <v>91</v>
      </c>
      <c r="BK232" s="232">
        <f>ROUND(I232*H232,2)</f>
        <v>0</v>
      </c>
      <c r="BL232" s="17" t="s">
        <v>146</v>
      </c>
      <c r="BM232" s="231" t="s">
        <v>1799</v>
      </c>
    </row>
    <row r="233" s="2" customFormat="1">
      <c r="A233" s="38"/>
      <c r="B233" s="39"/>
      <c r="C233" s="40"/>
      <c r="D233" s="233" t="s">
        <v>148</v>
      </c>
      <c r="E233" s="40"/>
      <c r="F233" s="234" t="s">
        <v>353</v>
      </c>
      <c r="G233" s="40"/>
      <c r="H233" s="40"/>
      <c r="I233" s="235"/>
      <c r="J233" s="40"/>
      <c r="K233" s="40"/>
      <c r="L233" s="44"/>
      <c r="M233" s="236"/>
      <c r="N233" s="237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148</v>
      </c>
      <c r="AU233" s="17" t="s">
        <v>93</v>
      </c>
    </row>
    <row r="234" s="14" customFormat="1">
      <c r="A234" s="14"/>
      <c r="B234" s="248"/>
      <c r="C234" s="249"/>
      <c r="D234" s="233" t="s">
        <v>150</v>
      </c>
      <c r="E234" s="249"/>
      <c r="F234" s="251" t="s">
        <v>1800</v>
      </c>
      <c r="G234" s="249"/>
      <c r="H234" s="252">
        <v>123.44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8" t="s">
        <v>150</v>
      </c>
      <c r="AU234" s="258" t="s">
        <v>93</v>
      </c>
      <c r="AV234" s="14" t="s">
        <v>93</v>
      </c>
      <c r="AW234" s="14" t="s">
        <v>4</v>
      </c>
      <c r="AX234" s="14" t="s">
        <v>91</v>
      </c>
      <c r="AY234" s="258" t="s">
        <v>140</v>
      </c>
    </row>
    <row r="235" s="2" customFormat="1" ht="14.4" customHeight="1">
      <c r="A235" s="38"/>
      <c r="B235" s="39"/>
      <c r="C235" s="219" t="s">
        <v>337</v>
      </c>
      <c r="D235" s="219" t="s">
        <v>142</v>
      </c>
      <c r="E235" s="220" t="s">
        <v>949</v>
      </c>
      <c r="F235" s="221" t="s">
        <v>950</v>
      </c>
      <c r="G235" s="222" t="s">
        <v>145</v>
      </c>
      <c r="H235" s="223">
        <v>14.25</v>
      </c>
      <c r="I235" s="224"/>
      <c r="J235" s="225">
        <f>ROUND(I235*H235,2)</f>
        <v>0</v>
      </c>
      <c r="K235" s="226"/>
      <c r="L235" s="44"/>
      <c r="M235" s="227" t="s">
        <v>1</v>
      </c>
      <c r="N235" s="228" t="s">
        <v>48</v>
      </c>
      <c r="O235" s="91"/>
      <c r="P235" s="229">
        <f>O235*H235</f>
        <v>0</v>
      </c>
      <c r="Q235" s="229">
        <v>0</v>
      </c>
      <c r="R235" s="229">
        <f>Q235*H235</f>
        <v>0</v>
      </c>
      <c r="S235" s="229">
        <v>0</v>
      </c>
      <c r="T235" s="23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31" t="s">
        <v>146</v>
      </c>
      <c r="AT235" s="231" t="s">
        <v>142</v>
      </c>
      <c r="AU235" s="231" t="s">
        <v>93</v>
      </c>
      <c r="AY235" s="17" t="s">
        <v>140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7" t="s">
        <v>91</v>
      </c>
      <c r="BK235" s="232">
        <f>ROUND(I235*H235,2)</f>
        <v>0</v>
      </c>
      <c r="BL235" s="17" t="s">
        <v>146</v>
      </c>
      <c r="BM235" s="231" t="s">
        <v>1801</v>
      </c>
    </row>
    <row r="236" s="2" customFormat="1">
      <c r="A236" s="38"/>
      <c r="B236" s="39"/>
      <c r="C236" s="40"/>
      <c r="D236" s="233" t="s">
        <v>148</v>
      </c>
      <c r="E236" s="40"/>
      <c r="F236" s="234" t="s">
        <v>952</v>
      </c>
      <c r="G236" s="40"/>
      <c r="H236" s="40"/>
      <c r="I236" s="235"/>
      <c r="J236" s="40"/>
      <c r="K236" s="40"/>
      <c r="L236" s="44"/>
      <c r="M236" s="236"/>
      <c r="N236" s="237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148</v>
      </c>
      <c r="AU236" s="17" t="s">
        <v>93</v>
      </c>
    </row>
    <row r="237" s="13" customFormat="1">
      <c r="A237" s="13"/>
      <c r="B237" s="238"/>
      <c r="C237" s="239"/>
      <c r="D237" s="233" t="s">
        <v>150</v>
      </c>
      <c r="E237" s="240" t="s">
        <v>1</v>
      </c>
      <c r="F237" s="241" t="s">
        <v>1802</v>
      </c>
      <c r="G237" s="239"/>
      <c r="H237" s="240" t="s">
        <v>1</v>
      </c>
      <c r="I237" s="242"/>
      <c r="J237" s="239"/>
      <c r="K237" s="239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150</v>
      </c>
      <c r="AU237" s="247" t="s">
        <v>93</v>
      </c>
      <c r="AV237" s="13" t="s">
        <v>91</v>
      </c>
      <c r="AW237" s="13" t="s">
        <v>36</v>
      </c>
      <c r="AX237" s="13" t="s">
        <v>83</v>
      </c>
      <c r="AY237" s="247" t="s">
        <v>140</v>
      </c>
    </row>
    <row r="238" s="14" customFormat="1">
      <c r="A238" s="14"/>
      <c r="B238" s="248"/>
      <c r="C238" s="249"/>
      <c r="D238" s="233" t="s">
        <v>150</v>
      </c>
      <c r="E238" s="250" t="s">
        <v>1</v>
      </c>
      <c r="F238" s="251" t="s">
        <v>1803</v>
      </c>
      <c r="G238" s="249"/>
      <c r="H238" s="252">
        <v>14.25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8" t="s">
        <v>150</v>
      </c>
      <c r="AU238" s="258" t="s">
        <v>93</v>
      </c>
      <c r="AV238" s="14" t="s">
        <v>93</v>
      </c>
      <c r="AW238" s="14" t="s">
        <v>36</v>
      </c>
      <c r="AX238" s="14" t="s">
        <v>91</v>
      </c>
      <c r="AY238" s="258" t="s">
        <v>140</v>
      </c>
    </row>
    <row r="239" s="2" customFormat="1" ht="14.4" customHeight="1">
      <c r="A239" s="38"/>
      <c r="B239" s="39"/>
      <c r="C239" s="219" t="s">
        <v>342</v>
      </c>
      <c r="D239" s="219" t="s">
        <v>142</v>
      </c>
      <c r="E239" s="220" t="s">
        <v>363</v>
      </c>
      <c r="F239" s="221" t="s">
        <v>364</v>
      </c>
      <c r="G239" s="222" t="s">
        <v>145</v>
      </c>
      <c r="H239" s="223">
        <v>14.25</v>
      </c>
      <c r="I239" s="224"/>
      <c r="J239" s="225">
        <f>ROUND(I239*H239,2)</f>
        <v>0</v>
      </c>
      <c r="K239" s="226"/>
      <c r="L239" s="44"/>
      <c r="M239" s="227" t="s">
        <v>1</v>
      </c>
      <c r="N239" s="228" t="s">
        <v>48</v>
      </c>
      <c r="O239" s="91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31" t="s">
        <v>146</v>
      </c>
      <c r="AT239" s="231" t="s">
        <v>142</v>
      </c>
      <c r="AU239" s="231" t="s">
        <v>93</v>
      </c>
      <c r="AY239" s="17" t="s">
        <v>140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7" t="s">
        <v>91</v>
      </c>
      <c r="BK239" s="232">
        <f>ROUND(I239*H239,2)</f>
        <v>0</v>
      </c>
      <c r="BL239" s="17" t="s">
        <v>146</v>
      </c>
      <c r="BM239" s="231" t="s">
        <v>1804</v>
      </c>
    </row>
    <row r="240" s="2" customFormat="1">
      <c r="A240" s="38"/>
      <c r="B240" s="39"/>
      <c r="C240" s="40"/>
      <c r="D240" s="233" t="s">
        <v>148</v>
      </c>
      <c r="E240" s="40"/>
      <c r="F240" s="234" t="s">
        <v>366</v>
      </c>
      <c r="G240" s="40"/>
      <c r="H240" s="40"/>
      <c r="I240" s="235"/>
      <c r="J240" s="40"/>
      <c r="K240" s="40"/>
      <c r="L240" s="44"/>
      <c r="M240" s="236"/>
      <c r="N240" s="237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148</v>
      </c>
      <c r="AU240" s="17" t="s">
        <v>93</v>
      </c>
    </row>
    <row r="241" s="2" customFormat="1" ht="14.4" customHeight="1">
      <c r="A241" s="38"/>
      <c r="B241" s="39"/>
      <c r="C241" s="270" t="s">
        <v>351</v>
      </c>
      <c r="D241" s="270" t="s">
        <v>290</v>
      </c>
      <c r="E241" s="271" t="s">
        <v>368</v>
      </c>
      <c r="F241" s="272" t="s">
        <v>369</v>
      </c>
      <c r="G241" s="273" t="s">
        <v>370</v>
      </c>
      <c r="H241" s="274">
        <v>0.499</v>
      </c>
      <c r="I241" s="275"/>
      <c r="J241" s="276">
        <f>ROUND(I241*H241,2)</f>
        <v>0</v>
      </c>
      <c r="K241" s="277"/>
      <c r="L241" s="278"/>
      <c r="M241" s="279" t="s">
        <v>1</v>
      </c>
      <c r="N241" s="280" t="s">
        <v>48</v>
      </c>
      <c r="O241" s="91"/>
      <c r="P241" s="229">
        <f>O241*H241</f>
        <v>0</v>
      </c>
      <c r="Q241" s="229">
        <v>0.001</v>
      </c>
      <c r="R241" s="229">
        <f>Q241*H241</f>
        <v>0.00049899999999999999</v>
      </c>
      <c r="S241" s="229">
        <v>0</v>
      </c>
      <c r="T241" s="23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31" t="s">
        <v>207</v>
      </c>
      <c r="AT241" s="231" t="s">
        <v>290</v>
      </c>
      <c r="AU241" s="231" t="s">
        <v>93</v>
      </c>
      <c r="AY241" s="17" t="s">
        <v>140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7" t="s">
        <v>91</v>
      </c>
      <c r="BK241" s="232">
        <f>ROUND(I241*H241,2)</f>
        <v>0</v>
      </c>
      <c r="BL241" s="17" t="s">
        <v>146</v>
      </c>
      <c r="BM241" s="231" t="s">
        <v>1805</v>
      </c>
    </row>
    <row r="242" s="2" customFormat="1">
      <c r="A242" s="38"/>
      <c r="B242" s="39"/>
      <c r="C242" s="40"/>
      <c r="D242" s="233" t="s">
        <v>148</v>
      </c>
      <c r="E242" s="40"/>
      <c r="F242" s="234" t="s">
        <v>369</v>
      </c>
      <c r="G242" s="40"/>
      <c r="H242" s="40"/>
      <c r="I242" s="235"/>
      <c r="J242" s="40"/>
      <c r="K242" s="40"/>
      <c r="L242" s="44"/>
      <c r="M242" s="236"/>
      <c r="N242" s="237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148</v>
      </c>
      <c r="AU242" s="17" t="s">
        <v>93</v>
      </c>
    </row>
    <row r="243" s="14" customFormat="1">
      <c r="A243" s="14"/>
      <c r="B243" s="248"/>
      <c r="C243" s="249"/>
      <c r="D243" s="233" t="s">
        <v>150</v>
      </c>
      <c r="E243" s="249"/>
      <c r="F243" s="251" t="s">
        <v>1806</v>
      </c>
      <c r="G243" s="249"/>
      <c r="H243" s="252">
        <v>0.499</v>
      </c>
      <c r="I243" s="253"/>
      <c r="J243" s="249"/>
      <c r="K243" s="249"/>
      <c r="L243" s="254"/>
      <c r="M243" s="255"/>
      <c r="N243" s="256"/>
      <c r="O243" s="256"/>
      <c r="P243" s="256"/>
      <c r="Q243" s="256"/>
      <c r="R243" s="256"/>
      <c r="S243" s="256"/>
      <c r="T243" s="257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8" t="s">
        <v>150</v>
      </c>
      <c r="AU243" s="258" t="s">
        <v>93</v>
      </c>
      <c r="AV243" s="14" t="s">
        <v>93</v>
      </c>
      <c r="AW243" s="14" t="s">
        <v>4</v>
      </c>
      <c r="AX243" s="14" t="s">
        <v>91</v>
      </c>
      <c r="AY243" s="258" t="s">
        <v>140</v>
      </c>
    </row>
    <row r="244" s="12" customFormat="1" ht="22.8" customHeight="1">
      <c r="A244" s="12"/>
      <c r="B244" s="203"/>
      <c r="C244" s="204"/>
      <c r="D244" s="205" t="s">
        <v>82</v>
      </c>
      <c r="E244" s="217" t="s">
        <v>93</v>
      </c>
      <c r="F244" s="217" t="s">
        <v>373</v>
      </c>
      <c r="G244" s="204"/>
      <c r="H244" s="204"/>
      <c r="I244" s="207"/>
      <c r="J244" s="218">
        <f>BK244</f>
        <v>0</v>
      </c>
      <c r="K244" s="204"/>
      <c r="L244" s="209"/>
      <c r="M244" s="210"/>
      <c r="N244" s="211"/>
      <c r="O244" s="211"/>
      <c r="P244" s="212">
        <f>SUM(P245:P248)</f>
        <v>0</v>
      </c>
      <c r="Q244" s="211"/>
      <c r="R244" s="212">
        <f>SUM(R245:R248)</f>
        <v>0</v>
      </c>
      <c r="S244" s="211"/>
      <c r="T244" s="213">
        <f>SUM(T245:T248)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4" t="s">
        <v>91</v>
      </c>
      <c r="AT244" s="215" t="s">
        <v>82</v>
      </c>
      <c r="AU244" s="215" t="s">
        <v>91</v>
      </c>
      <c r="AY244" s="214" t="s">
        <v>140</v>
      </c>
      <c r="BK244" s="216">
        <f>SUM(BK245:BK248)</f>
        <v>0</v>
      </c>
    </row>
    <row r="245" s="2" customFormat="1" ht="14.4" customHeight="1">
      <c r="A245" s="38"/>
      <c r="B245" s="39"/>
      <c r="C245" s="219" t="s">
        <v>356</v>
      </c>
      <c r="D245" s="219" t="s">
        <v>142</v>
      </c>
      <c r="E245" s="220" t="s">
        <v>375</v>
      </c>
      <c r="F245" s="221" t="s">
        <v>376</v>
      </c>
      <c r="G245" s="222" t="s">
        <v>145</v>
      </c>
      <c r="H245" s="223">
        <v>132.55000000000001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48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146</v>
      </c>
      <c r="AT245" s="231" t="s">
        <v>142</v>
      </c>
      <c r="AU245" s="231" t="s">
        <v>93</v>
      </c>
      <c r="AY245" s="17" t="s">
        <v>140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91</v>
      </c>
      <c r="BK245" s="232">
        <f>ROUND(I245*H245,2)</f>
        <v>0</v>
      </c>
      <c r="BL245" s="17" t="s">
        <v>146</v>
      </c>
      <c r="BM245" s="231" t="s">
        <v>1807</v>
      </c>
    </row>
    <row r="246" s="2" customFormat="1">
      <c r="A246" s="38"/>
      <c r="B246" s="39"/>
      <c r="C246" s="40"/>
      <c r="D246" s="233" t="s">
        <v>148</v>
      </c>
      <c r="E246" s="40"/>
      <c r="F246" s="234" t="s">
        <v>378</v>
      </c>
      <c r="G246" s="40"/>
      <c r="H246" s="40"/>
      <c r="I246" s="235"/>
      <c r="J246" s="40"/>
      <c r="K246" s="40"/>
      <c r="L246" s="44"/>
      <c r="M246" s="236"/>
      <c r="N246" s="237"/>
      <c r="O246" s="91"/>
      <c r="P246" s="91"/>
      <c r="Q246" s="91"/>
      <c r="R246" s="91"/>
      <c r="S246" s="91"/>
      <c r="T246" s="92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T246" s="17" t="s">
        <v>148</v>
      </c>
      <c r="AU246" s="17" t="s">
        <v>93</v>
      </c>
    </row>
    <row r="247" s="13" customFormat="1">
      <c r="A247" s="13"/>
      <c r="B247" s="238"/>
      <c r="C247" s="239"/>
      <c r="D247" s="233" t="s">
        <v>150</v>
      </c>
      <c r="E247" s="240" t="s">
        <v>1</v>
      </c>
      <c r="F247" s="241" t="s">
        <v>1808</v>
      </c>
      <c r="G247" s="239"/>
      <c r="H247" s="240" t="s">
        <v>1</v>
      </c>
      <c r="I247" s="242"/>
      <c r="J247" s="239"/>
      <c r="K247" s="239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150</v>
      </c>
      <c r="AU247" s="247" t="s">
        <v>93</v>
      </c>
      <c r="AV247" s="13" t="s">
        <v>91</v>
      </c>
      <c r="AW247" s="13" t="s">
        <v>36</v>
      </c>
      <c r="AX247" s="13" t="s">
        <v>83</v>
      </c>
      <c r="AY247" s="247" t="s">
        <v>140</v>
      </c>
    </row>
    <row r="248" s="14" customFormat="1">
      <c r="A248" s="14"/>
      <c r="B248" s="248"/>
      <c r="C248" s="249"/>
      <c r="D248" s="233" t="s">
        <v>150</v>
      </c>
      <c r="E248" s="250" t="s">
        <v>1</v>
      </c>
      <c r="F248" s="251" t="s">
        <v>1809</v>
      </c>
      <c r="G248" s="249"/>
      <c r="H248" s="252">
        <v>132.55000000000001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8" t="s">
        <v>150</v>
      </c>
      <c r="AU248" s="258" t="s">
        <v>93</v>
      </c>
      <c r="AV248" s="14" t="s">
        <v>93</v>
      </c>
      <c r="AW248" s="14" t="s">
        <v>36</v>
      </c>
      <c r="AX248" s="14" t="s">
        <v>91</v>
      </c>
      <c r="AY248" s="258" t="s">
        <v>140</v>
      </c>
    </row>
    <row r="249" s="12" customFormat="1" ht="22.8" customHeight="1">
      <c r="A249" s="12"/>
      <c r="B249" s="203"/>
      <c r="C249" s="204"/>
      <c r="D249" s="205" t="s">
        <v>82</v>
      </c>
      <c r="E249" s="217" t="s">
        <v>146</v>
      </c>
      <c r="F249" s="217" t="s">
        <v>381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SUM(P250:P268)</f>
        <v>0</v>
      </c>
      <c r="Q249" s="211"/>
      <c r="R249" s="212">
        <f>SUM(R250:R268)</f>
        <v>0.57719999999999994</v>
      </c>
      <c r="S249" s="211"/>
      <c r="T249" s="213">
        <f>SUM(T250:T268)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91</v>
      </c>
      <c r="AT249" s="215" t="s">
        <v>82</v>
      </c>
      <c r="AU249" s="215" t="s">
        <v>91</v>
      </c>
      <c r="AY249" s="214" t="s">
        <v>140</v>
      </c>
      <c r="BK249" s="216">
        <f>SUM(BK250:BK268)</f>
        <v>0</v>
      </c>
    </row>
    <row r="250" s="2" customFormat="1" ht="14.4" customHeight="1">
      <c r="A250" s="38"/>
      <c r="B250" s="39"/>
      <c r="C250" s="219" t="s">
        <v>362</v>
      </c>
      <c r="D250" s="219" t="s">
        <v>142</v>
      </c>
      <c r="E250" s="220" t="s">
        <v>383</v>
      </c>
      <c r="F250" s="221" t="s">
        <v>384</v>
      </c>
      <c r="G250" s="222" t="s">
        <v>232</v>
      </c>
      <c r="H250" s="223">
        <v>13.718</v>
      </c>
      <c r="I250" s="224"/>
      <c r="J250" s="225">
        <f>ROUND(I250*H250,2)</f>
        <v>0</v>
      </c>
      <c r="K250" s="226"/>
      <c r="L250" s="44"/>
      <c r="M250" s="227" t="s">
        <v>1</v>
      </c>
      <c r="N250" s="228" t="s">
        <v>48</v>
      </c>
      <c r="O250" s="91"/>
      <c r="P250" s="229">
        <f>O250*H250</f>
        <v>0</v>
      </c>
      <c r="Q250" s="229">
        <v>0</v>
      </c>
      <c r="R250" s="229">
        <f>Q250*H250</f>
        <v>0</v>
      </c>
      <c r="S250" s="229">
        <v>0</v>
      </c>
      <c r="T250" s="23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31" t="s">
        <v>146</v>
      </c>
      <c r="AT250" s="231" t="s">
        <v>142</v>
      </c>
      <c r="AU250" s="231" t="s">
        <v>93</v>
      </c>
      <c r="AY250" s="17" t="s">
        <v>140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7" t="s">
        <v>91</v>
      </c>
      <c r="BK250" s="232">
        <f>ROUND(I250*H250,2)</f>
        <v>0</v>
      </c>
      <c r="BL250" s="17" t="s">
        <v>146</v>
      </c>
      <c r="BM250" s="231" t="s">
        <v>1810</v>
      </c>
    </row>
    <row r="251" s="2" customFormat="1">
      <c r="A251" s="38"/>
      <c r="B251" s="39"/>
      <c r="C251" s="40"/>
      <c r="D251" s="233" t="s">
        <v>148</v>
      </c>
      <c r="E251" s="40"/>
      <c r="F251" s="234" t="s">
        <v>386</v>
      </c>
      <c r="G251" s="40"/>
      <c r="H251" s="40"/>
      <c r="I251" s="235"/>
      <c r="J251" s="40"/>
      <c r="K251" s="40"/>
      <c r="L251" s="44"/>
      <c r="M251" s="236"/>
      <c r="N251" s="237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148</v>
      </c>
      <c r="AU251" s="17" t="s">
        <v>93</v>
      </c>
    </row>
    <row r="252" s="13" customFormat="1">
      <c r="A252" s="13"/>
      <c r="B252" s="238"/>
      <c r="C252" s="239"/>
      <c r="D252" s="233" t="s">
        <v>150</v>
      </c>
      <c r="E252" s="240" t="s">
        <v>1</v>
      </c>
      <c r="F252" s="241" t="s">
        <v>1808</v>
      </c>
      <c r="G252" s="239"/>
      <c r="H252" s="240" t="s">
        <v>1</v>
      </c>
      <c r="I252" s="242"/>
      <c r="J252" s="239"/>
      <c r="K252" s="239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150</v>
      </c>
      <c r="AU252" s="247" t="s">
        <v>93</v>
      </c>
      <c r="AV252" s="13" t="s">
        <v>91</v>
      </c>
      <c r="AW252" s="13" t="s">
        <v>36</v>
      </c>
      <c r="AX252" s="13" t="s">
        <v>83</v>
      </c>
      <c r="AY252" s="247" t="s">
        <v>140</v>
      </c>
    </row>
    <row r="253" s="14" customFormat="1">
      <c r="A253" s="14"/>
      <c r="B253" s="248"/>
      <c r="C253" s="249"/>
      <c r="D253" s="233" t="s">
        <v>150</v>
      </c>
      <c r="E253" s="250" t="s">
        <v>1</v>
      </c>
      <c r="F253" s="251" t="s">
        <v>1811</v>
      </c>
      <c r="G253" s="249"/>
      <c r="H253" s="252">
        <v>13.718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8" t="s">
        <v>150</v>
      </c>
      <c r="AU253" s="258" t="s">
        <v>93</v>
      </c>
      <c r="AV253" s="14" t="s">
        <v>93</v>
      </c>
      <c r="AW253" s="14" t="s">
        <v>36</v>
      </c>
      <c r="AX253" s="14" t="s">
        <v>91</v>
      </c>
      <c r="AY253" s="258" t="s">
        <v>140</v>
      </c>
    </row>
    <row r="254" s="2" customFormat="1" ht="14.4" customHeight="1">
      <c r="A254" s="38"/>
      <c r="B254" s="39"/>
      <c r="C254" s="219" t="s">
        <v>367</v>
      </c>
      <c r="D254" s="219" t="s">
        <v>142</v>
      </c>
      <c r="E254" s="220" t="s">
        <v>1489</v>
      </c>
      <c r="F254" s="221" t="s">
        <v>1490</v>
      </c>
      <c r="G254" s="222" t="s">
        <v>450</v>
      </c>
      <c r="H254" s="223">
        <v>12</v>
      </c>
      <c r="I254" s="224"/>
      <c r="J254" s="225">
        <f>ROUND(I254*H254,2)</f>
        <v>0</v>
      </c>
      <c r="K254" s="226"/>
      <c r="L254" s="44"/>
      <c r="M254" s="227" t="s">
        <v>1</v>
      </c>
      <c r="N254" s="228" t="s">
        <v>48</v>
      </c>
      <c r="O254" s="91"/>
      <c r="P254" s="229">
        <f>O254*H254</f>
        <v>0</v>
      </c>
      <c r="Q254" s="229">
        <v>0.0066</v>
      </c>
      <c r="R254" s="229">
        <f>Q254*H254</f>
        <v>0.079199999999999993</v>
      </c>
      <c r="S254" s="229">
        <v>0</v>
      </c>
      <c r="T254" s="23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31" t="s">
        <v>146</v>
      </c>
      <c r="AT254" s="231" t="s">
        <v>142</v>
      </c>
      <c r="AU254" s="231" t="s">
        <v>93</v>
      </c>
      <c r="AY254" s="17" t="s">
        <v>140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7" t="s">
        <v>91</v>
      </c>
      <c r="BK254" s="232">
        <f>ROUND(I254*H254,2)</f>
        <v>0</v>
      </c>
      <c r="BL254" s="17" t="s">
        <v>146</v>
      </c>
      <c r="BM254" s="231" t="s">
        <v>1812</v>
      </c>
    </row>
    <row r="255" s="2" customFormat="1">
      <c r="A255" s="38"/>
      <c r="B255" s="39"/>
      <c r="C255" s="40"/>
      <c r="D255" s="233" t="s">
        <v>148</v>
      </c>
      <c r="E255" s="40"/>
      <c r="F255" s="234" t="s">
        <v>1492</v>
      </c>
      <c r="G255" s="40"/>
      <c r="H255" s="40"/>
      <c r="I255" s="235"/>
      <c r="J255" s="40"/>
      <c r="K255" s="40"/>
      <c r="L255" s="44"/>
      <c r="M255" s="236"/>
      <c r="N255" s="237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148</v>
      </c>
      <c r="AU255" s="17" t="s">
        <v>93</v>
      </c>
    </row>
    <row r="256" s="14" customFormat="1">
      <c r="A256" s="14"/>
      <c r="B256" s="248"/>
      <c r="C256" s="249"/>
      <c r="D256" s="233" t="s">
        <v>150</v>
      </c>
      <c r="E256" s="250" t="s">
        <v>1</v>
      </c>
      <c r="F256" s="251" t="s">
        <v>1813</v>
      </c>
      <c r="G256" s="249"/>
      <c r="H256" s="252">
        <v>12</v>
      </c>
      <c r="I256" s="253"/>
      <c r="J256" s="249"/>
      <c r="K256" s="249"/>
      <c r="L256" s="254"/>
      <c r="M256" s="255"/>
      <c r="N256" s="256"/>
      <c r="O256" s="256"/>
      <c r="P256" s="256"/>
      <c r="Q256" s="256"/>
      <c r="R256" s="256"/>
      <c r="S256" s="256"/>
      <c r="T256" s="25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8" t="s">
        <v>150</v>
      </c>
      <c r="AU256" s="258" t="s">
        <v>93</v>
      </c>
      <c r="AV256" s="14" t="s">
        <v>93</v>
      </c>
      <c r="AW256" s="14" t="s">
        <v>36</v>
      </c>
      <c r="AX256" s="14" t="s">
        <v>91</v>
      </c>
      <c r="AY256" s="258" t="s">
        <v>140</v>
      </c>
    </row>
    <row r="257" s="2" customFormat="1" ht="14.4" customHeight="1">
      <c r="A257" s="38"/>
      <c r="B257" s="39"/>
      <c r="C257" s="270" t="s">
        <v>374</v>
      </c>
      <c r="D257" s="270" t="s">
        <v>290</v>
      </c>
      <c r="E257" s="271" t="s">
        <v>1497</v>
      </c>
      <c r="F257" s="272" t="s">
        <v>1498</v>
      </c>
      <c r="G257" s="273" t="s">
        <v>450</v>
      </c>
      <c r="H257" s="274">
        <v>5</v>
      </c>
      <c r="I257" s="275"/>
      <c r="J257" s="276">
        <f>ROUND(I257*H257,2)</f>
        <v>0</v>
      </c>
      <c r="K257" s="277"/>
      <c r="L257" s="278"/>
      <c r="M257" s="279" t="s">
        <v>1</v>
      </c>
      <c r="N257" s="280" t="s">
        <v>48</v>
      </c>
      <c r="O257" s="91"/>
      <c r="P257" s="229">
        <f>O257*H257</f>
        <v>0</v>
      </c>
      <c r="Q257" s="229">
        <v>0.052999999999999998</v>
      </c>
      <c r="R257" s="229">
        <f>Q257*H257</f>
        <v>0.26500000000000001</v>
      </c>
      <c r="S257" s="229">
        <v>0</v>
      </c>
      <c r="T257" s="23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31" t="s">
        <v>207</v>
      </c>
      <c r="AT257" s="231" t="s">
        <v>290</v>
      </c>
      <c r="AU257" s="231" t="s">
        <v>93</v>
      </c>
      <c r="AY257" s="17" t="s">
        <v>140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7" t="s">
        <v>91</v>
      </c>
      <c r="BK257" s="232">
        <f>ROUND(I257*H257,2)</f>
        <v>0</v>
      </c>
      <c r="BL257" s="17" t="s">
        <v>146</v>
      </c>
      <c r="BM257" s="231" t="s">
        <v>1814</v>
      </c>
    </row>
    <row r="258" s="2" customFormat="1">
      <c r="A258" s="38"/>
      <c r="B258" s="39"/>
      <c r="C258" s="40"/>
      <c r="D258" s="233" t="s">
        <v>148</v>
      </c>
      <c r="E258" s="40"/>
      <c r="F258" s="234" t="s">
        <v>1498</v>
      </c>
      <c r="G258" s="40"/>
      <c r="H258" s="40"/>
      <c r="I258" s="235"/>
      <c r="J258" s="40"/>
      <c r="K258" s="40"/>
      <c r="L258" s="44"/>
      <c r="M258" s="236"/>
      <c r="N258" s="237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148</v>
      </c>
      <c r="AU258" s="17" t="s">
        <v>93</v>
      </c>
    </row>
    <row r="259" s="2" customFormat="1" ht="14.4" customHeight="1">
      <c r="A259" s="38"/>
      <c r="B259" s="39"/>
      <c r="C259" s="270" t="s">
        <v>382</v>
      </c>
      <c r="D259" s="270" t="s">
        <v>290</v>
      </c>
      <c r="E259" s="271" t="s">
        <v>1494</v>
      </c>
      <c r="F259" s="272" t="s">
        <v>1495</v>
      </c>
      <c r="G259" s="273" t="s">
        <v>450</v>
      </c>
      <c r="H259" s="274">
        <v>6</v>
      </c>
      <c r="I259" s="275"/>
      <c r="J259" s="276">
        <f>ROUND(I259*H259,2)</f>
        <v>0</v>
      </c>
      <c r="K259" s="277"/>
      <c r="L259" s="278"/>
      <c r="M259" s="279" t="s">
        <v>1</v>
      </c>
      <c r="N259" s="280" t="s">
        <v>48</v>
      </c>
      <c r="O259" s="91"/>
      <c r="P259" s="229">
        <f>O259*H259</f>
        <v>0</v>
      </c>
      <c r="Q259" s="229">
        <v>0.032000000000000001</v>
      </c>
      <c r="R259" s="229">
        <f>Q259*H259</f>
        <v>0.192</v>
      </c>
      <c r="S259" s="229">
        <v>0</v>
      </c>
      <c r="T259" s="23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31" t="s">
        <v>207</v>
      </c>
      <c r="AT259" s="231" t="s">
        <v>290</v>
      </c>
      <c r="AU259" s="231" t="s">
        <v>93</v>
      </c>
      <c r="AY259" s="17" t="s">
        <v>140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7" t="s">
        <v>91</v>
      </c>
      <c r="BK259" s="232">
        <f>ROUND(I259*H259,2)</f>
        <v>0</v>
      </c>
      <c r="BL259" s="17" t="s">
        <v>146</v>
      </c>
      <c r="BM259" s="231" t="s">
        <v>1815</v>
      </c>
    </row>
    <row r="260" s="2" customFormat="1">
      <c r="A260" s="38"/>
      <c r="B260" s="39"/>
      <c r="C260" s="40"/>
      <c r="D260" s="233" t="s">
        <v>148</v>
      </c>
      <c r="E260" s="40"/>
      <c r="F260" s="234" t="s">
        <v>1495</v>
      </c>
      <c r="G260" s="40"/>
      <c r="H260" s="40"/>
      <c r="I260" s="235"/>
      <c r="J260" s="40"/>
      <c r="K260" s="40"/>
      <c r="L260" s="44"/>
      <c r="M260" s="236"/>
      <c r="N260" s="237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148</v>
      </c>
      <c r="AU260" s="17" t="s">
        <v>93</v>
      </c>
    </row>
    <row r="261" s="2" customFormat="1" ht="14.4" customHeight="1">
      <c r="A261" s="38"/>
      <c r="B261" s="39"/>
      <c r="C261" s="270" t="s">
        <v>389</v>
      </c>
      <c r="D261" s="270" t="s">
        <v>290</v>
      </c>
      <c r="E261" s="271" t="s">
        <v>1816</v>
      </c>
      <c r="F261" s="272" t="s">
        <v>1817</v>
      </c>
      <c r="G261" s="273" t="s">
        <v>450</v>
      </c>
      <c r="H261" s="274">
        <v>1</v>
      </c>
      <c r="I261" s="275"/>
      <c r="J261" s="276">
        <f>ROUND(I261*H261,2)</f>
        <v>0</v>
      </c>
      <c r="K261" s="277"/>
      <c r="L261" s="278"/>
      <c r="M261" s="279" t="s">
        <v>1</v>
      </c>
      <c r="N261" s="280" t="s">
        <v>48</v>
      </c>
      <c r="O261" s="91"/>
      <c r="P261" s="229">
        <f>O261*H261</f>
        <v>0</v>
      </c>
      <c r="Q261" s="229">
        <v>0.041000000000000002</v>
      </c>
      <c r="R261" s="229">
        <f>Q261*H261</f>
        <v>0.041000000000000002</v>
      </c>
      <c r="S261" s="229">
        <v>0</v>
      </c>
      <c r="T261" s="23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31" t="s">
        <v>207</v>
      </c>
      <c r="AT261" s="231" t="s">
        <v>290</v>
      </c>
      <c r="AU261" s="231" t="s">
        <v>93</v>
      </c>
      <c r="AY261" s="17" t="s">
        <v>140</v>
      </c>
      <c r="BE261" s="232">
        <f>IF(N261="základní",J261,0)</f>
        <v>0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7" t="s">
        <v>91</v>
      </c>
      <c r="BK261" s="232">
        <f>ROUND(I261*H261,2)</f>
        <v>0</v>
      </c>
      <c r="BL261" s="17" t="s">
        <v>146</v>
      </c>
      <c r="BM261" s="231" t="s">
        <v>1818</v>
      </c>
    </row>
    <row r="262" s="2" customFormat="1">
      <c r="A262" s="38"/>
      <c r="B262" s="39"/>
      <c r="C262" s="40"/>
      <c r="D262" s="233" t="s">
        <v>148</v>
      </c>
      <c r="E262" s="40"/>
      <c r="F262" s="234" t="s">
        <v>1817</v>
      </c>
      <c r="G262" s="40"/>
      <c r="H262" s="40"/>
      <c r="I262" s="235"/>
      <c r="J262" s="40"/>
      <c r="K262" s="40"/>
      <c r="L262" s="44"/>
      <c r="M262" s="236"/>
      <c r="N262" s="237"/>
      <c r="O262" s="91"/>
      <c r="P262" s="91"/>
      <c r="Q262" s="91"/>
      <c r="R262" s="91"/>
      <c r="S262" s="91"/>
      <c r="T262" s="92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T262" s="17" t="s">
        <v>148</v>
      </c>
      <c r="AU262" s="17" t="s">
        <v>93</v>
      </c>
    </row>
    <row r="263" s="2" customFormat="1" ht="14.4" customHeight="1">
      <c r="A263" s="38"/>
      <c r="B263" s="39"/>
      <c r="C263" s="219" t="s">
        <v>395</v>
      </c>
      <c r="D263" s="219" t="s">
        <v>142</v>
      </c>
      <c r="E263" s="220" t="s">
        <v>1503</v>
      </c>
      <c r="F263" s="221" t="s">
        <v>1504</v>
      </c>
      <c r="G263" s="222" t="s">
        <v>232</v>
      </c>
      <c r="H263" s="223">
        <v>12.33</v>
      </c>
      <c r="I263" s="224"/>
      <c r="J263" s="225">
        <f>ROUND(I263*H263,2)</f>
        <v>0</v>
      </c>
      <c r="K263" s="226"/>
      <c r="L263" s="44"/>
      <c r="M263" s="227" t="s">
        <v>1</v>
      </c>
      <c r="N263" s="228" t="s">
        <v>48</v>
      </c>
      <c r="O263" s="91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31" t="s">
        <v>146</v>
      </c>
      <c r="AT263" s="231" t="s">
        <v>142</v>
      </c>
      <c r="AU263" s="231" t="s">
        <v>93</v>
      </c>
      <c r="AY263" s="17" t="s">
        <v>140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7" t="s">
        <v>91</v>
      </c>
      <c r="BK263" s="232">
        <f>ROUND(I263*H263,2)</f>
        <v>0</v>
      </c>
      <c r="BL263" s="17" t="s">
        <v>146</v>
      </c>
      <c r="BM263" s="231" t="s">
        <v>1819</v>
      </c>
    </row>
    <row r="264" s="2" customFormat="1">
      <c r="A264" s="38"/>
      <c r="B264" s="39"/>
      <c r="C264" s="40"/>
      <c r="D264" s="233" t="s">
        <v>148</v>
      </c>
      <c r="E264" s="40"/>
      <c r="F264" s="234" t="s">
        <v>1506</v>
      </c>
      <c r="G264" s="40"/>
      <c r="H264" s="40"/>
      <c r="I264" s="235"/>
      <c r="J264" s="40"/>
      <c r="K264" s="40"/>
      <c r="L264" s="44"/>
      <c r="M264" s="236"/>
      <c r="N264" s="237"/>
      <c r="O264" s="91"/>
      <c r="P264" s="91"/>
      <c r="Q264" s="91"/>
      <c r="R264" s="91"/>
      <c r="S264" s="91"/>
      <c r="T264" s="92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T264" s="17" t="s">
        <v>148</v>
      </c>
      <c r="AU264" s="17" t="s">
        <v>93</v>
      </c>
    </row>
    <row r="265" s="14" customFormat="1">
      <c r="A265" s="14"/>
      <c r="B265" s="248"/>
      <c r="C265" s="249"/>
      <c r="D265" s="233" t="s">
        <v>150</v>
      </c>
      <c r="E265" s="250" t="s">
        <v>1</v>
      </c>
      <c r="F265" s="251" t="s">
        <v>1820</v>
      </c>
      <c r="G265" s="249"/>
      <c r="H265" s="252">
        <v>12.33</v>
      </c>
      <c r="I265" s="253"/>
      <c r="J265" s="249"/>
      <c r="K265" s="249"/>
      <c r="L265" s="254"/>
      <c r="M265" s="255"/>
      <c r="N265" s="256"/>
      <c r="O265" s="256"/>
      <c r="P265" s="256"/>
      <c r="Q265" s="256"/>
      <c r="R265" s="256"/>
      <c r="S265" s="256"/>
      <c r="T265" s="257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8" t="s">
        <v>150</v>
      </c>
      <c r="AU265" s="258" t="s">
        <v>93</v>
      </c>
      <c r="AV265" s="14" t="s">
        <v>93</v>
      </c>
      <c r="AW265" s="14" t="s">
        <v>36</v>
      </c>
      <c r="AX265" s="14" t="s">
        <v>91</v>
      </c>
      <c r="AY265" s="258" t="s">
        <v>140</v>
      </c>
    </row>
    <row r="266" s="2" customFormat="1" ht="14.4" customHeight="1">
      <c r="A266" s="38"/>
      <c r="B266" s="39"/>
      <c r="C266" s="219" t="s">
        <v>401</v>
      </c>
      <c r="D266" s="219" t="s">
        <v>142</v>
      </c>
      <c r="E266" s="220" t="s">
        <v>1509</v>
      </c>
      <c r="F266" s="221" t="s">
        <v>1510</v>
      </c>
      <c r="G266" s="222" t="s">
        <v>232</v>
      </c>
      <c r="H266" s="223">
        <v>5.4800000000000004</v>
      </c>
      <c r="I266" s="224"/>
      <c r="J266" s="225">
        <f>ROUND(I266*H266,2)</f>
        <v>0</v>
      </c>
      <c r="K266" s="226"/>
      <c r="L266" s="44"/>
      <c r="M266" s="227" t="s">
        <v>1</v>
      </c>
      <c r="N266" s="228" t="s">
        <v>48</v>
      </c>
      <c r="O266" s="91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31" t="s">
        <v>146</v>
      </c>
      <c r="AT266" s="231" t="s">
        <v>142</v>
      </c>
      <c r="AU266" s="231" t="s">
        <v>93</v>
      </c>
      <c r="AY266" s="17" t="s">
        <v>140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7" t="s">
        <v>91</v>
      </c>
      <c r="BK266" s="232">
        <f>ROUND(I266*H266,2)</f>
        <v>0</v>
      </c>
      <c r="BL266" s="17" t="s">
        <v>146</v>
      </c>
      <c r="BM266" s="231" t="s">
        <v>1821</v>
      </c>
    </row>
    <row r="267" s="2" customFormat="1">
      <c r="A267" s="38"/>
      <c r="B267" s="39"/>
      <c r="C267" s="40"/>
      <c r="D267" s="233" t="s">
        <v>148</v>
      </c>
      <c r="E267" s="40"/>
      <c r="F267" s="234" t="s">
        <v>1512</v>
      </c>
      <c r="G267" s="40"/>
      <c r="H267" s="40"/>
      <c r="I267" s="235"/>
      <c r="J267" s="40"/>
      <c r="K267" s="40"/>
      <c r="L267" s="44"/>
      <c r="M267" s="236"/>
      <c r="N267" s="237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148</v>
      </c>
      <c r="AU267" s="17" t="s">
        <v>93</v>
      </c>
    </row>
    <row r="268" s="14" customFormat="1">
      <c r="A268" s="14"/>
      <c r="B268" s="248"/>
      <c r="C268" s="249"/>
      <c r="D268" s="233" t="s">
        <v>150</v>
      </c>
      <c r="E268" s="250" t="s">
        <v>1</v>
      </c>
      <c r="F268" s="251" t="s">
        <v>1822</v>
      </c>
      <c r="G268" s="249"/>
      <c r="H268" s="252">
        <v>5.4800000000000004</v>
      </c>
      <c r="I268" s="253"/>
      <c r="J268" s="249"/>
      <c r="K268" s="249"/>
      <c r="L268" s="254"/>
      <c r="M268" s="255"/>
      <c r="N268" s="256"/>
      <c r="O268" s="256"/>
      <c r="P268" s="256"/>
      <c r="Q268" s="256"/>
      <c r="R268" s="256"/>
      <c r="S268" s="256"/>
      <c r="T268" s="257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8" t="s">
        <v>150</v>
      </c>
      <c r="AU268" s="258" t="s">
        <v>93</v>
      </c>
      <c r="AV268" s="14" t="s">
        <v>93</v>
      </c>
      <c r="AW268" s="14" t="s">
        <v>36</v>
      </c>
      <c r="AX268" s="14" t="s">
        <v>91</v>
      </c>
      <c r="AY268" s="258" t="s">
        <v>140</v>
      </c>
    </row>
    <row r="269" s="12" customFormat="1" ht="22.8" customHeight="1">
      <c r="A269" s="12"/>
      <c r="B269" s="203"/>
      <c r="C269" s="204"/>
      <c r="D269" s="205" t="s">
        <v>82</v>
      </c>
      <c r="E269" s="217" t="s">
        <v>183</v>
      </c>
      <c r="F269" s="217" t="s">
        <v>400</v>
      </c>
      <c r="G269" s="204"/>
      <c r="H269" s="204"/>
      <c r="I269" s="207"/>
      <c r="J269" s="218">
        <f>BK269</f>
        <v>0</v>
      </c>
      <c r="K269" s="204"/>
      <c r="L269" s="209"/>
      <c r="M269" s="210"/>
      <c r="N269" s="211"/>
      <c r="O269" s="211"/>
      <c r="P269" s="212">
        <f>SUM(P270:P276)</f>
        <v>0</v>
      </c>
      <c r="Q269" s="211"/>
      <c r="R269" s="212">
        <f>SUM(R270:R276)</f>
        <v>0.79072000000000009</v>
      </c>
      <c r="S269" s="211"/>
      <c r="T269" s="213">
        <f>SUM(T270:T276)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14" t="s">
        <v>91</v>
      </c>
      <c r="AT269" s="215" t="s">
        <v>82</v>
      </c>
      <c r="AU269" s="215" t="s">
        <v>91</v>
      </c>
      <c r="AY269" s="214" t="s">
        <v>140</v>
      </c>
      <c r="BK269" s="216">
        <f>SUM(BK270:BK276)</f>
        <v>0</v>
      </c>
    </row>
    <row r="270" s="2" customFormat="1" ht="14.4" customHeight="1">
      <c r="A270" s="38"/>
      <c r="B270" s="39"/>
      <c r="C270" s="219" t="s">
        <v>409</v>
      </c>
      <c r="D270" s="219" t="s">
        <v>142</v>
      </c>
      <c r="E270" s="220" t="s">
        <v>1552</v>
      </c>
      <c r="F270" s="221" t="s">
        <v>1553</v>
      </c>
      <c r="G270" s="222" t="s">
        <v>145</v>
      </c>
      <c r="H270" s="223">
        <v>2</v>
      </c>
      <c r="I270" s="224"/>
      <c r="J270" s="225">
        <f>ROUND(I270*H270,2)</f>
        <v>0</v>
      </c>
      <c r="K270" s="226"/>
      <c r="L270" s="44"/>
      <c r="M270" s="227" t="s">
        <v>1</v>
      </c>
      <c r="N270" s="228" t="s">
        <v>48</v>
      </c>
      <c r="O270" s="91"/>
      <c r="P270" s="229">
        <f>O270*H270</f>
        <v>0</v>
      </c>
      <c r="Q270" s="229">
        <v>0.19536000000000001</v>
      </c>
      <c r="R270" s="229">
        <f>Q270*H270</f>
        <v>0.39072000000000001</v>
      </c>
      <c r="S270" s="229">
        <v>0</v>
      </c>
      <c r="T270" s="23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31" t="s">
        <v>146</v>
      </c>
      <c r="AT270" s="231" t="s">
        <v>142</v>
      </c>
      <c r="AU270" s="231" t="s">
        <v>93</v>
      </c>
      <c r="AY270" s="17" t="s">
        <v>140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7" t="s">
        <v>91</v>
      </c>
      <c r="BK270" s="232">
        <f>ROUND(I270*H270,2)</f>
        <v>0</v>
      </c>
      <c r="BL270" s="17" t="s">
        <v>146</v>
      </c>
      <c r="BM270" s="231" t="s">
        <v>1823</v>
      </c>
    </row>
    <row r="271" s="2" customFormat="1">
      <c r="A271" s="38"/>
      <c r="B271" s="39"/>
      <c r="C271" s="40"/>
      <c r="D271" s="233" t="s">
        <v>148</v>
      </c>
      <c r="E271" s="40"/>
      <c r="F271" s="234" t="s">
        <v>1555</v>
      </c>
      <c r="G271" s="40"/>
      <c r="H271" s="40"/>
      <c r="I271" s="235"/>
      <c r="J271" s="40"/>
      <c r="K271" s="40"/>
      <c r="L271" s="44"/>
      <c r="M271" s="236"/>
      <c r="N271" s="237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148</v>
      </c>
      <c r="AU271" s="17" t="s">
        <v>93</v>
      </c>
    </row>
    <row r="272" s="13" customFormat="1">
      <c r="A272" s="13"/>
      <c r="B272" s="238"/>
      <c r="C272" s="239"/>
      <c r="D272" s="233" t="s">
        <v>150</v>
      </c>
      <c r="E272" s="240" t="s">
        <v>1</v>
      </c>
      <c r="F272" s="241" t="s">
        <v>1824</v>
      </c>
      <c r="G272" s="239"/>
      <c r="H272" s="240" t="s">
        <v>1</v>
      </c>
      <c r="I272" s="242"/>
      <c r="J272" s="239"/>
      <c r="K272" s="239"/>
      <c r="L272" s="243"/>
      <c r="M272" s="244"/>
      <c r="N272" s="245"/>
      <c r="O272" s="245"/>
      <c r="P272" s="245"/>
      <c r="Q272" s="245"/>
      <c r="R272" s="245"/>
      <c r="S272" s="245"/>
      <c r="T272" s="246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7" t="s">
        <v>150</v>
      </c>
      <c r="AU272" s="247" t="s">
        <v>93</v>
      </c>
      <c r="AV272" s="13" t="s">
        <v>91</v>
      </c>
      <c r="AW272" s="13" t="s">
        <v>36</v>
      </c>
      <c r="AX272" s="13" t="s">
        <v>83</v>
      </c>
      <c r="AY272" s="247" t="s">
        <v>140</v>
      </c>
    </row>
    <row r="273" s="14" customFormat="1">
      <c r="A273" s="14"/>
      <c r="B273" s="248"/>
      <c r="C273" s="249"/>
      <c r="D273" s="233" t="s">
        <v>150</v>
      </c>
      <c r="E273" s="250" t="s">
        <v>1</v>
      </c>
      <c r="F273" s="251" t="s">
        <v>93</v>
      </c>
      <c r="G273" s="249"/>
      <c r="H273" s="252">
        <v>2</v>
      </c>
      <c r="I273" s="253"/>
      <c r="J273" s="249"/>
      <c r="K273" s="249"/>
      <c r="L273" s="254"/>
      <c r="M273" s="255"/>
      <c r="N273" s="256"/>
      <c r="O273" s="256"/>
      <c r="P273" s="256"/>
      <c r="Q273" s="256"/>
      <c r="R273" s="256"/>
      <c r="S273" s="256"/>
      <c r="T273" s="257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8" t="s">
        <v>150</v>
      </c>
      <c r="AU273" s="258" t="s">
        <v>93</v>
      </c>
      <c r="AV273" s="14" t="s">
        <v>93</v>
      </c>
      <c r="AW273" s="14" t="s">
        <v>36</v>
      </c>
      <c r="AX273" s="14" t="s">
        <v>91</v>
      </c>
      <c r="AY273" s="258" t="s">
        <v>140</v>
      </c>
    </row>
    <row r="274" s="2" customFormat="1" ht="14.4" customHeight="1">
      <c r="A274" s="38"/>
      <c r="B274" s="39"/>
      <c r="C274" s="270" t="s">
        <v>416</v>
      </c>
      <c r="D274" s="270" t="s">
        <v>290</v>
      </c>
      <c r="E274" s="271" t="s">
        <v>1557</v>
      </c>
      <c r="F274" s="272" t="s">
        <v>1558</v>
      </c>
      <c r="G274" s="273" t="s">
        <v>293</v>
      </c>
      <c r="H274" s="274">
        <v>0.40000000000000002</v>
      </c>
      <c r="I274" s="275"/>
      <c r="J274" s="276">
        <f>ROUND(I274*H274,2)</f>
        <v>0</v>
      </c>
      <c r="K274" s="277"/>
      <c r="L274" s="278"/>
      <c r="M274" s="279" t="s">
        <v>1</v>
      </c>
      <c r="N274" s="280" t="s">
        <v>48</v>
      </c>
      <c r="O274" s="91"/>
      <c r="P274" s="229">
        <f>O274*H274</f>
        <v>0</v>
      </c>
      <c r="Q274" s="229">
        <v>1</v>
      </c>
      <c r="R274" s="229">
        <f>Q274*H274</f>
        <v>0.40000000000000002</v>
      </c>
      <c r="S274" s="229">
        <v>0</v>
      </c>
      <c r="T274" s="23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31" t="s">
        <v>207</v>
      </c>
      <c r="AT274" s="231" t="s">
        <v>290</v>
      </c>
      <c r="AU274" s="231" t="s">
        <v>93</v>
      </c>
      <c r="AY274" s="17" t="s">
        <v>140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7" t="s">
        <v>91</v>
      </c>
      <c r="BK274" s="232">
        <f>ROUND(I274*H274,2)</f>
        <v>0</v>
      </c>
      <c r="BL274" s="17" t="s">
        <v>146</v>
      </c>
      <c r="BM274" s="231" t="s">
        <v>1825</v>
      </c>
    </row>
    <row r="275" s="2" customFormat="1">
      <c r="A275" s="38"/>
      <c r="B275" s="39"/>
      <c r="C275" s="40"/>
      <c r="D275" s="233" t="s">
        <v>148</v>
      </c>
      <c r="E275" s="40"/>
      <c r="F275" s="234" t="s">
        <v>1558</v>
      </c>
      <c r="G275" s="40"/>
      <c r="H275" s="40"/>
      <c r="I275" s="235"/>
      <c r="J275" s="40"/>
      <c r="K275" s="40"/>
      <c r="L275" s="44"/>
      <c r="M275" s="236"/>
      <c r="N275" s="237"/>
      <c r="O275" s="91"/>
      <c r="P275" s="91"/>
      <c r="Q275" s="91"/>
      <c r="R275" s="91"/>
      <c r="S275" s="91"/>
      <c r="T275" s="92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T275" s="17" t="s">
        <v>148</v>
      </c>
      <c r="AU275" s="17" t="s">
        <v>93</v>
      </c>
    </row>
    <row r="276" s="14" customFormat="1">
      <c r="A276" s="14"/>
      <c r="B276" s="248"/>
      <c r="C276" s="249"/>
      <c r="D276" s="233" t="s">
        <v>150</v>
      </c>
      <c r="E276" s="249"/>
      <c r="F276" s="251" t="s">
        <v>1826</v>
      </c>
      <c r="G276" s="249"/>
      <c r="H276" s="252">
        <v>0.40000000000000002</v>
      </c>
      <c r="I276" s="253"/>
      <c r="J276" s="249"/>
      <c r="K276" s="249"/>
      <c r="L276" s="254"/>
      <c r="M276" s="255"/>
      <c r="N276" s="256"/>
      <c r="O276" s="256"/>
      <c r="P276" s="256"/>
      <c r="Q276" s="256"/>
      <c r="R276" s="256"/>
      <c r="S276" s="256"/>
      <c r="T276" s="257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8" t="s">
        <v>150</v>
      </c>
      <c r="AU276" s="258" t="s">
        <v>93</v>
      </c>
      <c r="AV276" s="14" t="s">
        <v>93</v>
      </c>
      <c r="AW276" s="14" t="s">
        <v>4</v>
      </c>
      <c r="AX276" s="14" t="s">
        <v>91</v>
      </c>
      <c r="AY276" s="258" t="s">
        <v>140</v>
      </c>
    </row>
    <row r="277" s="12" customFormat="1" ht="22.8" customHeight="1">
      <c r="A277" s="12"/>
      <c r="B277" s="203"/>
      <c r="C277" s="204"/>
      <c r="D277" s="205" t="s">
        <v>82</v>
      </c>
      <c r="E277" s="217" t="s">
        <v>207</v>
      </c>
      <c r="F277" s="217" t="s">
        <v>446</v>
      </c>
      <c r="G277" s="204"/>
      <c r="H277" s="204"/>
      <c r="I277" s="207"/>
      <c r="J277" s="218">
        <f>BK277</f>
        <v>0</v>
      </c>
      <c r="K277" s="204"/>
      <c r="L277" s="209"/>
      <c r="M277" s="210"/>
      <c r="N277" s="211"/>
      <c r="O277" s="211"/>
      <c r="P277" s="212">
        <f>SUM(P278:P356)</f>
        <v>0</v>
      </c>
      <c r="Q277" s="211"/>
      <c r="R277" s="212">
        <f>SUM(R278:R356)</f>
        <v>50.939686999999999</v>
      </c>
      <c r="S277" s="211"/>
      <c r="T277" s="213">
        <f>SUM(T278:T356)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14" t="s">
        <v>91</v>
      </c>
      <c r="AT277" s="215" t="s">
        <v>82</v>
      </c>
      <c r="AU277" s="215" t="s">
        <v>91</v>
      </c>
      <c r="AY277" s="214" t="s">
        <v>140</v>
      </c>
      <c r="BK277" s="216">
        <f>SUM(BK278:BK356)</f>
        <v>0</v>
      </c>
    </row>
    <row r="278" s="2" customFormat="1" ht="14.4" customHeight="1">
      <c r="A278" s="38"/>
      <c r="B278" s="39"/>
      <c r="C278" s="219" t="s">
        <v>422</v>
      </c>
      <c r="D278" s="219" t="s">
        <v>142</v>
      </c>
      <c r="E278" s="220" t="s">
        <v>1561</v>
      </c>
      <c r="F278" s="221" t="s">
        <v>1562</v>
      </c>
      <c r="G278" s="222" t="s">
        <v>196</v>
      </c>
      <c r="H278" s="223">
        <v>136.90000000000001</v>
      </c>
      <c r="I278" s="224"/>
      <c r="J278" s="225">
        <f>ROUND(I278*H278,2)</f>
        <v>0</v>
      </c>
      <c r="K278" s="226"/>
      <c r="L278" s="44"/>
      <c r="M278" s="227" t="s">
        <v>1</v>
      </c>
      <c r="N278" s="228" t="s">
        <v>48</v>
      </c>
      <c r="O278" s="91"/>
      <c r="P278" s="229">
        <f>O278*H278</f>
        <v>0</v>
      </c>
      <c r="Q278" s="229">
        <v>5.0000000000000002E-05</v>
      </c>
      <c r="R278" s="229">
        <f>Q278*H278</f>
        <v>0.0068450000000000004</v>
      </c>
      <c r="S278" s="229">
        <v>0</v>
      </c>
      <c r="T278" s="23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31" t="s">
        <v>146</v>
      </c>
      <c r="AT278" s="231" t="s">
        <v>142</v>
      </c>
      <c r="AU278" s="231" t="s">
        <v>93</v>
      </c>
      <c r="AY278" s="17" t="s">
        <v>140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7" t="s">
        <v>91</v>
      </c>
      <c r="BK278" s="232">
        <f>ROUND(I278*H278,2)</f>
        <v>0</v>
      </c>
      <c r="BL278" s="17" t="s">
        <v>146</v>
      </c>
      <c r="BM278" s="231" t="s">
        <v>1827</v>
      </c>
    </row>
    <row r="279" s="2" customFormat="1">
      <c r="A279" s="38"/>
      <c r="B279" s="39"/>
      <c r="C279" s="40"/>
      <c r="D279" s="233" t="s">
        <v>148</v>
      </c>
      <c r="E279" s="40"/>
      <c r="F279" s="234" t="s">
        <v>1564</v>
      </c>
      <c r="G279" s="40"/>
      <c r="H279" s="40"/>
      <c r="I279" s="235"/>
      <c r="J279" s="40"/>
      <c r="K279" s="40"/>
      <c r="L279" s="44"/>
      <c r="M279" s="236"/>
      <c r="N279" s="237"/>
      <c r="O279" s="91"/>
      <c r="P279" s="91"/>
      <c r="Q279" s="91"/>
      <c r="R279" s="91"/>
      <c r="S279" s="91"/>
      <c r="T279" s="92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T279" s="17" t="s">
        <v>148</v>
      </c>
      <c r="AU279" s="17" t="s">
        <v>93</v>
      </c>
    </row>
    <row r="280" s="13" customFormat="1">
      <c r="A280" s="13"/>
      <c r="B280" s="238"/>
      <c r="C280" s="239"/>
      <c r="D280" s="233" t="s">
        <v>150</v>
      </c>
      <c r="E280" s="240" t="s">
        <v>1</v>
      </c>
      <c r="F280" s="241" t="s">
        <v>1828</v>
      </c>
      <c r="G280" s="239"/>
      <c r="H280" s="240" t="s">
        <v>1</v>
      </c>
      <c r="I280" s="242"/>
      <c r="J280" s="239"/>
      <c r="K280" s="239"/>
      <c r="L280" s="243"/>
      <c r="M280" s="244"/>
      <c r="N280" s="245"/>
      <c r="O280" s="245"/>
      <c r="P280" s="245"/>
      <c r="Q280" s="245"/>
      <c r="R280" s="245"/>
      <c r="S280" s="245"/>
      <c r="T280" s="24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7" t="s">
        <v>150</v>
      </c>
      <c r="AU280" s="247" t="s">
        <v>93</v>
      </c>
      <c r="AV280" s="13" t="s">
        <v>91</v>
      </c>
      <c r="AW280" s="13" t="s">
        <v>36</v>
      </c>
      <c r="AX280" s="13" t="s">
        <v>83</v>
      </c>
      <c r="AY280" s="247" t="s">
        <v>140</v>
      </c>
    </row>
    <row r="281" s="14" customFormat="1">
      <c r="A281" s="14"/>
      <c r="B281" s="248"/>
      <c r="C281" s="249"/>
      <c r="D281" s="233" t="s">
        <v>150</v>
      </c>
      <c r="E281" s="250" t="s">
        <v>1</v>
      </c>
      <c r="F281" s="251" t="s">
        <v>1829</v>
      </c>
      <c r="G281" s="249"/>
      <c r="H281" s="252">
        <v>136.90000000000001</v>
      </c>
      <c r="I281" s="253"/>
      <c r="J281" s="249"/>
      <c r="K281" s="249"/>
      <c r="L281" s="254"/>
      <c r="M281" s="255"/>
      <c r="N281" s="256"/>
      <c r="O281" s="256"/>
      <c r="P281" s="256"/>
      <c r="Q281" s="256"/>
      <c r="R281" s="256"/>
      <c r="S281" s="256"/>
      <c r="T281" s="257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8" t="s">
        <v>150</v>
      </c>
      <c r="AU281" s="258" t="s">
        <v>93</v>
      </c>
      <c r="AV281" s="14" t="s">
        <v>93</v>
      </c>
      <c r="AW281" s="14" t="s">
        <v>36</v>
      </c>
      <c r="AX281" s="14" t="s">
        <v>91</v>
      </c>
      <c r="AY281" s="258" t="s">
        <v>140</v>
      </c>
    </row>
    <row r="282" s="2" customFormat="1" ht="14.4" customHeight="1">
      <c r="A282" s="38"/>
      <c r="B282" s="39"/>
      <c r="C282" s="270" t="s">
        <v>428</v>
      </c>
      <c r="D282" s="270" t="s">
        <v>290</v>
      </c>
      <c r="E282" s="271" t="s">
        <v>1568</v>
      </c>
      <c r="F282" s="272" t="s">
        <v>1569</v>
      </c>
      <c r="G282" s="273" t="s">
        <v>196</v>
      </c>
      <c r="H282" s="274">
        <v>129.48400000000001</v>
      </c>
      <c r="I282" s="275"/>
      <c r="J282" s="276">
        <f>ROUND(I282*H282,2)</f>
        <v>0</v>
      </c>
      <c r="K282" s="277"/>
      <c r="L282" s="278"/>
      <c r="M282" s="279" t="s">
        <v>1</v>
      </c>
      <c r="N282" s="280" t="s">
        <v>48</v>
      </c>
      <c r="O282" s="91"/>
      <c r="P282" s="229">
        <f>O282*H282</f>
        <v>0</v>
      </c>
      <c r="Q282" s="229">
        <v>0.052999999999999998</v>
      </c>
      <c r="R282" s="229">
        <f>Q282*H282</f>
        <v>6.8626520000000006</v>
      </c>
      <c r="S282" s="229">
        <v>0</v>
      </c>
      <c r="T282" s="23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31" t="s">
        <v>207</v>
      </c>
      <c r="AT282" s="231" t="s">
        <v>290</v>
      </c>
      <c r="AU282" s="231" t="s">
        <v>93</v>
      </c>
      <c r="AY282" s="17" t="s">
        <v>140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7" t="s">
        <v>91</v>
      </c>
      <c r="BK282" s="232">
        <f>ROUND(I282*H282,2)</f>
        <v>0</v>
      </c>
      <c r="BL282" s="17" t="s">
        <v>146</v>
      </c>
      <c r="BM282" s="231" t="s">
        <v>1830</v>
      </c>
    </row>
    <row r="283" s="2" customFormat="1">
      <c r="A283" s="38"/>
      <c r="B283" s="39"/>
      <c r="C283" s="40"/>
      <c r="D283" s="233" t="s">
        <v>148</v>
      </c>
      <c r="E283" s="40"/>
      <c r="F283" s="234" t="s">
        <v>1569</v>
      </c>
      <c r="G283" s="40"/>
      <c r="H283" s="40"/>
      <c r="I283" s="235"/>
      <c r="J283" s="40"/>
      <c r="K283" s="40"/>
      <c r="L283" s="44"/>
      <c r="M283" s="236"/>
      <c r="N283" s="237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148</v>
      </c>
      <c r="AU283" s="17" t="s">
        <v>93</v>
      </c>
    </row>
    <row r="284" s="14" customFormat="1">
      <c r="A284" s="14"/>
      <c r="B284" s="248"/>
      <c r="C284" s="249"/>
      <c r="D284" s="233" t="s">
        <v>150</v>
      </c>
      <c r="E284" s="250" t="s">
        <v>1</v>
      </c>
      <c r="F284" s="251" t="s">
        <v>1831</v>
      </c>
      <c r="G284" s="249"/>
      <c r="H284" s="252">
        <v>129.48400000000001</v>
      </c>
      <c r="I284" s="253"/>
      <c r="J284" s="249"/>
      <c r="K284" s="249"/>
      <c r="L284" s="254"/>
      <c r="M284" s="255"/>
      <c r="N284" s="256"/>
      <c r="O284" s="256"/>
      <c r="P284" s="256"/>
      <c r="Q284" s="256"/>
      <c r="R284" s="256"/>
      <c r="S284" s="256"/>
      <c r="T284" s="257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8" t="s">
        <v>150</v>
      </c>
      <c r="AU284" s="258" t="s">
        <v>93</v>
      </c>
      <c r="AV284" s="14" t="s">
        <v>93</v>
      </c>
      <c r="AW284" s="14" t="s">
        <v>36</v>
      </c>
      <c r="AX284" s="14" t="s">
        <v>91</v>
      </c>
      <c r="AY284" s="258" t="s">
        <v>140</v>
      </c>
    </row>
    <row r="285" s="2" customFormat="1" ht="14.4" customHeight="1">
      <c r="A285" s="38"/>
      <c r="B285" s="39"/>
      <c r="C285" s="270" t="s">
        <v>434</v>
      </c>
      <c r="D285" s="270" t="s">
        <v>290</v>
      </c>
      <c r="E285" s="271" t="s">
        <v>1573</v>
      </c>
      <c r="F285" s="272" t="s">
        <v>1574</v>
      </c>
      <c r="G285" s="273" t="s">
        <v>196</v>
      </c>
      <c r="H285" s="274">
        <v>6</v>
      </c>
      <c r="I285" s="275"/>
      <c r="J285" s="276">
        <f>ROUND(I285*H285,2)</f>
        <v>0</v>
      </c>
      <c r="K285" s="277"/>
      <c r="L285" s="278"/>
      <c r="M285" s="279" t="s">
        <v>1</v>
      </c>
      <c r="N285" s="280" t="s">
        <v>48</v>
      </c>
      <c r="O285" s="91"/>
      <c r="P285" s="229">
        <f>O285*H285</f>
        <v>0</v>
      </c>
      <c r="Q285" s="229">
        <v>0.056680000000000001</v>
      </c>
      <c r="R285" s="229">
        <f>Q285*H285</f>
        <v>0.34007999999999999</v>
      </c>
      <c r="S285" s="229">
        <v>0</v>
      </c>
      <c r="T285" s="23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31" t="s">
        <v>207</v>
      </c>
      <c r="AT285" s="231" t="s">
        <v>290</v>
      </c>
      <c r="AU285" s="231" t="s">
        <v>93</v>
      </c>
      <c r="AY285" s="17" t="s">
        <v>140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7" t="s">
        <v>91</v>
      </c>
      <c r="BK285" s="232">
        <f>ROUND(I285*H285,2)</f>
        <v>0</v>
      </c>
      <c r="BL285" s="17" t="s">
        <v>146</v>
      </c>
      <c r="BM285" s="231" t="s">
        <v>1832</v>
      </c>
    </row>
    <row r="286" s="2" customFormat="1">
      <c r="A286" s="38"/>
      <c r="B286" s="39"/>
      <c r="C286" s="40"/>
      <c r="D286" s="233" t="s">
        <v>148</v>
      </c>
      <c r="E286" s="40"/>
      <c r="F286" s="234" t="s">
        <v>1574</v>
      </c>
      <c r="G286" s="40"/>
      <c r="H286" s="40"/>
      <c r="I286" s="235"/>
      <c r="J286" s="40"/>
      <c r="K286" s="40"/>
      <c r="L286" s="44"/>
      <c r="M286" s="236"/>
      <c r="N286" s="237"/>
      <c r="O286" s="91"/>
      <c r="P286" s="91"/>
      <c r="Q286" s="91"/>
      <c r="R286" s="91"/>
      <c r="S286" s="91"/>
      <c r="T286" s="92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T286" s="17" t="s">
        <v>148</v>
      </c>
      <c r="AU286" s="17" t="s">
        <v>93</v>
      </c>
    </row>
    <row r="287" s="2" customFormat="1" ht="14.4" customHeight="1">
      <c r="A287" s="38"/>
      <c r="B287" s="39"/>
      <c r="C287" s="270" t="s">
        <v>441</v>
      </c>
      <c r="D287" s="270" t="s">
        <v>290</v>
      </c>
      <c r="E287" s="271" t="s">
        <v>1576</v>
      </c>
      <c r="F287" s="272" t="s">
        <v>1577</v>
      </c>
      <c r="G287" s="273" t="s">
        <v>196</v>
      </c>
      <c r="H287" s="274">
        <v>6</v>
      </c>
      <c r="I287" s="275"/>
      <c r="J287" s="276">
        <f>ROUND(I287*H287,2)</f>
        <v>0</v>
      </c>
      <c r="K287" s="277"/>
      <c r="L287" s="278"/>
      <c r="M287" s="279" t="s">
        <v>1</v>
      </c>
      <c r="N287" s="280" t="s">
        <v>48</v>
      </c>
      <c r="O287" s="91"/>
      <c r="P287" s="229">
        <f>O287*H287</f>
        <v>0</v>
      </c>
      <c r="Q287" s="229">
        <v>0.068349999999999994</v>
      </c>
      <c r="R287" s="229">
        <f>Q287*H287</f>
        <v>0.41009999999999996</v>
      </c>
      <c r="S287" s="229">
        <v>0</v>
      </c>
      <c r="T287" s="23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31" t="s">
        <v>207</v>
      </c>
      <c r="AT287" s="231" t="s">
        <v>290</v>
      </c>
      <c r="AU287" s="231" t="s">
        <v>93</v>
      </c>
      <c r="AY287" s="17" t="s">
        <v>140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7" t="s">
        <v>91</v>
      </c>
      <c r="BK287" s="232">
        <f>ROUND(I287*H287,2)</f>
        <v>0</v>
      </c>
      <c r="BL287" s="17" t="s">
        <v>146</v>
      </c>
      <c r="BM287" s="231" t="s">
        <v>1833</v>
      </c>
    </row>
    <row r="288" s="2" customFormat="1">
      <c r="A288" s="38"/>
      <c r="B288" s="39"/>
      <c r="C288" s="40"/>
      <c r="D288" s="233" t="s">
        <v>148</v>
      </c>
      <c r="E288" s="40"/>
      <c r="F288" s="234" t="s">
        <v>1577</v>
      </c>
      <c r="G288" s="40"/>
      <c r="H288" s="40"/>
      <c r="I288" s="235"/>
      <c r="J288" s="40"/>
      <c r="K288" s="40"/>
      <c r="L288" s="44"/>
      <c r="M288" s="236"/>
      <c r="N288" s="237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148</v>
      </c>
      <c r="AU288" s="17" t="s">
        <v>93</v>
      </c>
    </row>
    <row r="289" s="2" customFormat="1" ht="14.4" customHeight="1">
      <c r="A289" s="38"/>
      <c r="B289" s="39"/>
      <c r="C289" s="270" t="s">
        <v>447</v>
      </c>
      <c r="D289" s="270" t="s">
        <v>290</v>
      </c>
      <c r="E289" s="271" t="s">
        <v>1579</v>
      </c>
      <c r="F289" s="272" t="s">
        <v>1580</v>
      </c>
      <c r="G289" s="273" t="s">
        <v>450</v>
      </c>
      <c r="H289" s="274">
        <v>5</v>
      </c>
      <c r="I289" s="275"/>
      <c r="J289" s="276">
        <f>ROUND(I289*H289,2)</f>
        <v>0</v>
      </c>
      <c r="K289" s="277"/>
      <c r="L289" s="278"/>
      <c r="M289" s="279" t="s">
        <v>1</v>
      </c>
      <c r="N289" s="280" t="s">
        <v>48</v>
      </c>
      <c r="O289" s="91"/>
      <c r="P289" s="229">
        <f>O289*H289</f>
        <v>0</v>
      </c>
      <c r="Q289" s="229">
        <v>0.042000000000000003</v>
      </c>
      <c r="R289" s="229">
        <f>Q289*H289</f>
        <v>0.21000000000000002</v>
      </c>
      <c r="S289" s="229">
        <v>0</v>
      </c>
      <c r="T289" s="23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31" t="s">
        <v>207</v>
      </c>
      <c r="AT289" s="231" t="s">
        <v>290</v>
      </c>
      <c r="AU289" s="231" t="s">
        <v>93</v>
      </c>
      <c r="AY289" s="17" t="s">
        <v>140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7" t="s">
        <v>91</v>
      </c>
      <c r="BK289" s="232">
        <f>ROUND(I289*H289,2)</f>
        <v>0</v>
      </c>
      <c r="BL289" s="17" t="s">
        <v>146</v>
      </c>
      <c r="BM289" s="231" t="s">
        <v>1834</v>
      </c>
    </row>
    <row r="290" s="2" customFormat="1">
      <c r="A290" s="38"/>
      <c r="B290" s="39"/>
      <c r="C290" s="40"/>
      <c r="D290" s="233" t="s">
        <v>148</v>
      </c>
      <c r="E290" s="40"/>
      <c r="F290" s="234" t="s">
        <v>1580</v>
      </c>
      <c r="G290" s="40"/>
      <c r="H290" s="40"/>
      <c r="I290" s="235"/>
      <c r="J290" s="40"/>
      <c r="K290" s="40"/>
      <c r="L290" s="44"/>
      <c r="M290" s="236"/>
      <c r="N290" s="237"/>
      <c r="O290" s="91"/>
      <c r="P290" s="91"/>
      <c r="Q290" s="91"/>
      <c r="R290" s="91"/>
      <c r="S290" s="91"/>
      <c r="T290" s="92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T290" s="17" t="s">
        <v>148</v>
      </c>
      <c r="AU290" s="17" t="s">
        <v>93</v>
      </c>
    </row>
    <row r="291" s="2" customFormat="1" ht="14.4" customHeight="1">
      <c r="A291" s="38"/>
      <c r="B291" s="39"/>
      <c r="C291" s="219" t="s">
        <v>454</v>
      </c>
      <c r="D291" s="219" t="s">
        <v>142</v>
      </c>
      <c r="E291" s="220" t="s">
        <v>1582</v>
      </c>
      <c r="F291" s="221" t="s">
        <v>1583</v>
      </c>
      <c r="G291" s="222" t="s">
        <v>450</v>
      </c>
      <c r="H291" s="223">
        <v>5</v>
      </c>
      <c r="I291" s="224"/>
      <c r="J291" s="225">
        <f>ROUND(I291*H291,2)</f>
        <v>0</v>
      </c>
      <c r="K291" s="226"/>
      <c r="L291" s="44"/>
      <c r="M291" s="227" t="s">
        <v>1</v>
      </c>
      <c r="N291" s="228" t="s">
        <v>48</v>
      </c>
      <c r="O291" s="91"/>
      <c r="P291" s="229">
        <f>O291*H291</f>
        <v>0</v>
      </c>
      <c r="Q291" s="229">
        <v>0.00014999999999999999</v>
      </c>
      <c r="R291" s="229">
        <f>Q291*H291</f>
        <v>0.00074999999999999991</v>
      </c>
      <c r="S291" s="229">
        <v>0</v>
      </c>
      <c r="T291" s="23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31" t="s">
        <v>146</v>
      </c>
      <c r="AT291" s="231" t="s">
        <v>142</v>
      </c>
      <c r="AU291" s="231" t="s">
        <v>93</v>
      </c>
      <c r="AY291" s="17" t="s">
        <v>140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7" t="s">
        <v>91</v>
      </c>
      <c r="BK291" s="232">
        <f>ROUND(I291*H291,2)</f>
        <v>0</v>
      </c>
      <c r="BL291" s="17" t="s">
        <v>146</v>
      </c>
      <c r="BM291" s="231" t="s">
        <v>1835</v>
      </c>
    </row>
    <row r="292" s="2" customFormat="1">
      <c r="A292" s="38"/>
      <c r="B292" s="39"/>
      <c r="C292" s="40"/>
      <c r="D292" s="233" t="s">
        <v>148</v>
      </c>
      <c r="E292" s="40"/>
      <c r="F292" s="234" t="s">
        <v>1585</v>
      </c>
      <c r="G292" s="40"/>
      <c r="H292" s="40"/>
      <c r="I292" s="235"/>
      <c r="J292" s="40"/>
      <c r="K292" s="40"/>
      <c r="L292" s="44"/>
      <c r="M292" s="236"/>
      <c r="N292" s="237"/>
      <c r="O292" s="91"/>
      <c r="P292" s="91"/>
      <c r="Q292" s="91"/>
      <c r="R292" s="91"/>
      <c r="S292" s="91"/>
      <c r="T292" s="92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T292" s="17" t="s">
        <v>148</v>
      </c>
      <c r="AU292" s="17" t="s">
        <v>93</v>
      </c>
    </row>
    <row r="293" s="2" customFormat="1" ht="14.4" customHeight="1">
      <c r="A293" s="38"/>
      <c r="B293" s="39"/>
      <c r="C293" s="219" t="s">
        <v>460</v>
      </c>
      <c r="D293" s="219" t="s">
        <v>142</v>
      </c>
      <c r="E293" s="220" t="s">
        <v>1836</v>
      </c>
      <c r="F293" s="221" t="s">
        <v>1837</v>
      </c>
      <c r="G293" s="222" t="s">
        <v>450</v>
      </c>
      <c r="H293" s="223">
        <v>1</v>
      </c>
      <c r="I293" s="224"/>
      <c r="J293" s="225">
        <f>ROUND(I293*H293,2)</f>
        <v>0</v>
      </c>
      <c r="K293" s="226"/>
      <c r="L293" s="44"/>
      <c r="M293" s="227" t="s">
        <v>1</v>
      </c>
      <c r="N293" s="228" t="s">
        <v>48</v>
      </c>
      <c r="O293" s="91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31" t="s">
        <v>146</v>
      </c>
      <c r="AT293" s="231" t="s">
        <v>142</v>
      </c>
      <c r="AU293" s="231" t="s">
        <v>93</v>
      </c>
      <c r="AY293" s="17" t="s">
        <v>140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7" t="s">
        <v>91</v>
      </c>
      <c r="BK293" s="232">
        <f>ROUND(I293*H293,2)</f>
        <v>0</v>
      </c>
      <c r="BL293" s="17" t="s">
        <v>146</v>
      </c>
      <c r="BM293" s="231" t="s">
        <v>1838</v>
      </c>
    </row>
    <row r="294" s="2" customFormat="1">
      <c r="A294" s="38"/>
      <c r="B294" s="39"/>
      <c r="C294" s="40"/>
      <c r="D294" s="233" t="s">
        <v>148</v>
      </c>
      <c r="E294" s="40"/>
      <c r="F294" s="234" t="s">
        <v>1839</v>
      </c>
      <c r="G294" s="40"/>
      <c r="H294" s="40"/>
      <c r="I294" s="235"/>
      <c r="J294" s="40"/>
      <c r="K294" s="40"/>
      <c r="L294" s="44"/>
      <c r="M294" s="236"/>
      <c r="N294" s="237"/>
      <c r="O294" s="91"/>
      <c r="P294" s="91"/>
      <c r="Q294" s="91"/>
      <c r="R294" s="91"/>
      <c r="S294" s="91"/>
      <c r="T294" s="92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T294" s="17" t="s">
        <v>148</v>
      </c>
      <c r="AU294" s="17" t="s">
        <v>93</v>
      </c>
    </row>
    <row r="295" s="13" customFormat="1">
      <c r="A295" s="13"/>
      <c r="B295" s="238"/>
      <c r="C295" s="239"/>
      <c r="D295" s="233" t="s">
        <v>150</v>
      </c>
      <c r="E295" s="240" t="s">
        <v>1</v>
      </c>
      <c r="F295" s="241" t="s">
        <v>1840</v>
      </c>
      <c r="G295" s="239"/>
      <c r="H295" s="240" t="s">
        <v>1</v>
      </c>
      <c r="I295" s="242"/>
      <c r="J295" s="239"/>
      <c r="K295" s="239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150</v>
      </c>
      <c r="AU295" s="247" t="s">
        <v>93</v>
      </c>
      <c r="AV295" s="13" t="s">
        <v>91</v>
      </c>
      <c r="AW295" s="13" t="s">
        <v>36</v>
      </c>
      <c r="AX295" s="13" t="s">
        <v>83</v>
      </c>
      <c r="AY295" s="247" t="s">
        <v>140</v>
      </c>
    </row>
    <row r="296" s="13" customFormat="1">
      <c r="A296" s="13"/>
      <c r="B296" s="238"/>
      <c r="C296" s="239"/>
      <c r="D296" s="233" t="s">
        <v>150</v>
      </c>
      <c r="E296" s="240" t="s">
        <v>1</v>
      </c>
      <c r="F296" s="241" t="s">
        <v>1841</v>
      </c>
      <c r="G296" s="239"/>
      <c r="H296" s="240" t="s">
        <v>1</v>
      </c>
      <c r="I296" s="242"/>
      <c r="J296" s="239"/>
      <c r="K296" s="239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150</v>
      </c>
      <c r="AU296" s="247" t="s">
        <v>93</v>
      </c>
      <c r="AV296" s="13" t="s">
        <v>91</v>
      </c>
      <c r="AW296" s="13" t="s">
        <v>36</v>
      </c>
      <c r="AX296" s="13" t="s">
        <v>83</v>
      </c>
      <c r="AY296" s="247" t="s">
        <v>140</v>
      </c>
    </row>
    <row r="297" s="14" customFormat="1">
      <c r="A297" s="14"/>
      <c r="B297" s="248"/>
      <c r="C297" s="249"/>
      <c r="D297" s="233" t="s">
        <v>150</v>
      </c>
      <c r="E297" s="250" t="s">
        <v>1</v>
      </c>
      <c r="F297" s="251" t="s">
        <v>91</v>
      </c>
      <c r="G297" s="249"/>
      <c r="H297" s="252">
        <v>1</v>
      </c>
      <c r="I297" s="253"/>
      <c r="J297" s="249"/>
      <c r="K297" s="249"/>
      <c r="L297" s="254"/>
      <c r="M297" s="255"/>
      <c r="N297" s="256"/>
      <c r="O297" s="256"/>
      <c r="P297" s="256"/>
      <c r="Q297" s="256"/>
      <c r="R297" s="256"/>
      <c r="S297" s="256"/>
      <c r="T297" s="257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8" t="s">
        <v>150</v>
      </c>
      <c r="AU297" s="258" t="s">
        <v>93</v>
      </c>
      <c r="AV297" s="14" t="s">
        <v>93</v>
      </c>
      <c r="AW297" s="14" t="s">
        <v>36</v>
      </c>
      <c r="AX297" s="14" t="s">
        <v>91</v>
      </c>
      <c r="AY297" s="258" t="s">
        <v>140</v>
      </c>
    </row>
    <row r="298" s="2" customFormat="1" ht="14.4" customHeight="1">
      <c r="A298" s="38"/>
      <c r="B298" s="39"/>
      <c r="C298" s="219" t="s">
        <v>467</v>
      </c>
      <c r="D298" s="219" t="s">
        <v>142</v>
      </c>
      <c r="E298" s="220" t="s">
        <v>1842</v>
      </c>
      <c r="F298" s="221" t="s">
        <v>1843</v>
      </c>
      <c r="G298" s="222" t="s">
        <v>450</v>
      </c>
      <c r="H298" s="223">
        <v>2</v>
      </c>
      <c r="I298" s="224"/>
      <c r="J298" s="225">
        <f>ROUND(I298*H298,2)</f>
        <v>0</v>
      </c>
      <c r="K298" s="226"/>
      <c r="L298" s="44"/>
      <c r="M298" s="227" t="s">
        <v>1</v>
      </c>
      <c r="N298" s="228" t="s">
        <v>48</v>
      </c>
      <c r="O298" s="91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31" t="s">
        <v>146</v>
      </c>
      <c r="AT298" s="231" t="s">
        <v>142</v>
      </c>
      <c r="AU298" s="231" t="s">
        <v>93</v>
      </c>
      <c r="AY298" s="17" t="s">
        <v>140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7" t="s">
        <v>91</v>
      </c>
      <c r="BK298" s="232">
        <f>ROUND(I298*H298,2)</f>
        <v>0</v>
      </c>
      <c r="BL298" s="17" t="s">
        <v>146</v>
      </c>
      <c r="BM298" s="231" t="s">
        <v>1844</v>
      </c>
    </row>
    <row r="299" s="2" customFormat="1">
      <c r="A299" s="38"/>
      <c r="B299" s="39"/>
      <c r="C299" s="40"/>
      <c r="D299" s="233" t="s">
        <v>148</v>
      </c>
      <c r="E299" s="40"/>
      <c r="F299" s="234" t="s">
        <v>1845</v>
      </c>
      <c r="G299" s="40"/>
      <c r="H299" s="40"/>
      <c r="I299" s="235"/>
      <c r="J299" s="40"/>
      <c r="K299" s="40"/>
      <c r="L299" s="44"/>
      <c r="M299" s="236"/>
      <c r="N299" s="237"/>
      <c r="O299" s="91"/>
      <c r="P299" s="91"/>
      <c r="Q299" s="91"/>
      <c r="R299" s="91"/>
      <c r="S299" s="91"/>
      <c r="T299" s="92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T299" s="17" t="s">
        <v>148</v>
      </c>
      <c r="AU299" s="17" t="s">
        <v>93</v>
      </c>
    </row>
    <row r="300" s="13" customFormat="1">
      <c r="A300" s="13"/>
      <c r="B300" s="238"/>
      <c r="C300" s="239"/>
      <c r="D300" s="233" t="s">
        <v>150</v>
      </c>
      <c r="E300" s="240" t="s">
        <v>1</v>
      </c>
      <c r="F300" s="241" t="s">
        <v>1846</v>
      </c>
      <c r="G300" s="239"/>
      <c r="H300" s="240" t="s">
        <v>1</v>
      </c>
      <c r="I300" s="242"/>
      <c r="J300" s="239"/>
      <c r="K300" s="239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150</v>
      </c>
      <c r="AU300" s="247" t="s">
        <v>93</v>
      </c>
      <c r="AV300" s="13" t="s">
        <v>91</v>
      </c>
      <c r="AW300" s="13" t="s">
        <v>36</v>
      </c>
      <c r="AX300" s="13" t="s">
        <v>83</v>
      </c>
      <c r="AY300" s="247" t="s">
        <v>140</v>
      </c>
    </row>
    <row r="301" s="14" customFormat="1">
      <c r="A301" s="14"/>
      <c r="B301" s="248"/>
      <c r="C301" s="249"/>
      <c r="D301" s="233" t="s">
        <v>150</v>
      </c>
      <c r="E301" s="250" t="s">
        <v>1</v>
      </c>
      <c r="F301" s="251" t="s">
        <v>93</v>
      </c>
      <c r="G301" s="249"/>
      <c r="H301" s="252">
        <v>2</v>
      </c>
      <c r="I301" s="253"/>
      <c r="J301" s="249"/>
      <c r="K301" s="249"/>
      <c r="L301" s="254"/>
      <c r="M301" s="255"/>
      <c r="N301" s="256"/>
      <c r="O301" s="256"/>
      <c r="P301" s="256"/>
      <c r="Q301" s="256"/>
      <c r="R301" s="256"/>
      <c r="S301" s="256"/>
      <c r="T301" s="257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8" t="s">
        <v>150</v>
      </c>
      <c r="AU301" s="258" t="s">
        <v>93</v>
      </c>
      <c r="AV301" s="14" t="s">
        <v>93</v>
      </c>
      <c r="AW301" s="14" t="s">
        <v>36</v>
      </c>
      <c r="AX301" s="14" t="s">
        <v>91</v>
      </c>
      <c r="AY301" s="258" t="s">
        <v>140</v>
      </c>
    </row>
    <row r="302" s="2" customFormat="1" ht="14.4" customHeight="1">
      <c r="A302" s="38"/>
      <c r="B302" s="39"/>
      <c r="C302" s="270" t="s">
        <v>474</v>
      </c>
      <c r="D302" s="270" t="s">
        <v>290</v>
      </c>
      <c r="E302" s="271" t="s">
        <v>1847</v>
      </c>
      <c r="F302" s="272" t="s">
        <v>1848</v>
      </c>
      <c r="G302" s="273" t="s">
        <v>450</v>
      </c>
      <c r="H302" s="274">
        <v>2</v>
      </c>
      <c r="I302" s="275"/>
      <c r="J302" s="276">
        <f>ROUND(I302*H302,2)</f>
        <v>0</v>
      </c>
      <c r="K302" s="277"/>
      <c r="L302" s="278"/>
      <c r="M302" s="279" t="s">
        <v>1</v>
      </c>
      <c r="N302" s="280" t="s">
        <v>48</v>
      </c>
      <c r="O302" s="91"/>
      <c r="P302" s="229">
        <f>O302*H302</f>
        <v>0</v>
      </c>
      <c r="Q302" s="229">
        <v>0.0067000000000000002</v>
      </c>
      <c r="R302" s="229">
        <f>Q302*H302</f>
        <v>0.013400000000000001</v>
      </c>
      <c r="S302" s="229">
        <v>0</v>
      </c>
      <c r="T302" s="23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31" t="s">
        <v>207</v>
      </c>
      <c r="AT302" s="231" t="s">
        <v>290</v>
      </c>
      <c r="AU302" s="231" t="s">
        <v>93</v>
      </c>
      <c r="AY302" s="17" t="s">
        <v>140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7" t="s">
        <v>91</v>
      </c>
      <c r="BK302" s="232">
        <f>ROUND(I302*H302,2)</f>
        <v>0</v>
      </c>
      <c r="BL302" s="17" t="s">
        <v>146</v>
      </c>
      <c r="BM302" s="231" t="s">
        <v>1849</v>
      </c>
    </row>
    <row r="303" s="2" customFormat="1">
      <c r="A303" s="38"/>
      <c r="B303" s="39"/>
      <c r="C303" s="40"/>
      <c r="D303" s="233" t="s">
        <v>148</v>
      </c>
      <c r="E303" s="40"/>
      <c r="F303" s="234" t="s">
        <v>1848</v>
      </c>
      <c r="G303" s="40"/>
      <c r="H303" s="40"/>
      <c r="I303" s="235"/>
      <c r="J303" s="40"/>
      <c r="K303" s="40"/>
      <c r="L303" s="44"/>
      <c r="M303" s="236"/>
      <c r="N303" s="237"/>
      <c r="O303" s="91"/>
      <c r="P303" s="91"/>
      <c r="Q303" s="91"/>
      <c r="R303" s="91"/>
      <c r="S303" s="91"/>
      <c r="T303" s="92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T303" s="17" t="s">
        <v>148</v>
      </c>
      <c r="AU303" s="17" t="s">
        <v>93</v>
      </c>
    </row>
    <row r="304" s="2" customFormat="1" ht="14.4" customHeight="1">
      <c r="A304" s="38"/>
      <c r="B304" s="39"/>
      <c r="C304" s="219" t="s">
        <v>479</v>
      </c>
      <c r="D304" s="219" t="s">
        <v>142</v>
      </c>
      <c r="E304" s="220" t="s">
        <v>1850</v>
      </c>
      <c r="F304" s="221" t="s">
        <v>1851</v>
      </c>
      <c r="G304" s="222" t="s">
        <v>450</v>
      </c>
      <c r="H304" s="223">
        <v>1</v>
      </c>
      <c r="I304" s="224"/>
      <c r="J304" s="225">
        <f>ROUND(I304*H304,2)</f>
        <v>0</v>
      </c>
      <c r="K304" s="226"/>
      <c r="L304" s="44"/>
      <c r="M304" s="227" t="s">
        <v>1</v>
      </c>
      <c r="N304" s="228" t="s">
        <v>48</v>
      </c>
      <c r="O304" s="91"/>
      <c r="P304" s="229">
        <f>O304*H304</f>
        <v>0</v>
      </c>
      <c r="Q304" s="229">
        <v>0.00017000000000000001</v>
      </c>
      <c r="R304" s="229">
        <f>Q304*H304</f>
        <v>0.00017000000000000001</v>
      </c>
      <c r="S304" s="229">
        <v>0</v>
      </c>
      <c r="T304" s="23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31" t="s">
        <v>146</v>
      </c>
      <c r="AT304" s="231" t="s">
        <v>142</v>
      </c>
      <c r="AU304" s="231" t="s">
        <v>93</v>
      </c>
      <c r="AY304" s="17" t="s">
        <v>140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7" t="s">
        <v>91</v>
      </c>
      <c r="BK304" s="232">
        <f>ROUND(I304*H304,2)</f>
        <v>0</v>
      </c>
      <c r="BL304" s="17" t="s">
        <v>146</v>
      </c>
      <c r="BM304" s="231" t="s">
        <v>1852</v>
      </c>
    </row>
    <row r="305" s="2" customFormat="1">
      <c r="A305" s="38"/>
      <c r="B305" s="39"/>
      <c r="C305" s="40"/>
      <c r="D305" s="233" t="s">
        <v>148</v>
      </c>
      <c r="E305" s="40"/>
      <c r="F305" s="234" t="s">
        <v>1853</v>
      </c>
      <c r="G305" s="40"/>
      <c r="H305" s="40"/>
      <c r="I305" s="235"/>
      <c r="J305" s="40"/>
      <c r="K305" s="40"/>
      <c r="L305" s="44"/>
      <c r="M305" s="236"/>
      <c r="N305" s="237"/>
      <c r="O305" s="91"/>
      <c r="P305" s="91"/>
      <c r="Q305" s="91"/>
      <c r="R305" s="91"/>
      <c r="S305" s="91"/>
      <c r="T305" s="92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T305" s="17" t="s">
        <v>148</v>
      </c>
      <c r="AU305" s="17" t="s">
        <v>93</v>
      </c>
    </row>
    <row r="306" s="13" customFormat="1">
      <c r="A306" s="13"/>
      <c r="B306" s="238"/>
      <c r="C306" s="239"/>
      <c r="D306" s="233" t="s">
        <v>150</v>
      </c>
      <c r="E306" s="240" t="s">
        <v>1</v>
      </c>
      <c r="F306" s="241" t="s">
        <v>1854</v>
      </c>
      <c r="G306" s="239"/>
      <c r="H306" s="240" t="s">
        <v>1</v>
      </c>
      <c r="I306" s="242"/>
      <c r="J306" s="239"/>
      <c r="K306" s="239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150</v>
      </c>
      <c r="AU306" s="247" t="s">
        <v>93</v>
      </c>
      <c r="AV306" s="13" t="s">
        <v>91</v>
      </c>
      <c r="AW306" s="13" t="s">
        <v>36</v>
      </c>
      <c r="AX306" s="13" t="s">
        <v>83</v>
      </c>
      <c r="AY306" s="247" t="s">
        <v>140</v>
      </c>
    </row>
    <row r="307" s="14" customFormat="1">
      <c r="A307" s="14"/>
      <c r="B307" s="248"/>
      <c r="C307" s="249"/>
      <c r="D307" s="233" t="s">
        <v>150</v>
      </c>
      <c r="E307" s="250" t="s">
        <v>1</v>
      </c>
      <c r="F307" s="251" t="s">
        <v>91</v>
      </c>
      <c r="G307" s="249"/>
      <c r="H307" s="252">
        <v>1</v>
      </c>
      <c r="I307" s="253"/>
      <c r="J307" s="249"/>
      <c r="K307" s="249"/>
      <c r="L307" s="254"/>
      <c r="M307" s="255"/>
      <c r="N307" s="256"/>
      <c r="O307" s="256"/>
      <c r="P307" s="256"/>
      <c r="Q307" s="256"/>
      <c r="R307" s="256"/>
      <c r="S307" s="256"/>
      <c r="T307" s="25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8" t="s">
        <v>150</v>
      </c>
      <c r="AU307" s="258" t="s">
        <v>93</v>
      </c>
      <c r="AV307" s="14" t="s">
        <v>93</v>
      </c>
      <c r="AW307" s="14" t="s">
        <v>36</v>
      </c>
      <c r="AX307" s="14" t="s">
        <v>91</v>
      </c>
      <c r="AY307" s="258" t="s">
        <v>140</v>
      </c>
    </row>
    <row r="308" s="2" customFormat="1" ht="14.4" customHeight="1">
      <c r="A308" s="38"/>
      <c r="B308" s="39"/>
      <c r="C308" s="219" t="s">
        <v>484</v>
      </c>
      <c r="D308" s="219" t="s">
        <v>142</v>
      </c>
      <c r="E308" s="220" t="s">
        <v>1586</v>
      </c>
      <c r="F308" s="221" t="s">
        <v>1587</v>
      </c>
      <c r="G308" s="222" t="s">
        <v>1588</v>
      </c>
      <c r="H308" s="223">
        <v>6</v>
      </c>
      <c r="I308" s="224"/>
      <c r="J308" s="225">
        <f>ROUND(I308*H308,2)</f>
        <v>0</v>
      </c>
      <c r="K308" s="226"/>
      <c r="L308" s="44"/>
      <c r="M308" s="227" t="s">
        <v>1</v>
      </c>
      <c r="N308" s="228" t="s">
        <v>48</v>
      </c>
      <c r="O308" s="91"/>
      <c r="P308" s="229">
        <f>O308*H308</f>
        <v>0</v>
      </c>
      <c r="Q308" s="229">
        <v>0.00031</v>
      </c>
      <c r="R308" s="229">
        <f>Q308*H308</f>
        <v>0.0018600000000000001</v>
      </c>
      <c r="S308" s="229">
        <v>0</v>
      </c>
      <c r="T308" s="23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31" t="s">
        <v>146</v>
      </c>
      <c r="AT308" s="231" t="s">
        <v>142</v>
      </c>
      <c r="AU308" s="231" t="s">
        <v>93</v>
      </c>
      <c r="AY308" s="17" t="s">
        <v>140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7" t="s">
        <v>91</v>
      </c>
      <c r="BK308" s="232">
        <f>ROUND(I308*H308,2)</f>
        <v>0</v>
      </c>
      <c r="BL308" s="17" t="s">
        <v>146</v>
      </c>
      <c r="BM308" s="231" t="s">
        <v>1855</v>
      </c>
    </row>
    <row r="309" s="2" customFormat="1">
      <c r="A309" s="38"/>
      <c r="B309" s="39"/>
      <c r="C309" s="40"/>
      <c r="D309" s="233" t="s">
        <v>148</v>
      </c>
      <c r="E309" s="40"/>
      <c r="F309" s="234" t="s">
        <v>1590</v>
      </c>
      <c r="G309" s="40"/>
      <c r="H309" s="40"/>
      <c r="I309" s="235"/>
      <c r="J309" s="40"/>
      <c r="K309" s="40"/>
      <c r="L309" s="44"/>
      <c r="M309" s="236"/>
      <c r="N309" s="237"/>
      <c r="O309" s="91"/>
      <c r="P309" s="91"/>
      <c r="Q309" s="91"/>
      <c r="R309" s="91"/>
      <c r="S309" s="91"/>
      <c r="T309" s="92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T309" s="17" t="s">
        <v>148</v>
      </c>
      <c r="AU309" s="17" t="s">
        <v>93</v>
      </c>
    </row>
    <row r="310" s="2" customFormat="1" ht="14.4" customHeight="1">
      <c r="A310" s="38"/>
      <c r="B310" s="39"/>
      <c r="C310" s="219" t="s">
        <v>489</v>
      </c>
      <c r="D310" s="219" t="s">
        <v>142</v>
      </c>
      <c r="E310" s="220" t="s">
        <v>1181</v>
      </c>
      <c r="F310" s="221" t="s">
        <v>1856</v>
      </c>
      <c r="G310" s="222" t="s">
        <v>450</v>
      </c>
      <c r="H310" s="223">
        <v>6</v>
      </c>
      <c r="I310" s="224"/>
      <c r="J310" s="225">
        <f>ROUND(I310*H310,2)</f>
        <v>0</v>
      </c>
      <c r="K310" s="226"/>
      <c r="L310" s="44"/>
      <c r="M310" s="227" t="s">
        <v>1</v>
      </c>
      <c r="N310" s="228" t="s">
        <v>48</v>
      </c>
      <c r="O310" s="91"/>
      <c r="P310" s="229">
        <f>O310*H310</f>
        <v>0</v>
      </c>
      <c r="Q310" s="229">
        <v>0</v>
      </c>
      <c r="R310" s="229">
        <f>Q310*H310</f>
        <v>0</v>
      </c>
      <c r="S310" s="229">
        <v>0</v>
      </c>
      <c r="T310" s="23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31" t="s">
        <v>146</v>
      </c>
      <c r="AT310" s="231" t="s">
        <v>142</v>
      </c>
      <c r="AU310" s="231" t="s">
        <v>93</v>
      </c>
      <c r="AY310" s="17" t="s">
        <v>140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7" t="s">
        <v>91</v>
      </c>
      <c r="BK310" s="232">
        <f>ROUND(I310*H310,2)</f>
        <v>0</v>
      </c>
      <c r="BL310" s="17" t="s">
        <v>146</v>
      </c>
      <c r="BM310" s="231" t="s">
        <v>1857</v>
      </c>
    </row>
    <row r="311" s="2" customFormat="1">
      <c r="A311" s="38"/>
      <c r="B311" s="39"/>
      <c r="C311" s="40"/>
      <c r="D311" s="233" t="s">
        <v>148</v>
      </c>
      <c r="E311" s="40"/>
      <c r="F311" s="234" t="s">
        <v>1856</v>
      </c>
      <c r="G311" s="40"/>
      <c r="H311" s="40"/>
      <c r="I311" s="235"/>
      <c r="J311" s="40"/>
      <c r="K311" s="40"/>
      <c r="L311" s="44"/>
      <c r="M311" s="236"/>
      <c r="N311" s="237"/>
      <c r="O311" s="91"/>
      <c r="P311" s="91"/>
      <c r="Q311" s="91"/>
      <c r="R311" s="91"/>
      <c r="S311" s="91"/>
      <c r="T311" s="92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T311" s="17" t="s">
        <v>148</v>
      </c>
      <c r="AU311" s="17" t="s">
        <v>93</v>
      </c>
    </row>
    <row r="312" s="2" customFormat="1" ht="14.4" customHeight="1">
      <c r="A312" s="38"/>
      <c r="B312" s="39"/>
      <c r="C312" s="219" t="s">
        <v>493</v>
      </c>
      <c r="D312" s="219" t="s">
        <v>142</v>
      </c>
      <c r="E312" s="220" t="s">
        <v>1594</v>
      </c>
      <c r="F312" s="221" t="s">
        <v>1597</v>
      </c>
      <c r="G312" s="222" t="s">
        <v>450</v>
      </c>
      <c r="H312" s="223">
        <v>7</v>
      </c>
      <c r="I312" s="224"/>
      <c r="J312" s="225">
        <f>ROUND(I312*H312,2)</f>
        <v>0</v>
      </c>
      <c r="K312" s="226"/>
      <c r="L312" s="44"/>
      <c r="M312" s="227" t="s">
        <v>1</v>
      </c>
      <c r="N312" s="228" t="s">
        <v>48</v>
      </c>
      <c r="O312" s="91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31" t="s">
        <v>146</v>
      </c>
      <c r="AT312" s="231" t="s">
        <v>142</v>
      </c>
      <c r="AU312" s="231" t="s">
        <v>93</v>
      </c>
      <c r="AY312" s="17" t="s">
        <v>140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7" t="s">
        <v>91</v>
      </c>
      <c r="BK312" s="232">
        <f>ROUND(I312*H312,2)</f>
        <v>0</v>
      </c>
      <c r="BL312" s="17" t="s">
        <v>146</v>
      </c>
      <c r="BM312" s="231" t="s">
        <v>1858</v>
      </c>
    </row>
    <row r="313" s="2" customFormat="1">
      <c r="A313" s="38"/>
      <c r="B313" s="39"/>
      <c r="C313" s="40"/>
      <c r="D313" s="233" t="s">
        <v>148</v>
      </c>
      <c r="E313" s="40"/>
      <c r="F313" s="234" t="s">
        <v>1597</v>
      </c>
      <c r="G313" s="40"/>
      <c r="H313" s="40"/>
      <c r="I313" s="235"/>
      <c r="J313" s="40"/>
      <c r="K313" s="40"/>
      <c r="L313" s="44"/>
      <c r="M313" s="236"/>
      <c r="N313" s="237"/>
      <c r="O313" s="91"/>
      <c r="P313" s="91"/>
      <c r="Q313" s="91"/>
      <c r="R313" s="91"/>
      <c r="S313" s="91"/>
      <c r="T313" s="92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T313" s="17" t="s">
        <v>148</v>
      </c>
      <c r="AU313" s="17" t="s">
        <v>93</v>
      </c>
    </row>
    <row r="314" s="2" customFormat="1" ht="14.4" customHeight="1">
      <c r="A314" s="38"/>
      <c r="B314" s="39"/>
      <c r="C314" s="219" t="s">
        <v>497</v>
      </c>
      <c r="D314" s="219" t="s">
        <v>142</v>
      </c>
      <c r="E314" s="220" t="s">
        <v>1598</v>
      </c>
      <c r="F314" s="221" t="s">
        <v>1599</v>
      </c>
      <c r="G314" s="222" t="s">
        <v>196</v>
      </c>
      <c r="H314" s="223">
        <v>136.90000000000001</v>
      </c>
      <c r="I314" s="224"/>
      <c r="J314" s="225">
        <f>ROUND(I314*H314,2)</f>
        <v>0</v>
      </c>
      <c r="K314" s="226"/>
      <c r="L314" s="44"/>
      <c r="M314" s="227" t="s">
        <v>1</v>
      </c>
      <c r="N314" s="228" t="s">
        <v>48</v>
      </c>
      <c r="O314" s="91"/>
      <c r="P314" s="229">
        <f>O314*H314</f>
        <v>0</v>
      </c>
      <c r="Q314" s="229">
        <v>0</v>
      </c>
      <c r="R314" s="229">
        <f>Q314*H314</f>
        <v>0</v>
      </c>
      <c r="S314" s="229">
        <v>0</v>
      </c>
      <c r="T314" s="23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31" t="s">
        <v>146</v>
      </c>
      <c r="AT314" s="231" t="s">
        <v>142</v>
      </c>
      <c r="AU314" s="231" t="s">
        <v>93</v>
      </c>
      <c r="AY314" s="17" t="s">
        <v>140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7" t="s">
        <v>91</v>
      </c>
      <c r="BK314" s="232">
        <f>ROUND(I314*H314,2)</f>
        <v>0</v>
      </c>
      <c r="BL314" s="17" t="s">
        <v>146</v>
      </c>
      <c r="BM314" s="231" t="s">
        <v>1859</v>
      </c>
    </row>
    <row r="315" s="2" customFormat="1">
      <c r="A315" s="38"/>
      <c r="B315" s="39"/>
      <c r="C315" s="40"/>
      <c r="D315" s="233" t="s">
        <v>148</v>
      </c>
      <c r="E315" s="40"/>
      <c r="F315" s="234" t="s">
        <v>1599</v>
      </c>
      <c r="G315" s="40"/>
      <c r="H315" s="40"/>
      <c r="I315" s="235"/>
      <c r="J315" s="40"/>
      <c r="K315" s="40"/>
      <c r="L315" s="44"/>
      <c r="M315" s="236"/>
      <c r="N315" s="237"/>
      <c r="O315" s="91"/>
      <c r="P315" s="91"/>
      <c r="Q315" s="91"/>
      <c r="R315" s="91"/>
      <c r="S315" s="91"/>
      <c r="T315" s="92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T315" s="17" t="s">
        <v>148</v>
      </c>
      <c r="AU315" s="17" t="s">
        <v>93</v>
      </c>
    </row>
    <row r="316" s="2" customFormat="1" ht="14.4" customHeight="1">
      <c r="A316" s="38"/>
      <c r="B316" s="39"/>
      <c r="C316" s="219" t="s">
        <v>503</v>
      </c>
      <c r="D316" s="219" t="s">
        <v>142</v>
      </c>
      <c r="E316" s="220" t="s">
        <v>1601</v>
      </c>
      <c r="F316" s="221" t="s">
        <v>1860</v>
      </c>
      <c r="G316" s="222" t="s">
        <v>196</v>
      </c>
      <c r="H316" s="223">
        <v>136.90000000000001</v>
      </c>
      <c r="I316" s="224"/>
      <c r="J316" s="225">
        <f>ROUND(I316*H316,2)</f>
        <v>0</v>
      </c>
      <c r="K316" s="226"/>
      <c r="L316" s="44"/>
      <c r="M316" s="227" t="s">
        <v>1</v>
      </c>
      <c r="N316" s="228" t="s">
        <v>48</v>
      </c>
      <c r="O316" s="91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31" t="s">
        <v>146</v>
      </c>
      <c r="AT316" s="231" t="s">
        <v>142</v>
      </c>
      <c r="AU316" s="231" t="s">
        <v>93</v>
      </c>
      <c r="AY316" s="17" t="s">
        <v>140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7" t="s">
        <v>91</v>
      </c>
      <c r="BK316" s="232">
        <f>ROUND(I316*H316,2)</f>
        <v>0</v>
      </c>
      <c r="BL316" s="17" t="s">
        <v>146</v>
      </c>
      <c r="BM316" s="231" t="s">
        <v>1861</v>
      </c>
    </row>
    <row r="317" s="2" customFormat="1">
      <c r="A317" s="38"/>
      <c r="B317" s="39"/>
      <c r="C317" s="40"/>
      <c r="D317" s="233" t="s">
        <v>148</v>
      </c>
      <c r="E317" s="40"/>
      <c r="F317" s="234" t="s">
        <v>1860</v>
      </c>
      <c r="G317" s="40"/>
      <c r="H317" s="40"/>
      <c r="I317" s="235"/>
      <c r="J317" s="40"/>
      <c r="K317" s="40"/>
      <c r="L317" s="44"/>
      <c r="M317" s="236"/>
      <c r="N317" s="237"/>
      <c r="O317" s="91"/>
      <c r="P317" s="91"/>
      <c r="Q317" s="91"/>
      <c r="R317" s="91"/>
      <c r="S317" s="91"/>
      <c r="T317" s="92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T317" s="17" t="s">
        <v>148</v>
      </c>
      <c r="AU317" s="17" t="s">
        <v>93</v>
      </c>
    </row>
    <row r="318" s="2" customFormat="1" ht="14.4" customHeight="1">
      <c r="A318" s="38"/>
      <c r="B318" s="39"/>
      <c r="C318" s="219" t="s">
        <v>508</v>
      </c>
      <c r="D318" s="219" t="s">
        <v>142</v>
      </c>
      <c r="E318" s="220" t="s">
        <v>1613</v>
      </c>
      <c r="F318" s="221" t="s">
        <v>1614</v>
      </c>
      <c r="G318" s="222" t="s">
        <v>450</v>
      </c>
      <c r="H318" s="223">
        <v>6</v>
      </c>
      <c r="I318" s="224"/>
      <c r="J318" s="225">
        <f>ROUND(I318*H318,2)</f>
        <v>0</v>
      </c>
      <c r="K318" s="226"/>
      <c r="L318" s="44"/>
      <c r="M318" s="227" t="s">
        <v>1</v>
      </c>
      <c r="N318" s="228" t="s">
        <v>48</v>
      </c>
      <c r="O318" s="91"/>
      <c r="P318" s="229">
        <f>O318*H318</f>
        <v>0</v>
      </c>
      <c r="Q318" s="229">
        <v>2.1167600000000002</v>
      </c>
      <c r="R318" s="229">
        <f>Q318*H318</f>
        <v>12.700560000000001</v>
      </c>
      <c r="S318" s="229">
        <v>0</v>
      </c>
      <c r="T318" s="23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31" t="s">
        <v>146</v>
      </c>
      <c r="AT318" s="231" t="s">
        <v>142</v>
      </c>
      <c r="AU318" s="231" t="s">
        <v>93</v>
      </c>
      <c r="AY318" s="17" t="s">
        <v>140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7" t="s">
        <v>91</v>
      </c>
      <c r="BK318" s="232">
        <f>ROUND(I318*H318,2)</f>
        <v>0</v>
      </c>
      <c r="BL318" s="17" t="s">
        <v>146</v>
      </c>
      <c r="BM318" s="231" t="s">
        <v>1862</v>
      </c>
    </row>
    <row r="319" s="2" customFormat="1">
      <c r="A319" s="38"/>
      <c r="B319" s="39"/>
      <c r="C319" s="40"/>
      <c r="D319" s="233" t="s">
        <v>148</v>
      </c>
      <c r="E319" s="40"/>
      <c r="F319" s="234" t="s">
        <v>1616</v>
      </c>
      <c r="G319" s="40"/>
      <c r="H319" s="40"/>
      <c r="I319" s="235"/>
      <c r="J319" s="40"/>
      <c r="K319" s="40"/>
      <c r="L319" s="44"/>
      <c r="M319" s="236"/>
      <c r="N319" s="237"/>
      <c r="O319" s="91"/>
      <c r="P319" s="91"/>
      <c r="Q319" s="91"/>
      <c r="R319" s="91"/>
      <c r="S319" s="91"/>
      <c r="T319" s="92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T319" s="17" t="s">
        <v>148</v>
      </c>
      <c r="AU319" s="17" t="s">
        <v>93</v>
      </c>
    </row>
    <row r="320" s="2" customFormat="1" ht="14.4" customHeight="1">
      <c r="A320" s="38"/>
      <c r="B320" s="39"/>
      <c r="C320" s="270" t="s">
        <v>515</v>
      </c>
      <c r="D320" s="270" t="s">
        <v>290</v>
      </c>
      <c r="E320" s="271" t="s">
        <v>1621</v>
      </c>
      <c r="F320" s="272" t="s">
        <v>1622</v>
      </c>
      <c r="G320" s="273" t="s">
        <v>450</v>
      </c>
      <c r="H320" s="274">
        <v>6</v>
      </c>
      <c r="I320" s="275"/>
      <c r="J320" s="276">
        <f>ROUND(I320*H320,2)</f>
        <v>0</v>
      </c>
      <c r="K320" s="277"/>
      <c r="L320" s="278"/>
      <c r="M320" s="279" t="s">
        <v>1</v>
      </c>
      <c r="N320" s="280" t="s">
        <v>48</v>
      </c>
      <c r="O320" s="91"/>
      <c r="P320" s="229">
        <f>O320*H320</f>
        <v>0</v>
      </c>
      <c r="Q320" s="229">
        <v>1.6140000000000001</v>
      </c>
      <c r="R320" s="229">
        <f>Q320*H320</f>
        <v>9.6840000000000011</v>
      </c>
      <c r="S320" s="229">
        <v>0</v>
      </c>
      <c r="T320" s="23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31" t="s">
        <v>207</v>
      </c>
      <c r="AT320" s="231" t="s">
        <v>290</v>
      </c>
      <c r="AU320" s="231" t="s">
        <v>93</v>
      </c>
      <c r="AY320" s="17" t="s">
        <v>140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7" t="s">
        <v>91</v>
      </c>
      <c r="BK320" s="232">
        <f>ROUND(I320*H320,2)</f>
        <v>0</v>
      </c>
      <c r="BL320" s="17" t="s">
        <v>146</v>
      </c>
      <c r="BM320" s="231" t="s">
        <v>1863</v>
      </c>
    </row>
    <row r="321" s="2" customFormat="1">
      <c r="A321" s="38"/>
      <c r="B321" s="39"/>
      <c r="C321" s="40"/>
      <c r="D321" s="233" t="s">
        <v>148</v>
      </c>
      <c r="E321" s="40"/>
      <c r="F321" s="234" t="s">
        <v>1622</v>
      </c>
      <c r="G321" s="40"/>
      <c r="H321" s="40"/>
      <c r="I321" s="235"/>
      <c r="J321" s="40"/>
      <c r="K321" s="40"/>
      <c r="L321" s="44"/>
      <c r="M321" s="236"/>
      <c r="N321" s="237"/>
      <c r="O321" s="91"/>
      <c r="P321" s="91"/>
      <c r="Q321" s="91"/>
      <c r="R321" s="91"/>
      <c r="S321" s="91"/>
      <c r="T321" s="92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T321" s="17" t="s">
        <v>148</v>
      </c>
      <c r="AU321" s="17" t="s">
        <v>93</v>
      </c>
    </row>
    <row r="322" s="13" customFormat="1">
      <c r="A322" s="13"/>
      <c r="B322" s="238"/>
      <c r="C322" s="239"/>
      <c r="D322" s="233" t="s">
        <v>150</v>
      </c>
      <c r="E322" s="240" t="s">
        <v>1</v>
      </c>
      <c r="F322" s="241" t="s">
        <v>1864</v>
      </c>
      <c r="G322" s="239"/>
      <c r="H322" s="240" t="s">
        <v>1</v>
      </c>
      <c r="I322" s="242"/>
      <c r="J322" s="239"/>
      <c r="K322" s="239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150</v>
      </c>
      <c r="AU322" s="247" t="s">
        <v>93</v>
      </c>
      <c r="AV322" s="13" t="s">
        <v>91</v>
      </c>
      <c r="AW322" s="13" t="s">
        <v>36</v>
      </c>
      <c r="AX322" s="13" t="s">
        <v>83</v>
      </c>
      <c r="AY322" s="247" t="s">
        <v>140</v>
      </c>
    </row>
    <row r="323" s="13" customFormat="1">
      <c r="A323" s="13"/>
      <c r="B323" s="238"/>
      <c r="C323" s="239"/>
      <c r="D323" s="233" t="s">
        <v>150</v>
      </c>
      <c r="E323" s="240" t="s">
        <v>1</v>
      </c>
      <c r="F323" s="241" t="s">
        <v>1865</v>
      </c>
      <c r="G323" s="239"/>
      <c r="H323" s="240" t="s">
        <v>1</v>
      </c>
      <c r="I323" s="242"/>
      <c r="J323" s="239"/>
      <c r="K323" s="239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150</v>
      </c>
      <c r="AU323" s="247" t="s">
        <v>93</v>
      </c>
      <c r="AV323" s="13" t="s">
        <v>91</v>
      </c>
      <c r="AW323" s="13" t="s">
        <v>36</v>
      </c>
      <c r="AX323" s="13" t="s">
        <v>83</v>
      </c>
      <c r="AY323" s="247" t="s">
        <v>140</v>
      </c>
    </row>
    <row r="324" s="14" customFormat="1">
      <c r="A324" s="14"/>
      <c r="B324" s="248"/>
      <c r="C324" s="249"/>
      <c r="D324" s="233" t="s">
        <v>150</v>
      </c>
      <c r="E324" s="250" t="s">
        <v>1</v>
      </c>
      <c r="F324" s="251" t="s">
        <v>193</v>
      </c>
      <c r="G324" s="249"/>
      <c r="H324" s="252">
        <v>6</v>
      </c>
      <c r="I324" s="253"/>
      <c r="J324" s="249"/>
      <c r="K324" s="249"/>
      <c r="L324" s="254"/>
      <c r="M324" s="255"/>
      <c r="N324" s="256"/>
      <c r="O324" s="256"/>
      <c r="P324" s="256"/>
      <c r="Q324" s="256"/>
      <c r="R324" s="256"/>
      <c r="S324" s="256"/>
      <c r="T324" s="257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8" t="s">
        <v>150</v>
      </c>
      <c r="AU324" s="258" t="s">
        <v>93</v>
      </c>
      <c r="AV324" s="14" t="s">
        <v>93</v>
      </c>
      <c r="AW324" s="14" t="s">
        <v>36</v>
      </c>
      <c r="AX324" s="14" t="s">
        <v>91</v>
      </c>
      <c r="AY324" s="258" t="s">
        <v>140</v>
      </c>
    </row>
    <row r="325" s="2" customFormat="1" ht="14.4" customHeight="1">
      <c r="A325" s="38"/>
      <c r="B325" s="39"/>
      <c r="C325" s="219" t="s">
        <v>519</v>
      </c>
      <c r="D325" s="219" t="s">
        <v>142</v>
      </c>
      <c r="E325" s="220" t="s">
        <v>1866</v>
      </c>
      <c r="F325" s="221" t="s">
        <v>1867</v>
      </c>
      <c r="G325" s="222" t="s">
        <v>450</v>
      </c>
      <c r="H325" s="223">
        <v>1</v>
      </c>
      <c r="I325" s="224"/>
      <c r="J325" s="225">
        <f>ROUND(I325*H325,2)</f>
        <v>0</v>
      </c>
      <c r="K325" s="226"/>
      <c r="L325" s="44"/>
      <c r="M325" s="227" t="s">
        <v>1</v>
      </c>
      <c r="N325" s="228" t="s">
        <v>48</v>
      </c>
      <c r="O325" s="91"/>
      <c r="P325" s="229">
        <f>O325*H325</f>
        <v>0</v>
      </c>
      <c r="Q325" s="229">
        <v>2.2568899999999998</v>
      </c>
      <c r="R325" s="229">
        <f>Q325*H325</f>
        <v>2.2568899999999998</v>
      </c>
      <c r="S325" s="229">
        <v>0</v>
      </c>
      <c r="T325" s="23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31" t="s">
        <v>146</v>
      </c>
      <c r="AT325" s="231" t="s">
        <v>142</v>
      </c>
      <c r="AU325" s="231" t="s">
        <v>93</v>
      </c>
      <c r="AY325" s="17" t="s">
        <v>140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7" t="s">
        <v>91</v>
      </c>
      <c r="BK325" s="232">
        <f>ROUND(I325*H325,2)</f>
        <v>0</v>
      </c>
      <c r="BL325" s="17" t="s">
        <v>146</v>
      </c>
      <c r="BM325" s="231" t="s">
        <v>1868</v>
      </c>
    </row>
    <row r="326" s="2" customFormat="1">
      <c r="A326" s="38"/>
      <c r="B326" s="39"/>
      <c r="C326" s="40"/>
      <c r="D326" s="233" t="s">
        <v>148</v>
      </c>
      <c r="E326" s="40"/>
      <c r="F326" s="234" t="s">
        <v>1869</v>
      </c>
      <c r="G326" s="40"/>
      <c r="H326" s="40"/>
      <c r="I326" s="235"/>
      <c r="J326" s="40"/>
      <c r="K326" s="40"/>
      <c r="L326" s="44"/>
      <c r="M326" s="236"/>
      <c r="N326" s="237"/>
      <c r="O326" s="91"/>
      <c r="P326" s="91"/>
      <c r="Q326" s="91"/>
      <c r="R326" s="91"/>
      <c r="S326" s="91"/>
      <c r="T326" s="92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T326" s="17" t="s">
        <v>148</v>
      </c>
      <c r="AU326" s="17" t="s">
        <v>93</v>
      </c>
    </row>
    <row r="327" s="2" customFormat="1" ht="14.4" customHeight="1">
      <c r="A327" s="38"/>
      <c r="B327" s="39"/>
      <c r="C327" s="270" t="s">
        <v>523</v>
      </c>
      <c r="D327" s="270" t="s">
        <v>290</v>
      </c>
      <c r="E327" s="271" t="s">
        <v>1870</v>
      </c>
      <c r="F327" s="272" t="s">
        <v>1871</v>
      </c>
      <c r="G327" s="273" t="s">
        <v>450</v>
      </c>
      <c r="H327" s="274">
        <v>1</v>
      </c>
      <c r="I327" s="275"/>
      <c r="J327" s="276">
        <f>ROUND(I327*H327,2)</f>
        <v>0</v>
      </c>
      <c r="K327" s="277"/>
      <c r="L327" s="278"/>
      <c r="M327" s="279" t="s">
        <v>1</v>
      </c>
      <c r="N327" s="280" t="s">
        <v>48</v>
      </c>
      <c r="O327" s="91"/>
      <c r="P327" s="229">
        <f>O327*H327</f>
        <v>0</v>
      </c>
      <c r="Q327" s="229">
        <v>2.4169999999999998</v>
      </c>
      <c r="R327" s="229">
        <f>Q327*H327</f>
        <v>2.4169999999999998</v>
      </c>
      <c r="S327" s="229">
        <v>0</v>
      </c>
      <c r="T327" s="23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31" t="s">
        <v>207</v>
      </c>
      <c r="AT327" s="231" t="s">
        <v>290</v>
      </c>
      <c r="AU327" s="231" t="s">
        <v>93</v>
      </c>
      <c r="AY327" s="17" t="s">
        <v>140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7" t="s">
        <v>91</v>
      </c>
      <c r="BK327" s="232">
        <f>ROUND(I327*H327,2)</f>
        <v>0</v>
      </c>
      <c r="BL327" s="17" t="s">
        <v>146</v>
      </c>
      <c r="BM327" s="231" t="s">
        <v>1872</v>
      </c>
    </row>
    <row r="328" s="2" customFormat="1">
      <c r="A328" s="38"/>
      <c r="B328" s="39"/>
      <c r="C328" s="40"/>
      <c r="D328" s="233" t="s">
        <v>148</v>
      </c>
      <c r="E328" s="40"/>
      <c r="F328" s="234" t="s">
        <v>1871</v>
      </c>
      <c r="G328" s="40"/>
      <c r="H328" s="40"/>
      <c r="I328" s="235"/>
      <c r="J328" s="40"/>
      <c r="K328" s="40"/>
      <c r="L328" s="44"/>
      <c r="M328" s="236"/>
      <c r="N328" s="237"/>
      <c r="O328" s="91"/>
      <c r="P328" s="91"/>
      <c r="Q328" s="91"/>
      <c r="R328" s="91"/>
      <c r="S328" s="91"/>
      <c r="T328" s="92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T328" s="17" t="s">
        <v>148</v>
      </c>
      <c r="AU328" s="17" t="s">
        <v>93</v>
      </c>
    </row>
    <row r="329" s="13" customFormat="1">
      <c r="A329" s="13"/>
      <c r="B329" s="238"/>
      <c r="C329" s="239"/>
      <c r="D329" s="233" t="s">
        <v>150</v>
      </c>
      <c r="E329" s="240" t="s">
        <v>1</v>
      </c>
      <c r="F329" s="241" t="s">
        <v>1873</v>
      </c>
      <c r="G329" s="239"/>
      <c r="H329" s="240" t="s">
        <v>1</v>
      </c>
      <c r="I329" s="242"/>
      <c r="J329" s="239"/>
      <c r="K329" s="239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150</v>
      </c>
      <c r="AU329" s="247" t="s">
        <v>93</v>
      </c>
      <c r="AV329" s="13" t="s">
        <v>91</v>
      </c>
      <c r="AW329" s="13" t="s">
        <v>36</v>
      </c>
      <c r="AX329" s="13" t="s">
        <v>83</v>
      </c>
      <c r="AY329" s="247" t="s">
        <v>140</v>
      </c>
    </row>
    <row r="330" s="13" customFormat="1">
      <c r="A330" s="13"/>
      <c r="B330" s="238"/>
      <c r="C330" s="239"/>
      <c r="D330" s="233" t="s">
        <v>150</v>
      </c>
      <c r="E330" s="240" t="s">
        <v>1</v>
      </c>
      <c r="F330" s="241" t="s">
        <v>1865</v>
      </c>
      <c r="G330" s="239"/>
      <c r="H330" s="240" t="s">
        <v>1</v>
      </c>
      <c r="I330" s="242"/>
      <c r="J330" s="239"/>
      <c r="K330" s="239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150</v>
      </c>
      <c r="AU330" s="247" t="s">
        <v>93</v>
      </c>
      <c r="AV330" s="13" t="s">
        <v>91</v>
      </c>
      <c r="AW330" s="13" t="s">
        <v>36</v>
      </c>
      <c r="AX330" s="13" t="s">
        <v>83</v>
      </c>
      <c r="AY330" s="247" t="s">
        <v>140</v>
      </c>
    </row>
    <row r="331" s="14" customFormat="1">
      <c r="A331" s="14"/>
      <c r="B331" s="248"/>
      <c r="C331" s="249"/>
      <c r="D331" s="233" t="s">
        <v>150</v>
      </c>
      <c r="E331" s="250" t="s">
        <v>1</v>
      </c>
      <c r="F331" s="251" t="s">
        <v>91</v>
      </c>
      <c r="G331" s="249"/>
      <c r="H331" s="252">
        <v>1</v>
      </c>
      <c r="I331" s="253"/>
      <c r="J331" s="249"/>
      <c r="K331" s="249"/>
      <c r="L331" s="254"/>
      <c r="M331" s="255"/>
      <c r="N331" s="256"/>
      <c r="O331" s="256"/>
      <c r="P331" s="256"/>
      <c r="Q331" s="256"/>
      <c r="R331" s="256"/>
      <c r="S331" s="256"/>
      <c r="T331" s="257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8" t="s">
        <v>150</v>
      </c>
      <c r="AU331" s="258" t="s">
        <v>93</v>
      </c>
      <c r="AV331" s="14" t="s">
        <v>93</v>
      </c>
      <c r="AW331" s="14" t="s">
        <v>36</v>
      </c>
      <c r="AX331" s="14" t="s">
        <v>91</v>
      </c>
      <c r="AY331" s="258" t="s">
        <v>140</v>
      </c>
    </row>
    <row r="332" s="2" customFormat="1" ht="14.4" customHeight="1">
      <c r="A332" s="38"/>
      <c r="B332" s="39"/>
      <c r="C332" s="270" t="s">
        <v>530</v>
      </c>
      <c r="D332" s="270" t="s">
        <v>290</v>
      </c>
      <c r="E332" s="271" t="s">
        <v>1624</v>
      </c>
      <c r="F332" s="272" t="s">
        <v>1625</v>
      </c>
      <c r="G332" s="273" t="s">
        <v>450</v>
      </c>
      <c r="H332" s="274">
        <v>7</v>
      </c>
      <c r="I332" s="275"/>
      <c r="J332" s="276">
        <f>ROUND(I332*H332,2)</f>
        <v>0</v>
      </c>
      <c r="K332" s="277"/>
      <c r="L332" s="278"/>
      <c r="M332" s="279" t="s">
        <v>1</v>
      </c>
      <c r="N332" s="280" t="s">
        <v>48</v>
      </c>
      <c r="O332" s="91"/>
      <c r="P332" s="229">
        <f>O332*H332</f>
        <v>0</v>
      </c>
      <c r="Q332" s="229">
        <v>1.0129999999999999</v>
      </c>
      <c r="R332" s="229">
        <f>Q332*H332</f>
        <v>7.0909999999999993</v>
      </c>
      <c r="S332" s="229">
        <v>0</v>
      </c>
      <c r="T332" s="230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31" t="s">
        <v>207</v>
      </c>
      <c r="AT332" s="231" t="s">
        <v>290</v>
      </c>
      <c r="AU332" s="231" t="s">
        <v>93</v>
      </c>
      <c r="AY332" s="17" t="s">
        <v>140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7" t="s">
        <v>91</v>
      </c>
      <c r="BK332" s="232">
        <f>ROUND(I332*H332,2)</f>
        <v>0</v>
      </c>
      <c r="BL332" s="17" t="s">
        <v>146</v>
      </c>
      <c r="BM332" s="231" t="s">
        <v>1874</v>
      </c>
    </row>
    <row r="333" s="2" customFormat="1">
      <c r="A333" s="38"/>
      <c r="B333" s="39"/>
      <c r="C333" s="40"/>
      <c r="D333" s="233" t="s">
        <v>148</v>
      </c>
      <c r="E333" s="40"/>
      <c r="F333" s="234" t="s">
        <v>1625</v>
      </c>
      <c r="G333" s="40"/>
      <c r="H333" s="40"/>
      <c r="I333" s="235"/>
      <c r="J333" s="40"/>
      <c r="K333" s="40"/>
      <c r="L333" s="44"/>
      <c r="M333" s="236"/>
      <c r="N333" s="237"/>
      <c r="O333" s="91"/>
      <c r="P333" s="91"/>
      <c r="Q333" s="91"/>
      <c r="R333" s="91"/>
      <c r="S333" s="91"/>
      <c r="T333" s="92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T333" s="17" t="s">
        <v>148</v>
      </c>
      <c r="AU333" s="17" t="s">
        <v>93</v>
      </c>
    </row>
    <row r="334" s="2" customFormat="1" ht="14.4" customHeight="1">
      <c r="A334" s="38"/>
      <c r="B334" s="39"/>
      <c r="C334" s="270" t="s">
        <v>534</v>
      </c>
      <c r="D334" s="270" t="s">
        <v>290</v>
      </c>
      <c r="E334" s="271" t="s">
        <v>1627</v>
      </c>
      <c r="F334" s="272" t="s">
        <v>1628</v>
      </c>
      <c r="G334" s="273" t="s">
        <v>450</v>
      </c>
      <c r="H334" s="274">
        <v>3</v>
      </c>
      <c r="I334" s="275"/>
      <c r="J334" s="276">
        <f>ROUND(I334*H334,2)</f>
        <v>0</v>
      </c>
      <c r="K334" s="277"/>
      <c r="L334" s="278"/>
      <c r="M334" s="279" t="s">
        <v>1</v>
      </c>
      <c r="N334" s="280" t="s">
        <v>48</v>
      </c>
      <c r="O334" s="91"/>
      <c r="P334" s="229">
        <f>O334*H334</f>
        <v>0</v>
      </c>
      <c r="Q334" s="229">
        <v>0.254</v>
      </c>
      <c r="R334" s="229">
        <f>Q334*H334</f>
        <v>0.76200000000000001</v>
      </c>
      <c r="S334" s="229">
        <v>0</v>
      </c>
      <c r="T334" s="230">
        <f>S334*H334</f>
        <v>0</v>
      </c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R334" s="231" t="s">
        <v>207</v>
      </c>
      <c r="AT334" s="231" t="s">
        <v>290</v>
      </c>
      <c r="AU334" s="231" t="s">
        <v>93</v>
      </c>
      <c r="AY334" s="17" t="s">
        <v>140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7" t="s">
        <v>91</v>
      </c>
      <c r="BK334" s="232">
        <f>ROUND(I334*H334,2)</f>
        <v>0</v>
      </c>
      <c r="BL334" s="17" t="s">
        <v>146</v>
      </c>
      <c r="BM334" s="231" t="s">
        <v>1875</v>
      </c>
    </row>
    <row r="335" s="2" customFormat="1">
      <c r="A335" s="38"/>
      <c r="B335" s="39"/>
      <c r="C335" s="40"/>
      <c r="D335" s="233" t="s">
        <v>148</v>
      </c>
      <c r="E335" s="40"/>
      <c r="F335" s="234" t="s">
        <v>1628</v>
      </c>
      <c r="G335" s="40"/>
      <c r="H335" s="40"/>
      <c r="I335" s="235"/>
      <c r="J335" s="40"/>
      <c r="K335" s="40"/>
      <c r="L335" s="44"/>
      <c r="M335" s="236"/>
      <c r="N335" s="237"/>
      <c r="O335" s="91"/>
      <c r="P335" s="91"/>
      <c r="Q335" s="91"/>
      <c r="R335" s="91"/>
      <c r="S335" s="91"/>
      <c r="T335" s="92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T335" s="17" t="s">
        <v>148</v>
      </c>
      <c r="AU335" s="17" t="s">
        <v>93</v>
      </c>
    </row>
    <row r="336" s="2" customFormat="1" ht="14.4" customHeight="1">
      <c r="A336" s="38"/>
      <c r="B336" s="39"/>
      <c r="C336" s="270" t="s">
        <v>539</v>
      </c>
      <c r="D336" s="270" t="s">
        <v>290</v>
      </c>
      <c r="E336" s="271" t="s">
        <v>1630</v>
      </c>
      <c r="F336" s="272" t="s">
        <v>1631</v>
      </c>
      <c r="G336" s="273" t="s">
        <v>450</v>
      </c>
      <c r="H336" s="274">
        <v>1</v>
      </c>
      <c r="I336" s="275"/>
      <c r="J336" s="276">
        <f>ROUND(I336*H336,2)</f>
        <v>0</v>
      </c>
      <c r="K336" s="277"/>
      <c r="L336" s="278"/>
      <c r="M336" s="279" t="s">
        <v>1</v>
      </c>
      <c r="N336" s="280" t="s">
        <v>48</v>
      </c>
      <c r="O336" s="91"/>
      <c r="P336" s="229">
        <f>O336*H336</f>
        <v>0</v>
      </c>
      <c r="Q336" s="229">
        <v>0.50600000000000001</v>
      </c>
      <c r="R336" s="229">
        <f>Q336*H336</f>
        <v>0.50600000000000001</v>
      </c>
      <c r="S336" s="229">
        <v>0</v>
      </c>
      <c r="T336" s="230">
        <f>S336*H336</f>
        <v>0</v>
      </c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R336" s="231" t="s">
        <v>207</v>
      </c>
      <c r="AT336" s="231" t="s">
        <v>290</v>
      </c>
      <c r="AU336" s="231" t="s">
        <v>93</v>
      </c>
      <c r="AY336" s="17" t="s">
        <v>140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7" t="s">
        <v>91</v>
      </c>
      <c r="BK336" s="232">
        <f>ROUND(I336*H336,2)</f>
        <v>0</v>
      </c>
      <c r="BL336" s="17" t="s">
        <v>146</v>
      </c>
      <c r="BM336" s="231" t="s">
        <v>1876</v>
      </c>
    </row>
    <row r="337" s="2" customFormat="1">
      <c r="A337" s="38"/>
      <c r="B337" s="39"/>
      <c r="C337" s="40"/>
      <c r="D337" s="233" t="s">
        <v>148</v>
      </c>
      <c r="E337" s="40"/>
      <c r="F337" s="234" t="s">
        <v>1631</v>
      </c>
      <c r="G337" s="40"/>
      <c r="H337" s="40"/>
      <c r="I337" s="235"/>
      <c r="J337" s="40"/>
      <c r="K337" s="40"/>
      <c r="L337" s="44"/>
      <c r="M337" s="236"/>
      <c r="N337" s="237"/>
      <c r="O337" s="91"/>
      <c r="P337" s="91"/>
      <c r="Q337" s="91"/>
      <c r="R337" s="91"/>
      <c r="S337" s="91"/>
      <c r="T337" s="92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T337" s="17" t="s">
        <v>148</v>
      </c>
      <c r="AU337" s="17" t="s">
        <v>93</v>
      </c>
    </row>
    <row r="338" s="2" customFormat="1" ht="14.4" customHeight="1">
      <c r="A338" s="38"/>
      <c r="B338" s="39"/>
      <c r="C338" s="270" t="s">
        <v>544</v>
      </c>
      <c r="D338" s="270" t="s">
        <v>290</v>
      </c>
      <c r="E338" s="271" t="s">
        <v>1633</v>
      </c>
      <c r="F338" s="272" t="s">
        <v>1634</v>
      </c>
      <c r="G338" s="273" t="s">
        <v>450</v>
      </c>
      <c r="H338" s="274">
        <v>7</v>
      </c>
      <c r="I338" s="275"/>
      <c r="J338" s="276">
        <f>ROUND(I338*H338,2)</f>
        <v>0</v>
      </c>
      <c r="K338" s="277"/>
      <c r="L338" s="278"/>
      <c r="M338" s="279" t="s">
        <v>1</v>
      </c>
      <c r="N338" s="280" t="s">
        <v>48</v>
      </c>
      <c r="O338" s="91"/>
      <c r="P338" s="229">
        <f>O338*H338</f>
        <v>0</v>
      </c>
      <c r="Q338" s="229">
        <v>0.54800000000000004</v>
      </c>
      <c r="R338" s="229">
        <f>Q338*H338</f>
        <v>3.8360000000000003</v>
      </c>
      <c r="S338" s="229">
        <v>0</v>
      </c>
      <c r="T338" s="23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31" t="s">
        <v>207</v>
      </c>
      <c r="AT338" s="231" t="s">
        <v>290</v>
      </c>
      <c r="AU338" s="231" t="s">
        <v>93</v>
      </c>
      <c r="AY338" s="17" t="s">
        <v>140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7" t="s">
        <v>91</v>
      </c>
      <c r="BK338" s="232">
        <f>ROUND(I338*H338,2)</f>
        <v>0</v>
      </c>
      <c r="BL338" s="17" t="s">
        <v>146</v>
      </c>
      <c r="BM338" s="231" t="s">
        <v>1877</v>
      </c>
    </row>
    <row r="339" s="2" customFormat="1">
      <c r="A339" s="38"/>
      <c r="B339" s="39"/>
      <c r="C339" s="40"/>
      <c r="D339" s="233" t="s">
        <v>148</v>
      </c>
      <c r="E339" s="40"/>
      <c r="F339" s="234" t="s">
        <v>1634</v>
      </c>
      <c r="G339" s="40"/>
      <c r="H339" s="40"/>
      <c r="I339" s="235"/>
      <c r="J339" s="40"/>
      <c r="K339" s="40"/>
      <c r="L339" s="44"/>
      <c r="M339" s="236"/>
      <c r="N339" s="237"/>
      <c r="O339" s="91"/>
      <c r="P339" s="91"/>
      <c r="Q339" s="91"/>
      <c r="R339" s="91"/>
      <c r="S339" s="91"/>
      <c r="T339" s="92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T339" s="17" t="s">
        <v>148</v>
      </c>
      <c r="AU339" s="17" t="s">
        <v>93</v>
      </c>
    </row>
    <row r="340" s="2" customFormat="1" ht="14.4" customHeight="1">
      <c r="A340" s="38"/>
      <c r="B340" s="39"/>
      <c r="C340" s="219" t="s">
        <v>548</v>
      </c>
      <c r="D340" s="219" t="s">
        <v>142</v>
      </c>
      <c r="E340" s="220" t="s">
        <v>1639</v>
      </c>
      <c r="F340" s="221" t="s">
        <v>1640</v>
      </c>
      <c r="G340" s="222" t="s">
        <v>450</v>
      </c>
      <c r="H340" s="223">
        <v>7</v>
      </c>
      <c r="I340" s="224"/>
      <c r="J340" s="225">
        <f>ROUND(I340*H340,2)</f>
        <v>0</v>
      </c>
      <c r="K340" s="226"/>
      <c r="L340" s="44"/>
      <c r="M340" s="227" t="s">
        <v>1</v>
      </c>
      <c r="N340" s="228" t="s">
        <v>48</v>
      </c>
      <c r="O340" s="91"/>
      <c r="P340" s="229">
        <f>O340*H340</f>
        <v>0</v>
      </c>
      <c r="Q340" s="229">
        <v>0.21734000000000001</v>
      </c>
      <c r="R340" s="229">
        <f>Q340*H340</f>
        <v>1.52138</v>
      </c>
      <c r="S340" s="229">
        <v>0</v>
      </c>
      <c r="T340" s="23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31" t="s">
        <v>146</v>
      </c>
      <c r="AT340" s="231" t="s">
        <v>142</v>
      </c>
      <c r="AU340" s="231" t="s">
        <v>93</v>
      </c>
      <c r="AY340" s="17" t="s">
        <v>140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7" t="s">
        <v>91</v>
      </c>
      <c r="BK340" s="232">
        <f>ROUND(I340*H340,2)</f>
        <v>0</v>
      </c>
      <c r="BL340" s="17" t="s">
        <v>146</v>
      </c>
      <c r="BM340" s="231" t="s">
        <v>1878</v>
      </c>
    </row>
    <row r="341" s="2" customFormat="1">
      <c r="A341" s="38"/>
      <c r="B341" s="39"/>
      <c r="C341" s="40"/>
      <c r="D341" s="233" t="s">
        <v>148</v>
      </c>
      <c r="E341" s="40"/>
      <c r="F341" s="234" t="s">
        <v>1642</v>
      </c>
      <c r="G341" s="40"/>
      <c r="H341" s="40"/>
      <c r="I341" s="235"/>
      <c r="J341" s="40"/>
      <c r="K341" s="40"/>
      <c r="L341" s="44"/>
      <c r="M341" s="236"/>
      <c r="N341" s="237"/>
      <c r="O341" s="91"/>
      <c r="P341" s="91"/>
      <c r="Q341" s="91"/>
      <c r="R341" s="91"/>
      <c r="S341" s="91"/>
      <c r="T341" s="92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T341" s="17" t="s">
        <v>148</v>
      </c>
      <c r="AU341" s="17" t="s">
        <v>93</v>
      </c>
    </row>
    <row r="342" s="2" customFormat="1" ht="14.4" customHeight="1">
      <c r="A342" s="38"/>
      <c r="B342" s="39"/>
      <c r="C342" s="270" t="s">
        <v>552</v>
      </c>
      <c r="D342" s="270" t="s">
        <v>290</v>
      </c>
      <c r="E342" s="271" t="s">
        <v>1643</v>
      </c>
      <c r="F342" s="272" t="s">
        <v>1644</v>
      </c>
      <c r="G342" s="273" t="s">
        <v>450</v>
      </c>
      <c r="H342" s="274">
        <v>4</v>
      </c>
      <c r="I342" s="275"/>
      <c r="J342" s="276">
        <f>ROUND(I342*H342,2)</f>
        <v>0</v>
      </c>
      <c r="K342" s="277"/>
      <c r="L342" s="278"/>
      <c r="M342" s="279" t="s">
        <v>1</v>
      </c>
      <c r="N342" s="280" t="s">
        <v>48</v>
      </c>
      <c r="O342" s="91"/>
      <c r="P342" s="229">
        <f>O342*H342</f>
        <v>0</v>
      </c>
      <c r="Q342" s="229">
        <v>0.14999999999999999</v>
      </c>
      <c r="R342" s="229">
        <f>Q342*H342</f>
        <v>0.59999999999999998</v>
      </c>
      <c r="S342" s="229">
        <v>0</v>
      </c>
      <c r="T342" s="230">
        <f>S342*H342</f>
        <v>0</v>
      </c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R342" s="231" t="s">
        <v>207</v>
      </c>
      <c r="AT342" s="231" t="s">
        <v>290</v>
      </c>
      <c r="AU342" s="231" t="s">
        <v>93</v>
      </c>
      <c r="AY342" s="17" t="s">
        <v>140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7" t="s">
        <v>91</v>
      </c>
      <c r="BK342" s="232">
        <f>ROUND(I342*H342,2)</f>
        <v>0</v>
      </c>
      <c r="BL342" s="17" t="s">
        <v>146</v>
      </c>
      <c r="BM342" s="231" t="s">
        <v>1879</v>
      </c>
    </row>
    <row r="343" s="2" customFormat="1">
      <c r="A343" s="38"/>
      <c r="B343" s="39"/>
      <c r="C343" s="40"/>
      <c r="D343" s="233" t="s">
        <v>148</v>
      </c>
      <c r="E343" s="40"/>
      <c r="F343" s="234" t="s">
        <v>1646</v>
      </c>
      <c r="G343" s="40"/>
      <c r="H343" s="40"/>
      <c r="I343" s="235"/>
      <c r="J343" s="40"/>
      <c r="K343" s="40"/>
      <c r="L343" s="44"/>
      <c r="M343" s="236"/>
      <c r="N343" s="237"/>
      <c r="O343" s="91"/>
      <c r="P343" s="91"/>
      <c r="Q343" s="91"/>
      <c r="R343" s="91"/>
      <c r="S343" s="91"/>
      <c r="T343" s="92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T343" s="17" t="s">
        <v>148</v>
      </c>
      <c r="AU343" s="17" t="s">
        <v>93</v>
      </c>
    </row>
    <row r="344" s="2" customFormat="1" ht="14.4" customHeight="1">
      <c r="A344" s="38"/>
      <c r="B344" s="39"/>
      <c r="C344" s="270" t="s">
        <v>557</v>
      </c>
      <c r="D344" s="270" t="s">
        <v>290</v>
      </c>
      <c r="E344" s="271" t="s">
        <v>1880</v>
      </c>
      <c r="F344" s="272" t="s">
        <v>1881</v>
      </c>
      <c r="G344" s="273" t="s">
        <v>450</v>
      </c>
      <c r="H344" s="274">
        <v>3</v>
      </c>
      <c r="I344" s="275"/>
      <c r="J344" s="276">
        <f>ROUND(I344*H344,2)</f>
        <v>0</v>
      </c>
      <c r="K344" s="277"/>
      <c r="L344" s="278"/>
      <c r="M344" s="279" t="s">
        <v>1</v>
      </c>
      <c r="N344" s="280" t="s">
        <v>48</v>
      </c>
      <c r="O344" s="91"/>
      <c r="P344" s="229">
        <f>O344*H344</f>
        <v>0</v>
      </c>
      <c r="Q344" s="229">
        <v>0.14999999999999999</v>
      </c>
      <c r="R344" s="229">
        <f>Q344*H344</f>
        <v>0.44999999999999996</v>
      </c>
      <c r="S344" s="229">
        <v>0</v>
      </c>
      <c r="T344" s="230">
        <f>S344*H344</f>
        <v>0</v>
      </c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R344" s="231" t="s">
        <v>207</v>
      </c>
      <c r="AT344" s="231" t="s">
        <v>290</v>
      </c>
      <c r="AU344" s="231" t="s">
        <v>93</v>
      </c>
      <c r="AY344" s="17" t="s">
        <v>140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7" t="s">
        <v>91</v>
      </c>
      <c r="BK344" s="232">
        <f>ROUND(I344*H344,2)</f>
        <v>0</v>
      </c>
      <c r="BL344" s="17" t="s">
        <v>146</v>
      </c>
      <c r="BM344" s="231" t="s">
        <v>1882</v>
      </c>
    </row>
    <row r="345" s="2" customFormat="1">
      <c r="A345" s="38"/>
      <c r="B345" s="39"/>
      <c r="C345" s="40"/>
      <c r="D345" s="233" t="s">
        <v>148</v>
      </c>
      <c r="E345" s="40"/>
      <c r="F345" s="234" t="s">
        <v>1883</v>
      </c>
      <c r="G345" s="40"/>
      <c r="H345" s="40"/>
      <c r="I345" s="235"/>
      <c r="J345" s="40"/>
      <c r="K345" s="40"/>
      <c r="L345" s="44"/>
      <c r="M345" s="236"/>
      <c r="N345" s="237"/>
      <c r="O345" s="91"/>
      <c r="P345" s="91"/>
      <c r="Q345" s="91"/>
      <c r="R345" s="91"/>
      <c r="S345" s="91"/>
      <c r="T345" s="92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T345" s="17" t="s">
        <v>148</v>
      </c>
      <c r="AU345" s="17" t="s">
        <v>93</v>
      </c>
    </row>
    <row r="346" s="2" customFormat="1" ht="14.4" customHeight="1">
      <c r="A346" s="38"/>
      <c r="B346" s="39"/>
      <c r="C346" s="219" t="s">
        <v>562</v>
      </c>
      <c r="D346" s="219" t="s">
        <v>142</v>
      </c>
      <c r="E346" s="220" t="s">
        <v>1651</v>
      </c>
      <c r="F346" s="221" t="s">
        <v>1652</v>
      </c>
      <c r="G346" s="222" t="s">
        <v>450</v>
      </c>
      <c r="H346" s="223">
        <v>3</v>
      </c>
      <c r="I346" s="224"/>
      <c r="J346" s="225">
        <f>ROUND(I346*H346,2)</f>
        <v>0</v>
      </c>
      <c r="K346" s="226"/>
      <c r="L346" s="44"/>
      <c r="M346" s="227" t="s">
        <v>1</v>
      </c>
      <c r="N346" s="228" t="s">
        <v>48</v>
      </c>
      <c r="O346" s="91"/>
      <c r="P346" s="229">
        <f>O346*H346</f>
        <v>0</v>
      </c>
      <c r="Q346" s="229">
        <v>0.42080000000000001</v>
      </c>
      <c r="R346" s="229">
        <f>Q346*H346</f>
        <v>1.2624</v>
      </c>
      <c r="S346" s="229">
        <v>0</v>
      </c>
      <c r="T346" s="23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31" t="s">
        <v>146</v>
      </c>
      <c r="AT346" s="231" t="s">
        <v>142</v>
      </c>
      <c r="AU346" s="231" t="s">
        <v>93</v>
      </c>
      <c r="AY346" s="17" t="s">
        <v>140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7" t="s">
        <v>91</v>
      </c>
      <c r="BK346" s="232">
        <f>ROUND(I346*H346,2)</f>
        <v>0</v>
      </c>
      <c r="BL346" s="17" t="s">
        <v>146</v>
      </c>
      <c r="BM346" s="231" t="s">
        <v>1884</v>
      </c>
    </row>
    <row r="347" s="2" customFormat="1">
      <c r="A347" s="38"/>
      <c r="B347" s="39"/>
      <c r="C347" s="40"/>
      <c r="D347" s="233" t="s">
        <v>148</v>
      </c>
      <c r="E347" s="40"/>
      <c r="F347" s="234" t="s">
        <v>1654</v>
      </c>
      <c r="G347" s="40"/>
      <c r="H347" s="40"/>
      <c r="I347" s="235"/>
      <c r="J347" s="40"/>
      <c r="K347" s="40"/>
      <c r="L347" s="44"/>
      <c r="M347" s="236"/>
      <c r="N347" s="237"/>
      <c r="O347" s="91"/>
      <c r="P347" s="91"/>
      <c r="Q347" s="91"/>
      <c r="R347" s="91"/>
      <c r="S347" s="91"/>
      <c r="T347" s="92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T347" s="17" t="s">
        <v>148</v>
      </c>
      <c r="AU347" s="17" t="s">
        <v>93</v>
      </c>
    </row>
    <row r="348" s="13" customFormat="1">
      <c r="A348" s="13"/>
      <c r="B348" s="238"/>
      <c r="C348" s="239"/>
      <c r="D348" s="233" t="s">
        <v>150</v>
      </c>
      <c r="E348" s="240" t="s">
        <v>1</v>
      </c>
      <c r="F348" s="241" t="s">
        <v>1655</v>
      </c>
      <c r="G348" s="239"/>
      <c r="H348" s="240" t="s">
        <v>1</v>
      </c>
      <c r="I348" s="242"/>
      <c r="J348" s="239"/>
      <c r="K348" s="239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150</v>
      </c>
      <c r="AU348" s="247" t="s">
        <v>93</v>
      </c>
      <c r="AV348" s="13" t="s">
        <v>91</v>
      </c>
      <c r="AW348" s="13" t="s">
        <v>36</v>
      </c>
      <c r="AX348" s="13" t="s">
        <v>83</v>
      </c>
      <c r="AY348" s="247" t="s">
        <v>140</v>
      </c>
    </row>
    <row r="349" s="13" customFormat="1">
      <c r="A349" s="13"/>
      <c r="B349" s="238"/>
      <c r="C349" s="239"/>
      <c r="D349" s="233" t="s">
        <v>150</v>
      </c>
      <c r="E349" s="240" t="s">
        <v>1</v>
      </c>
      <c r="F349" s="241" t="s">
        <v>1885</v>
      </c>
      <c r="G349" s="239"/>
      <c r="H349" s="240" t="s">
        <v>1</v>
      </c>
      <c r="I349" s="242"/>
      <c r="J349" s="239"/>
      <c r="K349" s="239"/>
      <c r="L349" s="243"/>
      <c r="M349" s="244"/>
      <c r="N349" s="245"/>
      <c r="O349" s="245"/>
      <c r="P349" s="245"/>
      <c r="Q349" s="245"/>
      <c r="R349" s="245"/>
      <c r="S349" s="245"/>
      <c r="T349" s="24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7" t="s">
        <v>150</v>
      </c>
      <c r="AU349" s="247" t="s">
        <v>93</v>
      </c>
      <c r="AV349" s="13" t="s">
        <v>91</v>
      </c>
      <c r="AW349" s="13" t="s">
        <v>36</v>
      </c>
      <c r="AX349" s="13" t="s">
        <v>83</v>
      </c>
      <c r="AY349" s="247" t="s">
        <v>140</v>
      </c>
    </row>
    <row r="350" s="14" customFormat="1">
      <c r="A350" s="14"/>
      <c r="B350" s="248"/>
      <c r="C350" s="249"/>
      <c r="D350" s="233" t="s">
        <v>150</v>
      </c>
      <c r="E350" s="250" t="s">
        <v>1</v>
      </c>
      <c r="F350" s="251" t="s">
        <v>171</v>
      </c>
      <c r="G350" s="249"/>
      <c r="H350" s="252">
        <v>3</v>
      </c>
      <c r="I350" s="253"/>
      <c r="J350" s="249"/>
      <c r="K350" s="249"/>
      <c r="L350" s="254"/>
      <c r="M350" s="255"/>
      <c r="N350" s="256"/>
      <c r="O350" s="256"/>
      <c r="P350" s="256"/>
      <c r="Q350" s="256"/>
      <c r="R350" s="256"/>
      <c r="S350" s="256"/>
      <c r="T350" s="257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8" t="s">
        <v>150</v>
      </c>
      <c r="AU350" s="258" t="s">
        <v>93</v>
      </c>
      <c r="AV350" s="14" t="s">
        <v>93</v>
      </c>
      <c r="AW350" s="14" t="s">
        <v>36</v>
      </c>
      <c r="AX350" s="14" t="s">
        <v>91</v>
      </c>
      <c r="AY350" s="258" t="s">
        <v>140</v>
      </c>
    </row>
    <row r="351" s="2" customFormat="1" ht="14.4" customHeight="1">
      <c r="A351" s="38"/>
      <c r="B351" s="39"/>
      <c r="C351" s="219" t="s">
        <v>567</v>
      </c>
      <c r="D351" s="219" t="s">
        <v>142</v>
      </c>
      <c r="E351" s="220" t="s">
        <v>1886</v>
      </c>
      <c r="F351" s="221" t="s">
        <v>1887</v>
      </c>
      <c r="G351" s="222" t="s">
        <v>450</v>
      </c>
      <c r="H351" s="223">
        <v>4</v>
      </c>
      <c r="I351" s="224"/>
      <c r="J351" s="225">
        <f>ROUND(I351*H351,2)</f>
        <v>0</v>
      </c>
      <c r="K351" s="226"/>
      <c r="L351" s="44"/>
      <c r="M351" s="227" t="s">
        <v>1</v>
      </c>
      <c r="N351" s="228" t="s">
        <v>48</v>
      </c>
      <c r="O351" s="91"/>
      <c r="P351" s="229">
        <f>O351*H351</f>
        <v>0</v>
      </c>
      <c r="Q351" s="229">
        <v>9.0000000000000006E-05</v>
      </c>
      <c r="R351" s="229">
        <f>Q351*H351</f>
        <v>0.00036000000000000002</v>
      </c>
      <c r="S351" s="229">
        <v>0</v>
      </c>
      <c r="T351" s="23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31" t="s">
        <v>146</v>
      </c>
      <c r="AT351" s="231" t="s">
        <v>142</v>
      </c>
      <c r="AU351" s="231" t="s">
        <v>93</v>
      </c>
      <c r="AY351" s="17" t="s">
        <v>140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7" t="s">
        <v>91</v>
      </c>
      <c r="BK351" s="232">
        <f>ROUND(I351*H351,2)</f>
        <v>0</v>
      </c>
      <c r="BL351" s="17" t="s">
        <v>146</v>
      </c>
      <c r="BM351" s="231" t="s">
        <v>1888</v>
      </c>
    </row>
    <row r="352" s="2" customFormat="1">
      <c r="A352" s="38"/>
      <c r="B352" s="39"/>
      <c r="C352" s="40"/>
      <c r="D352" s="233" t="s">
        <v>148</v>
      </c>
      <c r="E352" s="40"/>
      <c r="F352" s="234" t="s">
        <v>1889</v>
      </c>
      <c r="G352" s="40"/>
      <c r="H352" s="40"/>
      <c r="I352" s="235"/>
      <c r="J352" s="40"/>
      <c r="K352" s="40"/>
      <c r="L352" s="44"/>
      <c r="M352" s="236"/>
      <c r="N352" s="237"/>
      <c r="O352" s="91"/>
      <c r="P352" s="91"/>
      <c r="Q352" s="91"/>
      <c r="R352" s="91"/>
      <c r="S352" s="91"/>
      <c r="T352" s="92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T352" s="17" t="s">
        <v>148</v>
      </c>
      <c r="AU352" s="17" t="s">
        <v>93</v>
      </c>
    </row>
    <row r="353" s="2" customFormat="1" ht="14.4" customHeight="1">
      <c r="A353" s="38"/>
      <c r="B353" s="39"/>
      <c r="C353" s="219" t="s">
        <v>571</v>
      </c>
      <c r="D353" s="219" t="s">
        <v>142</v>
      </c>
      <c r="E353" s="220" t="s">
        <v>1890</v>
      </c>
      <c r="F353" s="221" t="s">
        <v>1891</v>
      </c>
      <c r="G353" s="222" t="s">
        <v>450</v>
      </c>
      <c r="H353" s="223">
        <v>2</v>
      </c>
      <c r="I353" s="224"/>
      <c r="J353" s="225">
        <f>ROUND(I353*H353,2)</f>
        <v>0</v>
      </c>
      <c r="K353" s="226"/>
      <c r="L353" s="44"/>
      <c r="M353" s="227" t="s">
        <v>1</v>
      </c>
      <c r="N353" s="228" t="s">
        <v>48</v>
      </c>
      <c r="O353" s="91"/>
      <c r="P353" s="229">
        <f>O353*H353</f>
        <v>0</v>
      </c>
      <c r="Q353" s="229">
        <v>0.0031199999999999999</v>
      </c>
      <c r="R353" s="229">
        <f>Q353*H353</f>
        <v>0.0062399999999999999</v>
      </c>
      <c r="S353" s="229">
        <v>0</v>
      </c>
      <c r="T353" s="23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31" t="s">
        <v>146</v>
      </c>
      <c r="AT353" s="231" t="s">
        <v>142</v>
      </c>
      <c r="AU353" s="231" t="s">
        <v>93</v>
      </c>
      <c r="AY353" s="17" t="s">
        <v>140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7" t="s">
        <v>91</v>
      </c>
      <c r="BK353" s="232">
        <f>ROUND(I353*H353,2)</f>
        <v>0</v>
      </c>
      <c r="BL353" s="17" t="s">
        <v>146</v>
      </c>
      <c r="BM353" s="231" t="s">
        <v>1892</v>
      </c>
    </row>
    <row r="354" s="2" customFormat="1">
      <c r="A354" s="38"/>
      <c r="B354" s="39"/>
      <c r="C354" s="40"/>
      <c r="D354" s="233" t="s">
        <v>148</v>
      </c>
      <c r="E354" s="40"/>
      <c r="F354" s="234" t="s">
        <v>1893</v>
      </c>
      <c r="G354" s="40"/>
      <c r="H354" s="40"/>
      <c r="I354" s="235"/>
      <c r="J354" s="40"/>
      <c r="K354" s="40"/>
      <c r="L354" s="44"/>
      <c r="M354" s="236"/>
      <c r="N354" s="237"/>
      <c r="O354" s="91"/>
      <c r="P354" s="91"/>
      <c r="Q354" s="91"/>
      <c r="R354" s="91"/>
      <c r="S354" s="91"/>
      <c r="T354" s="92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T354" s="17" t="s">
        <v>148</v>
      </c>
      <c r="AU354" s="17" t="s">
        <v>93</v>
      </c>
    </row>
    <row r="355" s="13" customFormat="1">
      <c r="A355" s="13"/>
      <c r="B355" s="238"/>
      <c r="C355" s="239"/>
      <c r="D355" s="233" t="s">
        <v>150</v>
      </c>
      <c r="E355" s="240" t="s">
        <v>1</v>
      </c>
      <c r="F355" s="241" t="s">
        <v>1894</v>
      </c>
      <c r="G355" s="239"/>
      <c r="H355" s="240" t="s">
        <v>1</v>
      </c>
      <c r="I355" s="242"/>
      <c r="J355" s="239"/>
      <c r="K355" s="239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150</v>
      </c>
      <c r="AU355" s="247" t="s">
        <v>93</v>
      </c>
      <c r="AV355" s="13" t="s">
        <v>91</v>
      </c>
      <c r="AW355" s="13" t="s">
        <v>36</v>
      </c>
      <c r="AX355" s="13" t="s">
        <v>83</v>
      </c>
      <c r="AY355" s="247" t="s">
        <v>140</v>
      </c>
    </row>
    <row r="356" s="14" customFormat="1">
      <c r="A356" s="14"/>
      <c r="B356" s="248"/>
      <c r="C356" s="249"/>
      <c r="D356" s="233" t="s">
        <v>150</v>
      </c>
      <c r="E356" s="250" t="s">
        <v>1</v>
      </c>
      <c r="F356" s="251" t="s">
        <v>93</v>
      </c>
      <c r="G356" s="249"/>
      <c r="H356" s="252">
        <v>2</v>
      </c>
      <c r="I356" s="253"/>
      <c r="J356" s="249"/>
      <c r="K356" s="249"/>
      <c r="L356" s="254"/>
      <c r="M356" s="255"/>
      <c r="N356" s="256"/>
      <c r="O356" s="256"/>
      <c r="P356" s="256"/>
      <c r="Q356" s="256"/>
      <c r="R356" s="256"/>
      <c r="S356" s="256"/>
      <c r="T356" s="257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8" t="s">
        <v>150</v>
      </c>
      <c r="AU356" s="258" t="s">
        <v>93</v>
      </c>
      <c r="AV356" s="14" t="s">
        <v>93</v>
      </c>
      <c r="AW356" s="14" t="s">
        <v>36</v>
      </c>
      <c r="AX356" s="14" t="s">
        <v>91</v>
      </c>
      <c r="AY356" s="258" t="s">
        <v>140</v>
      </c>
    </row>
    <row r="357" s="12" customFormat="1" ht="22.8" customHeight="1">
      <c r="A357" s="12"/>
      <c r="B357" s="203"/>
      <c r="C357" s="204"/>
      <c r="D357" s="205" t="s">
        <v>82</v>
      </c>
      <c r="E357" s="217" t="s">
        <v>832</v>
      </c>
      <c r="F357" s="217" t="s">
        <v>833</v>
      </c>
      <c r="G357" s="204"/>
      <c r="H357" s="204"/>
      <c r="I357" s="207"/>
      <c r="J357" s="218">
        <f>BK357</f>
        <v>0</v>
      </c>
      <c r="K357" s="204"/>
      <c r="L357" s="209"/>
      <c r="M357" s="210"/>
      <c r="N357" s="211"/>
      <c r="O357" s="211"/>
      <c r="P357" s="212">
        <f>SUM(P358:P359)</f>
        <v>0</v>
      </c>
      <c r="Q357" s="211"/>
      <c r="R357" s="212">
        <f>SUM(R358:R359)</f>
        <v>0</v>
      </c>
      <c r="S357" s="211"/>
      <c r="T357" s="213">
        <f>SUM(T358:T359)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4" t="s">
        <v>91</v>
      </c>
      <c r="AT357" s="215" t="s">
        <v>82</v>
      </c>
      <c r="AU357" s="215" t="s">
        <v>91</v>
      </c>
      <c r="AY357" s="214" t="s">
        <v>140</v>
      </c>
      <c r="BK357" s="216">
        <f>SUM(BK358:BK359)</f>
        <v>0</v>
      </c>
    </row>
    <row r="358" s="2" customFormat="1" ht="14.4" customHeight="1">
      <c r="A358" s="38"/>
      <c r="B358" s="39"/>
      <c r="C358" s="219" t="s">
        <v>576</v>
      </c>
      <c r="D358" s="219" t="s">
        <v>142</v>
      </c>
      <c r="E358" s="220" t="s">
        <v>1694</v>
      </c>
      <c r="F358" s="221" t="s">
        <v>1695</v>
      </c>
      <c r="G358" s="222" t="s">
        <v>293</v>
      </c>
      <c r="H358" s="223">
        <v>53.360999999999997</v>
      </c>
      <c r="I358" s="224"/>
      <c r="J358" s="225">
        <f>ROUND(I358*H358,2)</f>
        <v>0</v>
      </c>
      <c r="K358" s="226"/>
      <c r="L358" s="44"/>
      <c r="M358" s="227" t="s">
        <v>1</v>
      </c>
      <c r="N358" s="228" t="s">
        <v>48</v>
      </c>
      <c r="O358" s="91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31" t="s">
        <v>146</v>
      </c>
      <c r="AT358" s="231" t="s">
        <v>142</v>
      </c>
      <c r="AU358" s="231" t="s">
        <v>93</v>
      </c>
      <c r="AY358" s="17" t="s">
        <v>140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7" t="s">
        <v>91</v>
      </c>
      <c r="BK358" s="232">
        <f>ROUND(I358*H358,2)</f>
        <v>0</v>
      </c>
      <c r="BL358" s="17" t="s">
        <v>146</v>
      </c>
      <c r="BM358" s="231" t="s">
        <v>1895</v>
      </c>
    </row>
    <row r="359" s="2" customFormat="1">
      <c r="A359" s="38"/>
      <c r="B359" s="39"/>
      <c r="C359" s="40"/>
      <c r="D359" s="233" t="s">
        <v>148</v>
      </c>
      <c r="E359" s="40"/>
      <c r="F359" s="234" t="s">
        <v>1697</v>
      </c>
      <c r="G359" s="40"/>
      <c r="H359" s="40"/>
      <c r="I359" s="235"/>
      <c r="J359" s="40"/>
      <c r="K359" s="40"/>
      <c r="L359" s="44"/>
      <c r="M359" s="281"/>
      <c r="N359" s="282"/>
      <c r="O359" s="283"/>
      <c r="P359" s="283"/>
      <c r="Q359" s="283"/>
      <c r="R359" s="283"/>
      <c r="S359" s="283"/>
      <c r="T359" s="284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T359" s="17" t="s">
        <v>148</v>
      </c>
      <c r="AU359" s="17" t="s">
        <v>93</v>
      </c>
    </row>
    <row r="360" s="2" customFormat="1" ht="6.96" customHeight="1">
      <c r="A360" s="38"/>
      <c r="B360" s="66"/>
      <c r="C360" s="67"/>
      <c r="D360" s="67"/>
      <c r="E360" s="67"/>
      <c r="F360" s="67"/>
      <c r="G360" s="67"/>
      <c r="H360" s="67"/>
      <c r="I360" s="67"/>
      <c r="J360" s="67"/>
      <c r="K360" s="67"/>
      <c r="L360" s="44"/>
      <c r="M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</row>
  </sheetData>
  <sheetProtection sheet="1" autoFilter="0" formatColumns="0" formatRows="0" objects="1" scenarios="1" spinCount="100000" saltValue="KMPnZAbmlmp1CcTZ0QgPKMsoRJ+RUiKJvSi+Aw/clEYaWuE2MweCEr+gE7bbvv8ovkxS6/jb8qsqrIFtXH/tew==" hashValue="KhJAlKsDYFuxJHjm7dCyBv7oWoWg5ezHDDmLOR3wZA7ABBSQXyWM3f8JeUNYm5ZYQgjvjdCS1A3HHwIzBkUE3g==" algorithmName="SHA-512" password="CC35"/>
  <autoFilter ref="C122:K35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hidden="1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93</v>
      </c>
    </row>
    <row r="4" hidden="1" s="1" customFormat="1" ht="24.96" customHeight="1">
      <c r="B4" s="20"/>
      <c r="D4" s="138" t="s">
        <v>106</v>
      </c>
      <c r="L4" s="20"/>
      <c r="M4" s="139" t="s">
        <v>10</v>
      </c>
      <c r="AT4" s="17" t="s">
        <v>4</v>
      </c>
    </row>
    <row r="5" hidden="1" s="1" customFormat="1" ht="6.96" customHeight="1">
      <c r="B5" s="20"/>
      <c r="L5" s="20"/>
    </row>
    <row r="6" hidden="1" s="1" customFormat="1" ht="12" customHeight="1">
      <c r="B6" s="20"/>
      <c r="D6" s="140" t="s">
        <v>16</v>
      </c>
      <c r="L6" s="20"/>
    </row>
    <row r="7" hidden="1" s="1" customFormat="1" ht="16.5" customHeight="1">
      <c r="B7" s="20"/>
      <c r="E7" s="141" t="str">
        <f>'Rekapitulace stavby'!K6</f>
        <v>VELKÁ BÍTEŠ - VODOVOD A KANALIZACE UL. RAJHRADSKÁ</v>
      </c>
      <c r="F7" s="140"/>
      <c r="G7" s="140"/>
      <c r="H7" s="140"/>
      <c r="L7" s="20"/>
    </row>
    <row r="8" hidden="1" s="2" customFormat="1" ht="12" customHeight="1">
      <c r="A8" s="38"/>
      <c r="B8" s="44"/>
      <c r="C8" s="38"/>
      <c r="D8" s="140" t="s">
        <v>107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2" t="s">
        <v>1896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4. 12. 2018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3" t="s">
        <v>27</v>
      </c>
      <c r="F15" s="38"/>
      <c r="G15" s="38"/>
      <c r="H15" s="38"/>
      <c r="I15" s="140" t="s">
        <v>28</v>
      </c>
      <c r="J15" s="143" t="s">
        <v>29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0" t="s">
        <v>30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0" t="s">
        <v>32</v>
      </c>
      <c r="E20" s="38"/>
      <c r="F20" s="38"/>
      <c r="G20" s="38"/>
      <c r="H20" s="38"/>
      <c r="I20" s="140" t="s">
        <v>25</v>
      </c>
      <c r="J20" s="143" t="s">
        <v>33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3" t="s">
        <v>109</v>
      </c>
      <c r="F21" s="38"/>
      <c r="G21" s="38"/>
      <c r="H21" s="38"/>
      <c r="I21" s="140" t="s">
        <v>28</v>
      </c>
      <c r="J21" s="143" t="s">
        <v>35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0" t="s">
        <v>37</v>
      </c>
      <c r="E23" s="38"/>
      <c r="F23" s="38"/>
      <c r="G23" s="38"/>
      <c r="H23" s="38"/>
      <c r="I23" s="140" t="s">
        <v>25</v>
      </c>
      <c r="J23" s="143" t="s">
        <v>38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3" t="s">
        <v>39</v>
      </c>
      <c r="F24" s="38"/>
      <c r="G24" s="38"/>
      <c r="H24" s="38"/>
      <c r="I24" s="140" t="s">
        <v>28</v>
      </c>
      <c r="J24" s="143" t="s">
        <v>40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0" t="s">
        <v>41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0" t="s">
        <v>43</v>
      </c>
      <c r="E30" s="38"/>
      <c r="F30" s="38"/>
      <c r="G30" s="38"/>
      <c r="H30" s="38"/>
      <c r="I30" s="38"/>
      <c r="J30" s="151">
        <f>ROUND(J123,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2" t="s">
        <v>45</v>
      </c>
      <c r="G32" s="38"/>
      <c r="H32" s="38"/>
      <c r="I32" s="152" t="s">
        <v>44</v>
      </c>
      <c r="J32" s="152" t="s">
        <v>46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53" t="s">
        <v>47</v>
      </c>
      <c r="E33" s="140" t="s">
        <v>48</v>
      </c>
      <c r="F33" s="154">
        <f>ROUND((SUM(BE123:BE196)),  2)</f>
        <v>0</v>
      </c>
      <c r="G33" s="38"/>
      <c r="H33" s="38"/>
      <c r="I33" s="155">
        <v>0.20999999999999999</v>
      </c>
      <c r="J33" s="154">
        <f>ROUND(((SUM(BE123:BE196))*I33),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0" t="s">
        <v>49</v>
      </c>
      <c r="F34" s="154">
        <f>ROUND((SUM(BF123:BF196)),  2)</f>
        <v>0</v>
      </c>
      <c r="G34" s="38"/>
      <c r="H34" s="38"/>
      <c r="I34" s="155">
        <v>0.14999999999999999</v>
      </c>
      <c r="J34" s="154">
        <f>ROUND(((SUM(BF123:BF196))*I34),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50</v>
      </c>
      <c r="F35" s="154">
        <f>ROUND((SUM(BG123:BG196)),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51</v>
      </c>
      <c r="F36" s="154">
        <f>ROUND((SUM(BH123:BH196)),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52</v>
      </c>
      <c r="F37" s="154">
        <f>ROUND((SUM(BI123:BI196)),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56"/>
      <c r="D39" s="157" t="s">
        <v>53</v>
      </c>
      <c r="E39" s="158"/>
      <c r="F39" s="158"/>
      <c r="G39" s="159" t="s">
        <v>54</v>
      </c>
      <c r="H39" s="160" t="s">
        <v>55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63" t="s">
        <v>56</v>
      </c>
      <c r="E50" s="164"/>
      <c r="F50" s="164"/>
      <c r="G50" s="163" t="s">
        <v>57</v>
      </c>
      <c r="H50" s="164"/>
      <c r="I50" s="164"/>
      <c r="J50" s="164"/>
      <c r="K50" s="164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65" t="s">
        <v>58</v>
      </c>
      <c r="E61" s="166"/>
      <c r="F61" s="167" t="s">
        <v>59</v>
      </c>
      <c r="G61" s="165" t="s">
        <v>58</v>
      </c>
      <c r="H61" s="166"/>
      <c r="I61" s="166"/>
      <c r="J61" s="168" t="s">
        <v>59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63" t="s">
        <v>60</v>
      </c>
      <c r="E65" s="169"/>
      <c r="F65" s="169"/>
      <c r="G65" s="163" t="s">
        <v>61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65" t="s">
        <v>58</v>
      </c>
      <c r="E76" s="166"/>
      <c r="F76" s="167" t="s">
        <v>59</v>
      </c>
      <c r="G76" s="165" t="s">
        <v>58</v>
      </c>
      <c r="H76" s="166"/>
      <c r="I76" s="166"/>
      <c r="J76" s="168" t="s">
        <v>59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111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174" t="str">
        <f>E7</f>
        <v>VELKÁ BÍTEŠ - VODOVOD A KANALIZACE UL. RAJHRADSKÁ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12" customHeight="1">
      <c r="A86" s="38"/>
      <c r="B86" s="39"/>
      <c r="C86" s="32" t="s">
        <v>107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6.5" customHeight="1">
      <c r="A87" s="38"/>
      <c r="B87" s="39"/>
      <c r="C87" s="40"/>
      <c r="D87" s="40"/>
      <c r="E87" s="76" t="str">
        <f>E9</f>
        <v>3753-VZN - VEDLEJŠÍ ROZPOČTOVÉ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2" customHeight="1">
      <c r="A89" s="38"/>
      <c r="B89" s="39"/>
      <c r="C89" s="32" t="s">
        <v>20</v>
      </c>
      <c r="D89" s="40"/>
      <c r="E89" s="40"/>
      <c r="F89" s="27" t="str">
        <f>F12</f>
        <v>VELKÁ BÍTEŠ</v>
      </c>
      <c r="G89" s="40"/>
      <c r="H89" s="40"/>
      <c r="I89" s="32" t="s">
        <v>22</v>
      </c>
      <c r="J89" s="79" t="str">
        <f>IF(J12="","",J12)</f>
        <v>4. 12. 2018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Svaz vodovodů a kanalizací Žďársko</v>
      </c>
      <c r="G91" s="40"/>
      <c r="H91" s="40"/>
      <c r="I91" s="32" t="s">
        <v>32</v>
      </c>
      <c r="J91" s="36" t="str">
        <f>E21</f>
        <v>JDS projekt,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37</v>
      </c>
      <c r="J92" s="36" t="str">
        <f>E24</f>
        <v>Suchánek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9.28" customHeight="1">
      <c r="A94" s="38"/>
      <c r="B94" s="39"/>
      <c r="C94" s="175" t="s">
        <v>112</v>
      </c>
      <c r="D94" s="176"/>
      <c r="E94" s="176"/>
      <c r="F94" s="176"/>
      <c r="G94" s="176"/>
      <c r="H94" s="176"/>
      <c r="I94" s="176"/>
      <c r="J94" s="177" t="s">
        <v>113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hidden="1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hidden="1" s="2" customFormat="1" ht="22.8" customHeight="1">
      <c r="A96" s="38"/>
      <c r="B96" s="39"/>
      <c r="C96" s="178" t="s">
        <v>114</v>
      </c>
      <c r="D96" s="40"/>
      <c r="E96" s="40"/>
      <c r="F96" s="40"/>
      <c r="G96" s="40"/>
      <c r="H96" s="40"/>
      <c r="I96" s="40"/>
      <c r="J96" s="110">
        <f>J123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115</v>
      </c>
    </row>
    <row r="97" hidden="1" s="9" customFormat="1" ht="24.96" customHeight="1">
      <c r="A97" s="9"/>
      <c r="B97" s="179"/>
      <c r="C97" s="180"/>
      <c r="D97" s="181" t="s">
        <v>1897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5"/>
      <c r="C98" s="186"/>
      <c r="D98" s="187" t="s">
        <v>1898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5"/>
      <c r="C99" s="186"/>
      <c r="D99" s="187" t="s">
        <v>1899</v>
      </c>
      <c r="E99" s="188"/>
      <c r="F99" s="188"/>
      <c r="G99" s="188"/>
      <c r="H99" s="188"/>
      <c r="I99" s="188"/>
      <c r="J99" s="189">
        <f>J136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5"/>
      <c r="C100" s="186"/>
      <c r="D100" s="187" t="s">
        <v>1900</v>
      </c>
      <c r="E100" s="188"/>
      <c r="F100" s="188"/>
      <c r="G100" s="188"/>
      <c r="H100" s="188"/>
      <c r="I100" s="188"/>
      <c r="J100" s="189">
        <f>J146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5"/>
      <c r="C101" s="186"/>
      <c r="D101" s="187" t="s">
        <v>1901</v>
      </c>
      <c r="E101" s="188"/>
      <c r="F101" s="188"/>
      <c r="G101" s="188"/>
      <c r="H101" s="188"/>
      <c r="I101" s="188"/>
      <c r="J101" s="189">
        <f>J162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5"/>
      <c r="C102" s="186"/>
      <c r="D102" s="187" t="s">
        <v>1902</v>
      </c>
      <c r="E102" s="188"/>
      <c r="F102" s="188"/>
      <c r="G102" s="188"/>
      <c r="H102" s="188"/>
      <c r="I102" s="188"/>
      <c r="J102" s="189">
        <f>J183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5"/>
      <c r="C103" s="186"/>
      <c r="D103" s="187" t="s">
        <v>1903</v>
      </c>
      <c r="E103" s="188"/>
      <c r="F103" s="188"/>
      <c r="G103" s="188"/>
      <c r="H103" s="188"/>
      <c r="I103" s="188"/>
      <c r="J103" s="189">
        <f>J188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hidden="1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hidden="1"/>
    <row r="107" hidden="1"/>
    <row r="108" hidden="1"/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125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74" t="str">
        <f>E7</f>
        <v>VELKÁ BÍTEŠ - VODOVOD A KANALIZACE UL. RAJHRADSKÁ</v>
      </c>
      <c r="F113" s="32"/>
      <c r="G113" s="32"/>
      <c r="H113" s="32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107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E9</f>
        <v>3753-VZN - VEDLEJŠÍ ROZPOČTOVÉ NÁKLADY</v>
      </c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F12</f>
        <v>VELKÁ BÍTEŠ</v>
      </c>
      <c r="G117" s="40"/>
      <c r="H117" s="40"/>
      <c r="I117" s="32" t="s">
        <v>22</v>
      </c>
      <c r="J117" s="79" t="str">
        <f>IF(J12="","",J12)</f>
        <v>4. 12. 2018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E15</f>
        <v>Svaz vodovodů a kanalizací Žďársko</v>
      </c>
      <c r="G119" s="40"/>
      <c r="H119" s="40"/>
      <c r="I119" s="32" t="s">
        <v>32</v>
      </c>
      <c r="J119" s="36" t="str">
        <f>E21</f>
        <v>JDS projekt, s.r.o.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30</v>
      </c>
      <c r="D120" s="40"/>
      <c r="E120" s="40"/>
      <c r="F120" s="27" t="str">
        <f>IF(E18="","",E18)</f>
        <v>Vyplň údaj</v>
      </c>
      <c r="G120" s="40"/>
      <c r="H120" s="40"/>
      <c r="I120" s="32" t="s">
        <v>37</v>
      </c>
      <c r="J120" s="36" t="str">
        <f>E24</f>
        <v>Suchánek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191"/>
      <c r="B122" s="192"/>
      <c r="C122" s="193" t="s">
        <v>126</v>
      </c>
      <c r="D122" s="194" t="s">
        <v>68</v>
      </c>
      <c r="E122" s="194" t="s">
        <v>64</v>
      </c>
      <c r="F122" s="194" t="s">
        <v>65</v>
      </c>
      <c r="G122" s="194" t="s">
        <v>127</v>
      </c>
      <c r="H122" s="194" t="s">
        <v>128</v>
      </c>
      <c r="I122" s="194" t="s">
        <v>129</v>
      </c>
      <c r="J122" s="195" t="s">
        <v>113</v>
      </c>
      <c r="K122" s="196" t="s">
        <v>130</v>
      </c>
      <c r="L122" s="197"/>
      <c r="M122" s="100" t="s">
        <v>1</v>
      </c>
      <c r="N122" s="101" t="s">
        <v>47</v>
      </c>
      <c r="O122" s="101" t="s">
        <v>131</v>
      </c>
      <c r="P122" s="101" t="s">
        <v>132</v>
      </c>
      <c r="Q122" s="101" t="s">
        <v>133</v>
      </c>
      <c r="R122" s="101" t="s">
        <v>134</v>
      </c>
      <c r="S122" s="101" t="s">
        <v>135</v>
      </c>
      <c r="T122" s="102" t="s">
        <v>136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8"/>
      <c r="B123" s="39"/>
      <c r="C123" s="107" t="s">
        <v>137</v>
      </c>
      <c r="D123" s="40"/>
      <c r="E123" s="40"/>
      <c r="F123" s="40"/>
      <c r="G123" s="40"/>
      <c r="H123" s="40"/>
      <c r="I123" s="40"/>
      <c r="J123" s="198">
        <f>BK123</f>
        <v>0</v>
      </c>
      <c r="K123" s="40"/>
      <c r="L123" s="44"/>
      <c r="M123" s="103"/>
      <c r="N123" s="199"/>
      <c r="O123" s="104"/>
      <c r="P123" s="200">
        <f>P124</f>
        <v>0</v>
      </c>
      <c r="Q123" s="104"/>
      <c r="R123" s="200">
        <f>R124</f>
        <v>0</v>
      </c>
      <c r="S123" s="104"/>
      <c r="T123" s="201">
        <f>T124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82</v>
      </c>
      <c r="AU123" s="17" t="s">
        <v>115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82</v>
      </c>
      <c r="E124" s="206" t="s">
        <v>1904</v>
      </c>
      <c r="F124" s="206" t="s">
        <v>1905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P125+P136+P146+P162+P183+P188</f>
        <v>0</v>
      </c>
      <c r="Q124" s="211"/>
      <c r="R124" s="212">
        <f>R125+R136+R146+R162+R183+R188</f>
        <v>0</v>
      </c>
      <c r="S124" s="211"/>
      <c r="T124" s="213">
        <f>T125+T136+T146+T162+T183+T188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183</v>
      </c>
      <c r="AT124" s="215" t="s">
        <v>82</v>
      </c>
      <c r="AU124" s="215" t="s">
        <v>83</v>
      </c>
      <c r="AY124" s="214" t="s">
        <v>140</v>
      </c>
      <c r="BK124" s="216">
        <f>BK125+BK136+BK146+BK162+BK183+BK188</f>
        <v>0</v>
      </c>
    </row>
    <row r="125" s="12" customFormat="1" ht="22.8" customHeight="1">
      <c r="A125" s="12"/>
      <c r="B125" s="203"/>
      <c r="C125" s="204"/>
      <c r="D125" s="205" t="s">
        <v>82</v>
      </c>
      <c r="E125" s="217" t="s">
        <v>1906</v>
      </c>
      <c r="F125" s="217" t="s">
        <v>1907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SUM(P126:P135)</f>
        <v>0</v>
      </c>
      <c r="Q125" s="211"/>
      <c r="R125" s="212">
        <f>SUM(R126:R135)</f>
        <v>0</v>
      </c>
      <c r="S125" s="211"/>
      <c r="T125" s="213">
        <f>SUM(T126:T135)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183</v>
      </c>
      <c r="AT125" s="215" t="s">
        <v>82</v>
      </c>
      <c r="AU125" s="215" t="s">
        <v>91</v>
      </c>
      <c r="AY125" s="214" t="s">
        <v>140</v>
      </c>
      <c r="BK125" s="216">
        <f>SUM(BK126:BK135)</f>
        <v>0</v>
      </c>
    </row>
    <row r="126" s="2" customFormat="1" ht="14.4" customHeight="1">
      <c r="A126" s="38"/>
      <c r="B126" s="39"/>
      <c r="C126" s="219" t="s">
        <v>91</v>
      </c>
      <c r="D126" s="219" t="s">
        <v>142</v>
      </c>
      <c r="E126" s="220" t="s">
        <v>1908</v>
      </c>
      <c r="F126" s="221" t="s">
        <v>1909</v>
      </c>
      <c r="G126" s="222" t="s">
        <v>685</v>
      </c>
      <c r="H126" s="223">
        <v>1</v>
      </c>
      <c r="I126" s="224"/>
      <c r="J126" s="225">
        <f>ROUND(I126*H126,2)</f>
        <v>0</v>
      </c>
      <c r="K126" s="226"/>
      <c r="L126" s="44"/>
      <c r="M126" s="227" t="s">
        <v>1</v>
      </c>
      <c r="N126" s="228" t="s">
        <v>48</v>
      </c>
      <c r="O126" s="91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1" t="s">
        <v>1910</v>
      </c>
      <c r="AT126" s="231" t="s">
        <v>142</v>
      </c>
      <c r="AU126" s="231" t="s">
        <v>93</v>
      </c>
      <c r="AY126" s="17" t="s">
        <v>140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7" t="s">
        <v>91</v>
      </c>
      <c r="BK126" s="232">
        <f>ROUND(I126*H126,2)</f>
        <v>0</v>
      </c>
      <c r="BL126" s="17" t="s">
        <v>1910</v>
      </c>
      <c r="BM126" s="231" t="s">
        <v>1911</v>
      </c>
    </row>
    <row r="127" s="2" customFormat="1">
      <c r="A127" s="38"/>
      <c r="B127" s="39"/>
      <c r="C127" s="40"/>
      <c r="D127" s="233" t="s">
        <v>148</v>
      </c>
      <c r="E127" s="40"/>
      <c r="F127" s="234" t="s">
        <v>1909</v>
      </c>
      <c r="G127" s="40"/>
      <c r="H127" s="40"/>
      <c r="I127" s="235"/>
      <c r="J127" s="40"/>
      <c r="K127" s="40"/>
      <c r="L127" s="44"/>
      <c r="M127" s="236"/>
      <c r="N127" s="237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148</v>
      </c>
      <c r="AU127" s="17" t="s">
        <v>93</v>
      </c>
    </row>
    <row r="128" s="2" customFormat="1" ht="14.4" customHeight="1">
      <c r="A128" s="38"/>
      <c r="B128" s="39"/>
      <c r="C128" s="219" t="s">
        <v>93</v>
      </c>
      <c r="D128" s="219" t="s">
        <v>142</v>
      </c>
      <c r="E128" s="220" t="s">
        <v>1912</v>
      </c>
      <c r="F128" s="221" t="s">
        <v>1913</v>
      </c>
      <c r="G128" s="222" t="s">
        <v>685</v>
      </c>
      <c r="H128" s="223">
        <v>1</v>
      </c>
      <c r="I128" s="224"/>
      <c r="J128" s="225">
        <f>ROUND(I128*H128,2)</f>
        <v>0</v>
      </c>
      <c r="K128" s="226"/>
      <c r="L128" s="44"/>
      <c r="M128" s="227" t="s">
        <v>1</v>
      </c>
      <c r="N128" s="228" t="s">
        <v>48</v>
      </c>
      <c r="O128" s="91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1" t="s">
        <v>1910</v>
      </c>
      <c r="AT128" s="231" t="s">
        <v>142</v>
      </c>
      <c r="AU128" s="231" t="s">
        <v>93</v>
      </c>
      <c r="AY128" s="17" t="s">
        <v>140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7" t="s">
        <v>91</v>
      </c>
      <c r="BK128" s="232">
        <f>ROUND(I128*H128,2)</f>
        <v>0</v>
      </c>
      <c r="BL128" s="17" t="s">
        <v>1910</v>
      </c>
      <c r="BM128" s="231" t="s">
        <v>1914</v>
      </c>
    </row>
    <row r="129" s="2" customFormat="1">
      <c r="A129" s="38"/>
      <c r="B129" s="39"/>
      <c r="C129" s="40"/>
      <c r="D129" s="233" t="s">
        <v>148</v>
      </c>
      <c r="E129" s="40"/>
      <c r="F129" s="234" t="s">
        <v>1913</v>
      </c>
      <c r="G129" s="40"/>
      <c r="H129" s="40"/>
      <c r="I129" s="235"/>
      <c r="J129" s="40"/>
      <c r="K129" s="40"/>
      <c r="L129" s="44"/>
      <c r="M129" s="236"/>
      <c r="N129" s="237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148</v>
      </c>
      <c r="AU129" s="17" t="s">
        <v>93</v>
      </c>
    </row>
    <row r="130" s="2" customFormat="1" ht="14.4" customHeight="1">
      <c r="A130" s="38"/>
      <c r="B130" s="39"/>
      <c r="C130" s="219" t="s">
        <v>171</v>
      </c>
      <c r="D130" s="219" t="s">
        <v>142</v>
      </c>
      <c r="E130" s="220" t="s">
        <v>1915</v>
      </c>
      <c r="F130" s="221" t="s">
        <v>1916</v>
      </c>
      <c r="G130" s="222" t="s">
        <v>685</v>
      </c>
      <c r="H130" s="223">
        <v>1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48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1910</v>
      </c>
      <c r="AT130" s="231" t="s">
        <v>142</v>
      </c>
      <c r="AU130" s="231" t="s">
        <v>93</v>
      </c>
      <c r="AY130" s="17" t="s">
        <v>140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91</v>
      </c>
      <c r="BK130" s="232">
        <f>ROUND(I130*H130,2)</f>
        <v>0</v>
      </c>
      <c r="BL130" s="17" t="s">
        <v>1910</v>
      </c>
      <c r="BM130" s="231" t="s">
        <v>1917</v>
      </c>
    </row>
    <row r="131" s="2" customFormat="1">
      <c r="A131" s="38"/>
      <c r="B131" s="39"/>
      <c r="C131" s="40"/>
      <c r="D131" s="233" t="s">
        <v>148</v>
      </c>
      <c r="E131" s="40"/>
      <c r="F131" s="234" t="s">
        <v>1916</v>
      </c>
      <c r="G131" s="40"/>
      <c r="H131" s="40"/>
      <c r="I131" s="235"/>
      <c r="J131" s="40"/>
      <c r="K131" s="40"/>
      <c r="L131" s="44"/>
      <c r="M131" s="236"/>
      <c r="N131" s="237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148</v>
      </c>
      <c r="AU131" s="17" t="s">
        <v>93</v>
      </c>
    </row>
    <row r="132" s="2" customFormat="1" ht="14.4" customHeight="1">
      <c r="A132" s="38"/>
      <c r="B132" s="39"/>
      <c r="C132" s="219" t="s">
        <v>146</v>
      </c>
      <c r="D132" s="219" t="s">
        <v>142</v>
      </c>
      <c r="E132" s="220" t="s">
        <v>1918</v>
      </c>
      <c r="F132" s="221" t="s">
        <v>1919</v>
      </c>
      <c r="G132" s="222" t="s">
        <v>685</v>
      </c>
      <c r="H132" s="223">
        <v>1</v>
      </c>
      <c r="I132" s="224"/>
      <c r="J132" s="225">
        <f>ROUND(I132*H132,2)</f>
        <v>0</v>
      </c>
      <c r="K132" s="226"/>
      <c r="L132" s="44"/>
      <c r="M132" s="227" t="s">
        <v>1</v>
      </c>
      <c r="N132" s="228" t="s">
        <v>48</v>
      </c>
      <c r="O132" s="91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1910</v>
      </c>
      <c r="AT132" s="231" t="s">
        <v>142</v>
      </c>
      <c r="AU132" s="231" t="s">
        <v>93</v>
      </c>
      <c r="AY132" s="17" t="s">
        <v>140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91</v>
      </c>
      <c r="BK132" s="232">
        <f>ROUND(I132*H132,2)</f>
        <v>0</v>
      </c>
      <c r="BL132" s="17" t="s">
        <v>1910</v>
      </c>
      <c r="BM132" s="231" t="s">
        <v>1920</v>
      </c>
    </row>
    <row r="133" s="2" customFormat="1">
      <c r="A133" s="38"/>
      <c r="B133" s="39"/>
      <c r="C133" s="40"/>
      <c r="D133" s="233" t="s">
        <v>148</v>
      </c>
      <c r="E133" s="40"/>
      <c r="F133" s="234" t="s">
        <v>1919</v>
      </c>
      <c r="G133" s="40"/>
      <c r="H133" s="40"/>
      <c r="I133" s="235"/>
      <c r="J133" s="40"/>
      <c r="K133" s="40"/>
      <c r="L133" s="44"/>
      <c r="M133" s="236"/>
      <c r="N133" s="237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148</v>
      </c>
      <c r="AU133" s="17" t="s">
        <v>93</v>
      </c>
    </row>
    <row r="134" s="2" customFormat="1" ht="14.4" customHeight="1">
      <c r="A134" s="38"/>
      <c r="B134" s="39"/>
      <c r="C134" s="219" t="s">
        <v>183</v>
      </c>
      <c r="D134" s="219" t="s">
        <v>142</v>
      </c>
      <c r="E134" s="220" t="s">
        <v>1921</v>
      </c>
      <c r="F134" s="221" t="s">
        <v>1922</v>
      </c>
      <c r="G134" s="222" t="s">
        <v>685</v>
      </c>
      <c r="H134" s="223">
        <v>1</v>
      </c>
      <c r="I134" s="224"/>
      <c r="J134" s="225">
        <f>ROUND(I134*H134,2)</f>
        <v>0</v>
      </c>
      <c r="K134" s="226"/>
      <c r="L134" s="44"/>
      <c r="M134" s="227" t="s">
        <v>1</v>
      </c>
      <c r="N134" s="228" t="s">
        <v>48</v>
      </c>
      <c r="O134" s="91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1" t="s">
        <v>1910</v>
      </c>
      <c r="AT134" s="231" t="s">
        <v>142</v>
      </c>
      <c r="AU134" s="231" t="s">
        <v>93</v>
      </c>
      <c r="AY134" s="17" t="s">
        <v>140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7" t="s">
        <v>91</v>
      </c>
      <c r="BK134" s="232">
        <f>ROUND(I134*H134,2)</f>
        <v>0</v>
      </c>
      <c r="BL134" s="17" t="s">
        <v>1910</v>
      </c>
      <c r="BM134" s="231" t="s">
        <v>1923</v>
      </c>
    </row>
    <row r="135" s="2" customFormat="1">
      <c r="A135" s="38"/>
      <c r="B135" s="39"/>
      <c r="C135" s="40"/>
      <c r="D135" s="233" t="s">
        <v>148</v>
      </c>
      <c r="E135" s="40"/>
      <c r="F135" s="234" t="s">
        <v>1922</v>
      </c>
      <c r="G135" s="40"/>
      <c r="H135" s="40"/>
      <c r="I135" s="235"/>
      <c r="J135" s="40"/>
      <c r="K135" s="40"/>
      <c r="L135" s="44"/>
      <c r="M135" s="236"/>
      <c r="N135" s="237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148</v>
      </c>
      <c r="AU135" s="17" t="s">
        <v>93</v>
      </c>
    </row>
    <row r="136" s="12" customFormat="1" ht="22.8" customHeight="1">
      <c r="A136" s="12"/>
      <c r="B136" s="203"/>
      <c r="C136" s="204"/>
      <c r="D136" s="205" t="s">
        <v>82</v>
      </c>
      <c r="E136" s="217" t="s">
        <v>1924</v>
      </c>
      <c r="F136" s="217" t="s">
        <v>1925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SUM(P137:P145)</f>
        <v>0</v>
      </c>
      <c r="Q136" s="211"/>
      <c r="R136" s="212">
        <f>SUM(R137:R145)</f>
        <v>0</v>
      </c>
      <c r="S136" s="211"/>
      <c r="T136" s="213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183</v>
      </c>
      <c r="AT136" s="215" t="s">
        <v>82</v>
      </c>
      <c r="AU136" s="215" t="s">
        <v>91</v>
      </c>
      <c r="AY136" s="214" t="s">
        <v>140</v>
      </c>
      <c r="BK136" s="216">
        <f>SUM(BK137:BK145)</f>
        <v>0</v>
      </c>
    </row>
    <row r="137" s="2" customFormat="1" ht="14.4" customHeight="1">
      <c r="A137" s="38"/>
      <c r="B137" s="39"/>
      <c r="C137" s="219" t="s">
        <v>193</v>
      </c>
      <c r="D137" s="219" t="s">
        <v>142</v>
      </c>
      <c r="E137" s="220" t="s">
        <v>1926</v>
      </c>
      <c r="F137" s="221" t="s">
        <v>1925</v>
      </c>
      <c r="G137" s="222" t="s">
        <v>685</v>
      </c>
      <c r="H137" s="223">
        <v>1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48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1910</v>
      </c>
      <c r="AT137" s="231" t="s">
        <v>142</v>
      </c>
      <c r="AU137" s="231" t="s">
        <v>93</v>
      </c>
      <c r="AY137" s="17" t="s">
        <v>140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91</v>
      </c>
      <c r="BK137" s="232">
        <f>ROUND(I137*H137,2)</f>
        <v>0</v>
      </c>
      <c r="BL137" s="17" t="s">
        <v>1910</v>
      </c>
      <c r="BM137" s="231" t="s">
        <v>1927</v>
      </c>
    </row>
    <row r="138" s="2" customFormat="1">
      <c r="A138" s="38"/>
      <c r="B138" s="39"/>
      <c r="C138" s="40"/>
      <c r="D138" s="233" t="s">
        <v>148</v>
      </c>
      <c r="E138" s="40"/>
      <c r="F138" s="234" t="s">
        <v>1925</v>
      </c>
      <c r="G138" s="40"/>
      <c r="H138" s="40"/>
      <c r="I138" s="235"/>
      <c r="J138" s="40"/>
      <c r="K138" s="40"/>
      <c r="L138" s="44"/>
      <c r="M138" s="236"/>
      <c r="N138" s="237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148</v>
      </c>
      <c r="AU138" s="17" t="s">
        <v>93</v>
      </c>
    </row>
    <row r="139" s="13" customFormat="1">
      <c r="A139" s="13"/>
      <c r="B139" s="238"/>
      <c r="C139" s="239"/>
      <c r="D139" s="233" t="s">
        <v>150</v>
      </c>
      <c r="E139" s="240" t="s">
        <v>1</v>
      </c>
      <c r="F139" s="241" t="s">
        <v>1928</v>
      </c>
      <c r="G139" s="239"/>
      <c r="H139" s="240" t="s">
        <v>1</v>
      </c>
      <c r="I139" s="242"/>
      <c r="J139" s="239"/>
      <c r="K139" s="239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150</v>
      </c>
      <c r="AU139" s="247" t="s">
        <v>93</v>
      </c>
      <c r="AV139" s="13" t="s">
        <v>91</v>
      </c>
      <c r="AW139" s="13" t="s">
        <v>36</v>
      </c>
      <c r="AX139" s="13" t="s">
        <v>83</v>
      </c>
      <c r="AY139" s="247" t="s">
        <v>140</v>
      </c>
    </row>
    <row r="140" s="13" customFormat="1">
      <c r="A140" s="13"/>
      <c r="B140" s="238"/>
      <c r="C140" s="239"/>
      <c r="D140" s="233" t="s">
        <v>150</v>
      </c>
      <c r="E140" s="240" t="s">
        <v>1</v>
      </c>
      <c r="F140" s="241" t="s">
        <v>1929</v>
      </c>
      <c r="G140" s="239"/>
      <c r="H140" s="240" t="s">
        <v>1</v>
      </c>
      <c r="I140" s="242"/>
      <c r="J140" s="239"/>
      <c r="K140" s="239"/>
      <c r="L140" s="243"/>
      <c r="M140" s="244"/>
      <c r="N140" s="245"/>
      <c r="O140" s="245"/>
      <c r="P140" s="245"/>
      <c r="Q140" s="245"/>
      <c r="R140" s="245"/>
      <c r="S140" s="245"/>
      <c r="T140" s="24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7" t="s">
        <v>150</v>
      </c>
      <c r="AU140" s="247" t="s">
        <v>93</v>
      </c>
      <c r="AV140" s="13" t="s">
        <v>91</v>
      </c>
      <c r="AW140" s="13" t="s">
        <v>36</v>
      </c>
      <c r="AX140" s="13" t="s">
        <v>83</v>
      </c>
      <c r="AY140" s="247" t="s">
        <v>140</v>
      </c>
    </row>
    <row r="141" s="13" customFormat="1">
      <c r="A141" s="13"/>
      <c r="B141" s="238"/>
      <c r="C141" s="239"/>
      <c r="D141" s="233" t="s">
        <v>150</v>
      </c>
      <c r="E141" s="240" t="s">
        <v>1</v>
      </c>
      <c r="F141" s="241" t="s">
        <v>1930</v>
      </c>
      <c r="G141" s="239"/>
      <c r="H141" s="240" t="s">
        <v>1</v>
      </c>
      <c r="I141" s="242"/>
      <c r="J141" s="239"/>
      <c r="K141" s="239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150</v>
      </c>
      <c r="AU141" s="247" t="s">
        <v>93</v>
      </c>
      <c r="AV141" s="13" t="s">
        <v>91</v>
      </c>
      <c r="AW141" s="13" t="s">
        <v>36</v>
      </c>
      <c r="AX141" s="13" t="s">
        <v>83</v>
      </c>
      <c r="AY141" s="247" t="s">
        <v>140</v>
      </c>
    </row>
    <row r="142" s="13" customFormat="1">
      <c r="A142" s="13"/>
      <c r="B142" s="238"/>
      <c r="C142" s="239"/>
      <c r="D142" s="233" t="s">
        <v>150</v>
      </c>
      <c r="E142" s="240" t="s">
        <v>1</v>
      </c>
      <c r="F142" s="241" t="s">
        <v>1931</v>
      </c>
      <c r="G142" s="239"/>
      <c r="H142" s="240" t="s">
        <v>1</v>
      </c>
      <c r="I142" s="242"/>
      <c r="J142" s="239"/>
      <c r="K142" s="239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150</v>
      </c>
      <c r="AU142" s="247" t="s">
        <v>93</v>
      </c>
      <c r="AV142" s="13" t="s">
        <v>91</v>
      </c>
      <c r="AW142" s="13" t="s">
        <v>36</v>
      </c>
      <c r="AX142" s="13" t="s">
        <v>83</v>
      </c>
      <c r="AY142" s="247" t="s">
        <v>140</v>
      </c>
    </row>
    <row r="143" s="13" customFormat="1">
      <c r="A143" s="13"/>
      <c r="B143" s="238"/>
      <c r="C143" s="239"/>
      <c r="D143" s="233" t="s">
        <v>150</v>
      </c>
      <c r="E143" s="240" t="s">
        <v>1</v>
      </c>
      <c r="F143" s="241" t="s">
        <v>1932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150</v>
      </c>
      <c r="AU143" s="247" t="s">
        <v>93</v>
      </c>
      <c r="AV143" s="13" t="s">
        <v>91</v>
      </c>
      <c r="AW143" s="13" t="s">
        <v>36</v>
      </c>
      <c r="AX143" s="13" t="s">
        <v>83</v>
      </c>
      <c r="AY143" s="247" t="s">
        <v>140</v>
      </c>
    </row>
    <row r="144" s="13" customFormat="1">
      <c r="A144" s="13"/>
      <c r="B144" s="238"/>
      <c r="C144" s="239"/>
      <c r="D144" s="233" t="s">
        <v>150</v>
      </c>
      <c r="E144" s="240" t="s">
        <v>1</v>
      </c>
      <c r="F144" s="241" t="s">
        <v>1933</v>
      </c>
      <c r="G144" s="239"/>
      <c r="H144" s="240" t="s">
        <v>1</v>
      </c>
      <c r="I144" s="242"/>
      <c r="J144" s="239"/>
      <c r="K144" s="239"/>
      <c r="L144" s="243"/>
      <c r="M144" s="244"/>
      <c r="N144" s="245"/>
      <c r="O144" s="245"/>
      <c r="P144" s="245"/>
      <c r="Q144" s="245"/>
      <c r="R144" s="245"/>
      <c r="S144" s="245"/>
      <c r="T144" s="24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7" t="s">
        <v>150</v>
      </c>
      <c r="AU144" s="247" t="s">
        <v>93</v>
      </c>
      <c r="AV144" s="13" t="s">
        <v>91</v>
      </c>
      <c r="AW144" s="13" t="s">
        <v>36</v>
      </c>
      <c r="AX144" s="13" t="s">
        <v>83</v>
      </c>
      <c r="AY144" s="247" t="s">
        <v>140</v>
      </c>
    </row>
    <row r="145" s="14" customFormat="1">
      <c r="A145" s="14"/>
      <c r="B145" s="248"/>
      <c r="C145" s="249"/>
      <c r="D145" s="233" t="s">
        <v>150</v>
      </c>
      <c r="E145" s="250" t="s">
        <v>1</v>
      </c>
      <c r="F145" s="251" t="s">
        <v>91</v>
      </c>
      <c r="G145" s="249"/>
      <c r="H145" s="252">
        <v>1</v>
      </c>
      <c r="I145" s="253"/>
      <c r="J145" s="249"/>
      <c r="K145" s="249"/>
      <c r="L145" s="254"/>
      <c r="M145" s="255"/>
      <c r="N145" s="256"/>
      <c r="O145" s="256"/>
      <c r="P145" s="256"/>
      <c r="Q145" s="256"/>
      <c r="R145" s="256"/>
      <c r="S145" s="256"/>
      <c r="T145" s="25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8" t="s">
        <v>150</v>
      </c>
      <c r="AU145" s="258" t="s">
        <v>93</v>
      </c>
      <c r="AV145" s="14" t="s">
        <v>93</v>
      </c>
      <c r="AW145" s="14" t="s">
        <v>36</v>
      </c>
      <c r="AX145" s="14" t="s">
        <v>91</v>
      </c>
      <c r="AY145" s="258" t="s">
        <v>140</v>
      </c>
    </row>
    <row r="146" s="12" customFormat="1" ht="22.8" customHeight="1">
      <c r="A146" s="12"/>
      <c r="B146" s="203"/>
      <c r="C146" s="204"/>
      <c r="D146" s="205" t="s">
        <v>82</v>
      </c>
      <c r="E146" s="217" t="s">
        <v>1934</v>
      </c>
      <c r="F146" s="217" t="s">
        <v>1935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SUM(P147:P161)</f>
        <v>0</v>
      </c>
      <c r="Q146" s="211"/>
      <c r="R146" s="212">
        <f>SUM(R147:R161)</f>
        <v>0</v>
      </c>
      <c r="S146" s="211"/>
      <c r="T146" s="213">
        <f>SUM(T147:T161)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183</v>
      </c>
      <c r="AT146" s="215" t="s">
        <v>82</v>
      </c>
      <c r="AU146" s="215" t="s">
        <v>91</v>
      </c>
      <c r="AY146" s="214" t="s">
        <v>140</v>
      </c>
      <c r="BK146" s="216">
        <f>SUM(BK147:BK161)</f>
        <v>0</v>
      </c>
    </row>
    <row r="147" s="2" customFormat="1" ht="14.4" customHeight="1">
      <c r="A147" s="38"/>
      <c r="B147" s="39"/>
      <c r="C147" s="219" t="s">
        <v>201</v>
      </c>
      <c r="D147" s="219" t="s">
        <v>142</v>
      </c>
      <c r="E147" s="220" t="s">
        <v>1936</v>
      </c>
      <c r="F147" s="221" t="s">
        <v>1935</v>
      </c>
      <c r="G147" s="222" t="s">
        <v>685</v>
      </c>
      <c r="H147" s="223">
        <v>1</v>
      </c>
      <c r="I147" s="224"/>
      <c r="J147" s="225">
        <f>ROUND(I147*H147,2)</f>
        <v>0</v>
      </c>
      <c r="K147" s="226"/>
      <c r="L147" s="44"/>
      <c r="M147" s="227" t="s">
        <v>1</v>
      </c>
      <c r="N147" s="228" t="s">
        <v>48</v>
      </c>
      <c r="O147" s="91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1" t="s">
        <v>1910</v>
      </c>
      <c r="AT147" s="231" t="s">
        <v>142</v>
      </c>
      <c r="AU147" s="231" t="s">
        <v>93</v>
      </c>
      <c r="AY147" s="17" t="s">
        <v>140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7" t="s">
        <v>91</v>
      </c>
      <c r="BK147" s="232">
        <f>ROUND(I147*H147,2)</f>
        <v>0</v>
      </c>
      <c r="BL147" s="17" t="s">
        <v>1910</v>
      </c>
      <c r="BM147" s="231" t="s">
        <v>1937</v>
      </c>
    </row>
    <row r="148" s="2" customFormat="1">
      <c r="A148" s="38"/>
      <c r="B148" s="39"/>
      <c r="C148" s="40"/>
      <c r="D148" s="233" t="s">
        <v>148</v>
      </c>
      <c r="E148" s="40"/>
      <c r="F148" s="234" t="s">
        <v>1935</v>
      </c>
      <c r="G148" s="40"/>
      <c r="H148" s="40"/>
      <c r="I148" s="235"/>
      <c r="J148" s="40"/>
      <c r="K148" s="40"/>
      <c r="L148" s="44"/>
      <c r="M148" s="236"/>
      <c r="N148" s="237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148</v>
      </c>
      <c r="AU148" s="17" t="s">
        <v>93</v>
      </c>
    </row>
    <row r="149" s="13" customFormat="1">
      <c r="A149" s="13"/>
      <c r="B149" s="238"/>
      <c r="C149" s="239"/>
      <c r="D149" s="233" t="s">
        <v>150</v>
      </c>
      <c r="E149" s="240" t="s">
        <v>1</v>
      </c>
      <c r="F149" s="241" t="s">
        <v>1938</v>
      </c>
      <c r="G149" s="239"/>
      <c r="H149" s="240" t="s">
        <v>1</v>
      </c>
      <c r="I149" s="242"/>
      <c r="J149" s="239"/>
      <c r="K149" s="239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150</v>
      </c>
      <c r="AU149" s="247" t="s">
        <v>93</v>
      </c>
      <c r="AV149" s="13" t="s">
        <v>91</v>
      </c>
      <c r="AW149" s="13" t="s">
        <v>36</v>
      </c>
      <c r="AX149" s="13" t="s">
        <v>83</v>
      </c>
      <c r="AY149" s="247" t="s">
        <v>140</v>
      </c>
    </row>
    <row r="150" s="13" customFormat="1">
      <c r="A150" s="13"/>
      <c r="B150" s="238"/>
      <c r="C150" s="239"/>
      <c r="D150" s="233" t="s">
        <v>150</v>
      </c>
      <c r="E150" s="240" t="s">
        <v>1</v>
      </c>
      <c r="F150" s="241" t="s">
        <v>1939</v>
      </c>
      <c r="G150" s="239"/>
      <c r="H150" s="240" t="s">
        <v>1</v>
      </c>
      <c r="I150" s="242"/>
      <c r="J150" s="239"/>
      <c r="K150" s="239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150</v>
      </c>
      <c r="AU150" s="247" t="s">
        <v>93</v>
      </c>
      <c r="AV150" s="13" t="s">
        <v>91</v>
      </c>
      <c r="AW150" s="13" t="s">
        <v>36</v>
      </c>
      <c r="AX150" s="13" t="s">
        <v>83</v>
      </c>
      <c r="AY150" s="247" t="s">
        <v>140</v>
      </c>
    </row>
    <row r="151" s="13" customFormat="1">
      <c r="A151" s="13"/>
      <c r="B151" s="238"/>
      <c r="C151" s="239"/>
      <c r="D151" s="233" t="s">
        <v>150</v>
      </c>
      <c r="E151" s="240" t="s">
        <v>1</v>
      </c>
      <c r="F151" s="241" t="s">
        <v>1940</v>
      </c>
      <c r="G151" s="239"/>
      <c r="H151" s="240" t="s">
        <v>1</v>
      </c>
      <c r="I151" s="242"/>
      <c r="J151" s="239"/>
      <c r="K151" s="239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150</v>
      </c>
      <c r="AU151" s="247" t="s">
        <v>93</v>
      </c>
      <c r="AV151" s="13" t="s">
        <v>91</v>
      </c>
      <c r="AW151" s="13" t="s">
        <v>36</v>
      </c>
      <c r="AX151" s="13" t="s">
        <v>83</v>
      </c>
      <c r="AY151" s="247" t="s">
        <v>140</v>
      </c>
    </row>
    <row r="152" s="14" customFormat="1">
      <c r="A152" s="14"/>
      <c r="B152" s="248"/>
      <c r="C152" s="249"/>
      <c r="D152" s="233" t="s">
        <v>150</v>
      </c>
      <c r="E152" s="250" t="s">
        <v>1</v>
      </c>
      <c r="F152" s="251" t="s">
        <v>91</v>
      </c>
      <c r="G152" s="249"/>
      <c r="H152" s="252">
        <v>1</v>
      </c>
      <c r="I152" s="253"/>
      <c r="J152" s="249"/>
      <c r="K152" s="249"/>
      <c r="L152" s="254"/>
      <c r="M152" s="255"/>
      <c r="N152" s="256"/>
      <c r="O152" s="256"/>
      <c r="P152" s="256"/>
      <c r="Q152" s="256"/>
      <c r="R152" s="256"/>
      <c r="S152" s="256"/>
      <c r="T152" s="25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8" t="s">
        <v>150</v>
      </c>
      <c r="AU152" s="258" t="s">
        <v>93</v>
      </c>
      <c r="AV152" s="14" t="s">
        <v>93</v>
      </c>
      <c r="AW152" s="14" t="s">
        <v>36</v>
      </c>
      <c r="AX152" s="14" t="s">
        <v>91</v>
      </c>
      <c r="AY152" s="258" t="s">
        <v>140</v>
      </c>
    </row>
    <row r="153" s="2" customFormat="1" ht="14.4" customHeight="1">
      <c r="A153" s="38"/>
      <c r="B153" s="39"/>
      <c r="C153" s="219" t="s">
        <v>207</v>
      </c>
      <c r="D153" s="219" t="s">
        <v>142</v>
      </c>
      <c r="E153" s="220" t="s">
        <v>1941</v>
      </c>
      <c r="F153" s="221" t="s">
        <v>1942</v>
      </c>
      <c r="G153" s="222" t="s">
        <v>685</v>
      </c>
      <c r="H153" s="223">
        <v>1</v>
      </c>
      <c r="I153" s="224"/>
      <c r="J153" s="225">
        <f>ROUND(I153*H153,2)</f>
        <v>0</v>
      </c>
      <c r="K153" s="226"/>
      <c r="L153" s="44"/>
      <c r="M153" s="227" t="s">
        <v>1</v>
      </c>
      <c r="N153" s="228" t="s">
        <v>48</v>
      </c>
      <c r="O153" s="91"/>
      <c r="P153" s="229">
        <f>O153*H153</f>
        <v>0</v>
      </c>
      <c r="Q153" s="229">
        <v>0</v>
      </c>
      <c r="R153" s="229">
        <f>Q153*H153</f>
        <v>0</v>
      </c>
      <c r="S153" s="229">
        <v>0</v>
      </c>
      <c r="T153" s="23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1" t="s">
        <v>1910</v>
      </c>
      <c r="AT153" s="231" t="s">
        <v>142</v>
      </c>
      <c r="AU153" s="231" t="s">
        <v>93</v>
      </c>
      <c r="AY153" s="17" t="s">
        <v>140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7" t="s">
        <v>91</v>
      </c>
      <c r="BK153" s="232">
        <f>ROUND(I153*H153,2)</f>
        <v>0</v>
      </c>
      <c r="BL153" s="17" t="s">
        <v>1910</v>
      </c>
      <c r="BM153" s="231" t="s">
        <v>1943</v>
      </c>
    </row>
    <row r="154" s="2" customFormat="1">
      <c r="A154" s="38"/>
      <c r="B154" s="39"/>
      <c r="C154" s="40"/>
      <c r="D154" s="233" t="s">
        <v>148</v>
      </c>
      <c r="E154" s="40"/>
      <c r="F154" s="234" t="s">
        <v>1942</v>
      </c>
      <c r="G154" s="40"/>
      <c r="H154" s="40"/>
      <c r="I154" s="235"/>
      <c r="J154" s="40"/>
      <c r="K154" s="40"/>
      <c r="L154" s="44"/>
      <c r="M154" s="236"/>
      <c r="N154" s="237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148</v>
      </c>
      <c r="AU154" s="17" t="s">
        <v>93</v>
      </c>
    </row>
    <row r="155" s="13" customFormat="1">
      <c r="A155" s="13"/>
      <c r="B155" s="238"/>
      <c r="C155" s="239"/>
      <c r="D155" s="233" t="s">
        <v>150</v>
      </c>
      <c r="E155" s="240" t="s">
        <v>1</v>
      </c>
      <c r="F155" s="241" t="s">
        <v>1944</v>
      </c>
      <c r="G155" s="239"/>
      <c r="H155" s="240" t="s">
        <v>1</v>
      </c>
      <c r="I155" s="242"/>
      <c r="J155" s="239"/>
      <c r="K155" s="239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150</v>
      </c>
      <c r="AU155" s="247" t="s">
        <v>93</v>
      </c>
      <c r="AV155" s="13" t="s">
        <v>91</v>
      </c>
      <c r="AW155" s="13" t="s">
        <v>36</v>
      </c>
      <c r="AX155" s="13" t="s">
        <v>83</v>
      </c>
      <c r="AY155" s="247" t="s">
        <v>140</v>
      </c>
    </row>
    <row r="156" s="14" customFormat="1">
      <c r="A156" s="14"/>
      <c r="B156" s="248"/>
      <c r="C156" s="249"/>
      <c r="D156" s="233" t="s">
        <v>150</v>
      </c>
      <c r="E156" s="250" t="s">
        <v>1</v>
      </c>
      <c r="F156" s="251" t="s">
        <v>91</v>
      </c>
      <c r="G156" s="249"/>
      <c r="H156" s="252">
        <v>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8" t="s">
        <v>150</v>
      </c>
      <c r="AU156" s="258" t="s">
        <v>93</v>
      </c>
      <c r="AV156" s="14" t="s">
        <v>93</v>
      </c>
      <c r="AW156" s="14" t="s">
        <v>36</v>
      </c>
      <c r="AX156" s="14" t="s">
        <v>91</v>
      </c>
      <c r="AY156" s="258" t="s">
        <v>140</v>
      </c>
    </row>
    <row r="157" s="2" customFormat="1" ht="14.4" customHeight="1">
      <c r="A157" s="38"/>
      <c r="B157" s="39"/>
      <c r="C157" s="219" t="s">
        <v>214</v>
      </c>
      <c r="D157" s="219" t="s">
        <v>142</v>
      </c>
      <c r="E157" s="220" t="s">
        <v>1945</v>
      </c>
      <c r="F157" s="221" t="s">
        <v>1946</v>
      </c>
      <c r="G157" s="222" t="s">
        <v>685</v>
      </c>
      <c r="H157" s="223">
        <v>1</v>
      </c>
      <c r="I157" s="224"/>
      <c r="J157" s="225">
        <f>ROUND(I157*H157,2)</f>
        <v>0</v>
      </c>
      <c r="K157" s="226"/>
      <c r="L157" s="44"/>
      <c r="M157" s="227" t="s">
        <v>1</v>
      </c>
      <c r="N157" s="228" t="s">
        <v>48</v>
      </c>
      <c r="O157" s="91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1" t="s">
        <v>1910</v>
      </c>
      <c r="AT157" s="231" t="s">
        <v>142</v>
      </c>
      <c r="AU157" s="231" t="s">
        <v>93</v>
      </c>
      <c r="AY157" s="17" t="s">
        <v>140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7" t="s">
        <v>91</v>
      </c>
      <c r="BK157" s="232">
        <f>ROUND(I157*H157,2)</f>
        <v>0</v>
      </c>
      <c r="BL157" s="17" t="s">
        <v>1910</v>
      </c>
      <c r="BM157" s="231" t="s">
        <v>1947</v>
      </c>
    </row>
    <row r="158" s="2" customFormat="1">
      <c r="A158" s="38"/>
      <c r="B158" s="39"/>
      <c r="C158" s="40"/>
      <c r="D158" s="233" t="s">
        <v>148</v>
      </c>
      <c r="E158" s="40"/>
      <c r="F158" s="234" t="s">
        <v>1946</v>
      </c>
      <c r="G158" s="40"/>
      <c r="H158" s="40"/>
      <c r="I158" s="235"/>
      <c r="J158" s="40"/>
      <c r="K158" s="40"/>
      <c r="L158" s="44"/>
      <c r="M158" s="236"/>
      <c r="N158" s="237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148</v>
      </c>
      <c r="AU158" s="17" t="s">
        <v>93</v>
      </c>
    </row>
    <row r="159" s="13" customFormat="1">
      <c r="A159" s="13"/>
      <c r="B159" s="238"/>
      <c r="C159" s="239"/>
      <c r="D159" s="233" t="s">
        <v>150</v>
      </c>
      <c r="E159" s="240" t="s">
        <v>1</v>
      </c>
      <c r="F159" s="241" t="s">
        <v>1948</v>
      </c>
      <c r="G159" s="239"/>
      <c r="H159" s="240" t="s">
        <v>1</v>
      </c>
      <c r="I159" s="242"/>
      <c r="J159" s="239"/>
      <c r="K159" s="239"/>
      <c r="L159" s="243"/>
      <c r="M159" s="244"/>
      <c r="N159" s="245"/>
      <c r="O159" s="245"/>
      <c r="P159" s="245"/>
      <c r="Q159" s="245"/>
      <c r="R159" s="245"/>
      <c r="S159" s="245"/>
      <c r="T159" s="24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7" t="s">
        <v>150</v>
      </c>
      <c r="AU159" s="247" t="s">
        <v>93</v>
      </c>
      <c r="AV159" s="13" t="s">
        <v>91</v>
      </c>
      <c r="AW159" s="13" t="s">
        <v>36</v>
      </c>
      <c r="AX159" s="13" t="s">
        <v>83</v>
      </c>
      <c r="AY159" s="247" t="s">
        <v>140</v>
      </c>
    </row>
    <row r="160" s="13" customFormat="1">
      <c r="A160" s="13"/>
      <c r="B160" s="238"/>
      <c r="C160" s="239"/>
      <c r="D160" s="233" t="s">
        <v>150</v>
      </c>
      <c r="E160" s="240" t="s">
        <v>1</v>
      </c>
      <c r="F160" s="241" t="s">
        <v>1949</v>
      </c>
      <c r="G160" s="239"/>
      <c r="H160" s="240" t="s">
        <v>1</v>
      </c>
      <c r="I160" s="242"/>
      <c r="J160" s="239"/>
      <c r="K160" s="239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150</v>
      </c>
      <c r="AU160" s="247" t="s">
        <v>93</v>
      </c>
      <c r="AV160" s="13" t="s">
        <v>91</v>
      </c>
      <c r="AW160" s="13" t="s">
        <v>36</v>
      </c>
      <c r="AX160" s="13" t="s">
        <v>83</v>
      </c>
      <c r="AY160" s="247" t="s">
        <v>140</v>
      </c>
    </row>
    <row r="161" s="14" customFormat="1">
      <c r="A161" s="14"/>
      <c r="B161" s="248"/>
      <c r="C161" s="249"/>
      <c r="D161" s="233" t="s">
        <v>150</v>
      </c>
      <c r="E161" s="250" t="s">
        <v>1</v>
      </c>
      <c r="F161" s="251" t="s">
        <v>91</v>
      </c>
      <c r="G161" s="249"/>
      <c r="H161" s="252">
        <v>1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8" t="s">
        <v>150</v>
      </c>
      <c r="AU161" s="258" t="s">
        <v>93</v>
      </c>
      <c r="AV161" s="14" t="s">
        <v>93</v>
      </c>
      <c r="AW161" s="14" t="s">
        <v>36</v>
      </c>
      <c r="AX161" s="14" t="s">
        <v>91</v>
      </c>
      <c r="AY161" s="258" t="s">
        <v>140</v>
      </c>
    </row>
    <row r="162" s="12" customFormat="1" ht="22.8" customHeight="1">
      <c r="A162" s="12"/>
      <c r="B162" s="203"/>
      <c r="C162" s="204"/>
      <c r="D162" s="205" t="s">
        <v>82</v>
      </c>
      <c r="E162" s="217" t="s">
        <v>1950</v>
      </c>
      <c r="F162" s="217" t="s">
        <v>1951</v>
      </c>
      <c r="G162" s="204"/>
      <c r="H162" s="204"/>
      <c r="I162" s="207"/>
      <c r="J162" s="218">
        <f>BK162</f>
        <v>0</v>
      </c>
      <c r="K162" s="204"/>
      <c r="L162" s="209"/>
      <c r="M162" s="210"/>
      <c r="N162" s="211"/>
      <c r="O162" s="211"/>
      <c r="P162" s="212">
        <f>SUM(P163:P182)</f>
        <v>0</v>
      </c>
      <c r="Q162" s="211"/>
      <c r="R162" s="212">
        <f>SUM(R163:R182)</f>
        <v>0</v>
      </c>
      <c r="S162" s="211"/>
      <c r="T162" s="213">
        <f>SUM(T163:T182)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14" t="s">
        <v>183</v>
      </c>
      <c r="AT162" s="215" t="s">
        <v>82</v>
      </c>
      <c r="AU162" s="215" t="s">
        <v>91</v>
      </c>
      <c r="AY162" s="214" t="s">
        <v>140</v>
      </c>
      <c r="BK162" s="216">
        <f>SUM(BK163:BK182)</f>
        <v>0</v>
      </c>
    </row>
    <row r="163" s="2" customFormat="1" ht="14.4" customHeight="1">
      <c r="A163" s="38"/>
      <c r="B163" s="39"/>
      <c r="C163" s="219" t="s">
        <v>236</v>
      </c>
      <c r="D163" s="219" t="s">
        <v>142</v>
      </c>
      <c r="E163" s="220" t="s">
        <v>1952</v>
      </c>
      <c r="F163" s="221" t="s">
        <v>1953</v>
      </c>
      <c r="G163" s="222" t="s">
        <v>685</v>
      </c>
      <c r="H163" s="223">
        <v>1</v>
      </c>
      <c r="I163" s="224"/>
      <c r="J163" s="225">
        <f>ROUND(I163*H163,2)</f>
        <v>0</v>
      </c>
      <c r="K163" s="226"/>
      <c r="L163" s="44"/>
      <c r="M163" s="227" t="s">
        <v>1</v>
      </c>
      <c r="N163" s="228" t="s">
        <v>48</v>
      </c>
      <c r="O163" s="91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1" t="s">
        <v>1910</v>
      </c>
      <c r="AT163" s="231" t="s">
        <v>142</v>
      </c>
      <c r="AU163" s="231" t="s">
        <v>93</v>
      </c>
      <c r="AY163" s="17" t="s">
        <v>140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7" t="s">
        <v>91</v>
      </c>
      <c r="BK163" s="232">
        <f>ROUND(I163*H163,2)</f>
        <v>0</v>
      </c>
      <c r="BL163" s="17" t="s">
        <v>1910</v>
      </c>
      <c r="BM163" s="231" t="s">
        <v>1954</v>
      </c>
    </row>
    <row r="164" s="2" customFormat="1">
      <c r="A164" s="38"/>
      <c r="B164" s="39"/>
      <c r="C164" s="40"/>
      <c r="D164" s="233" t="s">
        <v>148</v>
      </c>
      <c r="E164" s="40"/>
      <c r="F164" s="234" t="s">
        <v>1953</v>
      </c>
      <c r="G164" s="40"/>
      <c r="H164" s="40"/>
      <c r="I164" s="235"/>
      <c r="J164" s="40"/>
      <c r="K164" s="40"/>
      <c r="L164" s="44"/>
      <c r="M164" s="236"/>
      <c r="N164" s="237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148</v>
      </c>
      <c r="AU164" s="17" t="s">
        <v>93</v>
      </c>
    </row>
    <row r="165" s="13" customFormat="1">
      <c r="A165" s="13"/>
      <c r="B165" s="238"/>
      <c r="C165" s="239"/>
      <c r="D165" s="233" t="s">
        <v>150</v>
      </c>
      <c r="E165" s="240" t="s">
        <v>1</v>
      </c>
      <c r="F165" s="241" t="s">
        <v>1955</v>
      </c>
      <c r="G165" s="239"/>
      <c r="H165" s="240" t="s">
        <v>1</v>
      </c>
      <c r="I165" s="242"/>
      <c r="J165" s="239"/>
      <c r="K165" s="239"/>
      <c r="L165" s="243"/>
      <c r="M165" s="244"/>
      <c r="N165" s="245"/>
      <c r="O165" s="245"/>
      <c r="P165" s="245"/>
      <c r="Q165" s="245"/>
      <c r="R165" s="245"/>
      <c r="S165" s="245"/>
      <c r="T165" s="24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7" t="s">
        <v>150</v>
      </c>
      <c r="AU165" s="247" t="s">
        <v>93</v>
      </c>
      <c r="AV165" s="13" t="s">
        <v>91</v>
      </c>
      <c r="AW165" s="13" t="s">
        <v>36</v>
      </c>
      <c r="AX165" s="13" t="s">
        <v>83</v>
      </c>
      <c r="AY165" s="247" t="s">
        <v>140</v>
      </c>
    </row>
    <row r="166" s="14" customFormat="1">
      <c r="A166" s="14"/>
      <c r="B166" s="248"/>
      <c r="C166" s="249"/>
      <c r="D166" s="233" t="s">
        <v>150</v>
      </c>
      <c r="E166" s="250" t="s">
        <v>1</v>
      </c>
      <c r="F166" s="251" t="s">
        <v>91</v>
      </c>
      <c r="G166" s="249"/>
      <c r="H166" s="252">
        <v>1</v>
      </c>
      <c r="I166" s="253"/>
      <c r="J166" s="249"/>
      <c r="K166" s="249"/>
      <c r="L166" s="254"/>
      <c r="M166" s="255"/>
      <c r="N166" s="256"/>
      <c r="O166" s="256"/>
      <c r="P166" s="256"/>
      <c r="Q166" s="256"/>
      <c r="R166" s="256"/>
      <c r="S166" s="256"/>
      <c r="T166" s="257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8" t="s">
        <v>150</v>
      </c>
      <c r="AU166" s="258" t="s">
        <v>93</v>
      </c>
      <c r="AV166" s="14" t="s">
        <v>93</v>
      </c>
      <c r="AW166" s="14" t="s">
        <v>36</v>
      </c>
      <c r="AX166" s="14" t="s">
        <v>91</v>
      </c>
      <c r="AY166" s="258" t="s">
        <v>140</v>
      </c>
    </row>
    <row r="167" s="2" customFormat="1" ht="14.4" customHeight="1">
      <c r="A167" s="38"/>
      <c r="B167" s="39"/>
      <c r="C167" s="219" t="s">
        <v>245</v>
      </c>
      <c r="D167" s="219" t="s">
        <v>142</v>
      </c>
      <c r="E167" s="220" t="s">
        <v>1956</v>
      </c>
      <c r="F167" s="221" t="s">
        <v>1957</v>
      </c>
      <c r="G167" s="222" t="s">
        <v>685</v>
      </c>
      <c r="H167" s="223">
        <v>8</v>
      </c>
      <c r="I167" s="224"/>
      <c r="J167" s="225">
        <f>ROUND(I167*H167,2)</f>
        <v>0</v>
      </c>
      <c r="K167" s="226"/>
      <c r="L167" s="44"/>
      <c r="M167" s="227" t="s">
        <v>1</v>
      </c>
      <c r="N167" s="228" t="s">
        <v>48</v>
      </c>
      <c r="O167" s="91"/>
      <c r="P167" s="229">
        <f>O167*H167</f>
        <v>0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1" t="s">
        <v>1910</v>
      </c>
      <c r="AT167" s="231" t="s">
        <v>142</v>
      </c>
      <c r="AU167" s="231" t="s">
        <v>93</v>
      </c>
      <c r="AY167" s="17" t="s">
        <v>140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7" t="s">
        <v>91</v>
      </c>
      <c r="BK167" s="232">
        <f>ROUND(I167*H167,2)</f>
        <v>0</v>
      </c>
      <c r="BL167" s="17" t="s">
        <v>1910</v>
      </c>
      <c r="BM167" s="231" t="s">
        <v>1958</v>
      </c>
    </row>
    <row r="168" s="2" customFormat="1">
      <c r="A168" s="38"/>
      <c r="B168" s="39"/>
      <c r="C168" s="40"/>
      <c r="D168" s="233" t="s">
        <v>148</v>
      </c>
      <c r="E168" s="40"/>
      <c r="F168" s="234" t="s">
        <v>1957</v>
      </c>
      <c r="G168" s="40"/>
      <c r="H168" s="40"/>
      <c r="I168" s="235"/>
      <c r="J168" s="40"/>
      <c r="K168" s="40"/>
      <c r="L168" s="44"/>
      <c r="M168" s="236"/>
      <c r="N168" s="237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148</v>
      </c>
      <c r="AU168" s="17" t="s">
        <v>93</v>
      </c>
    </row>
    <row r="169" s="13" customFormat="1">
      <c r="A169" s="13"/>
      <c r="B169" s="238"/>
      <c r="C169" s="239"/>
      <c r="D169" s="233" t="s">
        <v>150</v>
      </c>
      <c r="E169" s="240" t="s">
        <v>1</v>
      </c>
      <c r="F169" s="241" t="s">
        <v>1959</v>
      </c>
      <c r="G169" s="239"/>
      <c r="H169" s="240" t="s">
        <v>1</v>
      </c>
      <c r="I169" s="242"/>
      <c r="J169" s="239"/>
      <c r="K169" s="239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150</v>
      </c>
      <c r="AU169" s="247" t="s">
        <v>93</v>
      </c>
      <c r="AV169" s="13" t="s">
        <v>91</v>
      </c>
      <c r="AW169" s="13" t="s">
        <v>36</v>
      </c>
      <c r="AX169" s="13" t="s">
        <v>83</v>
      </c>
      <c r="AY169" s="247" t="s">
        <v>140</v>
      </c>
    </row>
    <row r="170" s="14" customFormat="1">
      <c r="A170" s="14"/>
      <c r="B170" s="248"/>
      <c r="C170" s="249"/>
      <c r="D170" s="233" t="s">
        <v>150</v>
      </c>
      <c r="E170" s="250" t="s">
        <v>1</v>
      </c>
      <c r="F170" s="251" t="s">
        <v>207</v>
      </c>
      <c r="G170" s="249"/>
      <c r="H170" s="252">
        <v>8</v>
      </c>
      <c r="I170" s="253"/>
      <c r="J170" s="249"/>
      <c r="K170" s="249"/>
      <c r="L170" s="254"/>
      <c r="M170" s="255"/>
      <c r="N170" s="256"/>
      <c r="O170" s="256"/>
      <c r="P170" s="256"/>
      <c r="Q170" s="256"/>
      <c r="R170" s="256"/>
      <c r="S170" s="256"/>
      <c r="T170" s="25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8" t="s">
        <v>150</v>
      </c>
      <c r="AU170" s="258" t="s">
        <v>93</v>
      </c>
      <c r="AV170" s="14" t="s">
        <v>93</v>
      </c>
      <c r="AW170" s="14" t="s">
        <v>36</v>
      </c>
      <c r="AX170" s="14" t="s">
        <v>91</v>
      </c>
      <c r="AY170" s="258" t="s">
        <v>140</v>
      </c>
    </row>
    <row r="171" s="2" customFormat="1" ht="14.4" customHeight="1">
      <c r="A171" s="38"/>
      <c r="B171" s="39"/>
      <c r="C171" s="219" t="s">
        <v>252</v>
      </c>
      <c r="D171" s="219" t="s">
        <v>142</v>
      </c>
      <c r="E171" s="220" t="s">
        <v>1960</v>
      </c>
      <c r="F171" s="221" t="s">
        <v>1961</v>
      </c>
      <c r="G171" s="222" t="s">
        <v>685</v>
      </c>
      <c r="H171" s="223">
        <v>1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48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1910</v>
      </c>
      <c r="AT171" s="231" t="s">
        <v>142</v>
      </c>
      <c r="AU171" s="231" t="s">
        <v>93</v>
      </c>
      <c r="AY171" s="17" t="s">
        <v>140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91</v>
      </c>
      <c r="BK171" s="232">
        <f>ROUND(I171*H171,2)</f>
        <v>0</v>
      </c>
      <c r="BL171" s="17" t="s">
        <v>1910</v>
      </c>
      <c r="BM171" s="231" t="s">
        <v>1962</v>
      </c>
    </row>
    <row r="172" s="2" customFormat="1">
      <c r="A172" s="38"/>
      <c r="B172" s="39"/>
      <c r="C172" s="40"/>
      <c r="D172" s="233" t="s">
        <v>148</v>
      </c>
      <c r="E172" s="40"/>
      <c r="F172" s="234" t="s">
        <v>1961</v>
      </c>
      <c r="G172" s="40"/>
      <c r="H172" s="40"/>
      <c r="I172" s="235"/>
      <c r="J172" s="40"/>
      <c r="K172" s="40"/>
      <c r="L172" s="44"/>
      <c r="M172" s="236"/>
      <c r="N172" s="237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148</v>
      </c>
      <c r="AU172" s="17" t="s">
        <v>93</v>
      </c>
    </row>
    <row r="173" s="13" customFormat="1">
      <c r="A173" s="13"/>
      <c r="B173" s="238"/>
      <c r="C173" s="239"/>
      <c r="D173" s="233" t="s">
        <v>150</v>
      </c>
      <c r="E173" s="240" t="s">
        <v>1</v>
      </c>
      <c r="F173" s="241" t="s">
        <v>1963</v>
      </c>
      <c r="G173" s="239"/>
      <c r="H173" s="240" t="s">
        <v>1</v>
      </c>
      <c r="I173" s="242"/>
      <c r="J173" s="239"/>
      <c r="K173" s="239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150</v>
      </c>
      <c r="AU173" s="247" t="s">
        <v>93</v>
      </c>
      <c r="AV173" s="13" t="s">
        <v>91</v>
      </c>
      <c r="AW173" s="13" t="s">
        <v>36</v>
      </c>
      <c r="AX173" s="13" t="s">
        <v>83</v>
      </c>
      <c r="AY173" s="247" t="s">
        <v>140</v>
      </c>
    </row>
    <row r="174" s="13" customFormat="1">
      <c r="A174" s="13"/>
      <c r="B174" s="238"/>
      <c r="C174" s="239"/>
      <c r="D174" s="233" t="s">
        <v>150</v>
      </c>
      <c r="E174" s="240" t="s">
        <v>1</v>
      </c>
      <c r="F174" s="241" t="s">
        <v>1964</v>
      </c>
      <c r="G174" s="239"/>
      <c r="H174" s="240" t="s">
        <v>1</v>
      </c>
      <c r="I174" s="242"/>
      <c r="J174" s="239"/>
      <c r="K174" s="239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150</v>
      </c>
      <c r="AU174" s="247" t="s">
        <v>93</v>
      </c>
      <c r="AV174" s="13" t="s">
        <v>91</v>
      </c>
      <c r="AW174" s="13" t="s">
        <v>36</v>
      </c>
      <c r="AX174" s="13" t="s">
        <v>83</v>
      </c>
      <c r="AY174" s="247" t="s">
        <v>140</v>
      </c>
    </row>
    <row r="175" s="14" customFormat="1">
      <c r="A175" s="14"/>
      <c r="B175" s="248"/>
      <c r="C175" s="249"/>
      <c r="D175" s="233" t="s">
        <v>150</v>
      </c>
      <c r="E175" s="250" t="s">
        <v>1</v>
      </c>
      <c r="F175" s="251" t="s">
        <v>91</v>
      </c>
      <c r="G175" s="249"/>
      <c r="H175" s="252">
        <v>1</v>
      </c>
      <c r="I175" s="253"/>
      <c r="J175" s="249"/>
      <c r="K175" s="249"/>
      <c r="L175" s="254"/>
      <c r="M175" s="255"/>
      <c r="N175" s="256"/>
      <c r="O175" s="256"/>
      <c r="P175" s="256"/>
      <c r="Q175" s="256"/>
      <c r="R175" s="256"/>
      <c r="S175" s="256"/>
      <c r="T175" s="25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8" t="s">
        <v>150</v>
      </c>
      <c r="AU175" s="258" t="s">
        <v>93</v>
      </c>
      <c r="AV175" s="14" t="s">
        <v>93</v>
      </c>
      <c r="AW175" s="14" t="s">
        <v>36</v>
      </c>
      <c r="AX175" s="14" t="s">
        <v>91</v>
      </c>
      <c r="AY175" s="258" t="s">
        <v>140</v>
      </c>
    </row>
    <row r="176" s="2" customFormat="1" ht="14.4" customHeight="1">
      <c r="A176" s="38"/>
      <c r="B176" s="39"/>
      <c r="C176" s="219" t="s">
        <v>8</v>
      </c>
      <c r="D176" s="219" t="s">
        <v>142</v>
      </c>
      <c r="E176" s="220" t="s">
        <v>1965</v>
      </c>
      <c r="F176" s="221" t="s">
        <v>1966</v>
      </c>
      <c r="G176" s="222" t="s">
        <v>685</v>
      </c>
      <c r="H176" s="223">
        <v>1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48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1910</v>
      </c>
      <c r="AT176" s="231" t="s">
        <v>142</v>
      </c>
      <c r="AU176" s="231" t="s">
        <v>93</v>
      </c>
      <c r="AY176" s="17" t="s">
        <v>140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91</v>
      </c>
      <c r="BK176" s="232">
        <f>ROUND(I176*H176,2)</f>
        <v>0</v>
      </c>
      <c r="BL176" s="17" t="s">
        <v>1910</v>
      </c>
      <c r="BM176" s="231" t="s">
        <v>1967</v>
      </c>
    </row>
    <row r="177" s="2" customFormat="1">
      <c r="A177" s="38"/>
      <c r="B177" s="39"/>
      <c r="C177" s="40"/>
      <c r="D177" s="233" t="s">
        <v>148</v>
      </c>
      <c r="E177" s="40"/>
      <c r="F177" s="234" t="s">
        <v>1966</v>
      </c>
      <c r="G177" s="40"/>
      <c r="H177" s="40"/>
      <c r="I177" s="235"/>
      <c r="J177" s="40"/>
      <c r="K177" s="40"/>
      <c r="L177" s="44"/>
      <c r="M177" s="236"/>
      <c r="N177" s="237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148</v>
      </c>
      <c r="AU177" s="17" t="s">
        <v>93</v>
      </c>
    </row>
    <row r="178" s="13" customFormat="1">
      <c r="A178" s="13"/>
      <c r="B178" s="238"/>
      <c r="C178" s="239"/>
      <c r="D178" s="233" t="s">
        <v>150</v>
      </c>
      <c r="E178" s="240" t="s">
        <v>1</v>
      </c>
      <c r="F178" s="241" t="s">
        <v>1968</v>
      </c>
      <c r="G178" s="239"/>
      <c r="H178" s="240" t="s">
        <v>1</v>
      </c>
      <c r="I178" s="242"/>
      <c r="J178" s="239"/>
      <c r="K178" s="239"/>
      <c r="L178" s="243"/>
      <c r="M178" s="244"/>
      <c r="N178" s="245"/>
      <c r="O178" s="245"/>
      <c r="P178" s="245"/>
      <c r="Q178" s="245"/>
      <c r="R178" s="245"/>
      <c r="S178" s="245"/>
      <c r="T178" s="246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7" t="s">
        <v>150</v>
      </c>
      <c r="AU178" s="247" t="s">
        <v>93</v>
      </c>
      <c r="AV178" s="13" t="s">
        <v>91</v>
      </c>
      <c r="AW178" s="13" t="s">
        <v>36</v>
      </c>
      <c r="AX178" s="13" t="s">
        <v>83</v>
      </c>
      <c r="AY178" s="247" t="s">
        <v>140</v>
      </c>
    </row>
    <row r="179" s="13" customFormat="1">
      <c r="A179" s="13"/>
      <c r="B179" s="238"/>
      <c r="C179" s="239"/>
      <c r="D179" s="233" t="s">
        <v>150</v>
      </c>
      <c r="E179" s="240" t="s">
        <v>1</v>
      </c>
      <c r="F179" s="241" t="s">
        <v>1969</v>
      </c>
      <c r="G179" s="239"/>
      <c r="H179" s="240" t="s">
        <v>1</v>
      </c>
      <c r="I179" s="242"/>
      <c r="J179" s="239"/>
      <c r="K179" s="239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150</v>
      </c>
      <c r="AU179" s="247" t="s">
        <v>93</v>
      </c>
      <c r="AV179" s="13" t="s">
        <v>91</v>
      </c>
      <c r="AW179" s="13" t="s">
        <v>36</v>
      </c>
      <c r="AX179" s="13" t="s">
        <v>83</v>
      </c>
      <c r="AY179" s="247" t="s">
        <v>140</v>
      </c>
    </row>
    <row r="180" s="13" customFormat="1">
      <c r="A180" s="13"/>
      <c r="B180" s="238"/>
      <c r="C180" s="239"/>
      <c r="D180" s="233" t="s">
        <v>150</v>
      </c>
      <c r="E180" s="240" t="s">
        <v>1</v>
      </c>
      <c r="F180" s="241" t="s">
        <v>1970</v>
      </c>
      <c r="G180" s="239"/>
      <c r="H180" s="240" t="s">
        <v>1</v>
      </c>
      <c r="I180" s="242"/>
      <c r="J180" s="239"/>
      <c r="K180" s="239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150</v>
      </c>
      <c r="AU180" s="247" t="s">
        <v>93</v>
      </c>
      <c r="AV180" s="13" t="s">
        <v>91</v>
      </c>
      <c r="AW180" s="13" t="s">
        <v>36</v>
      </c>
      <c r="AX180" s="13" t="s">
        <v>83</v>
      </c>
      <c r="AY180" s="247" t="s">
        <v>140</v>
      </c>
    </row>
    <row r="181" s="13" customFormat="1">
      <c r="A181" s="13"/>
      <c r="B181" s="238"/>
      <c r="C181" s="239"/>
      <c r="D181" s="233" t="s">
        <v>150</v>
      </c>
      <c r="E181" s="240" t="s">
        <v>1</v>
      </c>
      <c r="F181" s="241" t="s">
        <v>1971</v>
      </c>
      <c r="G181" s="239"/>
      <c r="H181" s="240" t="s">
        <v>1</v>
      </c>
      <c r="I181" s="242"/>
      <c r="J181" s="239"/>
      <c r="K181" s="239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150</v>
      </c>
      <c r="AU181" s="247" t="s">
        <v>93</v>
      </c>
      <c r="AV181" s="13" t="s">
        <v>91</v>
      </c>
      <c r="AW181" s="13" t="s">
        <v>36</v>
      </c>
      <c r="AX181" s="13" t="s">
        <v>83</v>
      </c>
      <c r="AY181" s="247" t="s">
        <v>140</v>
      </c>
    </row>
    <row r="182" s="14" customFormat="1">
      <c r="A182" s="14"/>
      <c r="B182" s="248"/>
      <c r="C182" s="249"/>
      <c r="D182" s="233" t="s">
        <v>150</v>
      </c>
      <c r="E182" s="250" t="s">
        <v>1</v>
      </c>
      <c r="F182" s="251" t="s">
        <v>91</v>
      </c>
      <c r="G182" s="249"/>
      <c r="H182" s="252">
        <v>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150</v>
      </c>
      <c r="AU182" s="258" t="s">
        <v>93</v>
      </c>
      <c r="AV182" s="14" t="s">
        <v>93</v>
      </c>
      <c r="AW182" s="14" t="s">
        <v>36</v>
      </c>
      <c r="AX182" s="14" t="s">
        <v>91</v>
      </c>
      <c r="AY182" s="258" t="s">
        <v>140</v>
      </c>
    </row>
    <row r="183" s="12" customFormat="1" ht="22.8" customHeight="1">
      <c r="A183" s="12"/>
      <c r="B183" s="203"/>
      <c r="C183" s="204"/>
      <c r="D183" s="205" t="s">
        <v>82</v>
      </c>
      <c r="E183" s="217" t="s">
        <v>1972</v>
      </c>
      <c r="F183" s="217" t="s">
        <v>1973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SUM(P184:P187)</f>
        <v>0</v>
      </c>
      <c r="Q183" s="211"/>
      <c r="R183" s="212">
        <f>SUM(R184:R187)</f>
        <v>0</v>
      </c>
      <c r="S183" s="211"/>
      <c r="T183" s="213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183</v>
      </c>
      <c r="AT183" s="215" t="s">
        <v>82</v>
      </c>
      <c r="AU183" s="215" t="s">
        <v>91</v>
      </c>
      <c r="AY183" s="214" t="s">
        <v>140</v>
      </c>
      <c r="BK183" s="216">
        <f>SUM(BK184:BK187)</f>
        <v>0</v>
      </c>
    </row>
    <row r="184" s="2" customFormat="1" ht="14.4" customHeight="1">
      <c r="A184" s="38"/>
      <c r="B184" s="39"/>
      <c r="C184" s="219" t="s">
        <v>263</v>
      </c>
      <c r="D184" s="219" t="s">
        <v>142</v>
      </c>
      <c r="E184" s="220" t="s">
        <v>1974</v>
      </c>
      <c r="F184" s="221" t="s">
        <v>1975</v>
      </c>
      <c r="G184" s="222" t="s">
        <v>685</v>
      </c>
      <c r="H184" s="223">
        <v>1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48</v>
      </c>
      <c r="O184" s="91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1910</v>
      </c>
      <c r="AT184" s="231" t="s">
        <v>142</v>
      </c>
      <c r="AU184" s="231" t="s">
        <v>93</v>
      </c>
      <c r="AY184" s="17" t="s">
        <v>140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91</v>
      </c>
      <c r="BK184" s="232">
        <f>ROUND(I184*H184,2)</f>
        <v>0</v>
      </c>
      <c r="BL184" s="17" t="s">
        <v>1910</v>
      </c>
      <c r="BM184" s="231" t="s">
        <v>1976</v>
      </c>
    </row>
    <row r="185" s="2" customFormat="1">
      <c r="A185" s="38"/>
      <c r="B185" s="39"/>
      <c r="C185" s="40"/>
      <c r="D185" s="233" t="s">
        <v>148</v>
      </c>
      <c r="E185" s="40"/>
      <c r="F185" s="234" t="s">
        <v>1975</v>
      </c>
      <c r="G185" s="40"/>
      <c r="H185" s="40"/>
      <c r="I185" s="235"/>
      <c r="J185" s="40"/>
      <c r="K185" s="40"/>
      <c r="L185" s="44"/>
      <c r="M185" s="236"/>
      <c r="N185" s="237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148</v>
      </c>
      <c r="AU185" s="17" t="s">
        <v>93</v>
      </c>
    </row>
    <row r="186" s="13" customFormat="1">
      <c r="A186" s="13"/>
      <c r="B186" s="238"/>
      <c r="C186" s="239"/>
      <c r="D186" s="233" t="s">
        <v>150</v>
      </c>
      <c r="E186" s="240" t="s">
        <v>1</v>
      </c>
      <c r="F186" s="241" t="s">
        <v>1977</v>
      </c>
      <c r="G186" s="239"/>
      <c r="H186" s="240" t="s">
        <v>1</v>
      </c>
      <c r="I186" s="242"/>
      <c r="J186" s="239"/>
      <c r="K186" s="239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150</v>
      </c>
      <c r="AU186" s="247" t="s">
        <v>93</v>
      </c>
      <c r="AV186" s="13" t="s">
        <v>91</v>
      </c>
      <c r="AW186" s="13" t="s">
        <v>36</v>
      </c>
      <c r="AX186" s="13" t="s">
        <v>83</v>
      </c>
      <c r="AY186" s="247" t="s">
        <v>140</v>
      </c>
    </row>
    <row r="187" s="14" customFormat="1">
      <c r="A187" s="14"/>
      <c r="B187" s="248"/>
      <c r="C187" s="249"/>
      <c r="D187" s="233" t="s">
        <v>150</v>
      </c>
      <c r="E187" s="250" t="s">
        <v>1</v>
      </c>
      <c r="F187" s="251" t="s">
        <v>91</v>
      </c>
      <c r="G187" s="249"/>
      <c r="H187" s="252">
        <v>1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8" t="s">
        <v>150</v>
      </c>
      <c r="AU187" s="258" t="s">
        <v>93</v>
      </c>
      <c r="AV187" s="14" t="s">
        <v>93</v>
      </c>
      <c r="AW187" s="14" t="s">
        <v>36</v>
      </c>
      <c r="AX187" s="14" t="s">
        <v>91</v>
      </c>
      <c r="AY187" s="258" t="s">
        <v>140</v>
      </c>
    </row>
    <row r="188" s="12" customFormat="1" ht="22.8" customHeight="1">
      <c r="A188" s="12"/>
      <c r="B188" s="203"/>
      <c r="C188" s="204"/>
      <c r="D188" s="205" t="s">
        <v>82</v>
      </c>
      <c r="E188" s="217" t="s">
        <v>1978</v>
      </c>
      <c r="F188" s="217" t="s">
        <v>1979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SUM(P189:P196)</f>
        <v>0</v>
      </c>
      <c r="Q188" s="211"/>
      <c r="R188" s="212">
        <f>SUM(R189:R196)</f>
        <v>0</v>
      </c>
      <c r="S188" s="211"/>
      <c r="T188" s="213">
        <f>SUM(T189:T196)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183</v>
      </c>
      <c r="AT188" s="215" t="s">
        <v>82</v>
      </c>
      <c r="AU188" s="215" t="s">
        <v>91</v>
      </c>
      <c r="AY188" s="214" t="s">
        <v>140</v>
      </c>
      <c r="BK188" s="216">
        <f>SUM(BK189:BK196)</f>
        <v>0</v>
      </c>
    </row>
    <row r="189" s="2" customFormat="1" ht="14.4" customHeight="1">
      <c r="A189" s="38"/>
      <c r="B189" s="39"/>
      <c r="C189" s="219" t="s">
        <v>273</v>
      </c>
      <c r="D189" s="219" t="s">
        <v>142</v>
      </c>
      <c r="E189" s="220" t="s">
        <v>1980</v>
      </c>
      <c r="F189" s="221" t="s">
        <v>1981</v>
      </c>
      <c r="G189" s="222" t="s">
        <v>685</v>
      </c>
      <c r="H189" s="223">
        <v>1</v>
      </c>
      <c r="I189" s="224"/>
      <c r="J189" s="225">
        <f>ROUND(I189*H189,2)</f>
        <v>0</v>
      </c>
      <c r="K189" s="226"/>
      <c r="L189" s="44"/>
      <c r="M189" s="227" t="s">
        <v>1</v>
      </c>
      <c r="N189" s="228" t="s">
        <v>48</v>
      </c>
      <c r="O189" s="91"/>
      <c r="P189" s="229">
        <f>O189*H189</f>
        <v>0</v>
      </c>
      <c r="Q189" s="229">
        <v>0</v>
      </c>
      <c r="R189" s="229">
        <f>Q189*H189</f>
        <v>0</v>
      </c>
      <c r="S189" s="229">
        <v>0</v>
      </c>
      <c r="T189" s="23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31" t="s">
        <v>1910</v>
      </c>
      <c r="AT189" s="231" t="s">
        <v>142</v>
      </c>
      <c r="AU189" s="231" t="s">
        <v>93</v>
      </c>
      <c r="AY189" s="17" t="s">
        <v>140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7" t="s">
        <v>91</v>
      </c>
      <c r="BK189" s="232">
        <f>ROUND(I189*H189,2)</f>
        <v>0</v>
      </c>
      <c r="BL189" s="17" t="s">
        <v>1910</v>
      </c>
      <c r="BM189" s="231" t="s">
        <v>1982</v>
      </c>
    </row>
    <row r="190" s="2" customFormat="1">
      <c r="A190" s="38"/>
      <c r="B190" s="39"/>
      <c r="C190" s="40"/>
      <c r="D190" s="233" t="s">
        <v>148</v>
      </c>
      <c r="E190" s="40"/>
      <c r="F190" s="234" t="s">
        <v>1981</v>
      </c>
      <c r="G190" s="40"/>
      <c r="H190" s="40"/>
      <c r="I190" s="235"/>
      <c r="J190" s="40"/>
      <c r="K190" s="40"/>
      <c r="L190" s="44"/>
      <c r="M190" s="236"/>
      <c r="N190" s="237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148</v>
      </c>
      <c r="AU190" s="17" t="s">
        <v>93</v>
      </c>
    </row>
    <row r="191" s="13" customFormat="1">
      <c r="A191" s="13"/>
      <c r="B191" s="238"/>
      <c r="C191" s="239"/>
      <c r="D191" s="233" t="s">
        <v>150</v>
      </c>
      <c r="E191" s="240" t="s">
        <v>1</v>
      </c>
      <c r="F191" s="241" t="s">
        <v>1983</v>
      </c>
      <c r="G191" s="239"/>
      <c r="H191" s="240" t="s">
        <v>1</v>
      </c>
      <c r="I191" s="242"/>
      <c r="J191" s="239"/>
      <c r="K191" s="239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150</v>
      </c>
      <c r="AU191" s="247" t="s">
        <v>93</v>
      </c>
      <c r="AV191" s="13" t="s">
        <v>91</v>
      </c>
      <c r="AW191" s="13" t="s">
        <v>36</v>
      </c>
      <c r="AX191" s="13" t="s">
        <v>83</v>
      </c>
      <c r="AY191" s="247" t="s">
        <v>140</v>
      </c>
    </row>
    <row r="192" s="14" customFormat="1">
      <c r="A192" s="14"/>
      <c r="B192" s="248"/>
      <c r="C192" s="249"/>
      <c r="D192" s="233" t="s">
        <v>150</v>
      </c>
      <c r="E192" s="250" t="s">
        <v>1</v>
      </c>
      <c r="F192" s="251" t="s">
        <v>91</v>
      </c>
      <c r="G192" s="249"/>
      <c r="H192" s="252">
        <v>1</v>
      </c>
      <c r="I192" s="253"/>
      <c r="J192" s="249"/>
      <c r="K192" s="249"/>
      <c r="L192" s="254"/>
      <c r="M192" s="255"/>
      <c r="N192" s="256"/>
      <c r="O192" s="256"/>
      <c r="P192" s="256"/>
      <c r="Q192" s="256"/>
      <c r="R192" s="256"/>
      <c r="S192" s="256"/>
      <c r="T192" s="257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8" t="s">
        <v>150</v>
      </c>
      <c r="AU192" s="258" t="s">
        <v>93</v>
      </c>
      <c r="AV192" s="14" t="s">
        <v>93</v>
      </c>
      <c r="AW192" s="14" t="s">
        <v>36</v>
      </c>
      <c r="AX192" s="14" t="s">
        <v>91</v>
      </c>
      <c r="AY192" s="258" t="s">
        <v>140</v>
      </c>
    </row>
    <row r="193" s="2" customFormat="1" ht="14.4" customHeight="1">
      <c r="A193" s="38"/>
      <c r="B193" s="39"/>
      <c r="C193" s="219" t="s">
        <v>278</v>
      </c>
      <c r="D193" s="219" t="s">
        <v>142</v>
      </c>
      <c r="E193" s="220" t="s">
        <v>1984</v>
      </c>
      <c r="F193" s="221" t="s">
        <v>1985</v>
      </c>
      <c r="G193" s="222" t="s">
        <v>685</v>
      </c>
      <c r="H193" s="223">
        <v>1</v>
      </c>
      <c r="I193" s="224"/>
      <c r="J193" s="225">
        <f>ROUND(I193*H193,2)</f>
        <v>0</v>
      </c>
      <c r="K193" s="226"/>
      <c r="L193" s="44"/>
      <c r="M193" s="227" t="s">
        <v>1</v>
      </c>
      <c r="N193" s="228" t="s">
        <v>48</v>
      </c>
      <c r="O193" s="91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31" t="s">
        <v>1910</v>
      </c>
      <c r="AT193" s="231" t="s">
        <v>142</v>
      </c>
      <c r="AU193" s="231" t="s">
        <v>93</v>
      </c>
      <c r="AY193" s="17" t="s">
        <v>140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7" t="s">
        <v>91</v>
      </c>
      <c r="BK193" s="232">
        <f>ROUND(I193*H193,2)</f>
        <v>0</v>
      </c>
      <c r="BL193" s="17" t="s">
        <v>1910</v>
      </c>
      <c r="BM193" s="231" t="s">
        <v>1986</v>
      </c>
    </row>
    <row r="194" s="2" customFormat="1">
      <c r="A194" s="38"/>
      <c r="B194" s="39"/>
      <c r="C194" s="40"/>
      <c r="D194" s="233" t="s">
        <v>148</v>
      </c>
      <c r="E194" s="40"/>
      <c r="F194" s="234" t="s">
        <v>1985</v>
      </c>
      <c r="G194" s="40"/>
      <c r="H194" s="40"/>
      <c r="I194" s="235"/>
      <c r="J194" s="40"/>
      <c r="K194" s="40"/>
      <c r="L194" s="44"/>
      <c r="M194" s="236"/>
      <c r="N194" s="237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148</v>
      </c>
      <c r="AU194" s="17" t="s">
        <v>93</v>
      </c>
    </row>
    <row r="195" s="13" customFormat="1">
      <c r="A195" s="13"/>
      <c r="B195" s="238"/>
      <c r="C195" s="239"/>
      <c r="D195" s="233" t="s">
        <v>150</v>
      </c>
      <c r="E195" s="240" t="s">
        <v>1</v>
      </c>
      <c r="F195" s="241" t="s">
        <v>1987</v>
      </c>
      <c r="G195" s="239"/>
      <c r="H195" s="240" t="s">
        <v>1</v>
      </c>
      <c r="I195" s="242"/>
      <c r="J195" s="239"/>
      <c r="K195" s="239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150</v>
      </c>
      <c r="AU195" s="247" t="s">
        <v>93</v>
      </c>
      <c r="AV195" s="13" t="s">
        <v>91</v>
      </c>
      <c r="AW195" s="13" t="s">
        <v>36</v>
      </c>
      <c r="AX195" s="13" t="s">
        <v>83</v>
      </c>
      <c r="AY195" s="247" t="s">
        <v>140</v>
      </c>
    </row>
    <row r="196" s="14" customFormat="1">
      <c r="A196" s="14"/>
      <c r="B196" s="248"/>
      <c r="C196" s="249"/>
      <c r="D196" s="233" t="s">
        <v>150</v>
      </c>
      <c r="E196" s="250" t="s">
        <v>1</v>
      </c>
      <c r="F196" s="251" t="s">
        <v>91</v>
      </c>
      <c r="G196" s="249"/>
      <c r="H196" s="252">
        <v>1</v>
      </c>
      <c r="I196" s="253"/>
      <c r="J196" s="249"/>
      <c r="K196" s="249"/>
      <c r="L196" s="254"/>
      <c r="M196" s="285"/>
      <c r="N196" s="286"/>
      <c r="O196" s="286"/>
      <c r="P196" s="286"/>
      <c r="Q196" s="286"/>
      <c r="R196" s="286"/>
      <c r="S196" s="286"/>
      <c r="T196" s="28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8" t="s">
        <v>150</v>
      </c>
      <c r="AU196" s="258" t="s">
        <v>93</v>
      </c>
      <c r="AV196" s="14" t="s">
        <v>93</v>
      </c>
      <c r="AW196" s="14" t="s">
        <v>36</v>
      </c>
      <c r="AX196" s="14" t="s">
        <v>91</v>
      </c>
      <c r="AY196" s="258" t="s">
        <v>140</v>
      </c>
    </row>
    <row r="197" s="2" customFormat="1" ht="6.96" customHeight="1">
      <c r="A197" s="38"/>
      <c r="B197" s="66"/>
      <c r="C197" s="67"/>
      <c r="D197" s="67"/>
      <c r="E197" s="67"/>
      <c r="F197" s="67"/>
      <c r="G197" s="67"/>
      <c r="H197" s="67"/>
      <c r="I197" s="67"/>
      <c r="J197" s="67"/>
      <c r="K197" s="67"/>
      <c r="L197" s="44"/>
      <c r="M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</sheetData>
  <sheetProtection sheet="1" autoFilter="0" formatColumns="0" formatRows="0" objects="1" scenarios="1" spinCount="100000" saltValue="ZK8+yR4bLtdffqcoUtBnDgFgx7zfczK6GLL0GCv+tTA2f9HvMhz4YhJGRKKOFXuw2/Ibs83efdeZskt6y1tKQQ==" hashValue="1PSXtwF6BCcFpVLTbVSIY7n6WTV7e60M1qee8xiBcnblW9UYHysFWSA6ad4KWE5yAQkk+ailOYlzcBCzsvf4Kw==" algorithmName="SHA-512" password="CC35"/>
  <autoFilter ref="C122:K19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Honza-PC\Honza</dc:creator>
  <cp:lastModifiedBy>Honza-PC\Honza</cp:lastModifiedBy>
  <dcterms:created xsi:type="dcterms:W3CDTF">2021-05-17T19:31:25Z</dcterms:created>
  <dcterms:modified xsi:type="dcterms:W3CDTF">2021-05-17T19:31:40Z</dcterms:modified>
</cp:coreProperties>
</file>