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kkv-fs\PKVysocina\15ZAKAZKY\PM_VZ\55_IKAP II_GYM Humpolec_Cvičná laboratoř\01 Zadávací dokumentace\"/>
    </mc:Choice>
  </mc:AlternateContent>
  <bookViews>
    <workbookView xWindow="-120" yWindow="-120" windowWidth="29040" windowHeight="15840"/>
  </bookViews>
  <sheets>
    <sheet name="Cvičná laboratoř" sheetId="1" r:id="rId1"/>
    <sheet name="Lis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H19" i="1"/>
  <c r="H17" i="1"/>
  <c r="I17" i="1" s="1"/>
  <c r="H16" i="1"/>
  <c r="I16" i="1" s="1"/>
  <c r="H15" i="1"/>
  <c r="H13" i="1"/>
  <c r="H12" i="1"/>
  <c r="I12" i="1" s="1"/>
  <c r="H11" i="1"/>
  <c r="H10" i="1"/>
  <c r="I10" i="1" s="1"/>
  <c r="H9" i="1"/>
  <c r="I9" i="1" s="1"/>
  <c r="I29" i="1" l="1"/>
  <c r="I20" i="1"/>
  <c r="I19" i="1"/>
  <c r="I15" i="1"/>
  <c r="I13" i="1"/>
  <c r="I11" i="1"/>
  <c r="H8" i="1"/>
  <c r="I8" i="1" s="1"/>
  <c r="I30" i="1" l="1"/>
  <c r="H30" i="1"/>
</calcChain>
</file>

<file path=xl/sharedStrings.xml><?xml version="1.0" encoding="utf-8"?>
<sst xmlns="http://schemas.openxmlformats.org/spreadsheetml/2006/main" count="62" uniqueCount="57">
  <si>
    <t>počet ks</t>
  </si>
  <si>
    <t>Nabídková cena celkem</t>
  </si>
  <si>
    <r>
      <rPr>
        <b/>
        <sz val="11"/>
        <color rgb="FF000000"/>
        <rFont val="Calibri"/>
        <family val="2"/>
        <charset val="238"/>
        <scheme val="minor"/>
      </rPr>
      <t>cena za ks</t>
    </r>
    <r>
      <rPr>
        <sz val="11"/>
        <color rgb="FF000000"/>
        <rFont val="Calibri"/>
        <family val="2"/>
        <charset val="238"/>
        <scheme val="minor"/>
      </rPr>
      <t xml:space="preserve">
(Kč bez DPH)</t>
    </r>
  </si>
  <si>
    <r>
      <rPr>
        <b/>
        <sz val="11"/>
        <color rgb="FF000000"/>
        <rFont val="Calibri"/>
        <family val="2"/>
        <charset val="238"/>
        <scheme val="minor"/>
      </rPr>
      <t>DPH</t>
    </r>
    <r>
      <rPr>
        <sz val="11"/>
        <color rgb="FF000000"/>
        <rFont val="Calibri"/>
        <family val="2"/>
        <charset val="238"/>
        <scheme val="minor"/>
      </rPr>
      <t xml:space="preserve">
(%)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</si>
  <si>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
(Kč vč. DPH)</t>
    </r>
  </si>
  <si>
    <t>název položky</t>
  </si>
  <si>
    <t>podrobná specifikace položky</t>
  </si>
  <si>
    <r>
      <rPr>
        <b/>
        <sz val="11"/>
        <color rgb="FF000000"/>
        <rFont val="Calibri"/>
        <family val="2"/>
        <charset val="238"/>
        <scheme val="minor"/>
      </rPr>
      <t xml:space="preserve">nabízené plnění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</rPr>
      <t>(dodavatel uvede název, typ, označení, apod. nabízeného výrobku a jeho konkrétní parametry, ze kterých musí být zřejmé splnění požadované podrobné specifikace)</t>
    </r>
  </si>
  <si>
    <t xml:space="preserve">Veřejná zakázka </t>
  </si>
  <si>
    <t>položka č.</t>
  </si>
  <si>
    <r>
      <t xml:space="preserve">Příloha č. 1 zadávací dokumentace/smlouvy – </t>
    </r>
    <r>
      <rPr>
        <b/>
        <sz val="11"/>
        <color theme="1"/>
        <rFont val="Calibri"/>
        <family val="2"/>
        <charset val="238"/>
        <scheme val="minor"/>
      </rPr>
      <t>Specifikace předmětu plnění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</si>
  <si>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 
(Kč bez DPH)</t>
    </r>
  </si>
  <si>
    <t>PC - tenký klient</t>
  </si>
  <si>
    <t>PC Katedra</t>
  </si>
  <si>
    <t xml:space="preserve">Server </t>
  </si>
  <si>
    <t>Software</t>
  </si>
  <si>
    <t>Kamera streeam + stativ</t>
  </si>
  <si>
    <t>Implementace</t>
  </si>
  <si>
    <t xml:space="preserve">Konkrétní typ operačního systému a licencí Citrix pro virtualizaci desktopů, jsou uvedeny z důvodu kompatibility s již používanými zařízeními a programovým vybavením v síti školy. 
</t>
  </si>
  <si>
    <t>Dotykový displej interaktivní</t>
  </si>
  <si>
    <t xml:space="preserve">Interaktivní displej minimálních parametrů:
- 75" uhlopříčka
- Rozlišení 3 840 x 2 160 (širokoúhlý)
- Jas (Typ.) 350 cd/m2 (bez skla)
- Počet barev 16.7 M
- Pozorovací úhel (H/V) 178 : 178
- Doba odezvy (G-to-G) 6 ms (Typ.)
- Vestavěný reproduktor (10 W x 2 CH)
- Vstupní konektivita: Video HDMI 2 (vpředu 1x, vzadu 1x), DP 1x, OPS I/F, USB 2x (pro SoC, vpředu/vzadu), 2x (pro externí 2.0 x 1/3.0 x 1 (vpředu))
- Výstupní konektivita: Video HDMI 1 (sdílení obrazovky vpředu); Audio 1x (Stereo mini jack)
- Touch Out Touch out 2x (USB upstream)
- Externí Ovládání Touch input RS232C thru stereo jack, RJ45(For MDC)
- BT/WiFi Ano (klávesnice/myš)
- Dotyk Typ IR, kreslení pro 4 (interní) a pro 20 (externí)
- Typ dotykového pera Pasivní pero s magnetem
- Vzdálenost rozpoznání objektů 2 mm/4 mm/8 mm/50 mm (Režim štětce: dynamické rozpoznání objektů)
- Tepelně polotvrzené sklo, Tloušťka 3.2 T, doplňková vrstva AG, Hydrophobic coated PET
- Interní zdroj napájení AC 100~240V 50/60Hz, Maximální spotřeba energie [W/h] 275
- Příslušenství Napájecí kabel, USB upstream kabel, pero, OPS box 
- Flip software
- Interní přehrávač CPU 1.7 GHz, paměť L2: 2MB, Main Memory LPDDR4 1.6GHz 64bit 3.0 GB, úložiště 16 GB
- Certifikace Zabezpečení 802.1x (WPA2 enterprise) : EAP-TLS, EAP-TTLS, EAP-PEAP
Podpora různých režimů – min. režim štětce, režim pera - jako psací potřebu je možné využít jakýkoliv předmět.  
</t>
  </si>
  <si>
    <t xml:space="preserve"> - Kompatibilita VESA: 400x400
- Kompatibilita SBB/PIM</t>
  </si>
  <si>
    <t xml:space="preserve">Konferenční kamera </t>
  </si>
  <si>
    <t>Externí mikrofon pro konferenční kameru</t>
  </si>
  <si>
    <t xml:space="preserve"> - Typ připojení: Plug-and-play
- Typ mikrofonu: Mono, širokopásmový, potlačení šumu
- Tlačítka: Ztlumení mikrofonu
- Délka kabelu: min. 6 m
</t>
  </si>
  <si>
    <t>Externí Reproduktory</t>
  </si>
  <si>
    <t xml:space="preserve"> - Rozlišení: 4096 x 2160p při 30 FPS, 1920 x 1080p při 60 FPS, 1280 x 720p při 90 FPS
- Zorné pole: 90° (diagonální), 82,1° (horizontální), 52,2° (vertikální)
- Digitální zoom: 5x v rozlišení Full HD
- Technologie Rightlight 3 s HDR pro jasný obraz za různých světelných podmínek (od nedostatečného osvětlení po přímý sluneční svit)
- Integrované duální všesměrové mikrofony s potlačením šumu
- Více variant upevnění, včetně klipu a stativu
- Podpora více typů připojení, včetně USB 2.0 typu A a USB 3.0 typu A a C
- Streamování a záznam v rozlišení 4K
- Součástí dodávky je také stativ, s možností otáčení a náklonu, minimální výška 161 cm
</t>
  </si>
  <si>
    <t xml:space="preserve"> - 3pásmové reproduktory, dřevěné provedení
- Vestavěný port USB- Podpora USB flash disku
- Bezdrátové dálkové ovládání
- Výkon: 60 W (RMS)
- Konfigurace: 2.0
- Frekvenční rozsah: 65 Hz - 20 kHz
- Citlivost: 75 dBA
- Připojení: Bluetooth 5.0, RCA vstup
- Součástí dodávky je také nástěnný držák na reproduktory
</t>
  </si>
  <si>
    <t xml:space="preserve"> - Ultraširoké, 120stupňové zorné pole
- Hlasitý odposlech se 3 mikrofony, Citlivost: -27 dB, frekvenční rozsah mikrofonu: 90 Hz – 16 kHz pro plnou reprodukci hlasu a vysokou srozumitelnost bez šumu
- Algoritmus bočního formování paprsku s velmi nízkým zkreslením, směruje mikrofon přímo na hovořícího pro co nejlepší snímání hlasu a redukci šumu, profesionální vzorkovací frekvence zvuku 32 kHz
- Možnost přidání rozšiřujícího mikrofonu
- Videotelefonování v rozlišení 4K Ultra HD (až 3 840 x 2 160 pixelů @ 30 fps) videotelefonování v rozlišení 1080p Full HD (až 1 920 x 1 080 pixelů @ 30 fps) videotelefonování v rozlišení 720p HD (až 1 280 x 720 pixelů @ 30 fps) 
- Motorizované otáčení a naklápění
- 3 předvolby kamery
- Bezdrátová technologie Bluetooth®
- RF dálkový ovladač
- Technologie připojení USB plug-and-play
- Kompatibilní s většinou videokonferenčních aplikací
- Certifikace pro Skype® for Business, Cisco Jabber™ compatible2, Windows, Mac, Microsoft Cortana certified.
- Bezpečnostní otvor Kensington
- Reproduktor, akusticky uzavřená reproduktorová komora, hlasitost nastavitelná do 95 dB SPL na 0,5 metru, Citlivost reproduktoru 86,5 +/-3 dB SPL na 0,5 metru, Zkreslení: 200 Hz – 300 Hz &lt;3 %, 3 000 Hz – 10 kHz &lt;1 %, algoritmus omezující výšky zabraňuje i krátkodobému oříznutí výšek reproduktoru bez zkreslení, potlačení akustické ozvěny, VAD (Detektor hlasové aktivity)
- Součástí dodávky je také TV držák pro konferenční kameru
</t>
  </si>
  <si>
    <t xml:space="preserve">Dodavatel provede kompletní dodávku a implementaci předmětu plnění dle zadání:
- Instalace serveru, upgrade firmware.
- Instalace ESX - VMware.
- Připojení serveru, včetně konfigurace ke stávající UPS
- Instalace a konfigurace virtual Windows serveru, včetně Management software Virtual Desktop  
- Instalace a konfigurace výchozí image virtual desktop operačního systému a její nasazení pro uživatele
- Instalace a konfigurace Gateway, pro připojení externích uživatelů do Virtual Desktop prostředí
- Montáž interaktivního displeje, včetně instalace kabelů a software  
- Montáž konferenční kamery, externího mikrofonu, včetně instalace kabelů a konfigurace software MS Teams 
- Instalace a konfigurace streaam kamery
- Instalace a konfigurace zálohování virtual serveru, včetně image OS
- Dokumentace
- Zaškolení
</t>
  </si>
  <si>
    <t>Držák</t>
  </si>
  <si>
    <t xml:space="preserve"> - Management a vzdálená správa, server musí být vybaven nezávislým HW managementem (out of band): s dedikovaným ethernet portem, propojeným do společného managementu šasi. Management nástroje musí umět poskytovat diagnostiku serveru a ovladače pro OS bez speciální dedikované partition na interních discích serveru a nezávisle na těchto discích, tzn. i bezdiskový server poskytuje diagnostiku serveru. Nepřipouští se diagnostika spouštěná z optické mechaniky nebo jiného externího zařízení (např. USB flash disk, SD karta, atd.). Vyžadována je schopnost monitorovat a spravovat server out-of-band bez nutnosti instalace agenta do operačního systému, schopnost automatického stahování aktualizací FW a biosů, jejich aplikace a možnost následného roll-back v případě selhání. Integrované zálohování konfigurace a firmware HW zařízení serveru, možnost automatické rekonfigurace zařízení v případě jejich výměny vč. základové desky. Management musí podporovat dvoufaktorovou autentikaci, filtrování přístupu na základě IP adres (IP blocking) a AD/LDAP. Požadujeme vestavěné GUI s podporou HTML5. Management musí podporovat spojení s technickou podporou výrobce a automaticky vytvářet servisní incidenty, včetně odeslání HW logů serveru. Podpora zabezpečení pomocí lock-down (zamrazení) nastavení serveru, verzí
- Podpora OS a virtualizace
- VMware®  vSphereTM  aktuální verze
- Microsoft®  Windows Server® 2022
- Linux Readhat a Suse Enterprise
- plně kompatibilní s vSphere Lifecycle Manager (musí umožňovat upgrade firmware komponent serveru přímo z vCenter serveru) 
- Podpora a servis na 5 let typu 24x7x365 s reakční dobou do konce následujícího pracovního dne, oprava v místě instalace serveru, servis je poskytován výrobcem serveru, možnost rozšíření záruky  na 7 let. Podpora prostřednictvím internetu musí umožňovat stahování ovladačů a manuálů adresně pro konkrétní zadané sériové či produktové číslo každého serveru.
</t>
  </si>
  <si>
    <t>Propojovací kabel</t>
  </si>
  <si>
    <t>11.1</t>
  </si>
  <si>
    <t>11.2</t>
  </si>
  <si>
    <t>11.3</t>
  </si>
  <si>
    <t>11.4</t>
  </si>
  <si>
    <t xml:space="preserve">1x USB 3.2 aktivní prodlužovací kabel UE3310 - 10m
</t>
  </si>
  <si>
    <t xml:space="preserve">1x Optický DisplayPort 1.4 přípojný kabel M/M, zlacené konektory 15m
</t>
  </si>
  <si>
    <t xml:space="preserve">1x USB 2.0 repeater a propojovací kabel A/M-B/M 15m
</t>
  </si>
  <si>
    <t xml:space="preserve">1x Kabel Jack 3,5mm 10m
</t>
  </si>
  <si>
    <t xml:space="preserve"> - Dvousocketový server, provedení Rack 1U, pro přístup ke všem komponentám serveru není nutné nářadí, barevně značené hot-plug vnitřní komponenty. Požadujeme provedení včetně snímatelného uzamykacího čelního panelu.
- Server musí být osazen jedním procesorem, Min. 42500 b. PassMark – CPU Mark (dle http://cpubenchmark.net/) 
- Paměť systému Server musí podporovat minimálně 32x RDIMM slot. Požadujeme osazení  256GB v provedení DDR4, 3 200 MT/s rozšiřitelnou minimálně na 1024GB, bez nutnosti výměny nyní nabídnutých DIMM modulů (za použití identických v případě rozšiřování)
- Server musí disponovat alespoň 8x 2,5”diskovou hot-swap šachtou. Požadujeme osazení 4x HDD s min. kapacitou 2x 480GB SSD SATA 2.5in Hot-plug RAID1; 2x 1.92TB SSD SATA  2.5in Hot-plug RAID1 a dvě interní media (HDD, SSD, M.2) o min. kapacitě 240GB Hot-plug  pro OS (Hypervisor) v RAID1 na samostatném hardwarovém řadiči.
- Diskový řadič, 8x port internal SATA+SAS solution supporting 6Gb/s &amp; 12Gb/s SAS/SATA hard disk drives (HDDs) and solid-state (SSDs), Data transfer rates Up to 12Gb/s per port, podpora min. RAID - 0,1,5,6,10,50,60, Cache řadiče, alespoň 8GB, se zálohováním proti výpadku napájení. 
- Síťové rozhraní Minimálně 6x 1Gbase-T a 2x 10G SFP+
- Napájení redundantní N+1 napájecí zdroje 230 V, mininálně. 1100W . Požadujeme certifikaci Platinum podle specifikace 80 Plus, tedy minimálně 94% účinnost při 50% zátěže v napájecí soustavě 230V.
- Chlazení, server musí být vybaven redundantními ventilátory vyměnitelnými za provozu
- Interface: Přední porty min.: 1× vyhrazený management port direct micro-USB; 1× port USB 2.0; 1× VGA. Zadní porty min.: 1× port USB 2.0; 1× port USB 3.0. Interní porty min.: 1× port USB 3.0
- Rozšiřující sloty 2x PCI-e Gen 4 slot  
- Zásuvné ližiny pro rack s výklopným, nebo výsuvným ramenem pro vedení kabelů
</t>
  </si>
  <si>
    <t xml:space="preserve"> - PC All-in-One
- Processor - Min. 10350 b. PassMark – CPU Mark (dle http://cpubenchmark.net/), resp. 2347 b. Single Thread Rating
- Operační systém Microsoft® Windows 10 Home
- Memory min. 16GB (1x16GB) DDR4  
- HDD min. M.2 512GB PCIe NVMe Class 35 SSD
- Display min. 23.8" FHD 1920x1080 WVA Non-Touch Anti-Glare, kamera/mikrofon 
- Grafická karta min. 1300 b. PassMark - Video Card Benchmark (dle https://videocardbenchmark.net), podpora připojení druhého displeje 4K/60 Hz
- Porty a Sloty min.: Boční: 1x USB 3.2 Typ C Gen 2x1; 1x USB 3.2 1. generace s funkcí PowerShare; 1x 3,5mm combo jack.
- Zadní: 1x RJ-45; 2x USB 3.2 2. generace; 2x USB 2.0 s funkcí Smart Power-On; 1x zvukový linkový výstupní port; 1x port DP 1.4 
- Dva integrované stereo reproduktory min. 3W
- Trusted Platform Module (TPM) 2.0. 
- Stojan výškově stavitelný, s možností naklápění LCD displeje min.: -5 až +20°
- Interní napájecí zdroj 80 PLUS
- Bezdrátová klávesnice a myš
- Záruka – 5let Next Business Day On-Site Service
</t>
  </si>
  <si>
    <t>Periferie</t>
  </si>
  <si>
    <t>1.1</t>
  </si>
  <si>
    <t>1.2</t>
  </si>
  <si>
    <t>Multimediální klávesnice - česká, USB</t>
  </si>
  <si>
    <t>Myš - optická, USB</t>
  </si>
  <si>
    <t xml:space="preserve"> - All-in-One tenký klient
- Processor - Min. 2900 b. PassMark – CPU Mark (dle http://cpubenchmark.net/), resp. 1090 b. Single Thread Rating
- Operační systém Microsoft® Windows® 10 IoT Enterprise 64-bit LTSC
- Podpora Serverových operačních systémů OS Infrastructure Support
VMware Horizon; Microsoft Azure; Microsoft®Windows Virtual Desktops; Microsoft Windows   Terminal Server; Citrix WorkSpaceTM; Citrix Virtual Apps and DesktopsTM; Amazon Workspaces
- Memory min. 8GB (1x8GB) DDR4, 2400MHz, 
- HDD min. 128GB M.2 2230, PCIe NVMe, Class 35 SSD
- Display min. 23.8” FHD, 1920 x 1080, 60 Hz, Anti-Glare, LED Backlight, Non-touch, 250 nits, IPS  
- Grafická karta min. 327 b. PassMark - Video Card Benchmark (dle https://videocardbenchmark.net), podpora připojení druhého displeje 4K/60 Hz
- Porty a Sloty min.: 4 x USB 3.2 Gen 1 Type-A (2x vzadu a 2x na boku), 2x USB 2.0 (vzadu, 1 s technologií Smart Power On), 1 x DisplayPort™ 1.2a; 1x konektor pro sluchátka; 1x Stereo linkový výstup, 1x RJ-45, slot pro zámek šasi.
- Dva integrované stereo reproduktory min. 3W
- Trusted Platform Module (TPM) 2.0. 
- Stojan s možností naklápění LCD displeje min.: -5 až +20°
- Záruka – 5let Next Business Day On-Site Service
</t>
  </si>
  <si>
    <t>2.1</t>
  </si>
  <si>
    <t>Set klávesnice a myši - bezdrátové provedení, české rozložení, USB</t>
  </si>
  <si>
    <t>Windows Server Standard 2022 - 28Core</t>
  </si>
  <si>
    <r>
      <t xml:space="preserve"> Citrix Gateway Enterprise VPX</t>
    </r>
    <r>
      <rPr>
        <sz val="11"/>
        <rFont val="Calibri"/>
        <family val="2"/>
        <charset val="238"/>
        <scheme val="minor"/>
      </rPr>
      <t xml:space="preserve"> – licence 5 let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</si>
  <si>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r>
      <t xml:space="preserve">On-prem Citrix Virtual Apps and Desktop Advanced - Concurrent user </t>
    </r>
    <r>
      <rPr>
        <sz val="11"/>
        <rFont val="Calibri"/>
        <family val="2"/>
        <charset val="238"/>
        <scheme val="minor"/>
      </rPr>
      <t>- licence 3 roky</t>
    </r>
  </si>
  <si>
    <t>VIRTULAB - cvičná virtuální laboratoř na Gymnáziu dr. A. Hrdličky, Humpolec</t>
  </si>
  <si>
    <t>VIRTULAB</t>
  </si>
  <si>
    <t>cvičná virtuální laboratoř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</si>
</sst>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9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B22" zoomScale="70" zoomScaleNormal="70" workbookViewId="0">
      <selection activeCell="D8" sqref="D8"/>
    </sheetView>
  </sheetViews>
  <sheetFormatPr defaultRowHeight="15" x14ac:dyDescent="0.25"/>
  <cols>
    <col min="1" max="1" width="7.7109375" style="13" customWidth="1"/>
    <col min="2" max="2" width="20.7109375" style="5" customWidth="1"/>
    <col min="3" max="3" width="108.28515625" style="4" customWidth="1"/>
    <col min="4" max="4" width="64.5703125" style="4" customWidth="1"/>
    <col min="5" max="5" width="8.28515625" style="12" bestFit="1" customWidth="1"/>
    <col min="6" max="6" width="16.140625" style="5" customWidth="1"/>
    <col min="7" max="7" width="6.7109375" style="5" customWidth="1"/>
    <col min="8" max="8" width="17.7109375" style="5" customWidth="1"/>
    <col min="9" max="9" width="20.5703125" style="5" customWidth="1"/>
  </cols>
  <sheetData>
    <row r="1" spans="1:9" x14ac:dyDescent="0.25">
      <c r="B1" s="7" t="s">
        <v>8</v>
      </c>
      <c r="C1" s="9" t="s">
        <v>54</v>
      </c>
      <c r="D1" s="6"/>
      <c r="E1" s="10"/>
      <c r="F1" s="1"/>
      <c r="G1" s="8"/>
      <c r="H1"/>
      <c r="I1"/>
    </row>
    <row r="2" spans="1:9" x14ac:dyDescent="0.25">
      <c r="B2" s="7" t="s">
        <v>10</v>
      </c>
      <c r="C2" s="2"/>
      <c r="D2" s="7"/>
      <c r="E2" s="10"/>
      <c r="F2" s="8"/>
      <c r="G2" s="8"/>
      <c r="H2"/>
      <c r="I2"/>
    </row>
    <row r="3" spans="1:9" s="8" customFormat="1" ht="15.75" thickBot="1" x14ac:dyDescent="0.3">
      <c r="A3" s="18"/>
      <c r="B3" s="7"/>
      <c r="C3" s="2"/>
      <c r="D3" s="7"/>
      <c r="E3" s="10"/>
    </row>
    <row r="4" spans="1:9" s="8" customFormat="1" x14ac:dyDescent="0.25">
      <c r="A4" s="17"/>
      <c r="B4" s="14"/>
      <c r="C4" s="59"/>
      <c r="D4" s="60"/>
      <c r="E4" s="60"/>
      <c r="F4" s="60"/>
      <c r="G4" s="60"/>
      <c r="H4" s="60"/>
      <c r="I4" s="61"/>
    </row>
    <row r="5" spans="1:9" s="8" customFormat="1" ht="15.75" thickBot="1" x14ac:dyDescent="0.3">
      <c r="A5" s="16"/>
      <c r="B5" s="15" t="s">
        <v>55</v>
      </c>
      <c r="C5" s="62" t="s">
        <v>56</v>
      </c>
      <c r="D5" s="63"/>
      <c r="E5" s="63"/>
      <c r="F5" s="63"/>
      <c r="G5" s="63"/>
      <c r="H5" s="63"/>
      <c r="I5" s="64"/>
    </row>
    <row r="6" spans="1:9" ht="15.75" thickBot="1" x14ac:dyDescent="0.3">
      <c r="B6" s="7"/>
      <c r="C6" s="2"/>
      <c r="D6" s="7"/>
      <c r="E6" s="10"/>
      <c r="F6" s="8"/>
      <c r="G6" s="8"/>
      <c r="H6"/>
      <c r="I6"/>
    </row>
    <row r="7" spans="1:9" ht="60.75" thickBot="1" x14ac:dyDescent="0.3">
      <c r="A7" s="28" t="s">
        <v>9</v>
      </c>
      <c r="B7" s="19" t="s">
        <v>5</v>
      </c>
      <c r="C7" s="19" t="s">
        <v>6</v>
      </c>
      <c r="D7" s="20" t="s">
        <v>7</v>
      </c>
      <c r="E7" s="19" t="s">
        <v>0</v>
      </c>
      <c r="F7" s="20" t="s">
        <v>2</v>
      </c>
      <c r="G7" s="20" t="s">
        <v>3</v>
      </c>
      <c r="H7" s="20" t="s">
        <v>11</v>
      </c>
      <c r="I7" s="20" t="s">
        <v>4</v>
      </c>
    </row>
    <row r="8" spans="1:9" ht="264" customHeight="1" thickBot="1" x14ac:dyDescent="0.3">
      <c r="A8" s="34">
        <v>1</v>
      </c>
      <c r="B8" s="35" t="s">
        <v>12</v>
      </c>
      <c r="C8" s="36" t="s">
        <v>48</v>
      </c>
      <c r="D8" s="37"/>
      <c r="E8" s="38">
        <v>17</v>
      </c>
      <c r="F8" s="71"/>
      <c r="G8" s="38">
        <v>21</v>
      </c>
      <c r="H8" s="71" t="str">
        <f t="shared" ref="H8:H13" si="0">IF(F8="","",E8*F8)</f>
        <v/>
      </c>
      <c r="I8" s="72" t="str">
        <f t="shared" ref="I8:I29" si="1">IF(G8="","",IF(H8="","",(H8*(1+(G8/100)))))</f>
        <v/>
      </c>
    </row>
    <row r="9" spans="1:9" s="8" customFormat="1" ht="33" customHeight="1" thickBot="1" x14ac:dyDescent="0.3">
      <c r="A9" s="39" t="s">
        <v>44</v>
      </c>
      <c r="B9" s="26" t="s">
        <v>43</v>
      </c>
      <c r="C9" s="23" t="s">
        <v>46</v>
      </c>
      <c r="D9" s="27"/>
      <c r="E9" s="25">
        <v>17</v>
      </c>
      <c r="F9" s="24"/>
      <c r="G9" s="25">
        <v>21</v>
      </c>
      <c r="H9" s="24" t="str">
        <f t="shared" si="0"/>
        <v/>
      </c>
      <c r="I9" s="72" t="str">
        <f>IF(G9="","",IF(H9="","",(H9*(1+(G9/100)))))</f>
        <v/>
      </c>
    </row>
    <row r="10" spans="1:9" s="8" customFormat="1" ht="33" customHeight="1" x14ac:dyDescent="0.25">
      <c r="A10" s="39" t="s">
        <v>45</v>
      </c>
      <c r="B10" s="26" t="s">
        <v>43</v>
      </c>
      <c r="C10" s="23" t="s">
        <v>47</v>
      </c>
      <c r="D10" s="27"/>
      <c r="E10" s="25">
        <v>17</v>
      </c>
      <c r="F10" s="24"/>
      <c r="G10" s="25">
        <v>21</v>
      </c>
      <c r="H10" s="49" t="str">
        <f t="shared" si="0"/>
        <v/>
      </c>
      <c r="I10" s="72" t="str">
        <f>IF(G10="","",IF(H10="","",(H10*(1+(G10/100)))))</f>
        <v/>
      </c>
    </row>
    <row r="11" spans="1:9" ht="312" customHeight="1" x14ac:dyDescent="0.25">
      <c r="A11" s="39">
        <v>2</v>
      </c>
      <c r="B11" s="26" t="s">
        <v>13</v>
      </c>
      <c r="C11" s="23" t="s">
        <v>42</v>
      </c>
      <c r="D11" s="27"/>
      <c r="E11" s="25">
        <v>1</v>
      </c>
      <c r="F11" s="24"/>
      <c r="G11" s="25">
        <v>21</v>
      </c>
      <c r="H11" s="49" t="str">
        <f t="shared" si="0"/>
        <v/>
      </c>
      <c r="I11" s="48" t="str">
        <f t="shared" si="1"/>
        <v/>
      </c>
    </row>
    <row r="12" spans="1:9" s="8" customFormat="1" ht="32.25" customHeight="1" x14ac:dyDescent="0.25">
      <c r="A12" s="40" t="s">
        <v>49</v>
      </c>
      <c r="B12" s="26" t="s">
        <v>43</v>
      </c>
      <c r="C12" s="23" t="s">
        <v>50</v>
      </c>
      <c r="D12" s="27"/>
      <c r="E12" s="25">
        <v>1</v>
      </c>
      <c r="F12" s="24"/>
      <c r="G12" s="25">
        <v>21</v>
      </c>
      <c r="H12" s="24" t="str">
        <f t="shared" si="0"/>
        <v/>
      </c>
      <c r="I12" s="48" t="str">
        <f t="shared" si="1"/>
        <v/>
      </c>
    </row>
    <row r="13" spans="1:9" ht="366.75" customHeight="1" x14ac:dyDescent="0.25">
      <c r="A13" s="53">
        <v>3</v>
      </c>
      <c r="B13" s="55" t="s">
        <v>14</v>
      </c>
      <c r="C13" s="23" t="s">
        <v>41</v>
      </c>
      <c r="D13" s="32"/>
      <c r="E13" s="65">
        <v>1</v>
      </c>
      <c r="F13" s="67"/>
      <c r="G13" s="65">
        <v>21</v>
      </c>
      <c r="H13" s="67" t="str">
        <f t="shared" si="0"/>
        <v/>
      </c>
      <c r="I13" s="69" t="str">
        <f t="shared" si="1"/>
        <v/>
      </c>
    </row>
    <row r="14" spans="1:9" s="8" customFormat="1" ht="377.25" customHeight="1" x14ac:dyDescent="0.25">
      <c r="A14" s="54"/>
      <c r="B14" s="56"/>
      <c r="C14" s="23" t="s">
        <v>31</v>
      </c>
      <c r="D14" s="27"/>
      <c r="E14" s="66"/>
      <c r="F14" s="68"/>
      <c r="G14" s="66"/>
      <c r="H14" s="68"/>
      <c r="I14" s="70"/>
    </row>
    <row r="15" spans="1:9" ht="18.2" customHeight="1" x14ac:dyDescent="0.25">
      <c r="A15" s="53">
        <v>4</v>
      </c>
      <c r="B15" s="55" t="s">
        <v>15</v>
      </c>
      <c r="C15" s="22" t="s">
        <v>51</v>
      </c>
      <c r="D15" s="33"/>
      <c r="E15" s="25">
        <v>1</v>
      </c>
      <c r="F15" s="51"/>
      <c r="G15" s="50">
        <v>21</v>
      </c>
      <c r="H15" s="49" t="str">
        <f>IF(F15="","",E15*F15)</f>
        <v/>
      </c>
      <c r="I15" s="48" t="str">
        <f t="shared" si="1"/>
        <v/>
      </c>
    </row>
    <row r="16" spans="1:9" s="8" customFormat="1" ht="36" customHeight="1" x14ac:dyDescent="0.25">
      <c r="A16" s="53"/>
      <c r="B16" s="55"/>
      <c r="C16" s="22" t="s">
        <v>52</v>
      </c>
      <c r="D16" s="27"/>
      <c r="E16" s="25">
        <v>1</v>
      </c>
      <c r="F16" s="51"/>
      <c r="G16" s="50">
        <v>21</v>
      </c>
      <c r="H16" s="49" t="str">
        <f>IF(F16="","",E16*F16)</f>
        <v/>
      </c>
      <c r="I16" s="48" t="str">
        <f t="shared" si="1"/>
        <v/>
      </c>
    </row>
    <row r="17" spans="1:9" s="8" customFormat="1" ht="16.350000000000001" customHeight="1" x14ac:dyDescent="0.25">
      <c r="A17" s="53"/>
      <c r="B17" s="55"/>
      <c r="C17" s="22" t="s">
        <v>53</v>
      </c>
      <c r="D17" s="33"/>
      <c r="E17" s="65">
        <v>20</v>
      </c>
      <c r="F17" s="67"/>
      <c r="G17" s="65">
        <v>21</v>
      </c>
      <c r="H17" s="67" t="str">
        <f>IF(F17="","",E17*F17)</f>
        <v/>
      </c>
      <c r="I17" s="69" t="str">
        <f t="shared" si="1"/>
        <v/>
      </c>
    </row>
    <row r="18" spans="1:9" s="8" customFormat="1" ht="34.5" customHeight="1" x14ac:dyDescent="0.25">
      <c r="A18" s="53"/>
      <c r="B18" s="55"/>
      <c r="C18" s="22" t="s">
        <v>18</v>
      </c>
      <c r="D18" s="33"/>
      <c r="E18" s="66"/>
      <c r="F18" s="68"/>
      <c r="G18" s="66"/>
      <c r="H18" s="68"/>
      <c r="I18" s="70"/>
    </row>
    <row r="19" spans="1:9" ht="372.75" customHeight="1" x14ac:dyDescent="0.25">
      <c r="A19" s="39">
        <v>5</v>
      </c>
      <c r="B19" s="21" t="s">
        <v>19</v>
      </c>
      <c r="C19" s="22" t="s">
        <v>20</v>
      </c>
      <c r="D19" s="32"/>
      <c r="E19" s="25">
        <v>1</v>
      </c>
      <c r="F19" s="24"/>
      <c r="G19" s="25">
        <v>21</v>
      </c>
      <c r="H19" s="49" t="str">
        <f t="shared" ref="H19:H29" si="2">IF(F19="","",E19*F19)</f>
        <v/>
      </c>
      <c r="I19" s="48" t="str">
        <f t="shared" si="1"/>
        <v/>
      </c>
    </row>
    <row r="20" spans="1:9" ht="37.5" customHeight="1" x14ac:dyDescent="0.25">
      <c r="A20" s="39">
        <v>6</v>
      </c>
      <c r="B20" s="21" t="s">
        <v>30</v>
      </c>
      <c r="C20" s="22" t="s">
        <v>21</v>
      </c>
      <c r="D20" s="27"/>
      <c r="E20" s="25">
        <v>1</v>
      </c>
      <c r="F20" s="24"/>
      <c r="G20" s="25">
        <v>21</v>
      </c>
      <c r="H20" s="24" t="str">
        <f t="shared" si="2"/>
        <v/>
      </c>
      <c r="I20" s="48" t="str">
        <f t="shared" si="1"/>
        <v/>
      </c>
    </row>
    <row r="21" spans="1:9" ht="309.75" customHeight="1" x14ac:dyDescent="0.25">
      <c r="A21" s="39">
        <v>7</v>
      </c>
      <c r="B21" s="21" t="s">
        <v>22</v>
      </c>
      <c r="C21" s="22" t="s">
        <v>28</v>
      </c>
      <c r="D21" s="32"/>
      <c r="E21" s="25">
        <v>1</v>
      </c>
      <c r="F21" s="24"/>
      <c r="G21" s="25">
        <v>21</v>
      </c>
      <c r="H21" s="24" t="str">
        <f t="shared" si="2"/>
        <v/>
      </c>
      <c r="I21" s="48" t="str">
        <f t="shared" si="1"/>
        <v/>
      </c>
    </row>
    <row r="22" spans="1:9" s="8" customFormat="1" ht="66.400000000000006" customHeight="1" x14ac:dyDescent="0.25">
      <c r="A22" s="39">
        <v>8</v>
      </c>
      <c r="B22" s="21" t="s">
        <v>23</v>
      </c>
      <c r="C22" s="22" t="s">
        <v>24</v>
      </c>
      <c r="D22" s="32"/>
      <c r="E22" s="25">
        <v>1</v>
      </c>
      <c r="F22" s="24"/>
      <c r="G22" s="25">
        <v>21</v>
      </c>
      <c r="H22" s="24" t="str">
        <f t="shared" si="2"/>
        <v/>
      </c>
      <c r="I22" s="48" t="str">
        <f t="shared" si="1"/>
        <v/>
      </c>
    </row>
    <row r="23" spans="1:9" s="8" customFormat="1" ht="147.75" customHeight="1" x14ac:dyDescent="0.25">
      <c r="A23" s="39">
        <v>9</v>
      </c>
      <c r="B23" s="21" t="s">
        <v>16</v>
      </c>
      <c r="C23" s="22" t="s">
        <v>26</v>
      </c>
      <c r="D23" s="32"/>
      <c r="E23" s="25">
        <v>1</v>
      </c>
      <c r="F23" s="24"/>
      <c r="G23" s="25">
        <v>21</v>
      </c>
      <c r="H23" s="24" t="str">
        <f t="shared" si="2"/>
        <v/>
      </c>
      <c r="I23" s="48" t="str">
        <f t="shared" si="1"/>
        <v/>
      </c>
    </row>
    <row r="24" spans="1:9" s="8" customFormat="1" ht="145.5" customHeight="1" x14ac:dyDescent="0.25">
      <c r="A24" s="39">
        <v>10</v>
      </c>
      <c r="B24" s="21" t="s">
        <v>25</v>
      </c>
      <c r="C24" s="22" t="s">
        <v>27</v>
      </c>
      <c r="D24" s="32"/>
      <c r="E24" s="25">
        <v>1</v>
      </c>
      <c r="F24" s="24"/>
      <c r="G24" s="25">
        <v>21</v>
      </c>
      <c r="H24" s="24" t="str">
        <f t="shared" si="2"/>
        <v/>
      </c>
      <c r="I24" s="48" t="str">
        <f t="shared" si="1"/>
        <v/>
      </c>
    </row>
    <row r="25" spans="1:9" s="8" customFormat="1" ht="66" customHeight="1" x14ac:dyDescent="0.25">
      <c r="A25" s="40" t="s">
        <v>33</v>
      </c>
      <c r="B25" s="21" t="s">
        <v>32</v>
      </c>
      <c r="C25" s="22" t="s">
        <v>37</v>
      </c>
      <c r="D25" s="32"/>
      <c r="E25" s="52">
        <v>1</v>
      </c>
      <c r="F25" s="24"/>
      <c r="G25" s="25">
        <v>21</v>
      </c>
      <c r="H25" s="24" t="str">
        <f t="shared" si="2"/>
        <v/>
      </c>
      <c r="I25" s="48" t="str">
        <f t="shared" si="1"/>
        <v/>
      </c>
    </row>
    <row r="26" spans="1:9" s="8" customFormat="1" ht="56.25" customHeight="1" x14ac:dyDescent="0.25">
      <c r="A26" s="40" t="s">
        <v>34</v>
      </c>
      <c r="B26" s="21" t="s">
        <v>32</v>
      </c>
      <c r="C26" s="22" t="s">
        <v>38</v>
      </c>
      <c r="D26" s="32"/>
      <c r="E26" s="52">
        <v>1</v>
      </c>
      <c r="F26" s="24"/>
      <c r="G26" s="25">
        <v>21</v>
      </c>
      <c r="H26" s="24" t="str">
        <f t="shared" si="2"/>
        <v/>
      </c>
      <c r="I26" s="48" t="str">
        <f t="shared" si="1"/>
        <v/>
      </c>
    </row>
    <row r="27" spans="1:9" s="8" customFormat="1" ht="45.75" customHeight="1" x14ac:dyDescent="0.25">
      <c r="A27" s="40" t="s">
        <v>35</v>
      </c>
      <c r="B27" s="21" t="s">
        <v>32</v>
      </c>
      <c r="C27" s="22" t="s">
        <v>39</v>
      </c>
      <c r="D27" s="32"/>
      <c r="E27" s="52">
        <v>1</v>
      </c>
      <c r="F27" s="24"/>
      <c r="G27" s="25">
        <v>21</v>
      </c>
      <c r="H27" s="24" t="str">
        <f t="shared" si="2"/>
        <v/>
      </c>
      <c r="I27" s="48" t="str">
        <f t="shared" si="1"/>
        <v/>
      </c>
    </row>
    <row r="28" spans="1:9" s="8" customFormat="1" ht="48" customHeight="1" x14ac:dyDescent="0.25">
      <c r="A28" s="40" t="s">
        <v>36</v>
      </c>
      <c r="B28" s="21" t="s">
        <v>32</v>
      </c>
      <c r="C28" s="22" t="s">
        <v>40</v>
      </c>
      <c r="D28" s="32"/>
      <c r="E28" s="52">
        <v>1</v>
      </c>
      <c r="F28" s="24"/>
      <c r="G28" s="25">
        <v>21</v>
      </c>
      <c r="H28" s="24" t="str">
        <f t="shared" si="2"/>
        <v/>
      </c>
      <c r="I28" s="48" t="str">
        <f t="shared" si="1"/>
        <v/>
      </c>
    </row>
    <row r="29" spans="1:9" ht="208.5" customHeight="1" thickBot="1" x14ac:dyDescent="0.3">
      <c r="A29" s="41">
        <v>12</v>
      </c>
      <c r="B29" s="42" t="s">
        <v>17</v>
      </c>
      <c r="C29" s="43" t="s">
        <v>29</v>
      </c>
      <c r="D29" s="44"/>
      <c r="E29" s="45">
        <v>1</v>
      </c>
      <c r="F29" s="46"/>
      <c r="G29" s="45">
        <v>21</v>
      </c>
      <c r="H29" s="46" t="str">
        <f t="shared" si="2"/>
        <v/>
      </c>
      <c r="I29" s="47" t="str">
        <f t="shared" si="1"/>
        <v/>
      </c>
    </row>
    <row r="30" spans="1:9" ht="15.95" customHeight="1" thickBot="1" x14ac:dyDescent="0.3">
      <c r="A30" s="29"/>
      <c r="B30" s="57" t="s">
        <v>1</v>
      </c>
      <c r="C30" s="57"/>
      <c r="D30" s="57"/>
      <c r="E30" s="57"/>
      <c r="F30" s="57"/>
      <c r="G30" s="58"/>
      <c r="H30" s="30" t="str">
        <f>IF(SUM(H8:H29)=0,"",SUM(H8:H29))</f>
        <v/>
      </c>
      <c r="I30" s="31" t="str">
        <f>IF(SUM(I8:I29)=0,"",SUM(I8:I29))</f>
        <v/>
      </c>
    </row>
    <row r="31" spans="1:9" x14ac:dyDescent="0.25">
      <c r="B31" s="3"/>
      <c r="E31" s="11"/>
      <c r="F31" s="3"/>
      <c r="G31" s="3"/>
      <c r="H31" s="3"/>
      <c r="I31" s="3"/>
    </row>
  </sheetData>
  <mergeCells count="17">
    <mergeCell ref="I17:I18"/>
    <mergeCell ref="A13:A14"/>
    <mergeCell ref="B13:B14"/>
    <mergeCell ref="B30:G30"/>
    <mergeCell ref="C4:I4"/>
    <mergeCell ref="C5:I5"/>
    <mergeCell ref="A15:A18"/>
    <mergeCell ref="B15:B18"/>
    <mergeCell ref="E13:E14"/>
    <mergeCell ref="F13:F14"/>
    <mergeCell ref="G13:G14"/>
    <mergeCell ref="H13:H14"/>
    <mergeCell ref="I13:I14"/>
    <mergeCell ref="E17:E18"/>
    <mergeCell ref="F17:F18"/>
    <mergeCell ref="G17:G18"/>
    <mergeCell ref="H17:H18"/>
  </mergeCells>
  <conditionalFormatting sqref="B21:B22 B9:B12">
    <cfRule type="expression" dxfId="8" priority="5">
      <formula>IF($D9&gt;0,1,0)</formula>
    </cfRule>
  </conditionalFormatting>
  <conditionalFormatting sqref="B8">
    <cfRule type="expression" dxfId="7" priority="11">
      <formula>IF($D8&gt;0,1,0)</formula>
    </cfRule>
  </conditionalFormatting>
  <conditionalFormatting sqref="B13">
    <cfRule type="expression" dxfId="6" priority="9">
      <formula>IF($D13&gt;0,1,0)</formula>
    </cfRule>
  </conditionalFormatting>
  <conditionalFormatting sqref="B15:B17">
    <cfRule type="expression" dxfId="5" priority="8">
      <formula>IF($D15&gt;0,1,0)</formula>
    </cfRule>
  </conditionalFormatting>
  <conditionalFormatting sqref="B19">
    <cfRule type="expression" dxfId="4" priority="7">
      <formula>IF($D19&gt;0,1,0)</formula>
    </cfRule>
  </conditionalFormatting>
  <conditionalFormatting sqref="B20">
    <cfRule type="expression" dxfId="3" priority="6">
      <formula>IF($D20&gt;0,1,0)</formula>
    </cfRule>
  </conditionalFormatting>
  <conditionalFormatting sqref="B23">
    <cfRule type="expression" dxfId="2" priority="4">
      <formula>IF($D23&gt;0,1,0)</formula>
    </cfRule>
  </conditionalFormatting>
  <conditionalFormatting sqref="B24">
    <cfRule type="expression" dxfId="1" priority="3">
      <formula>IF($D24&gt;0,1,0)</formula>
    </cfRule>
  </conditionalFormatting>
  <conditionalFormatting sqref="B25:B28">
    <cfRule type="expression" dxfId="0" priority="1">
      <formula>IF($D25&gt;0,1,0)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Cvičná laboratoř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Havelková</dc:creator>
  <cp:lastModifiedBy>Rabasová Iveta</cp:lastModifiedBy>
  <cp:lastPrinted>2022-03-11T11:21:36Z</cp:lastPrinted>
  <dcterms:created xsi:type="dcterms:W3CDTF">2017-08-30T09:49:10Z</dcterms:created>
  <dcterms:modified xsi:type="dcterms:W3CDTF">2022-04-20T08:46:54Z</dcterms:modified>
</cp:coreProperties>
</file>