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OptiBau s.r.o\INVENTE\SPŠ Pelhřimov\"/>
    </mc:Choice>
  </mc:AlternateContent>
  <bookViews>
    <workbookView xWindow="0" yWindow="0" windowWidth="0" windowHeight="0"/>
  </bookViews>
  <sheets>
    <sheet name="Rekapitulace stavby" sheetId="1" r:id="rId1"/>
    <sheet name="SO_01 - Demolice stávajíc..." sheetId="2" r:id="rId2"/>
    <sheet name="A - Stavební řešení" sheetId="3" r:id="rId3"/>
    <sheet name="B - Zdravotně technické i..." sheetId="4" r:id="rId4"/>
    <sheet name="C - Ústřední vytápění" sheetId="5" r:id="rId5"/>
    <sheet name="D - Vzduchotechnika" sheetId="6" r:id="rId6"/>
    <sheet name="E1 - Silnoproud" sheetId="7" r:id="rId7"/>
    <sheet name="E2 - Slaboproud" sheetId="8" r:id="rId8"/>
    <sheet name="E3 - Domácí rozhlas s odp..." sheetId="9" r:id="rId9"/>
    <sheet name="F - Chytrá elektroinstalace" sheetId="10" r:id="rId10"/>
    <sheet name="G - Technické plyny" sheetId="11" r:id="rId11"/>
    <sheet name="SO_03 - Zpevněné plochy" sheetId="12" r:id="rId12"/>
    <sheet name="VRN - Vedlejší rozpočtové..." sheetId="13" r:id="rId13"/>
    <sheet name="Seznam figur" sheetId="14" r:id="rId14"/>
    <sheet name="Pokyny pro vyplnění" sheetId="15" r:id="rId15"/>
  </sheets>
  <definedNames>
    <definedName name="_xlnm.Print_Area" localSheetId="0">'Rekapitulace stavby'!$D$4:$AO$36,'Rekapitulace stavby'!$C$42:$AQ$69</definedName>
    <definedName name="_xlnm.Print_Titles" localSheetId="0">'Rekapitulace stavby'!$52:$52</definedName>
    <definedName name="_xlnm._FilterDatabase" localSheetId="1" hidden="1">'SO_01 - Demolice stávajíc...'!$C$102:$K$374</definedName>
    <definedName name="_xlnm.Print_Area" localSheetId="1">'SO_01 - Demolice stávajíc...'!$C$4:$J$39,'SO_01 - Demolice stávajíc...'!$C$45:$J$84,'SO_01 - Demolice stávajíc...'!$C$90:$K$374</definedName>
    <definedName name="_xlnm.Print_Titles" localSheetId="1">'SO_01 - Demolice stávajíc...'!$102:$102</definedName>
    <definedName name="_xlnm._FilterDatabase" localSheetId="2" hidden="1">'A - Stavební řešení'!$C$110:$K$1743</definedName>
    <definedName name="_xlnm.Print_Area" localSheetId="2">'A - Stavební řešení'!$C$4:$J$41,'A - Stavební řešení'!$C$47:$J$90,'A - Stavební řešení'!$C$96:$K$1743</definedName>
    <definedName name="_xlnm.Print_Titles" localSheetId="2">'A - Stavební řešení'!$110:$110</definedName>
    <definedName name="_xlnm._FilterDatabase" localSheetId="3" hidden="1">'B - Zdravotně technické i...'!$C$102:$K$499</definedName>
    <definedName name="_xlnm.Print_Area" localSheetId="3">'B - Zdravotně technické i...'!$C$4:$J$41,'B - Zdravotně technické i...'!$C$47:$J$82,'B - Zdravotně technické i...'!$C$88:$K$499</definedName>
    <definedName name="_xlnm.Print_Titles" localSheetId="3">'B - Zdravotně technické i...'!$102:$102</definedName>
    <definedName name="_xlnm._FilterDatabase" localSheetId="4" hidden="1">'C - Ústřední vytápění'!$C$100:$K$333</definedName>
    <definedName name="_xlnm.Print_Area" localSheetId="4">'C - Ústřední vytápění'!$C$4:$J$41,'C - Ústřední vytápění'!$C$47:$J$80,'C - Ústřední vytápění'!$C$86:$K$333</definedName>
    <definedName name="_xlnm.Print_Titles" localSheetId="4">'C - Ústřední vytápění'!$100:$100</definedName>
    <definedName name="_xlnm._FilterDatabase" localSheetId="5" hidden="1">'D - Vzduchotechnika'!$C$91:$K$302</definedName>
    <definedName name="_xlnm.Print_Area" localSheetId="5">'D - Vzduchotechnika'!$C$4:$J$41,'D - Vzduchotechnika'!$C$47:$J$71,'D - Vzduchotechnika'!$C$77:$K$302</definedName>
    <definedName name="_xlnm.Print_Titles" localSheetId="5">'D - Vzduchotechnika'!$91:$91</definedName>
    <definedName name="_xlnm._FilterDatabase" localSheetId="6" hidden="1">'E1 - Silnoproud'!$C$123:$K$2496</definedName>
    <definedName name="_xlnm.Print_Area" localSheetId="6">'E1 - Silnoproud'!$C$4:$J$43,'E1 - Silnoproud'!$C$49:$J$101,'E1 - Silnoproud'!$C$107:$K$2496</definedName>
    <definedName name="_xlnm.Print_Titles" localSheetId="6">'E1 - Silnoproud'!$123:$123</definedName>
    <definedName name="_xlnm._FilterDatabase" localSheetId="7" hidden="1">'E2 - Slaboproud'!$C$98:$K$287</definedName>
    <definedName name="_xlnm.Print_Area" localSheetId="7">'E2 - Slaboproud'!$C$4:$J$43,'E2 - Slaboproud'!$C$49:$J$76,'E2 - Slaboproud'!$C$82:$K$287</definedName>
    <definedName name="_xlnm.Print_Titles" localSheetId="7">'E2 - Slaboproud'!$98:$98</definedName>
    <definedName name="_xlnm._FilterDatabase" localSheetId="8" hidden="1">'E3 - Domácí rozhlas s odp...'!$C$91:$K$145</definedName>
    <definedName name="_xlnm.Print_Area" localSheetId="8">'E3 - Domácí rozhlas s odp...'!$C$4:$J$43,'E3 - Domácí rozhlas s odp...'!$C$49:$J$69,'E3 - Domácí rozhlas s odp...'!$C$75:$K$145</definedName>
    <definedName name="_xlnm.Print_Titles" localSheetId="8">'E3 - Domácí rozhlas s odp...'!$91:$91</definedName>
    <definedName name="_xlnm._FilterDatabase" localSheetId="9" hidden="1">'F - Chytrá elektroinstalace'!$C$86:$K$193</definedName>
    <definedName name="_xlnm.Print_Area" localSheetId="9">'F - Chytrá elektroinstalace'!$C$4:$J$41,'F - Chytrá elektroinstalace'!$C$47:$J$66,'F - Chytrá elektroinstalace'!$C$72:$K$193</definedName>
    <definedName name="_xlnm.Print_Titles" localSheetId="9">'F - Chytrá elektroinstalace'!$86:$86</definedName>
    <definedName name="_xlnm._FilterDatabase" localSheetId="10" hidden="1">'G - Technické plyny'!$C$88:$K$154</definedName>
    <definedName name="_xlnm.Print_Area" localSheetId="10">'G - Technické plyny'!$C$4:$J$41,'G - Technické plyny'!$C$47:$J$68,'G - Technické plyny'!$C$74:$K$154</definedName>
    <definedName name="_xlnm.Print_Titles" localSheetId="10">'G - Technické plyny'!$88:$88</definedName>
    <definedName name="_xlnm._FilterDatabase" localSheetId="11" hidden="1">'SO_03 - Zpevněné plochy'!$C$84:$K$145</definedName>
    <definedName name="_xlnm.Print_Area" localSheetId="11">'SO_03 - Zpevněné plochy'!$C$4:$J$39,'SO_03 - Zpevněné plochy'!$C$45:$J$66,'SO_03 - Zpevněné plochy'!$C$72:$K$145</definedName>
    <definedName name="_xlnm.Print_Titles" localSheetId="11">'SO_03 - Zpevněné plochy'!$84:$84</definedName>
    <definedName name="_xlnm._FilterDatabase" localSheetId="12" hidden="1">'VRN - Vedlejší rozpočtové...'!$C$85:$K$153</definedName>
    <definedName name="_xlnm.Print_Area" localSheetId="12">'VRN - Vedlejší rozpočtové...'!$C$4:$J$39,'VRN - Vedlejší rozpočtové...'!$C$45:$J$67,'VRN - Vedlejší rozpočtové...'!$C$73:$K$153</definedName>
    <definedName name="_xlnm.Print_Titles" localSheetId="12">'VRN - Vedlejší rozpočtové...'!$85:$85</definedName>
    <definedName name="_xlnm.Print_Area" localSheetId="13">'Seznam figur'!$C$4:$G$81</definedName>
    <definedName name="_xlnm.Print_Titles" localSheetId="13">'Seznam figur'!$9:$9</definedName>
    <definedName name="_xlnm.Print_Area" localSheetId="1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4" l="1" r="D7"/>
  <c i="13" r="J87"/>
  <c r="J37"/>
  <c r="J36"/>
  <c i="1" r="AY68"/>
  <c i="13" r="J35"/>
  <c i="1" r="AX68"/>
  <c i="13"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T134"/>
  <c r="R135"/>
  <c r="R134"/>
  <c r="P135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0"/>
  <c r="BH100"/>
  <c r="BG100"/>
  <c r="BF100"/>
  <c r="T100"/>
  <c r="R100"/>
  <c r="P100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J60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12" r="J37"/>
  <c r="J36"/>
  <c i="1" r="AY67"/>
  <c i="12" r="J35"/>
  <c i="1" r="AX67"/>
  <c i="12" r="BI143"/>
  <c r="BH143"/>
  <c r="BG143"/>
  <c r="BF143"/>
  <c r="T143"/>
  <c r="T142"/>
  <c r="R143"/>
  <c r="R142"/>
  <c r="P143"/>
  <c r="P142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2"/>
  <c r="BH112"/>
  <c r="BG112"/>
  <c r="BF112"/>
  <c r="T112"/>
  <c r="R112"/>
  <c r="P112"/>
  <c r="BI107"/>
  <c r="BH107"/>
  <c r="BG107"/>
  <c r="BF107"/>
  <c r="T107"/>
  <c r="R107"/>
  <c r="P107"/>
  <c r="BI101"/>
  <c r="BH101"/>
  <c r="BG101"/>
  <c r="BF101"/>
  <c r="T101"/>
  <c r="R101"/>
  <c r="P101"/>
  <c r="BI95"/>
  <c r="BH95"/>
  <c r="BG95"/>
  <c r="BF95"/>
  <c r="T95"/>
  <c r="R95"/>
  <c r="P95"/>
  <c r="BI91"/>
  <c r="BH91"/>
  <c r="BG91"/>
  <c r="BF91"/>
  <c r="T91"/>
  <c r="R91"/>
  <c r="P91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52"/>
  <c r="E7"/>
  <c r="E48"/>
  <c i="11" r="J39"/>
  <c r="J38"/>
  <c i="1" r="AY66"/>
  <c i="11" r="J37"/>
  <c i="1" r="AX66"/>
  <c i="11"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J86"/>
  <c r="J85"/>
  <c r="F85"/>
  <c r="F83"/>
  <c r="E81"/>
  <c r="J59"/>
  <c r="J58"/>
  <c r="F58"/>
  <c r="F56"/>
  <c r="E54"/>
  <c r="J20"/>
  <c r="E20"/>
  <c r="F86"/>
  <c r="J19"/>
  <c r="J14"/>
  <c r="J56"/>
  <c r="E7"/>
  <c r="E77"/>
  <c i="10" r="J39"/>
  <c r="J38"/>
  <c i="1" r="AY65"/>
  <c i="10" r="J37"/>
  <c i="1" r="AX65"/>
  <c i="10"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J84"/>
  <c r="J83"/>
  <c r="F83"/>
  <c r="F81"/>
  <c r="E79"/>
  <c r="J59"/>
  <c r="J58"/>
  <c r="F58"/>
  <c r="F56"/>
  <c r="E54"/>
  <c r="J20"/>
  <c r="E20"/>
  <c r="F59"/>
  <c r="J19"/>
  <c r="J14"/>
  <c r="J56"/>
  <c r="E7"/>
  <c r="E75"/>
  <c i="9" r="J41"/>
  <c r="J40"/>
  <c i="1" r="AY64"/>
  <c i="9" r="J39"/>
  <c i="1" r="AX64"/>
  <c i="9"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J89"/>
  <c r="J88"/>
  <c r="F88"/>
  <c r="F86"/>
  <c r="E84"/>
  <c r="J63"/>
  <c r="J62"/>
  <c r="F62"/>
  <c r="F60"/>
  <c r="E58"/>
  <c r="J22"/>
  <c r="E22"/>
  <c r="F63"/>
  <c r="J21"/>
  <c r="J16"/>
  <c r="J60"/>
  <c r="E7"/>
  <c r="E52"/>
  <c i="8" r="J41"/>
  <c r="J40"/>
  <c i="1" r="AY63"/>
  <c i="8" r="J39"/>
  <c i="1" r="AX63"/>
  <c i="8"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J96"/>
  <c r="J95"/>
  <c r="F95"/>
  <c r="F93"/>
  <c r="E91"/>
  <c r="J63"/>
  <c r="J62"/>
  <c r="F62"/>
  <c r="F60"/>
  <c r="E58"/>
  <c r="J22"/>
  <c r="E22"/>
  <c r="F63"/>
  <c r="J21"/>
  <c r="J16"/>
  <c r="J93"/>
  <c r="E7"/>
  <c r="E85"/>
  <c i="7" r="J41"/>
  <c r="J40"/>
  <c i="1" r="AY62"/>
  <c i="7" r="J39"/>
  <c i="1" r="AX62"/>
  <c i="7" r="BI2494"/>
  <c r="BH2494"/>
  <c r="BG2494"/>
  <c r="BF2494"/>
  <c r="T2494"/>
  <c r="R2494"/>
  <c r="P2494"/>
  <c r="BI2491"/>
  <c r="BH2491"/>
  <c r="BG2491"/>
  <c r="BF2491"/>
  <c r="T2491"/>
  <c r="R2491"/>
  <c r="P2491"/>
  <c r="BI2487"/>
  <c r="BH2487"/>
  <c r="BG2487"/>
  <c r="BF2487"/>
  <c r="T2487"/>
  <c r="R2487"/>
  <c r="P2487"/>
  <c r="BI2484"/>
  <c r="BH2484"/>
  <c r="BG2484"/>
  <c r="BF2484"/>
  <c r="T2484"/>
  <c r="R2484"/>
  <c r="P2484"/>
  <c r="BI2481"/>
  <c r="BH2481"/>
  <c r="BG2481"/>
  <c r="BF2481"/>
  <c r="T2481"/>
  <c r="R2481"/>
  <c r="P2481"/>
  <c r="BI2477"/>
  <c r="BH2477"/>
  <c r="BG2477"/>
  <c r="BF2477"/>
  <c r="T2477"/>
  <c r="R2477"/>
  <c r="P2477"/>
  <c r="BI2475"/>
  <c r="BH2475"/>
  <c r="BG2475"/>
  <c r="BF2475"/>
  <c r="T2475"/>
  <c r="R2475"/>
  <c r="P2475"/>
  <c r="BI2473"/>
  <c r="BH2473"/>
  <c r="BG2473"/>
  <c r="BF2473"/>
  <c r="T2473"/>
  <c r="R2473"/>
  <c r="P2473"/>
  <c r="BI2471"/>
  <c r="BH2471"/>
  <c r="BG2471"/>
  <c r="BF2471"/>
  <c r="T2471"/>
  <c r="R2471"/>
  <c r="P2471"/>
  <c r="BI2469"/>
  <c r="BH2469"/>
  <c r="BG2469"/>
  <c r="BF2469"/>
  <c r="T2469"/>
  <c r="R2469"/>
  <c r="P2469"/>
  <c r="BI2467"/>
  <c r="BH2467"/>
  <c r="BG2467"/>
  <c r="BF2467"/>
  <c r="T2467"/>
  <c r="R2467"/>
  <c r="P2467"/>
  <c r="BI2465"/>
  <c r="BH2465"/>
  <c r="BG2465"/>
  <c r="BF2465"/>
  <c r="T2465"/>
  <c r="R2465"/>
  <c r="P2465"/>
  <c r="BI2463"/>
  <c r="BH2463"/>
  <c r="BG2463"/>
  <c r="BF2463"/>
  <c r="T2463"/>
  <c r="R2463"/>
  <c r="P2463"/>
  <c r="BI2461"/>
  <c r="BH2461"/>
  <c r="BG2461"/>
  <c r="BF2461"/>
  <c r="T2461"/>
  <c r="R2461"/>
  <c r="P2461"/>
  <c r="BI2459"/>
  <c r="BH2459"/>
  <c r="BG2459"/>
  <c r="BF2459"/>
  <c r="T2459"/>
  <c r="R2459"/>
  <c r="P2459"/>
  <c r="BI2457"/>
  <c r="BH2457"/>
  <c r="BG2457"/>
  <c r="BF2457"/>
  <c r="T2457"/>
  <c r="R2457"/>
  <c r="P2457"/>
  <c r="BI2455"/>
  <c r="BH2455"/>
  <c r="BG2455"/>
  <c r="BF2455"/>
  <c r="T2455"/>
  <c r="R2455"/>
  <c r="P2455"/>
  <c r="BI2453"/>
  <c r="BH2453"/>
  <c r="BG2453"/>
  <c r="BF2453"/>
  <c r="T2453"/>
  <c r="R2453"/>
  <c r="P2453"/>
  <c r="BI2451"/>
  <c r="BH2451"/>
  <c r="BG2451"/>
  <c r="BF2451"/>
  <c r="T2451"/>
  <c r="R2451"/>
  <c r="P2451"/>
  <c r="BI2449"/>
  <c r="BH2449"/>
  <c r="BG2449"/>
  <c r="BF2449"/>
  <c r="T2449"/>
  <c r="R2449"/>
  <c r="P2449"/>
  <c r="BI2447"/>
  <c r="BH2447"/>
  <c r="BG2447"/>
  <c r="BF2447"/>
  <c r="T2447"/>
  <c r="R2447"/>
  <c r="P2447"/>
  <c r="BI2445"/>
  <c r="BH2445"/>
  <c r="BG2445"/>
  <c r="BF2445"/>
  <c r="T2445"/>
  <c r="R2445"/>
  <c r="P2445"/>
  <c r="BI2442"/>
  <c r="BH2442"/>
  <c r="BG2442"/>
  <c r="BF2442"/>
  <c r="T2442"/>
  <c r="R2442"/>
  <c r="P2442"/>
  <c r="BI2440"/>
  <c r="BH2440"/>
  <c r="BG2440"/>
  <c r="BF2440"/>
  <c r="T2440"/>
  <c r="R2440"/>
  <c r="P2440"/>
  <c r="BI2438"/>
  <c r="BH2438"/>
  <c r="BG2438"/>
  <c r="BF2438"/>
  <c r="T2438"/>
  <c r="R2438"/>
  <c r="P2438"/>
  <c r="BI2434"/>
  <c r="BH2434"/>
  <c r="BG2434"/>
  <c r="BF2434"/>
  <c r="T2434"/>
  <c r="R2434"/>
  <c r="P2434"/>
  <c r="BI2432"/>
  <c r="BH2432"/>
  <c r="BG2432"/>
  <c r="BF2432"/>
  <c r="T2432"/>
  <c r="R2432"/>
  <c r="P2432"/>
  <c r="BI2429"/>
  <c r="BH2429"/>
  <c r="BG2429"/>
  <c r="BF2429"/>
  <c r="T2429"/>
  <c r="R2429"/>
  <c r="P2429"/>
  <c r="BI2427"/>
  <c r="BH2427"/>
  <c r="BG2427"/>
  <c r="BF2427"/>
  <c r="T2427"/>
  <c r="R2427"/>
  <c r="P2427"/>
  <c r="BI2424"/>
  <c r="BH2424"/>
  <c r="BG2424"/>
  <c r="BF2424"/>
  <c r="T2424"/>
  <c r="R2424"/>
  <c r="P2424"/>
  <c r="BI2421"/>
  <c r="BH2421"/>
  <c r="BG2421"/>
  <c r="BF2421"/>
  <c r="T2421"/>
  <c r="R2421"/>
  <c r="P2421"/>
  <c r="BI2418"/>
  <c r="BH2418"/>
  <c r="BG2418"/>
  <c r="BF2418"/>
  <c r="T2418"/>
  <c r="R2418"/>
  <c r="P2418"/>
  <c r="BI2415"/>
  <c r="BH2415"/>
  <c r="BG2415"/>
  <c r="BF2415"/>
  <c r="T2415"/>
  <c r="R2415"/>
  <c r="P2415"/>
  <c r="BI2412"/>
  <c r="BH2412"/>
  <c r="BG2412"/>
  <c r="BF2412"/>
  <c r="T2412"/>
  <c r="R2412"/>
  <c r="P2412"/>
  <c r="BI2410"/>
  <c r="BH2410"/>
  <c r="BG2410"/>
  <c r="BF2410"/>
  <c r="T2410"/>
  <c r="R2410"/>
  <c r="P2410"/>
  <c r="BI2407"/>
  <c r="BH2407"/>
  <c r="BG2407"/>
  <c r="BF2407"/>
  <c r="T2407"/>
  <c r="R2407"/>
  <c r="P2407"/>
  <c r="BI2404"/>
  <c r="BH2404"/>
  <c r="BG2404"/>
  <c r="BF2404"/>
  <c r="T2404"/>
  <c r="R2404"/>
  <c r="P2404"/>
  <c r="BI2401"/>
  <c r="BH2401"/>
  <c r="BG2401"/>
  <c r="BF2401"/>
  <c r="T2401"/>
  <c r="R2401"/>
  <c r="P2401"/>
  <c r="BI2398"/>
  <c r="BH2398"/>
  <c r="BG2398"/>
  <c r="BF2398"/>
  <c r="T2398"/>
  <c r="R2398"/>
  <c r="P2398"/>
  <c r="BI2396"/>
  <c r="BH2396"/>
  <c r="BG2396"/>
  <c r="BF2396"/>
  <c r="T2396"/>
  <c r="R2396"/>
  <c r="P2396"/>
  <c r="BI2394"/>
  <c r="BH2394"/>
  <c r="BG2394"/>
  <c r="BF2394"/>
  <c r="T2394"/>
  <c r="R2394"/>
  <c r="P2394"/>
  <c r="BI2391"/>
  <c r="BH2391"/>
  <c r="BG2391"/>
  <c r="BF2391"/>
  <c r="T2391"/>
  <c r="R2391"/>
  <c r="P2391"/>
  <c r="BI2389"/>
  <c r="BH2389"/>
  <c r="BG2389"/>
  <c r="BF2389"/>
  <c r="T2389"/>
  <c r="R2389"/>
  <c r="P2389"/>
  <c r="BI2386"/>
  <c r="BH2386"/>
  <c r="BG2386"/>
  <c r="BF2386"/>
  <c r="T2386"/>
  <c r="R2386"/>
  <c r="P2386"/>
  <c r="BI2384"/>
  <c r="BH2384"/>
  <c r="BG2384"/>
  <c r="BF2384"/>
  <c r="T2384"/>
  <c r="R2384"/>
  <c r="P2384"/>
  <c r="BI2381"/>
  <c r="BH2381"/>
  <c r="BG2381"/>
  <c r="BF2381"/>
  <c r="T2381"/>
  <c r="R2381"/>
  <c r="P2381"/>
  <c r="BI2378"/>
  <c r="BH2378"/>
  <c r="BG2378"/>
  <c r="BF2378"/>
  <c r="T2378"/>
  <c r="R2378"/>
  <c r="P2378"/>
  <c r="BI2375"/>
  <c r="BH2375"/>
  <c r="BG2375"/>
  <c r="BF2375"/>
  <c r="T2375"/>
  <c r="R2375"/>
  <c r="P2375"/>
  <c r="BI2372"/>
  <c r="BH2372"/>
  <c r="BG2372"/>
  <c r="BF2372"/>
  <c r="T2372"/>
  <c r="R2372"/>
  <c r="P2372"/>
  <c r="BI2369"/>
  <c r="BH2369"/>
  <c r="BG2369"/>
  <c r="BF2369"/>
  <c r="T2369"/>
  <c r="R2369"/>
  <c r="P2369"/>
  <c r="BI2366"/>
  <c r="BH2366"/>
  <c r="BG2366"/>
  <c r="BF2366"/>
  <c r="T2366"/>
  <c r="R2366"/>
  <c r="P2366"/>
  <c r="BI2364"/>
  <c r="BH2364"/>
  <c r="BG2364"/>
  <c r="BF2364"/>
  <c r="T2364"/>
  <c r="R2364"/>
  <c r="P2364"/>
  <c r="BI2362"/>
  <c r="BH2362"/>
  <c r="BG2362"/>
  <c r="BF2362"/>
  <c r="T2362"/>
  <c r="R2362"/>
  <c r="P2362"/>
  <c r="BI2360"/>
  <c r="BH2360"/>
  <c r="BG2360"/>
  <c r="BF2360"/>
  <c r="T2360"/>
  <c r="R2360"/>
  <c r="P2360"/>
  <c r="BI2358"/>
  <c r="BH2358"/>
  <c r="BG2358"/>
  <c r="BF2358"/>
  <c r="T2358"/>
  <c r="R2358"/>
  <c r="P2358"/>
  <c r="BI2356"/>
  <c r="BH2356"/>
  <c r="BG2356"/>
  <c r="BF2356"/>
  <c r="T2356"/>
  <c r="R2356"/>
  <c r="P2356"/>
  <c r="BI2353"/>
  <c r="BH2353"/>
  <c r="BG2353"/>
  <c r="BF2353"/>
  <c r="T2353"/>
  <c r="R2353"/>
  <c r="P2353"/>
  <c r="BI2351"/>
  <c r="BH2351"/>
  <c r="BG2351"/>
  <c r="BF2351"/>
  <c r="T2351"/>
  <c r="R2351"/>
  <c r="P2351"/>
  <c r="BI2349"/>
  <c r="BH2349"/>
  <c r="BG2349"/>
  <c r="BF2349"/>
  <c r="T2349"/>
  <c r="R2349"/>
  <c r="P2349"/>
  <c r="BI2346"/>
  <c r="BH2346"/>
  <c r="BG2346"/>
  <c r="BF2346"/>
  <c r="T2346"/>
  <c r="R2346"/>
  <c r="P2346"/>
  <c r="BI2343"/>
  <c r="BH2343"/>
  <c r="BG2343"/>
  <c r="BF2343"/>
  <c r="T2343"/>
  <c r="R2343"/>
  <c r="P2343"/>
  <c r="BI2341"/>
  <c r="BH2341"/>
  <c r="BG2341"/>
  <c r="BF2341"/>
  <c r="T2341"/>
  <c r="R2341"/>
  <c r="P2341"/>
  <c r="BI2339"/>
  <c r="BH2339"/>
  <c r="BG2339"/>
  <c r="BF2339"/>
  <c r="T2339"/>
  <c r="R2339"/>
  <c r="P2339"/>
  <c r="BI2337"/>
  <c r="BH2337"/>
  <c r="BG2337"/>
  <c r="BF2337"/>
  <c r="T2337"/>
  <c r="R2337"/>
  <c r="P2337"/>
  <c r="BI2335"/>
  <c r="BH2335"/>
  <c r="BG2335"/>
  <c r="BF2335"/>
  <c r="T2335"/>
  <c r="R2335"/>
  <c r="P2335"/>
  <c r="BI2332"/>
  <c r="BH2332"/>
  <c r="BG2332"/>
  <c r="BF2332"/>
  <c r="T2332"/>
  <c r="R2332"/>
  <c r="P2332"/>
  <c r="BI2329"/>
  <c r="BH2329"/>
  <c r="BG2329"/>
  <c r="BF2329"/>
  <c r="T2329"/>
  <c r="R2329"/>
  <c r="P2329"/>
  <c r="BI2326"/>
  <c r="BH2326"/>
  <c r="BG2326"/>
  <c r="BF2326"/>
  <c r="T2326"/>
  <c r="R2326"/>
  <c r="P2326"/>
  <c r="BI2323"/>
  <c r="BH2323"/>
  <c r="BG2323"/>
  <c r="BF2323"/>
  <c r="T2323"/>
  <c r="R2323"/>
  <c r="P2323"/>
  <c r="BI2320"/>
  <c r="BH2320"/>
  <c r="BG2320"/>
  <c r="BF2320"/>
  <c r="T2320"/>
  <c r="R2320"/>
  <c r="P2320"/>
  <c r="BI2317"/>
  <c r="BH2317"/>
  <c r="BG2317"/>
  <c r="BF2317"/>
  <c r="T2317"/>
  <c r="R2317"/>
  <c r="P2317"/>
  <c r="BI2315"/>
  <c r="BH2315"/>
  <c r="BG2315"/>
  <c r="BF2315"/>
  <c r="T2315"/>
  <c r="R2315"/>
  <c r="P2315"/>
  <c r="BI2312"/>
  <c r="BH2312"/>
  <c r="BG2312"/>
  <c r="BF2312"/>
  <c r="T2312"/>
  <c r="R2312"/>
  <c r="P2312"/>
  <c r="BI2309"/>
  <c r="BH2309"/>
  <c r="BG2309"/>
  <c r="BF2309"/>
  <c r="T2309"/>
  <c r="R2309"/>
  <c r="P2309"/>
  <c r="BI2306"/>
  <c r="BH2306"/>
  <c r="BG2306"/>
  <c r="BF2306"/>
  <c r="T2306"/>
  <c r="R2306"/>
  <c r="P2306"/>
  <c r="BI2303"/>
  <c r="BH2303"/>
  <c r="BG2303"/>
  <c r="BF2303"/>
  <c r="T2303"/>
  <c r="R2303"/>
  <c r="P2303"/>
  <c r="BI2300"/>
  <c r="BH2300"/>
  <c r="BG2300"/>
  <c r="BF2300"/>
  <c r="T2300"/>
  <c r="R2300"/>
  <c r="P2300"/>
  <c r="BI2297"/>
  <c r="BH2297"/>
  <c r="BG2297"/>
  <c r="BF2297"/>
  <c r="T2297"/>
  <c r="R2297"/>
  <c r="P2297"/>
  <c r="BI2294"/>
  <c r="BH2294"/>
  <c r="BG2294"/>
  <c r="BF2294"/>
  <c r="T2294"/>
  <c r="R2294"/>
  <c r="P2294"/>
  <c r="BI2291"/>
  <c r="BH2291"/>
  <c r="BG2291"/>
  <c r="BF2291"/>
  <c r="T2291"/>
  <c r="R2291"/>
  <c r="P2291"/>
  <c r="BI2288"/>
  <c r="BH2288"/>
  <c r="BG2288"/>
  <c r="BF2288"/>
  <c r="T2288"/>
  <c r="R2288"/>
  <c r="P2288"/>
  <c r="BI2285"/>
  <c r="BH2285"/>
  <c r="BG2285"/>
  <c r="BF2285"/>
  <c r="T2285"/>
  <c r="R2285"/>
  <c r="P2285"/>
  <c r="BI2282"/>
  <c r="BH2282"/>
  <c r="BG2282"/>
  <c r="BF2282"/>
  <c r="T2282"/>
  <c r="R2282"/>
  <c r="P2282"/>
  <c r="BI2279"/>
  <c r="BH2279"/>
  <c r="BG2279"/>
  <c r="BF2279"/>
  <c r="T2279"/>
  <c r="R2279"/>
  <c r="P2279"/>
  <c r="BI2276"/>
  <c r="BH2276"/>
  <c r="BG2276"/>
  <c r="BF2276"/>
  <c r="T2276"/>
  <c r="R2276"/>
  <c r="P2276"/>
  <c r="BI2273"/>
  <c r="BH2273"/>
  <c r="BG2273"/>
  <c r="BF2273"/>
  <c r="T2273"/>
  <c r="R2273"/>
  <c r="P2273"/>
  <c r="BI2270"/>
  <c r="BH2270"/>
  <c r="BG2270"/>
  <c r="BF2270"/>
  <c r="T2270"/>
  <c r="R2270"/>
  <c r="P2270"/>
  <c r="BI2267"/>
  <c r="BH2267"/>
  <c r="BG2267"/>
  <c r="BF2267"/>
  <c r="T2267"/>
  <c r="R2267"/>
  <c r="P2267"/>
  <c r="BI2264"/>
  <c r="BH2264"/>
  <c r="BG2264"/>
  <c r="BF2264"/>
  <c r="T2264"/>
  <c r="R2264"/>
  <c r="P2264"/>
  <c r="BI2261"/>
  <c r="BH2261"/>
  <c r="BG2261"/>
  <c r="BF2261"/>
  <c r="T2261"/>
  <c r="R2261"/>
  <c r="P2261"/>
  <c r="BI2258"/>
  <c r="BH2258"/>
  <c r="BG2258"/>
  <c r="BF2258"/>
  <c r="T2258"/>
  <c r="R2258"/>
  <c r="P2258"/>
  <c r="BI2255"/>
  <c r="BH2255"/>
  <c r="BG2255"/>
  <c r="BF2255"/>
  <c r="T2255"/>
  <c r="R2255"/>
  <c r="P2255"/>
  <c r="BI2252"/>
  <c r="BH2252"/>
  <c r="BG2252"/>
  <c r="BF2252"/>
  <c r="T2252"/>
  <c r="R2252"/>
  <c r="P2252"/>
  <c r="BI2250"/>
  <c r="BH2250"/>
  <c r="BG2250"/>
  <c r="BF2250"/>
  <c r="T2250"/>
  <c r="R2250"/>
  <c r="P2250"/>
  <c r="BI2247"/>
  <c r="BH2247"/>
  <c r="BG2247"/>
  <c r="BF2247"/>
  <c r="T2247"/>
  <c r="R2247"/>
  <c r="P2247"/>
  <c r="BI2244"/>
  <c r="BH2244"/>
  <c r="BG2244"/>
  <c r="BF2244"/>
  <c r="T2244"/>
  <c r="R2244"/>
  <c r="P2244"/>
  <c r="BI2241"/>
  <c r="BH2241"/>
  <c r="BG2241"/>
  <c r="BF2241"/>
  <c r="T2241"/>
  <c r="R2241"/>
  <c r="P2241"/>
  <c r="BI2238"/>
  <c r="BH2238"/>
  <c r="BG2238"/>
  <c r="BF2238"/>
  <c r="T2238"/>
  <c r="R2238"/>
  <c r="P2238"/>
  <c r="BI2235"/>
  <c r="BH2235"/>
  <c r="BG2235"/>
  <c r="BF2235"/>
  <c r="T2235"/>
  <c r="R2235"/>
  <c r="P2235"/>
  <c r="BI2232"/>
  <c r="BH2232"/>
  <c r="BG2232"/>
  <c r="BF2232"/>
  <c r="T2232"/>
  <c r="R2232"/>
  <c r="P2232"/>
  <c r="BI2229"/>
  <c r="BH2229"/>
  <c r="BG2229"/>
  <c r="BF2229"/>
  <c r="T2229"/>
  <c r="R2229"/>
  <c r="P2229"/>
  <c r="BI2226"/>
  <c r="BH2226"/>
  <c r="BG2226"/>
  <c r="BF2226"/>
  <c r="T2226"/>
  <c r="R2226"/>
  <c r="P2226"/>
  <c r="BI2223"/>
  <c r="BH2223"/>
  <c r="BG2223"/>
  <c r="BF2223"/>
  <c r="T2223"/>
  <c r="R2223"/>
  <c r="P2223"/>
  <c r="BI2220"/>
  <c r="BH2220"/>
  <c r="BG2220"/>
  <c r="BF2220"/>
  <c r="T2220"/>
  <c r="R2220"/>
  <c r="P2220"/>
  <c r="BI2217"/>
  <c r="BH2217"/>
  <c r="BG2217"/>
  <c r="BF2217"/>
  <c r="T2217"/>
  <c r="R2217"/>
  <c r="P2217"/>
  <c r="BI2215"/>
  <c r="BH2215"/>
  <c r="BG2215"/>
  <c r="BF2215"/>
  <c r="T2215"/>
  <c r="R2215"/>
  <c r="P2215"/>
  <c r="BI2212"/>
  <c r="BH2212"/>
  <c r="BG2212"/>
  <c r="BF2212"/>
  <c r="T2212"/>
  <c r="R2212"/>
  <c r="P2212"/>
  <c r="BI2210"/>
  <c r="BH2210"/>
  <c r="BG2210"/>
  <c r="BF2210"/>
  <c r="T2210"/>
  <c r="R2210"/>
  <c r="P2210"/>
  <c r="BI2208"/>
  <c r="BH2208"/>
  <c r="BG2208"/>
  <c r="BF2208"/>
  <c r="T2208"/>
  <c r="R2208"/>
  <c r="P2208"/>
  <c r="BI2204"/>
  <c r="BH2204"/>
  <c r="BG2204"/>
  <c r="BF2204"/>
  <c r="T2204"/>
  <c r="R2204"/>
  <c r="P2204"/>
  <c r="BI2201"/>
  <c r="BH2201"/>
  <c r="BG2201"/>
  <c r="BF2201"/>
  <c r="T2201"/>
  <c r="R2201"/>
  <c r="P2201"/>
  <c r="BI2198"/>
  <c r="BH2198"/>
  <c r="BG2198"/>
  <c r="BF2198"/>
  <c r="T2198"/>
  <c r="R2198"/>
  <c r="P2198"/>
  <c r="BI2195"/>
  <c r="BH2195"/>
  <c r="BG2195"/>
  <c r="BF2195"/>
  <c r="T2195"/>
  <c r="R2195"/>
  <c r="P2195"/>
  <c r="BI2192"/>
  <c r="BH2192"/>
  <c r="BG2192"/>
  <c r="BF2192"/>
  <c r="T2192"/>
  <c r="R2192"/>
  <c r="P2192"/>
  <c r="BI2189"/>
  <c r="BH2189"/>
  <c r="BG2189"/>
  <c r="BF2189"/>
  <c r="T2189"/>
  <c r="R2189"/>
  <c r="P2189"/>
  <c r="BI2186"/>
  <c r="BH2186"/>
  <c r="BG2186"/>
  <c r="BF2186"/>
  <c r="T2186"/>
  <c r="R2186"/>
  <c r="P2186"/>
  <c r="BI2183"/>
  <c r="BH2183"/>
  <c r="BG2183"/>
  <c r="BF2183"/>
  <c r="T2183"/>
  <c r="R2183"/>
  <c r="P2183"/>
  <c r="BI2180"/>
  <c r="BH2180"/>
  <c r="BG2180"/>
  <c r="BF2180"/>
  <c r="T2180"/>
  <c r="R2180"/>
  <c r="P2180"/>
  <c r="BI2177"/>
  <c r="BH2177"/>
  <c r="BG2177"/>
  <c r="BF2177"/>
  <c r="T2177"/>
  <c r="R2177"/>
  <c r="P2177"/>
  <c r="BI2174"/>
  <c r="BH2174"/>
  <c r="BG2174"/>
  <c r="BF2174"/>
  <c r="T2174"/>
  <c r="R2174"/>
  <c r="P2174"/>
  <c r="BI2171"/>
  <c r="BH2171"/>
  <c r="BG2171"/>
  <c r="BF2171"/>
  <c r="T2171"/>
  <c r="R2171"/>
  <c r="P2171"/>
  <c r="BI2168"/>
  <c r="BH2168"/>
  <c r="BG2168"/>
  <c r="BF2168"/>
  <c r="T2168"/>
  <c r="R2168"/>
  <c r="P2168"/>
  <c r="BI2165"/>
  <c r="BH2165"/>
  <c r="BG2165"/>
  <c r="BF2165"/>
  <c r="T2165"/>
  <c r="R2165"/>
  <c r="P2165"/>
  <c r="BI2162"/>
  <c r="BH2162"/>
  <c r="BG2162"/>
  <c r="BF2162"/>
  <c r="T2162"/>
  <c r="R2162"/>
  <c r="P2162"/>
  <c r="BI2159"/>
  <c r="BH2159"/>
  <c r="BG2159"/>
  <c r="BF2159"/>
  <c r="T2159"/>
  <c r="R2159"/>
  <c r="P2159"/>
  <c r="BI2156"/>
  <c r="BH2156"/>
  <c r="BG2156"/>
  <c r="BF2156"/>
  <c r="T2156"/>
  <c r="R2156"/>
  <c r="P2156"/>
  <c r="BI2153"/>
  <c r="BH2153"/>
  <c r="BG2153"/>
  <c r="BF2153"/>
  <c r="T2153"/>
  <c r="R2153"/>
  <c r="P2153"/>
  <c r="BI2150"/>
  <c r="BH2150"/>
  <c r="BG2150"/>
  <c r="BF2150"/>
  <c r="T2150"/>
  <c r="R2150"/>
  <c r="P2150"/>
  <c r="BI2147"/>
  <c r="BH2147"/>
  <c r="BG2147"/>
  <c r="BF2147"/>
  <c r="T2147"/>
  <c r="R2147"/>
  <c r="P2147"/>
  <c r="BI2144"/>
  <c r="BH2144"/>
  <c r="BG2144"/>
  <c r="BF2144"/>
  <c r="T2144"/>
  <c r="R2144"/>
  <c r="P2144"/>
  <c r="BI2141"/>
  <c r="BH2141"/>
  <c r="BG2141"/>
  <c r="BF2141"/>
  <c r="T2141"/>
  <c r="R2141"/>
  <c r="P2141"/>
  <c r="BI2138"/>
  <c r="BH2138"/>
  <c r="BG2138"/>
  <c r="BF2138"/>
  <c r="T2138"/>
  <c r="R2138"/>
  <c r="P2138"/>
  <c r="BI2135"/>
  <c r="BH2135"/>
  <c r="BG2135"/>
  <c r="BF2135"/>
  <c r="T2135"/>
  <c r="R2135"/>
  <c r="P2135"/>
  <c r="BI2132"/>
  <c r="BH2132"/>
  <c r="BG2132"/>
  <c r="BF2132"/>
  <c r="T2132"/>
  <c r="R2132"/>
  <c r="P2132"/>
  <c r="BI2129"/>
  <c r="BH2129"/>
  <c r="BG2129"/>
  <c r="BF2129"/>
  <c r="T2129"/>
  <c r="R2129"/>
  <c r="P2129"/>
  <c r="BI2126"/>
  <c r="BH2126"/>
  <c r="BG2126"/>
  <c r="BF2126"/>
  <c r="T2126"/>
  <c r="R2126"/>
  <c r="P2126"/>
  <c r="BI2123"/>
  <c r="BH2123"/>
  <c r="BG2123"/>
  <c r="BF2123"/>
  <c r="T2123"/>
  <c r="R2123"/>
  <c r="P2123"/>
  <c r="BI2120"/>
  <c r="BH2120"/>
  <c r="BG2120"/>
  <c r="BF2120"/>
  <c r="T2120"/>
  <c r="R2120"/>
  <c r="P2120"/>
  <c r="BI2117"/>
  <c r="BH2117"/>
  <c r="BG2117"/>
  <c r="BF2117"/>
  <c r="T2117"/>
  <c r="R2117"/>
  <c r="P2117"/>
  <c r="BI2114"/>
  <c r="BH2114"/>
  <c r="BG2114"/>
  <c r="BF2114"/>
  <c r="T2114"/>
  <c r="R2114"/>
  <c r="P2114"/>
  <c r="BI2111"/>
  <c r="BH2111"/>
  <c r="BG2111"/>
  <c r="BF2111"/>
  <c r="T2111"/>
  <c r="R2111"/>
  <c r="P2111"/>
  <c r="BI2108"/>
  <c r="BH2108"/>
  <c r="BG2108"/>
  <c r="BF2108"/>
  <c r="T2108"/>
  <c r="R2108"/>
  <c r="P2108"/>
  <c r="BI2105"/>
  <c r="BH2105"/>
  <c r="BG2105"/>
  <c r="BF2105"/>
  <c r="T2105"/>
  <c r="R2105"/>
  <c r="P2105"/>
  <c r="BI2102"/>
  <c r="BH2102"/>
  <c r="BG2102"/>
  <c r="BF2102"/>
  <c r="T2102"/>
  <c r="R2102"/>
  <c r="P2102"/>
  <c r="BI2099"/>
  <c r="BH2099"/>
  <c r="BG2099"/>
  <c r="BF2099"/>
  <c r="T2099"/>
  <c r="R2099"/>
  <c r="P2099"/>
  <c r="BI2096"/>
  <c r="BH2096"/>
  <c r="BG2096"/>
  <c r="BF2096"/>
  <c r="T2096"/>
  <c r="R2096"/>
  <c r="P2096"/>
  <c r="BI2093"/>
  <c r="BH2093"/>
  <c r="BG2093"/>
  <c r="BF2093"/>
  <c r="T2093"/>
  <c r="R2093"/>
  <c r="P2093"/>
  <c r="BI2090"/>
  <c r="BH2090"/>
  <c r="BG2090"/>
  <c r="BF2090"/>
  <c r="T2090"/>
  <c r="R2090"/>
  <c r="P2090"/>
  <c r="BI2087"/>
  <c r="BH2087"/>
  <c r="BG2087"/>
  <c r="BF2087"/>
  <c r="T2087"/>
  <c r="R2087"/>
  <c r="P2087"/>
  <c r="BI2084"/>
  <c r="BH2084"/>
  <c r="BG2084"/>
  <c r="BF2084"/>
  <c r="T2084"/>
  <c r="R2084"/>
  <c r="P2084"/>
  <c r="BI2081"/>
  <c r="BH2081"/>
  <c r="BG2081"/>
  <c r="BF2081"/>
  <c r="T2081"/>
  <c r="R2081"/>
  <c r="P2081"/>
  <c r="BI2078"/>
  <c r="BH2078"/>
  <c r="BG2078"/>
  <c r="BF2078"/>
  <c r="T2078"/>
  <c r="R2078"/>
  <c r="P2078"/>
  <c r="BI2074"/>
  <c r="BH2074"/>
  <c r="BG2074"/>
  <c r="BF2074"/>
  <c r="T2074"/>
  <c r="R2074"/>
  <c r="P2074"/>
  <c r="BI2071"/>
  <c r="BH2071"/>
  <c r="BG2071"/>
  <c r="BF2071"/>
  <c r="T2071"/>
  <c r="R2071"/>
  <c r="P2071"/>
  <c r="BI2068"/>
  <c r="BH2068"/>
  <c r="BG2068"/>
  <c r="BF2068"/>
  <c r="T2068"/>
  <c r="R2068"/>
  <c r="P2068"/>
  <c r="BI2065"/>
  <c r="BH2065"/>
  <c r="BG2065"/>
  <c r="BF2065"/>
  <c r="T2065"/>
  <c r="R2065"/>
  <c r="P2065"/>
  <c r="BI2062"/>
  <c r="BH2062"/>
  <c r="BG2062"/>
  <c r="BF2062"/>
  <c r="T2062"/>
  <c r="R2062"/>
  <c r="P2062"/>
  <c r="BI2059"/>
  <c r="BH2059"/>
  <c r="BG2059"/>
  <c r="BF2059"/>
  <c r="T2059"/>
  <c r="R2059"/>
  <c r="P2059"/>
  <c r="BI2056"/>
  <c r="BH2056"/>
  <c r="BG2056"/>
  <c r="BF2056"/>
  <c r="T2056"/>
  <c r="R2056"/>
  <c r="P2056"/>
  <c r="BI2053"/>
  <c r="BH2053"/>
  <c r="BG2053"/>
  <c r="BF2053"/>
  <c r="T2053"/>
  <c r="R2053"/>
  <c r="P2053"/>
  <c r="BI2050"/>
  <c r="BH2050"/>
  <c r="BG2050"/>
  <c r="BF2050"/>
  <c r="T2050"/>
  <c r="R2050"/>
  <c r="P2050"/>
  <c r="BI2047"/>
  <c r="BH2047"/>
  <c r="BG2047"/>
  <c r="BF2047"/>
  <c r="T2047"/>
  <c r="R2047"/>
  <c r="P2047"/>
  <c r="BI2044"/>
  <c r="BH2044"/>
  <c r="BG2044"/>
  <c r="BF2044"/>
  <c r="T2044"/>
  <c r="R2044"/>
  <c r="P2044"/>
  <c r="BI2041"/>
  <c r="BH2041"/>
  <c r="BG2041"/>
  <c r="BF2041"/>
  <c r="T2041"/>
  <c r="R2041"/>
  <c r="P2041"/>
  <c r="BI2038"/>
  <c r="BH2038"/>
  <c r="BG2038"/>
  <c r="BF2038"/>
  <c r="T2038"/>
  <c r="R2038"/>
  <c r="P2038"/>
  <c r="BI2035"/>
  <c r="BH2035"/>
  <c r="BG2035"/>
  <c r="BF2035"/>
  <c r="T2035"/>
  <c r="R2035"/>
  <c r="P2035"/>
  <c r="BI2032"/>
  <c r="BH2032"/>
  <c r="BG2032"/>
  <c r="BF2032"/>
  <c r="T2032"/>
  <c r="R2032"/>
  <c r="P2032"/>
  <c r="BI2029"/>
  <c r="BH2029"/>
  <c r="BG2029"/>
  <c r="BF2029"/>
  <c r="T2029"/>
  <c r="R2029"/>
  <c r="P2029"/>
  <c r="BI2026"/>
  <c r="BH2026"/>
  <c r="BG2026"/>
  <c r="BF2026"/>
  <c r="T2026"/>
  <c r="R2026"/>
  <c r="P2026"/>
  <c r="BI2023"/>
  <c r="BH2023"/>
  <c r="BG2023"/>
  <c r="BF2023"/>
  <c r="T2023"/>
  <c r="R2023"/>
  <c r="P2023"/>
  <c r="BI2020"/>
  <c r="BH2020"/>
  <c r="BG2020"/>
  <c r="BF2020"/>
  <c r="T2020"/>
  <c r="R2020"/>
  <c r="P2020"/>
  <c r="BI2017"/>
  <c r="BH2017"/>
  <c r="BG2017"/>
  <c r="BF2017"/>
  <c r="T2017"/>
  <c r="R2017"/>
  <c r="P2017"/>
  <c r="BI2014"/>
  <c r="BH2014"/>
  <c r="BG2014"/>
  <c r="BF2014"/>
  <c r="T2014"/>
  <c r="R2014"/>
  <c r="P2014"/>
  <c r="BI2011"/>
  <c r="BH2011"/>
  <c r="BG2011"/>
  <c r="BF2011"/>
  <c r="T2011"/>
  <c r="R2011"/>
  <c r="P2011"/>
  <c r="BI2008"/>
  <c r="BH2008"/>
  <c r="BG2008"/>
  <c r="BF2008"/>
  <c r="T2008"/>
  <c r="R2008"/>
  <c r="P2008"/>
  <c r="BI2005"/>
  <c r="BH2005"/>
  <c r="BG2005"/>
  <c r="BF2005"/>
  <c r="T2005"/>
  <c r="R2005"/>
  <c r="P2005"/>
  <c r="BI2002"/>
  <c r="BH2002"/>
  <c r="BG2002"/>
  <c r="BF2002"/>
  <c r="T2002"/>
  <c r="R2002"/>
  <c r="P2002"/>
  <c r="BI1999"/>
  <c r="BH1999"/>
  <c r="BG1999"/>
  <c r="BF1999"/>
  <c r="T1999"/>
  <c r="R1999"/>
  <c r="P1999"/>
  <c r="BI1996"/>
  <c r="BH1996"/>
  <c r="BG1996"/>
  <c r="BF1996"/>
  <c r="T1996"/>
  <c r="R1996"/>
  <c r="P1996"/>
  <c r="BI1993"/>
  <c r="BH1993"/>
  <c r="BG1993"/>
  <c r="BF1993"/>
  <c r="T1993"/>
  <c r="R1993"/>
  <c r="P1993"/>
  <c r="BI1990"/>
  <c r="BH1990"/>
  <c r="BG1990"/>
  <c r="BF1990"/>
  <c r="T1990"/>
  <c r="R1990"/>
  <c r="P1990"/>
  <c r="BI1987"/>
  <c r="BH1987"/>
  <c r="BG1987"/>
  <c r="BF1987"/>
  <c r="T1987"/>
  <c r="R1987"/>
  <c r="P1987"/>
  <c r="BI1984"/>
  <c r="BH1984"/>
  <c r="BG1984"/>
  <c r="BF1984"/>
  <c r="T1984"/>
  <c r="R1984"/>
  <c r="P1984"/>
  <c r="BI1981"/>
  <c r="BH1981"/>
  <c r="BG1981"/>
  <c r="BF1981"/>
  <c r="T1981"/>
  <c r="R1981"/>
  <c r="P1981"/>
  <c r="BI1978"/>
  <c r="BH1978"/>
  <c r="BG1978"/>
  <c r="BF1978"/>
  <c r="T1978"/>
  <c r="R1978"/>
  <c r="P1978"/>
  <c r="BI1975"/>
  <c r="BH1975"/>
  <c r="BG1975"/>
  <c r="BF1975"/>
  <c r="T1975"/>
  <c r="R1975"/>
  <c r="P1975"/>
  <c r="BI1972"/>
  <c r="BH1972"/>
  <c r="BG1972"/>
  <c r="BF1972"/>
  <c r="T1972"/>
  <c r="R1972"/>
  <c r="P1972"/>
  <c r="BI1969"/>
  <c r="BH1969"/>
  <c r="BG1969"/>
  <c r="BF1969"/>
  <c r="T1969"/>
  <c r="R1969"/>
  <c r="P1969"/>
  <c r="BI1966"/>
  <c r="BH1966"/>
  <c r="BG1966"/>
  <c r="BF1966"/>
  <c r="T1966"/>
  <c r="R1966"/>
  <c r="P1966"/>
  <c r="BI1963"/>
  <c r="BH1963"/>
  <c r="BG1963"/>
  <c r="BF1963"/>
  <c r="T1963"/>
  <c r="R1963"/>
  <c r="P1963"/>
  <c r="BI1960"/>
  <c r="BH1960"/>
  <c r="BG1960"/>
  <c r="BF1960"/>
  <c r="T1960"/>
  <c r="R1960"/>
  <c r="P1960"/>
  <c r="BI1957"/>
  <c r="BH1957"/>
  <c r="BG1957"/>
  <c r="BF1957"/>
  <c r="T1957"/>
  <c r="R1957"/>
  <c r="P1957"/>
  <c r="BI1954"/>
  <c r="BH1954"/>
  <c r="BG1954"/>
  <c r="BF1954"/>
  <c r="T1954"/>
  <c r="R1954"/>
  <c r="P1954"/>
  <c r="BI1951"/>
  <c r="BH1951"/>
  <c r="BG1951"/>
  <c r="BF1951"/>
  <c r="T1951"/>
  <c r="R1951"/>
  <c r="P1951"/>
  <c r="BI1948"/>
  <c r="BH1948"/>
  <c r="BG1948"/>
  <c r="BF1948"/>
  <c r="T1948"/>
  <c r="R1948"/>
  <c r="P1948"/>
  <c r="BI1945"/>
  <c r="BH1945"/>
  <c r="BG1945"/>
  <c r="BF1945"/>
  <c r="T1945"/>
  <c r="R1945"/>
  <c r="P1945"/>
  <c r="BI1942"/>
  <c r="BH1942"/>
  <c r="BG1942"/>
  <c r="BF1942"/>
  <c r="T1942"/>
  <c r="R1942"/>
  <c r="P1942"/>
  <c r="BI1939"/>
  <c r="BH1939"/>
  <c r="BG1939"/>
  <c r="BF1939"/>
  <c r="T1939"/>
  <c r="R1939"/>
  <c r="P1939"/>
  <c r="BI1936"/>
  <c r="BH1936"/>
  <c r="BG1936"/>
  <c r="BF1936"/>
  <c r="T1936"/>
  <c r="R1936"/>
  <c r="P1936"/>
  <c r="BI1933"/>
  <c r="BH1933"/>
  <c r="BG1933"/>
  <c r="BF1933"/>
  <c r="T1933"/>
  <c r="R1933"/>
  <c r="P1933"/>
  <c r="BI1930"/>
  <c r="BH1930"/>
  <c r="BG1930"/>
  <c r="BF1930"/>
  <c r="T1930"/>
  <c r="R1930"/>
  <c r="P1930"/>
  <c r="BI1927"/>
  <c r="BH1927"/>
  <c r="BG1927"/>
  <c r="BF1927"/>
  <c r="T1927"/>
  <c r="R1927"/>
  <c r="P1927"/>
  <c r="BI1924"/>
  <c r="BH1924"/>
  <c r="BG1924"/>
  <c r="BF1924"/>
  <c r="T1924"/>
  <c r="R1924"/>
  <c r="P1924"/>
  <c r="BI1921"/>
  <c r="BH1921"/>
  <c r="BG1921"/>
  <c r="BF1921"/>
  <c r="T1921"/>
  <c r="R1921"/>
  <c r="P1921"/>
  <c r="BI1918"/>
  <c r="BH1918"/>
  <c r="BG1918"/>
  <c r="BF1918"/>
  <c r="T1918"/>
  <c r="R1918"/>
  <c r="P1918"/>
  <c r="BI1915"/>
  <c r="BH1915"/>
  <c r="BG1915"/>
  <c r="BF1915"/>
  <c r="T1915"/>
  <c r="R1915"/>
  <c r="P1915"/>
  <c r="BI1912"/>
  <c r="BH1912"/>
  <c r="BG1912"/>
  <c r="BF1912"/>
  <c r="T1912"/>
  <c r="R1912"/>
  <c r="P1912"/>
  <c r="BI1909"/>
  <c r="BH1909"/>
  <c r="BG1909"/>
  <c r="BF1909"/>
  <c r="T1909"/>
  <c r="R1909"/>
  <c r="P1909"/>
  <c r="BI1906"/>
  <c r="BH1906"/>
  <c r="BG1906"/>
  <c r="BF1906"/>
  <c r="T1906"/>
  <c r="R1906"/>
  <c r="P1906"/>
  <c r="BI1903"/>
  <c r="BH1903"/>
  <c r="BG1903"/>
  <c r="BF1903"/>
  <c r="T1903"/>
  <c r="R1903"/>
  <c r="P1903"/>
  <c r="BI1900"/>
  <c r="BH1900"/>
  <c r="BG1900"/>
  <c r="BF1900"/>
  <c r="T1900"/>
  <c r="R1900"/>
  <c r="P1900"/>
  <c r="BI1897"/>
  <c r="BH1897"/>
  <c r="BG1897"/>
  <c r="BF1897"/>
  <c r="T1897"/>
  <c r="R1897"/>
  <c r="P1897"/>
  <c r="BI1893"/>
  <c r="BH1893"/>
  <c r="BG1893"/>
  <c r="BF1893"/>
  <c r="T1893"/>
  <c r="R1893"/>
  <c r="P1893"/>
  <c r="BI1890"/>
  <c r="BH1890"/>
  <c r="BG1890"/>
  <c r="BF1890"/>
  <c r="T1890"/>
  <c r="R1890"/>
  <c r="P1890"/>
  <c r="BI1887"/>
  <c r="BH1887"/>
  <c r="BG1887"/>
  <c r="BF1887"/>
  <c r="T1887"/>
  <c r="R1887"/>
  <c r="P1887"/>
  <c r="BI1884"/>
  <c r="BH1884"/>
  <c r="BG1884"/>
  <c r="BF1884"/>
  <c r="T1884"/>
  <c r="R1884"/>
  <c r="P1884"/>
  <c r="BI1881"/>
  <c r="BH1881"/>
  <c r="BG1881"/>
  <c r="BF1881"/>
  <c r="T1881"/>
  <c r="R1881"/>
  <c r="P1881"/>
  <c r="BI1879"/>
  <c r="BH1879"/>
  <c r="BG1879"/>
  <c r="BF1879"/>
  <c r="T1879"/>
  <c r="R1879"/>
  <c r="P1879"/>
  <c r="BI1876"/>
  <c r="BH1876"/>
  <c r="BG1876"/>
  <c r="BF1876"/>
  <c r="T1876"/>
  <c r="R1876"/>
  <c r="P1876"/>
  <c r="BI1873"/>
  <c r="BH1873"/>
  <c r="BG1873"/>
  <c r="BF1873"/>
  <c r="T1873"/>
  <c r="R1873"/>
  <c r="P1873"/>
  <c r="BI1870"/>
  <c r="BH1870"/>
  <c r="BG1870"/>
  <c r="BF1870"/>
  <c r="T1870"/>
  <c r="R1870"/>
  <c r="P1870"/>
  <c r="BI1867"/>
  <c r="BH1867"/>
  <c r="BG1867"/>
  <c r="BF1867"/>
  <c r="T1867"/>
  <c r="R1867"/>
  <c r="P1867"/>
  <c r="BI1864"/>
  <c r="BH1864"/>
  <c r="BG1864"/>
  <c r="BF1864"/>
  <c r="T1864"/>
  <c r="R1864"/>
  <c r="P1864"/>
  <c r="BI1861"/>
  <c r="BH1861"/>
  <c r="BG1861"/>
  <c r="BF1861"/>
  <c r="T1861"/>
  <c r="R1861"/>
  <c r="P1861"/>
  <c r="BI1858"/>
  <c r="BH1858"/>
  <c r="BG1858"/>
  <c r="BF1858"/>
  <c r="T1858"/>
  <c r="R1858"/>
  <c r="P1858"/>
  <c r="BI1855"/>
  <c r="BH1855"/>
  <c r="BG1855"/>
  <c r="BF1855"/>
  <c r="T1855"/>
  <c r="R1855"/>
  <c r="P1855"/>
  <c r="BI1852"/>
  <c r="BH1852"/>
  <c r="BG1852"/>
  <c r="BF1852"/>
  <c r="T1852"/>
  <c r="R1852"/>
  <c r="P1852"/>
  <c r="BI1849"/>
  <c r="BH1849"/>
  <c r="BG1849"/>
  <c r="BF1849"/>
  <c r="T1849"/>
  <c r="R1849"/>
  <c r="P1849"/>
  <c r="BI1847"/>
  <c r="BH1847"/>
  <c r="BG1847"/>
  <c r="BF1847"/>
  <c r="T1847"/>
  <c r="R1847"/>
  <c r="P1847"/>
  <c r="BI1845"/>
  <c r="BH1845"/>
  <c r="BG1845"/>
  <c r="BF1845"/>
  <c r="T1845"/>
  <c r="R1845"/>
  <c r="P1845"/>
  <c r="BI1842"/>
  <c r="BH1842"/>
  <c r="BG1842"/>
  <c r="BF1842"/>
  <c r="T1842"/>
  <c r="R1842"/>
  <c r="P1842"/>
  <c r="BI1839"/>
  <c r="BH1839"/>
  <c r="BG1839"/>
  <c r="BF1839"/>
  <c r="T1839"/>
  <c r="R1839"/>
  <c r="P1839"/>
  <c r="BI1836"/>
  <c r="BH1836"/>
  <c r="BG1836"/>
  <c r="BF1836"/>
  <c r="T1836"/>
  <c r="R1836"/>
  <c r="P1836"/>
  <c r="BI1833"/>
  <c r="BH1833"/>
  <c r="BG1833"/>
  <c r="BF1833"/>
  <c r="T1833"/>
  <c r="R1833"/>
  <c r="P1833"/>
  <c r="BI1830"/>
  <c r="BH1830"/>
  <c r="BG1830"/>
  <c r="BF1830"/>
  <c r="T1830"/>
  <c r="R1830"/>
  <c r="P1830"/>
  <c r="BI1827"/>
  <c r="BH1827"/>
  <c r="BG1827"/>
  <c r="BF1827"/>
  <c r="T1827"/>
  <c r="R1827"/>
  <c r="P1827"/>
  <c r="BI1824"/>
  <c r="BH1824"/>
  <c r="BG1824"/>
  <c r="BF1824"/>
  <c r="T1824"/>
  <c r="R1824"/>
  <c r="P1824"/>
  <c r="BI1821"/>
  <c r="BH1821"/>
  <c r="BG1821"/>
  <c r="BF1821"/>
  <c r="T1821"/>
  <c r="R1821"/>
  <c r="P1821"/>
  <c r="BI1819"/>
  <c r="BH1819"/>
  <c r="BG1819"/>
  <c r="BF1819"/>
  <c r="T1819"/>
  <c r="R1819"/>
  <c r="P1819"/>
  <c r="BI1816"/>
  <c r="BH1816"/>
  <c r="BG1816"/>
  <c r="BF1816"/>
  <c r="T1816"/>
  <c r="R1816"/>
  <c r="P1816"/>
  <c r="BI1813"/>
  <c r="BH1813"/>
  <c r="BG1813"/>
  <c r="BF1813"/>
  <c r="T1813"/>
  <c r="R1813"/>
  <c r="P1813"/>
  <c r="BI1811"/>
  <c r="BH1811"/>
  <c r="BG1811"/>
  <c r="BF1811"/>
  <c r="T1811"/>
  <c r="R1811"/>
  <c r="P1811"/>
  <c r="BI1808"/>
  <c r="BH1808"/>
  <c r="BG1808"/>
  <c r="BF1808"/>
  <c r="T1808"/>
  <c r="R1808"/>
  <c r="P1808"/>
  <c r="BI1804"/>
  <c r="BH1804"/>
  <c r="BG1804"/>
  <c r="BF1804"/>
  <c r="T1804"/>
  <c r="R1804"/>
  <c r="P1804"/>
  <c r="BI1801"/>
  <c r="BH1801"/>
  <c r="BG1801"/>
  <c r="BF1801"/>
  <c r="T1801"/>
  <c r="R1801"/>
  <c r="P1801"/>
  <c r="BI1798"/>
  <c r="BH1798"/>
  <c r="BG1798"/>
  <c r="BF1798"/>
  <c r="T1798"/>
  <c r="R1798"/>
  <c r="P1798"/>
  <c r="BI1795"/>
  <c r="BH1795"/>
  <c r="BG1795"/>
  <c r="BF1795"/>
  <c r="T1795"/>
  <c r="R1795"/>
  <c r="P1795"/>
  <c r="BI1792"/>
  <c r="BH1792"/>
  <c r="BG1792"/>
  <c r="BF1792"/>
  <c r="T1792"/>
  <c r="R1792"/>
  <c r="P1792"/>
  <c r="BI1789"/>
  <c r="BH1789"/>
  <c r="BG1789"/>
  <c r="BF1789"/>
  <c r="T1789"/>
  <c r="R1789"/>
  <c r="P1789"/>
  <c r="BI1786"/>
  <c r="BH1786"/>
  <c r="BG1786"/>
  <c r="BF1786"/>
  <c r="T1786"/>
  <c r="R1786"/>
  <c r="P1786"/>
  <c r="BI1783"/>
  <c r="BH1783"/>
  <c r="BG1783"/>
  <c r="BF1783"/>
  <c r="T1783"/>
  <c r="R1783"/>
  <c r="P1783"/>
  <c r="BI1781"/>
  <c r="BH1781"/>
  <c r="BG1781"/>
  <c r="BF1781"/>
  <c r="T1781"/>
  <c r="R1781"/>
  <c r="P1781"/>
  <c r="BI1778"/>
  <c r="BH1778"/>
  <c r="BG1778"/>
  <c r="BF1778"/>
  <c r="T1778"/>
  <c r="R1778"/>
  <c r="P1778"/>
  <c r="BI1775"/>
  <c r="BH1775"/>
  <c r="BG1775"/>
  <c r="BF1775"/>
  <c r="T1775"/>
  <c r="R1775"/>
  <c r="P1775"/>
  <c r="BI1772"/>
  <c r="BH1772"/>
  <c r="BG1772"/>
  <c r="BF1772"/>
  <c r="T1772"/>
  <c r="R1772"/>
  <c r="P1772"/>
  <c r="BI1769"/>
  <c r="BH1769"/>
  <c r="BG1769"/>
  <c r="BF1769"/>
  <c r="T1769"/>
  <c r="R1769"/>
  <c r="P1769"/>
  <c r="BI1766"/>
  <c r="BH1766"/>
  <c r="BG1766"/>
  <c r="BF1766"/>
  <c r="T1766"/>
  <c r="R1766"/>
  <c r="P1766"/>
  <c r="BI1763"/>
  <c r="BH1763"/>
  <c r="BG1763"/>
  <c r="BF1763"/>
  <c r="T1763"/>
  <c r="R1763"/>
  <c r="P1763"/>
  <c r="BI1761"/>
  <c r="BH1761"/>
  <c r="BG1761"/>
  <c r="BF1761"/>
  <c r="T1761"/>
  <c r="R1761"/>
  <c r="P1761"/>
  <c r="BI1759"/>
  <c r="BH1759"/>
  <c r="BG1759"/>
  <c r="BF1759"/>
  <c r="T1759"/>
  <c r="R1759"/>
  <c r="P1759"/>
  <c r="BI1756"/>
  <c r="BH1756"/>
  <c r="BG1756"/>
  <c r="BF1756"/>
  <c r="T1756"/>
  <c r="R1756"/>
  <c r="P1756"/>
  <c r="BI1754"/>
  <c r="BH1754"/>
  <c r="BG1754"/>
  <c r="BF1754"/>
  <c r="T1754"/>
  <c r="R1754"/>
  <c r="P1754"/>
  <c r="BI1751"/>
  <c r="BH1751"/>
  <c r="BG1751"/>
  <c r="BF1751"/>
  <c r="T1751"/>
  <c r="R1751"/>
  <c r="P1751"/>
  <c r="BI1748"/>
  <c r="BH1748"/>
  <c r="BG1748"/>
  <c r="BF1748"/>
  <c r="T1748"/>
  <c r="R1748"/>
  <c r="P1748"/>
  <c r="BI1745"/>
  <c r="BH1745"/>
  <c r="BG1745"/>
  <c r="BF1745"/>
  <c r="T1745"/>
  <c r="R1745"/>
  <c r="P1745"/>
  <c r="BI1742"/>
  <c r="BH1742"/>
  <c r="BG1742"/>
  <c r="BF1742"/>
  <c r="T1742"/>
  <c r="R1742"/>
  <c r="P1742"/>
  <c r="BI1739"/>
  <c r="BH1739"/>
  <c r="BG1739"/>
  <c r="BF1739"/>
  <c r="T1739"/>
  <c r="R1739"/>
  <c r="P1739"/>
  <c r="BI1737"/>
  <c r="BH1737"/>
  <c r="BG1737"/>
  <c r="BF1737"/>
  <c r="T1737"/>
  <c r="R1737"/>
  <c r="P1737"/>
  <c r="BI1734"/>
  <c r="BH1734"/>
  <c r="BG1734"/>
  <c r="BF1734"/>
  <c r="T1734"/>
  <c r="R1734"/>
  <c r="P1734"/>
  <c r="BI1730"/>
  <c r="BH1730"/>
  <c r="BG1730"/>
  <c r="BF1730"/>
  <c r="T1730"/>
  <c r="R1730"/>
  <c r="P1730"/>
  <c r="BI1727"/>
  <c r="BH1727"/>
  <c r="BG1727"/>
  <c r="BF1727"/>
  <c r="T1727"/>
  <c r="R1727"/>
  <c r="P1727"/>
  <c r="BI1724"/>
  <c r="BH1724"/>
  <c r="BG1724"/>
  <c r="BF1724"/>
  <c r="T1724"/>
  <c r="R1724"/>
  <c r="P1724"/>
  <c r="BI1721"/>
  <c r="BH1721"/>
  <c r="BG1721"/>
  <c r="BF1721"/>
  <c r="T1721"/>
  <c r="R1721"/>
  <c r="P1721"/>
  <c r="BI1718"/>
  <c r="BH1718"/>
  <c r="BG1718"/>
  <c r="BF1718"/>
  <c r="T1718"/>
  <c r="R1718"/>
  <c r="P1718"/>
  <c r="BI1715"/>
  <c r="BH1715"/>
  <c r="BG1715"/>
  <c r="BF1715"/>
  <c r="T1715"/>
  <c r="R1715"/>
  <c r="P1715"/>
  <c r="BI1712"/>
  <c r="BH1712"/>
  <c r="BG1712"/>
  <c r="BF1712"/>
  <c r="T1712"/>
  <c r="R1712"/>
  <c r="P1712"/>
  <c r="BI1710"/>
  <c r="BH1710"/>
  <c r="BG1710"/>
  <c r="BF1710"/>
  <c r="T1710"/>
  <c r="R1710"/>
  <c r="P1710"/>
  <c r="BI1707"/>
  <c r="BH1707"/>
  <c r="BG1707"/>
  <c r="BF1707"/>
  <c r="T1707"/>
  <c r="R1707"/>
  <c r="P1707"/>
  <c r="BI1704"/>
  <c r="BH1704"/>
  <c r="BG1704"/>
  <c r="BF1704"/>
  <c r="T1704"/>
  <c r="R1704"/>
  <c r="P1704"/>
  <c r="BI1702"/>
  <c r="BH1702"/>
  <c r="BG1702"/>
  <c r="BF1702"/>
  <c r="T1702"/>
  <c r="R1702"/>
  <c r="P1702"/>
  <c r="BI1699"/>
  <c r="BH1699"/>
  <c r="BG1699"/>
  <c r="BF1699"/>
  <c r="T1699"/>
  <c r="R1699"/>
  <c r="P1699"/>
  <c r="BI1696"/>
  <c r="BH1696"/>
  <c r="BG1696"/>
  <c r="BF1696"/>
  <c r="T1696"/>
  <c r="R1696"/>
  <c r="P1696"/>
  <c r="BI1693"/>
  <c r="BH1693"/>
  <c r="BG1693"/>
  <c r="BF1693"/>
  <c r="T1693"/>
  <c r="R1693"/>
  <c r="P1693"/>
  <c r="BI1690"/>
  <c r="BH1690"/>
  <c r="BG1690"/>
  <c r="BF1690"/>
  <c r="T1690"/>
  <c r="R1690"/>
  <c r="P1690"/>
  <c r="BI1687"/>
  <c r="BH1687"/>
  <c r="BG1687"/>
  <c r="BF1687"/>
  <c r="T1687"/>
  <c r="R1687"/>
  <c r="P1687"/>
  <c r="BI1684"/>
  <c r="BH1684"/>
  <c r="BG1684"/>
  <c r="BF1684"/>
  <c r="T1684"/>
  <c r="R1684"/>
  <c r="P1684"/>
  <c r="BI1681"/>
  <c r="BH1681"/>
  <c r="BG1681"/>
  <c r="BF1681"/>
  <c r="T1681"/>
  <c r="R1681"/>
  <c r="P1681"/>
  <c r="BI1679"/>
  <c r="BH1679"/>
  <c r="BG1679"/>
  <c r="BF1679"/>
  <c r="T1679"/>
  <c r="R1679"/>
  <c r="P1679"/>
  <c r="BI1676"/>
  <c r="BH1676"/>
  <c r="BG1676"/>
  <c r="BF1676"/>
  <c r="T1676"/>
  <c r="R1676"/>
  <c r="P1676"/>
  <c r="BI1673"/>
  <c r="BH1673"/>
  <c r="BG1673"/>
  <c r="BF1673"/>
  <c r="T1673"/>
  <c r="R1673"/>
  <c r="P1673"/>
  <c r="BI1670"/>
  <c r="BH1670"/>
  <c r="BG1670"/>
  <c r="BF1670"/>
  <c r="T1670"/>
  <c r="R1670"/>
  <c r="P1670"/>
  <c r="BI1667"/>
  <c r="BH1667"/>
  <c r="BG1667"/>
  <c r="BF1667"/>
  <c r="T1667"/>
  <c r="R1667"/>
  <c r="P1667"/>
  <c r="BI1664"/>
  <c r="BH1664"/>
  <c r="BG1664"/>
  <c r="BF1664"/>
  <c r="T1664"/>
  <c r="R1664"/>
  <c r="P1664"/>
  <c r="BI1661"/>
  <c r="BH1661"/>
  <c r="BG1661"/>
  <c r="BF1661"/>
  <c r="T1661"/>
  <c r="R1661"/>
  <c r="P1661"/>
  <c r="BI1659"/>
  <c r="BH1659"/>
  <c r="BG1659"/>
  <c r="BF1659"/>
  <c r="T1659"/>
  <c r="R1659"/>
  <c r="P1659"/>
  <c r="BI1656"/>
  <c r="BH1656"/>
  <c r="BG1656"/>
  <c r="BF1656"/>
  <c r="T1656"/>
  <c r="R1656"/>
  <c r="P1656"/>
  <c r="BI1653"/>
  <c r="BH1653"/>
  <c r="BG1653"/>
  <c r="BF1653"/>
  <c r="T1653"/>
  <c r="R1653"/>
  <c r="P1653"/>
  <c r="BI1649"/>
  <c r="BH1649"/>
  <c r="BG1649"/>
  <c r="BF1649"/>
  <c r="T1649"/>
  <c r="R1649"/>
  <c r="P1649"/>
  <c r="BI1646"/>
  <c r="BH1646"/>
  <c r="BG1646"/>
  <c r="BF1646"/>
  <c r="T1646"/>
  <c r="R1646"/>
  <c r="P1646"/>
  <c r="BI1643"/>
  <c r="BH1643"/>
  <c r="BG1643"/>
  <c r="BF1643"/>
  <c r="T1643"/>
  <c r="R1643"/>
  <c r="P1643"/>
  <c r="BI1640"/>
  <c r="BH1640"/>
  <c r="BG1640"/>
  <c r="BF1640"/>
  <c r="T1640"/>
  <c r="R1640"/>
  <c r="P1640"/>
  <c r="BI1637"/>
  <c r="BH1637"/>
  <c r="BG1637"/>
  <c r="BF1637"/>
  <c r="T1637"/>
  <c r="R1637"/>
  <c r="P1637"/>
  <c r="BI1634"/>
  <c r="BH1634"/>
  <c r="BG1634"/>
  <c r="BF1634"/>
  <c r="T1634"/>
  <c r="R1634"/>
  <c r="P1634"/>
  <c r="BI1631"/>
  <c r="BH1631"/>
  <c r="BG1631"/>
  <c r="BF1631"/>
  <c r="T1631"/>
  <c r="R1631"/>
  <c r="P1631"/>
  <c r="BI1629"/>
  <c r="BH1629"/>
  <c r="BG1629"/>
  <c r="BF1629"/>
  <c r="T1629"/>
  <c r="R1629"/>
  <c r="P1629"/>
  <c r="BI1626"/>
  <c r="BH1626"/>
  <c r="BG1626"/>
  <c r="BF1626"/>
  <c r="T1626"/>
  <c r="R1626"/>
  <c r="P1626"/>
  <c r="BI1624"/>
  <c r="BH1624"/>
  <c r="BG1624"/>
  <c r="BF1624"/>
  <c r="T1624"/>
  <c r="R1624"/>
  <c r="P1624"/>
  <c r="BI1621"/>
  <c r="BH1621"/>
  <c r="BG1621"/>
  <c r="BF1621"/>
  <c r="T1621"/>
  <c r="R1621"/>
  <c r="P1621"/>
  <c r="BI1618"/>
  <c r="BH1618"/>
  <c r="BG1618"/>
  <c r="BF1618"/>
  <c r="T1618"/>
  <c r="R1618"/>
  <c r="P1618"/>
  <c r="BI1614"/>
  <c r="BH1614"/>
  <c r="BG1614"/>
  <c r="BF1614"/>
  <c r="T1614"/>
  <c r="R1614"/>
  <c r="P1614"/>
  <c r="BI1611"/>
  <c r="BH1611"/>
  <c r="BG1611"/>
  <c r="BF1611"/>
  <c r="T1611"/>
  <c r="R1611"/>
  <c r="P1611"/>
  <c r="BI1608"/>
  <c r="BH1608"/>
  <c r="BG1608"/>
  <c r="BF1608"/>
  <c r="T1608"/>
  <c r="R1608"/>
  <c r="P1608"/>
  <c r="BI1605"/>
  <c r="BH1605"/>
  <c r="BG1605"/>
  <c r="BF1605"/>
  <c r="T1605"/>
  <c r="R1605"/>
  <c r="P1605"/>
  <c r="BI1602"/>
  <c r="BH1602"/>
  <c r="BG1602"/>
  <c r="BF1602"/>
  <c r="T1602"/>
  <c r="R1602"/>
  <c r="P1602"/>
  <c r="BI1599"/>
  <c r="BH1599"/>
  <c r="BG1599"/>
  <c r="BF1599"/>
  <c r="T1599"/>
  <c r="R1599"/>
  <c r="P1599"/>
  <c r="BI1596"/>
  <c r="BH1596"/>
  <c r="BG1596"/>
  <c r="BF1596"/>
  <c r="T1596"/>
  <c r="R1596"/>
  <c r="P1596"/>
  <c r="BI1594"/>
  <c r="BH1594"/>
  <c r="BG1594"/>
  <c r="BF1594"/>
  <c r="T1594"/>
  <c r="R1594"/>
  <c r="P1594"/>
  <c r="BI1591"/>
  <c r="BH1591"/>
  <c r="BG1591"/>
  <c r="BF1591"/>
  <c r="T1591"/>
  <c r="R1591"/>
  <c r="P1591"/>
  <c r="BI1588"/>
  <c r="BH1588"/>
  <c r="BG1588"/>
  <c r="BF1588"/>
  <c r="T1588"/>
  <c r="R1588"/>
  <c r="P1588"/>
  <c r="BI1585"/>
  <c r="BH1585"/>
  <c r="BG1585"/>
  <c r="BF1585"/>
  <c r="T1585"/>
  <c r="R1585"/>
  <c r="P1585"/>
  <c r="BI1582"/>
  <c r="BH1582"/>
  <c r="BG1582"/>
  <c r="BF1582"/>
  <c r="T1582"/>
  <c r="R1582"/>
  <c r="P1582"/>
  <c r="BI1580"/>
  <c r="BH1580"/>
  <c r="BG1580"/>
  <c r="BF1580"/>
  <c r="T1580"/>
  <c r="R1580"/>
  <c r="P1580"/>
  <c r="BI1577"/>
  <c r="BH1577"/>
  <c r="BG1577"/>
  <c r="BF1577"/>
  <c r="T1577"/>
  <c r="R1577"/>
  <c r="P1577"/>
  <c r="BI1574"/>
  <c r="BH1574"/>
  <c r="BG1574"/>
  <c r="BF1574"/>
  <c r="T1574"/>
  <c r="R1574"/>
  <c r="P1574"/>
  <c r="BI1571"/>
  <c r="BH1571"/>
  <c r="BG1571"/>
  <c r="BF1571"/>
  <c r="T1571"/>
  <c r="R1571"/>
  <c r="P1571"/>
  <c r="BI1569"/>
  <c r="BH1569"/>
  <c r="BG1569"/>
  <c r="BF1569"/>
  <c r="T1569"/>
  <c r="R1569"/>
  <c r="P1569"/>
  <c r="BI1566"/>
  <c r="BH1566"/>
  <c r="BG1566"/>
  <c r="BF1566"/>
  <c r="T1566"/>
  <c r="R1566"/>
  <c r="P1566"/>
  <c r="BI1563"/>
  <c r="BH1563"/>
  <c r="BG1563"/>
  <c r="BF1563"/>
  <c r="T1563"/>
  <c r="R1563"/>
  <c r="P1563"/>
  <c r="BI1560"/>
  <c r="BH1560"/>
  <c r="BG1560"/>
  <c r="BF1560"/>
  <c r="T1560"/>
  <c r="R1560"/>
  <c r="P1560"/>
  <c r="BI1557"/>
  <c r="BH1557"/>
  <c r="BG1557"/>
  <c r="BF1557"/>
  <c r="T1557"/>
  <c r="R1557"/>
  <c r="P1557"/>
  <c r="BI1554"/>
  <c r="BH1554"/>
  <c r="BG1554"/>
  <c r="BF1554"/>
  <c r="T1554"/>
  <c r="R1554"/>
  <c r="P1554"/>
  <c r="BI1551"/>
  <c r="BH1551"/>
  <c r="BG1551"/>
  <c r="BF1551"/>
  <c r="T1551"/>
  <c r="R1551"/>
  <c r="P1551"/>
  <c r="BI1548"/>
  <c r="BH1548"/>
  <c r="BG1548"/>
  <c r="BF1548"/>
  <c r="T1548"/>
  <c r="R1548"/>
  <c r="P1548"/>
  <c r="BI1545"/>
  <c r="BH1545"/>
  <c r="BG1545"/>
  <c r="BF1545"/>
  <c r="T1545"/>
  <c r="R1545"/>
  <c r="P1545"/>
  <c r="BI1542"/>
  <c r="BH1542"/>
  <c r="BG1542"/>
  <c r="BF1542"/>
  <c r="T1542"/>
  <c r="R1542"/>
  <c r="P1542"/>
  <c r="BI1539"/>
  <c r="BH1539"/>
  <c r="BG1539"/>
  <c r="BF1539"/>
  <c r="T1539"/>
  <c r="R1539"/>
  <c r="P1539"/>
  <c r="BI1537"/>
  <c r="BH1537"/>
  <c r="BG1537"/>
  <c r="BF1537"/>
  <c r="T1537"/>
  <c r="R1537"/>
  <c r="P1537"/>
  <c r="BI1534"/>
  <c r="BH1534"/>
  <c r="BG1534"/>
  <c r="BF1534"/>
  <c r="T1534"/>
  <c r="R1534"/>
  <c r="P1534"/>
  <c r="BI1531"/>
  <c r="BH1531"/>
  <c r="BG1531"/>
  <c r="BF1531"/>
  <c r="T1531"/>
  <c r="R1531"/>
  <c r="P1531"/>
  <c r="BI1527"/>
  <c r="BH1527"/>
  <c r="BG1527"/>
  <c r="BF1527"/>
  <c r="T1527"/>
  <c r="R1527"/>
  <c r="P1527"/>
  <c r="BI1524"/>
  <c r="BH1524"/>
  <c r="BG1524"/>
  <c r="BF1524"/>
  <c r="T1524"/>
  <c r="R1524"/>
  <c r="P1524"/>
  <c r="BI1521"/>
  <c r="BH1521"/>
  <c r="BG1521"/>
  <c r="BF1521"/>
  <c r="T1521"/>
  <c r="R1521"/>
  <c r="P1521"/>
  <c r="BI1518"/>
  <c r="BH1518"/>
  <c r="BG1518"/>
  <c r="BF1518"/>
  <c r="T1518"/>
  <c r="R1518"/>
  <c r="P1518"/>
  <c r="BI1515"/>
  <c r="BH1515"/>
  <c r="BG1515"/>
  <c r="BF1515"/>
  <c r="T1515"/>
  <c r="R1515"/>
  <c r="P1515"/>
  <c r="BI1512"/>
  <c r="BH1512"/>
  <c r="BG1512"/>
  <c r="BF1512"/>
  <c r="T1512"/>
  <c r="R1512"/>
  <c r="P1512"/>
  <c r="BI1509"/>
  <c r="BH1509"/>
  <c r="BG1509"/>
  <c r="BF1509"/>
  <c r="T1509"/>
  <c r="R1509"/>
  <c r="P1509"/>
  <c r="BI1506"/>
  <c r="BH1506"/>
  <c r="BG1506"/>
  <c r="BF1506"/>
  <c r="T1506"/>
  <c r="R1506"/>
  <c r="P1506"/>
  <c r="BI1503"/>
  <c r="BH1503"/>
  <c r="BG1503"/>
  <c r="BF1503"/>
  <c r="T1503"/>
  <c r="R1503"/>
  <c r="P1503"/>
  <c r="BI1500"/>
  <c r="BH1500"/>
  <c r="BG1500"/>
  <c r="BF1500"/>
  <c r="T1500"/>
  <c r="R1500"/>
  <c r="P1500"/>
  <c r="BI1497"/>
  <c r="BH1497"/>
  <c r="BG1497"/>
  <c r="BF1497"/>
  <c r="T1497"/>
  <c r="R1497"/>
  <c r="P1497"/>
  <c r="BI1494"/>
  <c r="BH1494"/>
  <c r="BG1494"/>
  <c r="BF1494"/>
  <c r="T1494"/>
  <c r="R1494"/>
  <c r="P1494"/>
  <c r="BI1491"/>
  <c r="BH1491"/>
  <c r="BG1491"/>
  <c r="BF1491"/>
  <c r="T1491"/>
  <c r="R1491"/>
  <c r="P1491"/>
  <c r="BI1489"/>
  <c r="BH1489"/>
  <c r="BG1489"/>
  <c r="BF1489"/>
  <c r="T1489"/>
  <c r="R1489"/>
  <c r="P1489"/>
  <c r="BI1486"/>
  <c r="BH1486"/>
  <c r="BG1486"/>
  <c r="BF1486"/>
  <c r="T1486"/>
  <c r="R1486"/>
  <c r="P1486"/>
  <c r="BI1484"/>
  <c r="BH1484"/>
  <c r="BG1484"/>
  <c r="BF1484"/>
  <c r="T1484"/>
  <c r="R1484"/>
  <c r="P1484"/>
  <c r="BI1481"/>
  <c r="BH1481"/>
  <c r="BG1481"/>
  <c r="BF1481"/>
  <c r="T1481"/>
  <c r="R1481"/>
  <c r="P1481"/>
  <c r="BI1478"/>
  <c r="BH1478"/>
  <c r="BG1478"/>
  <c r="BF1478"/>
  <c r="T1478"/>
  <c r="R1478"/>
  <c r="P1478"/>
  <c r="BI1475"/>
  <c r="BH1475"/>
  <c r="BG1475"/>
  <c r="BF1475"/>
  <c r="T1475"/>
  <c r="R1475"/>
  <c r="P1475"/>
  <c r="BI1472"/>
  <c r="BH1472"/>
  <c r="BG1472"/>
  <c r="BF1472"/>
  <c r="T1472"/>
  <c r="R1472"/>
  <c r="P1472"/>
  <c r="BI1469"/>
  <c r="BH1469"/>
  <c r="BG1469"/>
  <c r="BF1469"/>
  <c r="T1469"/>
  <c r="R1469"/>
  <c r="P1469"/>
  <c r="BI1466"/>
  <c r="BH1466"/>
  <c r="BG1466"/>
  <c r="BF1466"/>
  <c r="T1466"/>
  <c r="R1466"/>
  <c r="P1466"/>
  <c r="BI1463"/>
  <c r="BH1463"/>
  <c r="BG1463"/>
  <c r="BF1463"/>
  <c r="T1463"/>
  <c r="R1463"/>
  <c r="P1463"/>
  <c r="BI1461"/>
  <c r="BH1461"/>
  <c r="BG1461"/>
  <c r="BF1461"/>
  <c r="T1461"/>
  <c r="R1461"/>
  <c r="P1461"/>
  <c r="BI1458"/>
  <c r="BH1458"/>
  <c r="BG1458"/>
  <c r="BF1458"/>
  <c r="T1458"/>
  <c r="R1458"/>
  <c r="P1458"/>
  <c r="BI1455"/>
  <c r="BH1455"/>
  <c r="BG1455"/>
  <c r="BF1455"/>
  <c r="T1455"/>
  <c r="R1455"/>
  <c r="P1455"/>
  <c r="BI1452"/>
  <c r="BH1452"/>
  <c r="BG1452"/>
  <c r="BF1452"/>
  <c r="T1452"/>
  <c r="R1452"/>
  <c r="P1452"/>
  <c r="BI1449"/>
  <c r="BH1449"/>
  <c r="BG1449"/>
  <c r="BF1449"/>
  <c r="T1449"/>
  <c r="R1449"/>
  <c r="P1449"/>
  <c r="BI1446"/>
  <c r="BH1446"/>
  <c r="BG1446"/>
  <c r="BF1446"/>
  <c r="T1446"/>
  <c r="R1446"/>
  <c r="P1446"/>
  <c r="BI1443"/>
  <c r="BH1443"/>
  <c r="BG1443"/>
  <c r="BF1443"/>
  <c r="T1443"/>
  <c r="R1443"/>
  <c r="P1443"/>
  <c r="BI1440"/>
  <c r="BH1440"/>
  <c r="BG1440"/>
  <c r="BF1440"/>
  <c r="T1440"/>
  <c r="R1440"/>
  <c r="P1440"/>
  <c r="BI1437"/>
  <c r="BH1437"/>
  <c r="BG1437"/>
  <c r="BF1437"/>
  <c r="T1437"/>
  <c r="R1437"/>
  <c r="P1437"/>
  <c r="BI1435"/>
  <c r="BH1435"/>
  <c r="BG1435"/>
  <c r="BF1435"/>
  <c r="T1435"/>
  <c r="R1435"/>
  <c r="P1435"/>
  <c r="BI1432"/>
  <c r="BH1432"/>
  <c r="BG1432"/>
  <c r="BF1432"/>
  <c r="T1432"/>
  <c r="R1432"/>
  <c r="P1432"/>
  <c r="BI1429"/>
  <c r="BH1429"/>
  <c r="BG1429"/>
  <c r="BF1429"/>
  <c r="T1429"/>
  <c r="R1429"/>
  <c r="P1429"/>
  <c r="BI1425"/>
  <c r="BH1425"/>
  <c r="BG1425"/>
  <c r="BF1425"/>
  <c r="T1425"/>
  <c r="R1425"/>
  <c r="P1425"/>
  <c r="BI1422"/>
  <c r="BH1422"/>
  <c r="BG1422"/>
  <c r="BF1422"/>
  <c r="T1422"/>
  <c r="R1422"/>
  <c r="P1422"/>
  <c r="BI1419"/>
  <c r="BH1419"/>
  <c r="BG1419"/>
  <c r="BF1419"/>
  <c r="T1419"/>
  <c r="R1419"/>
  <c r="P1419"/>
  <c r="BI1416"/>
  <c r="BH1416"/>
  <c r="BG1416"/>
  <c r="BF1416"/>
  <c r="T1416"/>
  <c r="R1416"/>
  <c r="P1416"/>
  <c r="BI1413"/>
  <c r="BH1413"/>
  <c r="BG1413"/>
  <c r="BF1413"/>
  <c r="T1413"/>
  <c r="R1413"/>
  <c r="P1413"/>
  <c r="BI1410"/>
  <c r="BH1410"/>
  <c r="BG1410"/>
  <c r="BF1410"/>
  <c r="T1410"/>
  <c r="R1410"/>
  <c r="P1410"/>
  <c r="BI1407"/>
  <c r="BH1407"/>
  <c r="BG1407"/>
  <c r="BF1407"/>
  <c r="T1407"/>
  <c r="R1407"/>
  <c r="P1407"/>
  <c r="BI1404"/>
  <c r="BH1404"/>
  <c r="BG1404"/>
  <c r="BF1404"/>
  <c r="T1404"/>
  <c r="R1404"/>
  <c r="P1404"/>
  <c r="BI1401"/>
  <c r="BH1401"/>
  <c r="BG1401"/>
  <c r="BF1401"/>
  <c r="T1401"/>
  <c r="R1401"/>
  <c r="P1401"/>
  <c r="BI1398"/>
  <c r="BH1398"/>
  <c r="BG1398"/>
  <c r="BF1398"/>
  <c r="T1398"/>
  <c r="R1398"/>
  <c r="P1398"/>
  <c r="BI1396"/>
  <c r="BH1396"/>
  <c r="BG1396"/>
  <c r="BF1396"/>
  <c r="T1396"/>
  <c r="R1396"/>
  <c r="P1396"/>
  <c r="BI1393"/>
  <c r="BH1393"/>
  <c r="BG1393"/>
  <c r="BF1393"/>
  <c r="T1393"/>
  <c r="R1393"/>
  <c r="P1393"/>
  <c r="BI1390"/>
  <c r="BH1390"/>
  <c r="BG1390"/>
  <c r="BF1390"/>
  <c r="T1390"/>
  <c r="R1390"/>
  <c r="P1390"/>
  <c r="BI1387"/>
  <c r="BH1387"/>
  <c r="BG1387"/>
  <c r="BF1387"/>
  <c r="T1387"/>
  <c r="R1387"/>
  <c r="P1387"/>
  <c r="BI1384"/>
  <c r="BH1384"/>
  <c r="BG1384"/>
  <c r="BF1384"/>
  <c r="T1384"/>
  <c r="R1384"/>
  <c r="P1384"/>
  <c r="BI1382"/>
  <c r="BH1382"/>
  <c r="BG1382"/>
  <c r="BF1382"/>
  <c r="T1382"/>
  <c r="R1382"/>
  <c r="P1382"/>
  <c r="BI1380"/>
  <c r="BH1380"/>
  <c r="BG1380"/>
  <c r="BF1380"/>
  <c r="T1380"/>
  <c r="R1380"/>
  <c r="P1380"/>
  <c r="BI1377"/>
  <c r="BH1377"/>
  <c r="BG1377"/>
  <c r="BF1377"/>
  <c r="T1377"/>
  <c r="R1377"/>
  <c r="P1377"/>
  <c r="BI1374"/>
  <c r="BH1374"/>
  <c r="BG1374"/>
  <c r="BF1374"/>
  <c r="T1374"/>
  <c r="R1374"/>
  <c r="P1374"/>
  <c r="BI1372"/>
  <c r="BH1372"/>
  <c r="BG1372"/>
  <c r="BF1372"/>
  <c r="T1372"/>
  <c r="R1372"/>
  <c r="P1372"/>
  <c r="BI1369"/>
  <c r="BH1369"/>
  <c r="BG1369"/>
  <c r="BF1369"/>
  <c r="T1369"/>
  <c r="R1369"/>
  <c r="P1369"/>
  <c r="BI1366"/>
  <c r="BH1366"/>
  <c r="BG1366"/>
  <c r="BF1366"/>
  <c r="T1366"/>
  <c r="R1366"/>
  <c r="P1366"/>
  <c r="BI1363"/>
  <c r="BH1363"/>
  <c r="BG1363"/>
  <c r="BF1363"/>
  <c r="T1363"/>
  <c r="R1363"/>
  <c r="P1363"/>
  <c r="BI1360"/>
  <c r="BH1360"/>
  <c r="BG1360"/>
  <c r="BF1360"/>
  <c r="T1360"/>
  <c r="R1360"/>
  <c r="P1360"/>
  <c r="BI1357"/>
  <c r="BH1357"/>
  <c r="BG1357"/>
  <c r="BF1357"/>
  <c r="T1357"/>
  <c r="R1357"/>
  <c r="P1357"/>
  <c r="BI1355"/>
  <c r="BH1355"/>
  <c r="BG1355"/>
  <c r="BF1355"/>
  <c r="T1355"/>
  <c r="R1355"/>
  <c r="P1355"/>
  <c r="BI1352"/>
  <c r="BH1352"/>
  <c r="BG1352"/>
  <c r="BF1352"/>
  <c r="T1352"/>
  <c r="R1352"/>
  <c r="P1352"/>
  <c r="BI1349"/>
  <c r="BH1349"/>
  <c r="BG1349"/>
  <c r="BF1349"/>
  <c r="T1349"/>
  <c r="R1349"/>
  <c r="P1349"/>
  <c r="BI1345"/>
  <c r="BH1345"/>
  <c r="BG1345"/>
  <c r="BF1345"/>
  <c r="T1345"/>
  <c r="R1345"/>
  <c r="P1345"/>
  <c r="BI1342"/>
  <c r="BH1342"/>
  <c r="BG1342"/>
  <c r="BF1342"/>
  <c r="T1342"/>
  <c r="R1342"/>
  <c r="P1342"/>
  <c r="BI1339"/>
  <c r="BH1339"/>
  <c r="BG1339"/>
  <c r="BF1339"/>
  <c r="T1339"/>
  <c r="R1339"/>
  <c r="P1339"/>
  <c r="BI1336"/>
  <c r="BH1336"/>
  <c r="BG1336"/>
  <c r="BF1336"/>
  <c r="T1336"/>
  <c r="R1336"/>
  <c r="P1336"/>
  <c r="BI1333"/>
  <c r="BH1333"/>
  <c r="BG1333"/>
  <c r="BF1333"/>
  <c r="T1333"/>
  <c r="R1333"/>
  <c r="P1333"/>
  <c r="BI1330"/>
  <c r="BH1330"/>
  <c r="BG1330"/>
  <c r="BF1330"/>
  <c r="T1330"/>
  <c r="R1330"/>
  <c r="P1330"/>
  <c r="BI1327"/>
  <c r="BH1327"/>
  <c r="BG1327"/>
  <c r="BF1327"/>
  <c r="T1327"/>
  <c r="R1327"/>
  <c r="P1327"/>
  <c r="BI1324"/>
  <c r="BH1324"/>
  <c r="BG1324"/>
  <c r="BF1324"/>
  <c r="T1324"/>
  <c r="R1324"/>
  <c r="P1324"/>
  <c r="BI1321"/>
  <c r="BH1321"/>
  <c r="BG1321"/>
  <c r="BF1321"/>
  <c r="T1321"/>
  <c r="R1321"/>
  <c r="P1321"/>
  <c r="BI1318"/>
  <c r="BH1318"/>
  <c r="BG1318"/>
  <c r="BF1318"/>
  <c r="T1318"/>
  <c r="R1318"/>
  <c r="P1318"/>
  <c r="BI1315"/>
  <c r="BH1315"/>
  <c r="BG1315"/>
  <c r="BF1315"/>
  <c r="T1315"/>
  <c r="R1315"/>
  <c r="P1315"/>
  <c r="BI1312"/>
  <c r="BH1312"/>
  <c r="BG1312"/>
  <c r="BF1312"/>
  <c r="T1312"/>
  <c r="R1312"/>
  <c r="P1312"/>
  <c r="BI1309"/>
  <c r="BH1309"/>
  <c r="BG1309"/>
  <c r="BF1309"/>
  <c r="T1309"/>
  <c r="R1309"/>
  <c r="P1309"/>
  <c r="BI1306"/>
  <c r="BH1306"/>
  <c r="BG1306"/>
  <c r="BF1306"/>
  <c r="T1306"/>
  <c r="R1306"/>
  <c r="P1306"/>
  <c r="BI1304"/>
  <c r="BH1304"/>
  <c r="BG1304"/>
  <c r="BF1304"/>
  <c r="T1304"/>
  <c r="R1304"/>
  <c r="P1304"/>
  <c r="BI1301"/>
  <c r="BH1301"/>
  <c r="BG1301"/>
  <c r="BF1301"/>
  <c r="T1301"/>
  <c r="R1301"/>
  <c r="P1301"/>
  <c r="BI1298"/>
  <c r="BH1298"/>
  <c r="BG1298"/>
  <c r="BF1298"/>
  <c r="T1298"/>
  <c r="R1298"/>
  <c r="P1298"/>
  <c r="BI1295"/>
  <c r="BH1295"/>
  <c r="BG1295"/>
  <c r="BF1295"/>
  <c r="T1295"/>
  <c r="R1295"/>
  <c r="P1295"/>
  <c r="BI1292"/>
  <c r="BH1292"/>
  <c r="BG1292"/>
  <c r="BF1292"/>
  <c r="T1292"/>
  <c r="R1292"/>
  <c r="P1292"/>
  <c r="BI1289"/>
  <c r="BH1289"/>
  <c r="BG1289"/>
  <c r="BF1289"/>
  <c r="T1289"/>
  <c r="R1289"/>
  <c r="P1289"/>
  <c r="BI1286"/>
  <c r="BH1286"/>
  <c r="BG1286"/>
  <c r="BF1286"/>
  <c r="T1286"/>
  <c r="R1286"/>
  <c r="P1286"/>
  <c r="BI1283"/>
  <c r="BH1283"/>
  <c r="BG1283"/>
  <c r="BF1283"/>
  <c r="T1283"/>
  <c r="R1283"/>
  <c r="P1283"/>
  <c r="BI1280"/>
  <c r="BH1280"/>
  <c r="BG1280"/>
  <c r="BF1280"/>
  <c r="T1280"/>
  <c r="R1280"/>
  <c r="P1280"/>
  <c r="BI1277"/>
  <c r="BH1277"/>
  <c r="BG1277"/>
  <c r="BF1277"/>
  <c r="T1277"/>
  <c r="R1277"/>
  <c r="P1277"/>
  <c r="BI1274"/>
  <c r="BH1274"/>
  <c r="BG1274"/>
  <c r="BF1274"/>
  <c r="T1274"/>
  <c r="R1274"/>
  <c r="P1274"/>
  <c r="BI1271"/>
  <c r="BH1271"/>
  <c r="BG1271"/>
  <c r="BF1271"/>
  <c r="T1271"/>
  <c r="R1271"/>
  <c r="P1271"/>
  <c r="BI1269"/>
  <c r="BH1269"/>
  <c r="BG1269"/>
  <c r="BF1269"/>
  <c r="T1269"/>
  <c r="R1269"/>
  <c r="P1269"/>
  <c r="BI1266"/>
  <c r="BH1266"/>
  <c r="BG1266"/>
  <c r="BF1266"/>
  <c r="T1266"/>
  <c r="R1266"/>
  <c r="P1266"/>
  <c r="BI1263"/>
  <c r="BH1263"/>
  <c r="BG1263"/>
  <c r="BF1263"/>
  <c r="T1263"/>
  <c r="R1263"/>
  <c r="P1263"/>
  <c r="BI1260"/>
  <c r="BH1260"/>
  <c r="BG1260"/>
  <c r="BF1260"/>
  <c r="T1260"/>
  <c r="R1260"/>
  <c r="P1260"/>
  <c r="BI1257"/>
  <c r="BH1257"/>
  <c r="BG1257"/>
  <c r="BF1257"/>
  <c r="T1257"/>
  <c r="R1257"/>
  <c r="P1257"/>
  <c r="BI1254"/>
  <c r="BH1254"/>
  <c r="BG1254"/>
  <c r="BF1254"/>
  <c r="T1254"/>
  <c r="R1254"/>
  <c r="P1254"/>
  <c r="BI1251"/>
  <c r="BH1251"/>
  <c r="BG1251"/>
  <c r="BF1251"/>
  <c r="T1251"/>
  <c r="R1251"/>
  <c r="P1251"/>
  <c r="BI1248"/>
  <c r="BH1248"/>
  <c r="BG1248"/>
  <c r="BF1248"/>
  <c r="T1248"/>
  <c r="R1248"/>
  <c r="P1248"/>
  <c r="BI1245"/>
  <c r="BH1245"/>
  <c r="BG1245"/>
  <c r="BF1245"/>
  <c r="T1245"/>
  <c r="R1245"/>
  <c r="P1245"/>
  <c r="BI1242"/>
  <c r="BH1242"/>
  <c r="BG1242"/>
  <c r="BF1242"/>
  <c r="T1242"/>
  <c r="R1242"/>
  <c r="P1242"/>
  <c r="BI1239"/>
  <c r="BH1239"/>
  <c r="BG1239"/>
  <c r="BF1239"/>
  <c r="T1239"/>
  <c r="R1239"/>
  <c r="P1239"/>
  <c r="BI1237"/>
  <c r="BH1237"/>
  <c r="BG1237"/>
  <c r="BF1237"/>
  <c r="T1237"/>
  <c r="R1237"/>
  <c r="P1237"/>
  <c r="BI1234"/>
  <c r="BH1234"/>
  <c r="BG1234"/>
  <c r="BF1234"/>
  <c r="T1234"/>
  <c r="R1234"/>
  <c r="P1234"/>
  <c r="BI1231"/>
  <c r="BH1231"/>
  <c r="BG1231"/>
  <c r="BF1231"/>
  <c r="T1231"/>
  <c r="R1231"/>
  <c r="P1231"/>
  <c r="BI1227"/>
  <c r="BH1227"/>
  <c r="BG1227"/>
  <c r="BF1227"/>
  <c r="T1227"/>
  <c r="R1227"/>
  <c r="P1227"/>
  <c r="BI1224"/>
  <c r="BH1224"/>
  <c r="BG1224"/>
  <c r="BF1224"/>
  <c r="T1224"/>
  <c r="R1224"/>
  <c r="P1224"/>
  <c r="BI1221"/>
  <c r="BH1221"/>
  <c r="BG1221"/>
  <c r="BF1221"/>
  <c r="T1221"/>
  <c r="R1221"/>
  <c r="P1221"/>
  <c r="BI1218"/>
  <c r="BH1218"/>
  <c r="BG1218"/>
  <c r="BF1218"/>
  <c r="T1218"/>
  <c r="R1218"/>
  <c r="P1218"/>
  <c r="BI1215"/>
  <c r="BH1215"/>
  <c r="BG1215"/>
  <c r="BF1215"/>
  <c r="T1215"/>
  <c r="R1215"/>
  <c r="P1215"/>
  <c r="BI1212"/>
  <c r="BH1212"/>
  <c r="BG1212"/>
  <c r="BF1212"/>
  <c r="T1212"/>
  <c r="R1212"/>
  <c r="P1212"/>
  <c r="BI1209"/>
  <c r="BH1209"/>
  <c r="BG1209"/>
  <c r="BF1209"/>
  <c r="T1209"/>
  <c r="R1209"/>
  <c r="P1209"/>
  <c r="BI1206"/>
  <c r="BH1206"/>
  <c r="BG1206"/>
  <c r="BF1206"/>
  <c r="T1206"/>
  <c r="R1206"/>
  <c r="P1206"/>
  <c r="BI1203"/>
  <c r="BH1203"/>
  <c r="BG1203"/>
  <c r="BF1203"/>
  <c r="T1203"/>
  <c r="R1203"/>
  <c r="P1203"/>
  <c r="BI1200"/>
  <c r="BH1200"/>
  <c r="BG1200"/>
  <c r="BF1200"/>
  <c r="T1200"/>
  <c r="R1200"/>
  <c r="P1200"/>
  <c r="BI1197"/>
  <c r="BH1197"/>
  <c r="BG1197"/>
  <c r="BF1197"/>
  <c r="T1197"/>
  <c r="R1197"/>
  <c r="P1197"/>
  <c r="BI1195"/>
  <c r="BH1195"/>
  <c r="BG1195"/>
  <c r="BF1195"/>
  <c r="T1195"/>
  <c r="R1195"/>
  <c r="P1195"/>
  <c r="BI1192"/>
  <c r="BH1192"/>
  <c r="BG1192"/>
  <c r="BF1192"/>
  <c r="T1192"/>
  <c r="R1192"/>
  <c r="P1192"/>
  <c r="BI1189"/>
  <c r="BH1189"/>
  <c r="BG1189"/>
  <c r="BF1189"/>
  <c r="T1189"/>
  <c r="R1189"/>
  <c r="P1189"/>
  <c r="BI1187"/>
  <c r="BH1187"/>
  <c r="BG1187"/>
  <c r="BF1187"/>
  <c r="T1187"/>
  <c r="R1187"/>
  <c r="P1187"/>
  <c r="BI1184"/>
  <c r="BH1184"/>
  <c r="BG1184"/>
  <c r="BF1184"/>
  <c r="T1184"/>
  <c r="R1184"/>
  <c r="P1184"/>
  <c r="BI1181"/>
  <c r="BH1181"/>
  <c r="BG1181"/>
  <c r="BF1181"/>
  <c r="T1181"/>
  <c r="R1181"/>
  <c r="P1181"/>
  <c r="BI1178"/>
  <c r="BH1178"/>
  <c r="BG1178"/>
  <c r="BF1178"/>
  <c r="T1178"/>
  <c r="R1178"/>
  <c r="P1178"/>
  <c r="BI1175"/>
  <c r="BH1175"/>
  <c r="BG1175"/>
  <c r="BF1175"/>
  <c r="T1175"/>
  <c r="R1175"/>
  <c r="P1175"/>
  <c r="BI1172"/>
  <c r="BH1172"/>
  <c r="BG1172"/>
  <c r="BF1172"/>
  <c r="T1172"/>
  <c r="R1172"/>
  <c r="P1172"/>
  <c r="BI1169"/>
  <c r="BH1169"/>
  <c r="BG1169"/>
  <c r="BF1169"/>
  <c r="T1169"/>
  <c r="R1169"/>
  <c r="P1169"/>
  <c r="BI1166"/>
  <c r="BH1166"/>
  <c r="BG1166"/>
  <c r="BF1166"/>
  <c r="T1166"/>
  <c r="R1166"/>
  <c r="P1166"/>
  <c r="BI1164"/>
  <c r="BH1164"/>
  <c r="BG1164"/>
  <c r="BF1164"/>
  <c r="T1164"/>
  <c r="R1164"/>
  <c r="P1164"/>
  <c r="BI1161"/>
  <c r="BH1161"/>
  <c r="BG1161"/>
  <c r="BF1161"/>
  <c r="T1161"/>
  <c r="R1161"/>
  <c r="P1161"/>
  <c r="BI1158"/>
  <c r="BH1158"/>
  <c r="BG1158"/>
  <c r="BF1158"/>
  <c r="T1158"/>
  <c r="R1158"/>
  <c r="P1158"/>
  <c r="BI1155"/>
  <c r="BH1155"/>
  <c r="BG1155"/>
  <c r="BF1155"/>
  <c r="T1155"/>
  <c r="R1155"/>
  <c r="P1155"/>
  <c r="BI1152"/>
  <c r="BH1152"/>
  <c r="BG1152"/>
  <c r="BF1152"/>
  <c r="T1152"/>
  <c r="R1152"/>
  <c r="P1152"/>
  <c r="BI1149"/>
  <c r="BH1149"/>
  <c r="BG1149"/>
  <c r="BF1149"/>
  <c r="T1149"/>
  <c r="R1149"/>
  <c r="P1149"/>
  <c r="BI1146"/>
  <c r="BH1146"/>
  <c r="BG1146"/>
  <c r="BF1146"/>
  <c r="T1146"/>
  <c r="R1146"/>
  <c r="P1146"/>
  <c r="BI1143"/>
  <c r="BH1143"/>
  <c r="BG1143"/>
  <c r="BF1143"/>
  <c r="T1143"/>
  <c r="R1143"/>
  <c r="P1143"/>
  <c r="BI1140"/>
  <c r="BH1140"/>
  <c r="BG1140"/>
  <c r="BF1140"/>
  <c r="T1140"/>
  <c r="R1140"/>
  <c r="P1140"/>
  <c r="BI1137"/>
  <c r="BH1137"/>
  <c r="BG1137"/>
  <c r="BF1137"/>
  <c r="T1137"/>
  <c r="R1137"/>
  <c r="P1137"/>
  <c r="BI1134"/>
  <c r="BH1134"/>
  <c r="BG1134"/>
  <c r="BF1134"/>
  <c r="T1134"/>
  <c r="R1134"/>
  <c r="P1134"/>
  <c r="BI1131"/>
  <c r="BH1131"/>
  <c r="BG1131"/>
  <c r="BF1131"/>
  <c r="T1131"/>
  <c r="R1131"/>
  <c r="P1131"/>
  <c r="BI1128"/>
  <c r="BH1128"/>
  <c r="BG1128"/>
  <c r="BF1128"/>
  <c r="T1128"/>
  <c r="R1128"/>
  <c r="P1128"/>
  <c r="BI1126"/>
  <c r="BH1126"/>
  <c r="BG1126"/>
  <c r="BF1126"/>
  <c r="T1126"/>
  <c r="R1126"/>
  <c r="P1126"/>
  <c r="BI1123"/>
  <c r="BH1123"/>
  <c r="BG1123"/>
  <c r="BF1123"/>
  <c r="T1123"/>
  <c r="R1123"/>
  <c r="P1123"/>
  <c r="BI1120"/>
  <c r="BH1120"/>
  <c r="BG1120"/>
  <c r="BF1120"/>
  <c r="T1120"/>
  <c r="R1120"/>
  <c r="P1120"/>
  <c r="BI1116"/>
  <c r="BH1116"/>
  <c r="BG1116"/>
  <c r="BF1116"/>
  <c r="T1116"/>
  <c r="R1116"/>
  <c r="P1116"/>
  <c r="BI1113"/>
  <c r="BH1113"/>
  <c r="BG1113"/>
  <c r="BF1113"/>
  <c r="T1113"/>
  <c r="R1113"/>
  <c r="P1113"/>
  <c r="BI1110"/>
  <c r="BH1110"/>
  <c r="BG1110"/>
  <c r="BF1110"/>
  <c r="T1110"/>
  <c r="R1110"/>
  <c r="P1110"/>
  <c r="BI1107"/>
  <c r="BH1107"/>
  <c r="BG1107"/>
  <c r="BF1107"/>
  <c r="T1107"/>
  <c r="R1107"/>
  <c r="P1107"/>
  <c r="BI1104"/>
  <c r="BH1104"/>
  <c r="BG1104"/>
  <c r="BF1104"/>
  <c r="T1104"/>
  <c r="R1104"/>
  <c r="P1104"/>
  <c r="BI1101"/>
  <c r="BH1101"/>
  <c r="BG1101"/>
  <c r="BF1101"/>
  <c r="T1101"/>
  <c r="R1101"/>
  <c r="P1101"/>
  <c r="BI1098"/>
  <c r="BH1098"/>
  <c r="BG1098"/>
  <c r="BF1098"/>
  <c r="T1098"/>
  <c r="R1098"/>
  <c r="P1098"/>
  <c r="BI1095"/>
  <c r="BH1095"/>
  <c r="BG1095"/>
  <c r="BF1095"/>
  <c r="T1095"/>
  <c r="R1095"/>
  <c r="P1095"/>
  <c r="BI1092"/>
  <c r="BH1092"/>
  <c r="BG1092"/>
  <c r="BF1092"/>
  <c r="T1092"/>
  <c r="R1092"/>
  <c r="P1092"/>
  <c r="BI1089"/>
  <c r="BH1089"/>
  <c r="BG1089"/>
  <c r="BF1089"/>
  <c r="T1089"/>
  <c r="R1089"/>
  <c r="P1089"/>
  <c r="BI1086"/>
  <c r="BH1086"/>
  <c r="BG1086"/>
  <c r="BF1086"/>
  <c r="T1086"/>
  <c r="R1086"/>
  <c r="P1086"/>
  <c r="BI1083"/>
  <c r="BH1083"/>
  <c r="BG1083"/>
  <c r="BF1083"/>
  <c r="T1083"/>
  <c r="R1083"/>
  <c r="P1083"/>
  <c r="BI1080"/>
  <c r="BH1080"/>
  <c r="BG1080"/>
  <c r="BF1080"/>
  <c r="T1080"/>
  <c r="R1080"/>
  <c r="P1080"/>
  <c r="BI1077"/>
  <c r="BH1077"/>
  <c r="BG1077"/>
  <c r="BF1077"/>
  <c r="T1077"/>
  <c r="R1077"/>
  <c r="P1077"/>
  <c r="BI1075"/>
  <c r="BH1075"/>
  <c r="BG1075"/>
  <c r="BF1075"/>
  <c r="T1075"/>
  <c r="R1075"/>
  <c r="P1075"/>
  <c r="BI1073"/>
  <c r="BH1073"/>
  <c r="BG1073"/>
  <c r="BF1073"/>
  <c r="T1073"/>
  <c r="R1073"/>
  <c r="P1073"/>
  <c r="BI1070"/>
  <c r="BH1070"/>
  <c r="BG1070"/>
  <c r="BF1070"/>
  <c r="T1070"/>
  <c r="R1070"/>
  <c r="P1070"/>
  <c r="BI1067"/>
  <c r="BH1067"/>
  <c r="BG1067"/>
  <c r="BF1067"/>
  <c r="T1067"/>
  <c r="R1067"/>
  <c r="P1067"/>
  <c r="BI1064"/>
  <c r="BH1064"/>
  <c r="BG1064"/>
  <c r="BF1064"/>
  <c r="T1064"/>
  <c r="R1064"/>
  <c r="P1064"/>
  <c r="BI1061"/>
  <c r="BH1061"/>
  <c r="BG1061"/>
  <c r="BF1061"/>
  <c r="T1061"/>
  <c r="R1061"/>
  <c r="P1061"/>
  <c r="BI1058"/>
  <c r="BH1058"/>
  <c r="BG1058"/>
  <c r="BF1058"/>
  <c r="T1058"/>
  <c r="R1058"/>
  <c r="P1058"/>
  <c r="BI1055"/>
  <c r="BH1055"/>
  <c r="BG1055"/>
  <c r="BF1055"/>
  <c r="T1055"/>
  <c r="R1055"/>
  <c r="P1055"/>
  <c r="BI1052"/>
  <c r="BH1052"/>
  <c r="BG1052"/>
  <c r="BF1052"/>
  <c r="T1052"/>
  <c r="R1052"/>
  <c r="P1052"/>
  <c r="BI1050"/>
  <c r="BH1050"/>
  <c r="BG1050"/>
  <c r="BF1050"/>
  <c r="T1050"/>
  <c r="R1050"/>
  <c r="P1050"/>
  <c r="BI1047"/>
  <c r="BH1047"/>
  <c r="BG1047"/>
  <c r="BF1047"/>
  <c r="T1047"/>
  <c r="R1047"/>
  <c r="P1047"/>
  <c r="BI1044"/>
  <c r="BH1044"/>
  <c r="BG1044"/>
  <c r="BF1044"/>
  <c r="T1044"/>
  <c r="R1044"/>
  <c r="P1044"/>
  <c r="BI1040"/>
  <c r="BH1040"/>
  <c r="BG1040"/>
  <c r="BF1040"/>
  <c r="T1040"/>
  <c r="R1040"/>
  <c r="P1040"/>
  <c r="BI1037"/>
  <c r="BH1037"/>
  <c r="BG1037"/>
  <c r="BF1037"/>
  <c r="T1037"/>
  <c r="R1037"/>
  <c r="P1037"/>
  <c r="BI1034"/>
  <c r="BH1034"/>
  <c r="BG1034"/>
  <c r="BF1034"/>
  <c r="T1034"/>
  <c r="R1034"/>
  <c r="P1034"/>
  <c r="BI1031"/>
  <c r="BH1031"/>
  <c r="BG1031"/>
  <c r="BF1031"/>
  <c r="T1031"/>
  <c r="R1031"/>
  <c r="P1031"/>
  <c r="BI1028"/>
  <c r="BH1028"/>
  <c r="BG1028"/>
  <c r="BF1028"/>
  <c r="T1028"/>
  <c r="R1028"/>
  <c r="P1028"/>
  <c r="BI1025"/>
  <c r="BH1025"/>
  <c r="BG1025"/>
  <c r="BF1025"/>
  <c r="T1025"/>
  <c r="R1025"/>
  <c r="P1025"/>
  <c r="BI1022"/>
  <c r="BH1022"/>
  <c r="BG1022"/>
  <c r="BF1022"/>
  <c r="T1022"/>
  <c r="R1022"/>
  <c r="P1022"/>
  <c r="BI1019"/>
  <c r="BH1019"/>
  <c r="BG1019"/>
  <c r="BF1019"/>
  <c r="T1019"/>
  <c r="R1019"/>
  <c r="P1019"/>
  <c r="BI1016"/>
  <c r="BH1016"/>
  <c r="BG1016"/>
  <c r="BF1016"/>
  <c r="T1016"/>
  <c r="R1016"/>
  <c r="P1016"/>
  <c r="BI1013"/>
  <c r="BH1013"/>
  <c r="BG1013"/>
  <c r="BF1013"/>
  <c r="T1013"/>
  <c r="R1013"/>
  <c r="P1013"/>
  <c r="BI1010"/>
  <c r="BH1010"/>
  <c r="BG1010"/>
  <c r="BF1010"/>
  <c r="T1010"/>
  <c r="R1010"/>
  <c r="P1010"/>
  <c r="BI1007"/>
  <c r="BH1007"/>
  <c r="BG1007"/>
  <c r="BF1007"/>
  <c r="T1007"/>
  <c r="R1007"/>
  <c r="P1007"/>
  <c r="BI1004"/>
  <c r="BH1004"/>
  <c r="BG1004"/>
  <c r="BF1004"/>
  <c r="T1004"/>
  <c r="R1004"/>
  <c r="P1004"/>
  <c r="BI1001"/>
  <c r="BH1001"/>
  <c r="BG1001"/>
  <c r="BF1001"/>
  <c r="T1001"/>
  <c r="R1001"/>
  <c r="P1001"/>
  <c r="BI999"/>
  <c r="BH999"/>
  <c r="BG999"/>
  <c r="BF999"/>
  <c r="T999"/>
  <c r="R999"/>
  <c r="P999"/>
  <c r="BI997"/>
  <c r="BH997"/>
  <c r="BG997"/>
  <c r="BF997"/>
  <c r="T997"/>
  <c r="R997"/>
  <c r="P997"/>
  <c r="BI994"/>
  <c r="BH994"/>
  <c r="BG994"/>
  <c r="BF994"/>
  <c r="T994"/>
  <c r="R994"/>
  <c r="P994"/>
  <c r="BI991"/>
  <c r="BH991"/>
  <c r="BG991"/>
  <c r="BF991"/>
  <c r="T991"/>
  <c r="R991"/>
  <c r="P991"/>
  <c r="BI988"/>
  <c r="BH988"/>
  <c r="BG988"/>
  <c r="BF988"/>
  <c r="T988"/>
  <c r="R988"/>
  <c r="P988"/>
  <c r="BI985"/>
  <c r="BH985"/>
  <c r="BG985"/>
  <c r="BF985"/>
  <c r="T985"/>
  <c r="R985"/>
  <c r="P985"/>
  <c r="BI982"/>
  <c r="BH982"/>
  <c r="BG982"/>
  <c r="BF982"/>
  <c r="T982"/>
  <c r="R982"/>
  <c r="P982"/>
  <c r="BI979"/>
  <c r="BH979"/>
  <c r="BG979"/>
  <c r="BF979"/>
  <c r="T979"/>
  <c r="R979"/>
  <c r="P979"/>
  <c r="BI976"/>
  <c r="BH976"/>
  <c r="BG976"/>
  <c r="BF976"/>
  <c r="T976"/>
  <c r="R976"/>
  <c r="P976"/>
  <c r="BI974"/>
  <c r="BH974"/>
  <c r="BG974"/>
  <c r="BF974"/>
  <c r="T974"/>
  <c r="R974"/>
  <c r="P974"/>
  <c r="BI971"/>
  <c r="BH971"/>
  <c r="BG971"/>
  <c r="BF971"/>
  <c r="T971"/>
  <c r="R971"/>
  <c r="P971"/>
  <c r="BI968"/>
  <c r="BH968"/>
  <c r="BG968"/>
  <c r="BF968"/>
  <c r="T968"/>
  <c r="R968"/>
  <c r="P968"/>
  <c r="BI965"/>
  <c r="BH965"/>
  <c r="BG965"/>
  <c r="BF965"/>
  <c r="T965"/>
  <c r="R965"/>
  <c r="P965"/>
  <c r="BI962"/>
  <c r="BH962"/>
  <c r="BG962"/>
  <c r="BF962"/>
  <c r="T962"/>
  <c r="R962"/>
  <c r="P962"/>
  <c r="BI959"/>
  <c r="BH959"/>
  <c r="BG959"/>
  <c r="BF959"/>
  <c r="T959"/>
  <c r="R959"/>
  <c r="P959"/>
  <c r="BI956"/>
  <c r="BH956"/>
  <c r="BG956"/>
  <c r="BF956"/>
  <c r="T956"/>
  <c r="R956"/>
  <c r="P956"/>
  <c r="BI953"/>
  <c r="BH953"/>
  <c r="BG953"/>
  <c r="BF953"/>
  <c r="T953"/>
  <c r="R953"/>
  <c r="P953"/>
  <c r="BI950"/>
  <c r="BH950"/>
  <c r="BG950"/>
  <c r="BF950"/>
  <c r="T950"/>
  <c r="R950"/>
  <c r="P950"/>
  <c r="BI947"/>
  <c r="BH947"/>
  <c r="BG947"/>
  <c r="BF947"/>
  <c r="T947"/>
  <c r="R947"/>
  <c r="P947"/>
  <c r="BI944"/>
  <c r="BH944"/>
  <c r="BG944"/>
  <c r="BF944"/>
  <c r="T944"/>
  <c r="R944"/>
  <c r="P944"/>
  <c r="BI941"/>
  <c r="BH941"/>
  <c r="BG941"/>
  <c r="BF941"/>
  <c r="T941"/>
  <c r="R941"/>
  <c r="P941"/>
  <c r="BI938"/>
  <c r="BH938"/>
  <c r="BG938"/>
  <c r="BF938"/>
  <c r="T938"/>
  <c r="R938"/>
  <c r="P938"/>
  <c r="BI935"/>
  <c r="BH935"/>
  <c r="BG935"/>
  <c r="BF935"/>
  <c r="T935"/>
  <c r="R935"/>
  <c r="P935"/>
  <c r="BI932"/>
  <c r="BH932"/>
  <c r="BG932"/>
  <c r="BF932"/>
  <c r="T932"/>
  <c r="R932"/>
  <c r="P932"/>
  <c r="BI929"/>
  <c r="BH929"/>
  <c r="BG929"/>
  <c r="BF929"/>
  <c r="T929"/>
  <c r="R929"/>
  <c r="P929"/>
  <c r="BI926"/>
  <c r="BH926"/>
  <c r="BG926"/>
  <c r="BF926"/>
  <c r="T926"/>
  <c r="R926"/>
  <c r="P926"/>
  <c r="BI924"/>
  <c r="BH924"/>
  <c r="BG924"/>
  <c r="BF924"/>
  <c r="T924"/>
  <c r="R924"/>
  <c r="P924"/>
  <c r="BI921"/>
  <c r="BH921"/>
  <c r="BG921"/>
  <c r="BF921"/>
  <c r="T921"/>
  <c r="R921"/>
  <c r="P921"/>
  <c r="BI918"/>
  <c r="BH918"/>
  <c r="BG918"/>
  <c r="BF918"/>
  <c r="T918"/>
  <c r="R918"/>
  <c r="P918"/>
  <c r="BI914"/>
  <c r="BH914"/>
  <c r="BG914"/>
  <c r="BF914"/>
  <c r="T914"/>
  <c r="R914"/>
  <c r="P914"/>
  <c r="BI911"/>
  <c r="BH911"/>
  <c r="BG911"/>
  <c r="BF911"/>
  <c r="T911"/>
  <c r="R911"/>
  <c r="P911"/>
  <c r="BI908"/>
  <c r="BH908"/>
  <c r="BG908"/>
  <c r="BF908"/>
  <c r="T908"/>
  <c r="R908"/>
  <c r="P908"/>
  <c r="BI905"/>
  <c r="BH905"/>
  <c r="BG905"/>
  <c r="BF905"/>
  <c r="T905"/>
  <c r="R905"/>
  <c r="P905"/>
  <c r="BI902"/>
  <c r="BH902"/>
  <c r="BG902"/>
  <c r="BF902"/>
  <c r="T902"/>
  <c r="R902"/>
  <c r="P902"/>
  <c r="BI899"/>
  <c r="BH899"/>
  <c r="BG899"/>
  <c r="BF899"/>
  <c r="T899"/>
  <c r="R899"/>
  <c r="P899"/>
  <c r="BI896"/>
  <c r="BH896"/>
  <c r="BG896"/>
  <c r="BF896"/>
  <c r="T896"/>
  <c r="R896"/>
  <c r="P896"/>
  <c r="BI893"/>
  <c r="BH893"/>
  <c r="BG893"/>
  <c r="BF893"/>
  <c r="T893"/>
  <c r="R893"/>
  <c r="P893"/>
  <c r="BI890"/>
  <c r="BH890"/>
  <c r="BG890"/>
  <c r="BF890"/>
  <c r="T890"/>
  <c r="R890"/>
  <c r="P890"/>
  <c r="BI887"/>
  <c r="BH887"/>
  <c r="BG887"/>
  <c r="BF887"/>
  <c r="T887"/>
  <c r="R887"/>
  <c r="P887"/>
  <c r="BI884"/>
  <c r="BH884"/>
  <c r="BG884"/>
  <c r="BF884"/>
  <c r="T884"/>
  <c r="R884"/>
  <c r="P884"/>
  <c r="BI881"/>
  <c r="BH881"/>
  <c r="BG881"/>
  <c r="BF881"/>
  <c r="T881"/>
  <c r="R881"/>
  <c r="P881"/>
  <c r="BI878"/>
  <c r="BH878"/>
  <c r="BG878"/>
  <c r="BF878"/>
  <c r="T878"/>
  <c r="R878"/>
  <c r="P878"/>
  <c r="BI875"/>
  <c r="BH875"/>
  <c r="BG875"/>
  <c r="BF875"/>
  <c r="T875"/>
  <c r="R875"/>
  <c r="P875"/>
  <c r="BI873"/>
  <c r="BH873"/>
  <c r="BG873"/>
  <c r="BF873"/>
  <c r="T873"/>
  <c r="R873"/>
  <c r="P873"/>
  <c r="BI870"/>
  <c r="BH870"/>
  <c r="BG870"/>
  <c r="BF870"/>
  <c r="T870"/>
  <c r="R870"/>
  <c r="P870"/>
  <c r="BI867"/>
  <c r="BH867"/>
  <c r="BG867"/>
  <c r="BF867"/>
  <c r="T867"/>
  <c r="R867"/>
  <c r="P867"/>
  <c r="BI865"/>
  <c r="BH865"/>
  <c r="BG865"/>
  <c r="BF865"/>
  <c r="T865"/>
  <c r="R865"/>
  <c r="P865"/>
  <c r="BI862"/>
  <c r="BH862"/>
  <c r="BG862"/>
  <c r="BF862"/>
  <c r="T862"/>
  <c r="R862"/>
  <c r="P862"/>
  <c r="BI859"/>
  <c r="BH859"/>
  <c r="BG859"/>
  <c r="BF859"/>
  <c r="T859"/>
  <c r="R859"/>
  <c r="P859"/>
  <c r="BI856"/>
  <c r="BH856"/>
  <c r="BG856"/>
  <c r="BF856"/>
  <c r="T856"/>
  <c r="R856"/>
  <c r="P856"/>
  <c r="BI853"/>
  <c r="BH853"/>
  <c r="BG853"/>
  <c r="BF853"/>
  <c r="T853"/>
  <c r="R853"/>
  <c r="P853"/>
  <c r="BI850"/>
  <c r="BH850"/>
  <c r="BG850"/>
  <c r="BF850"/>
  <c r="T850"/>
  <c r="R850"/>
  <c r="P850"/>
  <c r="BI847"/>
  <c r="BH847"/>
  <c r="BG847"/>
  <c r="BF847"/>
  <c r="T847"/>
  <c r="R847"/>
  <c r="P847"/>
  <c r="BI845"/>
  <c r="BH845"/>
  <c r="BG845"/>
  <c r="BF845"/>
  <c r="T845"/>
  <c r="R845"/>
  <c r="P845"/>
  <c r="BI842"/>
  <c r="BH842"/>
  <c r="BG842"/>
  <c r="BF842"/>
  <c r="T842"/>
  <c r="R842"/>
  <c r="P842"/>
  <c r="BI839"/>
  <c r="BH839"/>
  <c r="BG839"/>
  <c r="BF839"/>
  <c r="T839"/>
  <c r="R839"/>
  <c r="P839"/>
  <c r="BI836"/>
  <c r="BH836"/>
  <c r="BG836"/>
  <c r="BF836"/>
  <c r="T836"/>
  <c r="R836"/>
  <c r="P836"/>
  <c r="BI833"/>
  <c r="BH833"/>
  <c r="BG833"/>
  <c r="BF833"/>
  <c r="T833"/>
  <c r="R833"/>
  <c r="P833"/>
  <c r="BI830"/>
  <c r="BH830"/>
  <c r="BG830"/>
  <c r="BF830"/>
  <c r="T830"/>
  <c r="R830"/>
  <c r="P830"/>
  <c r="BI827"/>
  <c r="BH827"/>
  <c r="BG827"/>
  <c r="BF827"/>
  <c r="T827"/>
  <c r="R827"/>
  <c r="P827"/>
  <c r="BI824"/>
  <c r="BH824"/>
  <c r="BG824"/>
  <c r="BF824"/>
  <c r="T824"/>
  <c r="R824"/>
  <c r="P824"/>
  <c r="BI821"/>
  <c r="BH821"/>
  <c r="BG821"/>
  <c r="BF821"/>
  <c r="T821"/>
  <c r="R821"/>
  <c r="P821"/>
  <c r="BI818"/>
  <c r="BH818"/>
  <c r="BG818"/>
  <c r="BF818"/>
  <c r="T818"/>
  <c r="R818"/>
  <c r="P818"/>
  <c r="BI816"/>
  <c r="BH816"/>
  <c r="BG816"/>
  <c r="BF816"/>
  <c r="T816"/>
  <c r="R816"/>
  <c r="P816"/>
  <c r="BI813"/>
  <c r="BH813"/>
  <c r="BG813"/>
  <c r="BF813"/>
  <c r="T813"/>
  <c r="R813"/>
  <c r="P813"/>
  <c r="BI810"/>
  <c r="BH810"/>
  <c r="BG810"/>
  <c r="BF810"/>
  <c r="T810"/>
  <c r="R810"/>
  <c r="P810"/>
  <c r="BI806"/>
  <c r="BH806"/>
  <c r="BG806"/>
  <c r="BF806"/>
  <c r="T806"/>
  <c r="R806"/>
  <c r="P806"/>
  <c r="BI803"/>
  <c r="BH803"/>
  <c r="BG803"/>
  <c r="BF803"/>
  <c r="T803"/>
  <c r="R803"/>
  <c r="P803"/>
  <c r="BI800"/>
  <c r="BH800"/>
  <c r="BG800"/>
  <c r="BF800"/>
  <c r="T800"/>
  <c r="R800"/>
  <c r="P800"/>
  <c r="BI797"/>
  <c r="BH797"/>
  <c r="BG797"/>
  <c r="BF797"/>
  <c r="T797"/>
  <c r="R797"/>
  <c r="P797"/>
  <c r="BI794"/>
  <c r="BH794"/>
  <c r="BG794"/>
  <c r="BF794"/>
  <c r="T794"/>
  <c r="R794"/>
  <c r="P794"/>
  <c r="BI791"/>
  <c r="BH791"/>
  <c r="BG791"/>
  <c r="BF791"/>
  <c r="T791"/>
  <c r="R791"/>
  <c r="P791"/>
  <c r="BI788"/>
  <c r="BH788"/>
  <c r="BG788"/>
  <c r="BF788"/>
  <c r="T788"/>
  <c r="R788"/>
  <c r="P788"/>
  <c r="BI785"/>
  <c r="BH785"/>
  <c r="BG785"/>
  <c r="BF785"/>
  <c r="T785"/>
  <c r="R785"/>
  <c r="P785"/>
  <c r="BI782"/>
  <c r="BH782"/>
  <c r="BG782"/>
  <c r="BF782"/>
  <c r="T782"/>
  <c r="R782"/>
  <c r="P782"/>
  <c r="BI779"/>
  <c r="BH779"/>
  <c r="BG779"/>
  <c r="BF779"/>
  <c r="T779"/>
  <c r="R779"/>
  <c r="P779"/>
  <c r="BI776"/>
  <c r="BH776"/>
  <c r="BG776"/>
  <c r="BF776"/>
  <c r="T776"/>
  <c r="R776"/>
  <c r="P776"/>
  <c r="BI773"/>
  <c r="BH773"/>
  <c r="BG773"/>
  <c r="BF773"/>
  <c r="T773"/>
  <c r="R773"/>
  <c r="P773"/>
  <c r="BI770"/>
  <c r="BH770"/>
  <c r="BG770"/>
  <c r="BF770"/>
  <c r="T770"/>
  <c r="R770"/>
  <c r="P770"/>
  <c r="BI768"/>
  <c r="BH768"/>
  <c r="BG768"/>
  <c r="BF768"/>
  <c r="T768"/>
  <c r="R768"/>
  <c r="P768"/>
  <c r="BI766"/>
  <c r="BH766"/>
  <c r="BG766"/>
  <c r="BF766"/>
  <c r="T766"/>
  <c r="R766"/>
  <c r="P766"/>
  <c r="BI763"/>
  <c r="BH763"/>
  <c r="BG763"/>
  <c r="BF763"/>
  <c r="T763"/>
  <c r="R763"/>
  <c r="P763"/>
  <c r="BI760"/>
  <c r="BH760"/>
  <c r="BG760"/>
  <c r="BF760"/>
  <c r="T760"/>
  <c r="R760"/>
  <c r="P760"/>
  <c r="BI757"/>
  <c r="BH757"/>
  <c r="BG757"/>
  <c r="BF757"/>
  <c r="T757"/>
  <c r="R757"/>
  <c r="P757"/>
  <c r="BI754"/>
  <c r="BH754"/>
  <c r="BG754"/>
  <c r="BF754"/>
  <c r="T754"/>
  <c r="R754"/>
  <c r="P754"/>
  <c r="BI751"/>
  <c r="BH751"/>
  <c r="BG751"/>
  <c r="BF751"/>
  <c r="T751"/>
  <c r="R751"/>
  <c r="P751"/>
  <c r="BI748"/>
  <c r="BH748"/>
  <c r="BG748"/>
  <c r="BF748"/>
  <c r="T748"/>
  <c r="R748"/>
  <c r="P748"/>
  <c r="BI746"/>
  <c r="BH746"/>
  <c r="BG746"/>
  <c r="BF746"/>
  <c r="T746"/>
  <c r="R746"/>
  <c r="P746"/>
  <c r="BI743"/>
  <c r="BH743"/>
  <c r="BG743"/>
  <c r="BF743"/>
  <c r="T743"/>
  <c r="R743"/>
  <c r="P743"/>
  <c r="BI740"/>
  <c r="BH740"/>
  <c r="BG740"/>
  <c r="BF740"/>
  <c r="T740"/>
  <c r="R740"/>
  <c r="P740"/>
  <c r="BI737"/>
  <c r="BH737"/>
  <c r="BG737"/>
  <c r="BF737"/>
  <c r="T737"/>
  <c r="R737"/>
  <c r="P737"/>
  <c r="BI734"/>
  <c r="BH734"/>
  <c r="BG734"/>
  <c r="BF734"/>
  <c r="T734"/>
  <c r="R734"/>
  <c r="P734"/>
  <c r="BI731"/>
  <c r="BH731"/>
  <c r="BG731"/>
  <c r="BF731"/>
  <c r="T731"/>
  <c r="R731"/>
  <c r="P731"/>
  <c r="BI728"/>
  <c r="BH728"/>
  <c r="BG728"/>
  <c r="BF728"/>
  <c r="T728"/>
  <c r="R728"/>
  <c r="P728"/>
  <c r="BI725"/>
  <c r="BH725"/>
  <c r="BG725"/>
  <c r="BF725"/>
  <c r="T725"/>
  <c r="R725"/>
  <c r="P725"/>
  <c r="BI722"/>
  <c r="BH722"/>
  <c r="BG722"/>
  <c r="BF722"/>
  <c r="T722"/>
  <c r="R722"/>
  <c r="P722"/>
  <c r="BI719"/>
  <c r="BH719"/>
  <c r="BG719"/>
  <c r="BF719"/>
  <c r="T719"/>
  <c r="R719"/>
  <c r="P719"/>
  <c r="BI716"/>
  <c r="BH716"/>
  <c r="BG716"/>
  <c r="BF716"/>
  <c r="T716"/>
  <c r="R716"/>
  <c r="P716"/>
  <c r="BI713"/>
  <c r="BH713"/>
  <c r="BG713"/>
  <c r="BF713"/>
  <c r="T713"/>
  <c r="R713"/>
  <c r="P713"/>
  <c r="BI710"/>
  <c r="BH710"/>
  <c r="BG710"/>
  <c r="BF710"/>
  <c r="T710"/>
  <c r="R710"/>
  <c r="P710"/>
  <c r="BI707"/>
  <c r="BH707"/>
  <c r="BG707"/>
  <c r="BF707"/>
  <c r="T707"/>
  <c r="R707"/>
  <c r="P707"/>
  <c r="BI704"/>
  <c r="BH704"/>
  <c r="BG704"/>
  <c r="BF704"/>
  <c r="T704"/>
  <c r="R704"/>
  <c r="P704"/>
  <c r="BI701"/>
  <c r="BH701"/>
  <c r="BG701"/>
  <c r="BF701"/>
  <c r="T701"/>
  <c r="R701"/>
  <c r="P701"/>
  <c r="BI698"/>
  <c r="BH698"/>
  <c r="BG698"/>
  <c r="BF698"/>
  <c r="T698"/>
  <c r="R698"/>
  <c r="P698"/>
  <c r="BI695"/>
  <c r="BH695"/>
  <c r="BG695"/>
  <c r="BF695"/>
  <c r="T695"/>
  <c r="R695"/>
  <c r="P695"/>
  <c r="BI692"/>
  <c r="BH692"/>
  <c r="BG692"/>
  <c r="BF692"/>
  <c r="T692"/>
  <c r="R692"/>
  <c r="P692"/>
  <c r="BI690"/>
  <c r="BH690"/>
  <c r="BG690"/>
  <c r="BF690"/>
  <c r="T690"/>
  <c r="R690"/>
  <c r="P690"/>
  <c r="BI687"/>
  <c r="BH687"/>
  <c r="BG687"/>
  <c r="BF687"/>
  <c r="T687"/>
  <c r="R687"/>
  <c r="P687"/>
  <c r="BI684"/>
  <c r="BH684"/>
  <c r="BG684"/>
  <c r="BF684"/>
  <c r="T684"/>
  <c r="R684"/>
  <c r="P684"/>
  <c r="BI680"/>
  <c r="BH680"/>
  <c r="BG680"/>
  <c r="BF680"/>
  <c r="T680"/>
  <c r="R680"/>
  <c r="P680"/>
  <c r="BI677"/>
  <c r="BH677"/>
  <c r="BG677"/>
  <c r="BF677"/>
  <c r="T677"/>
  <c r="R677"/>
  <c r="P677"/>
  <c r="BI674"/>
  <c r="BH674"/>
  <c r="BG674"/>
  <c r="BF674"/>
  <c r="T674"/>
  <c r="R674"/>
  <c r="P674"/>
  <c r="BI671"/>
  <c r="BH671"/>
  <c r="BG671"/>
  <c r="BF671"/>
  <c r="T671"/>
  <c r="R671"/>
  <c r="P671"/>
  <c r="BI668"/>
  <c r="BH668"/>
  <c r="BG668"/>
  <c r="BF668"/>
  <c r="T668"/>
  <c r="R668"/>
  <c r="P668"/>
  <c r="BI665"/>
  <c r="BH665"/>
  <c r="BG665"/>
  <c r="BF665"/>
  <c r="T665"/>
  <c r="R665"/>
  <c r="P665"/>
  <c r="BI662"/>
  <c r="BH662"/>
  <c r="BG662"/>
  <c r="BF662"/>
  <c r="T662"/>
  <c r="R662"/>
  <c r="P662"/>
  <c r="BI659"/>
  <c r="BH659"/>
  <c r="BG659"/>
  <c r="BF659"/>
  <c r="T659"/>
  <c r="R659"/>
  <c r="P659"/>
  <c r="BI656"/>
  <c r="BH656"/>
  <c r="BG656"/>
  <c r="BF656"/>
  <c r="T656"/>
  <c r="R656"/>
  <c r="P656"/>
  <c r="BI653"/>
  <c r="BH653"/>
  <c r="BG653"/>
  <c r="BF653"/>
  <c r="T653"/>
  <c r="R653"/>
  <c r="P653"/>
  <c r="BI650"/>
  <c r="BH650"/>
  <c r="BG650"/>
  <c r="BF650"/>
  <c r="T650"/>
  <c r="R650"/>
  <c r="P650"/>
  <c r="BI647"/>
  <c r="BH647"/>
  <c r="BG647"/>
  <c r="BF647"/>
  <c r="T647"/>
  <c r="R647"/>
  <c r="P647"/>
  <c r="BI644"/>
  <c r="BH644"/>
  <c r="BG644"/>
  <c r="BF644"/>
  <c r="T644"/>
  <c r="R644"/>
  <c r="P644"/>
  <c r="BI641"/>
  <c r="BH641"/>
  <c r="BG641"/>
  <c r="BF641"/>
  <c r="T641"/>
  <c r="R641"/>
  <c r="P641"/>
  <c r="BI638"/>
  <c r="BH638"/>
  <c r="BG638"/>
  <c r="BF638"/>
  <c r="T638"/>
  <c r="R638"/>
  <c r="P638"/>
  <c r="BI635"/>
  <c r="BH635"/>
  <c r="BG635"/>
  <c r="BF635"/>
  <c r="T635"/>
  <c r="R635"/>
  <c r="P635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5"/>
  <c r="BH625"/>
  <c r="BG625"/>
  <c r="BF625"/>
  <c r="T625"/>
  <c r="R625"/>
  <c r="P625"/>
  <c r="BI622"/>
  <c r="BH622"/>
  <c r="BG622"/>
  <c r="BF622"/>
  <c r="T622"/>
  <c r="R622"/>
  <c r="P622"/>
  <c r="BI619"/>
  <c r="BH619"/>
  <c r="BG619"/>
  <c r="BF619"/>
  <c r="T619"/>
  <c r="R619"/>
  <c r="P619"/>
  <c r="BI616"/>
  <c r="BH616"/>
  <c r="BG616"/>
  <c r="BF616"/>
  <c r="T616"/>
  <c r="R616"/>
  <c r="P616"/>
  <c r="BI613"/>
  <c r="BH613"/>
  <c r="BG613"/>
  <c r="BF613"/>
  <c r="T613"/>
  <c r="R613"/>
  <c r="P613"/>
  <c r="BI611"/>
  <c r="BH611"/>
  <c r="BG611"/>
  <c r="BF611"/>
  <c r="T611"/>
  <c r="R611"/>
  <c r="P611"/>
  <c r="BI608"/>
  <c r="BH608"/>
  <c r="BG608"/>
  <c r="BF608"/>
  <c r="T608"/>
  <c r="R608"/>
  <c r="P608"/>
  <c r="BI605"/>
  <c r="BH605"/>
  <c r="BG605"/>
  <c r="BF605"/>
  <c r="T605"/>
  <c r="R605"/>
  <c r="P605"/>
  <c r="BI602"/>
  <c r="BH602"/>
  <c r="BG602"/>
  <c r="BF602"/>
  <c r="T602"/>
  <c r="R602"/>
  <c r="P602"/>
  <c r="BI599"/>
  <c r="BH599"/>
  <c r="BG599"/>
  <c r="BF599"/>
  <c r="T599"/>
  <c r="R599"/>
  <c r="P599"/>
  <c r="BI596"/>
  <c r="BH596"/>
  <c r="BG596"/>
  <c r="BF596"/>
  <c r="T596"/>
  <c r="R596"/>
  <c r="P596"/>
  <c r="BI593"/>
  <c r="BH593"/>
  <c r="BG593"/>
  <c r="BF593"/>
  <c r="T593"/>
  <c r="R593"/>
  <c r="P593"/>
  <c r="BI591"/>
  <c r="BH591"/>
  <c r="BG591"/>
  <c r="BF591"/>
  <c r="T591"/>
  <c r="R591"/>
  <c r="P591"/>
  <c r="BI588"/>
  <c r="BH588"/>
  <c r="BG588"/>
  <c r="BF588"/>
  <c r="T588"/>
  <c r="R588"/>
  <c r="P588"/>
  <c r="BI585"/>
  <c r="BH585"/>
  <c r="BG585"/>
  <c r="BF585"/>
  <c r="T585"/>
  <c r="R585"/>
  <c r="P585"/>
  <c r="BI581"/>
  <c r="BH581"/>
  <c r="BG581"/>
  <c r="BF581"/>
  <c r="T581"/>
  <c r="R581"/>
  <c r="P581"/>
  <c r="BI578"/>
  <c r="BH578"/>
  <c r="BG578"/>
  <c r="BF578"/>
  <c r="T578"/>
  <c r="R578"/>
  <c r="P578"/>
  <c r="BI575"/>
  <c r="BH575"/>
  <c r="BG575"/>
  <c r="BF575"/>
  <c r="T575"/>
  <c r="R575"/>
  <c r="P575"/>
  <c r="BI572"/>
  <c r="BH572"/>
  <c r="BG572"/>
  <c r="BF572"/>
  <c r="T572"/>
  <c r="R572"/>
  <c r="P572"/>
  <c r="BI569"/>
  <c r="BH569"/>
  <c r="BG569"/>
  <c r="BF569"/>
  <c r="T569"/>
  <c r="R569"/>
  <c r="P569"/>
  <c r="BI566"/>
  <c r="BH566"/>
  <c r="BG566"/>
  <c r="BF566"/>
  <c r="T566"/>
  <c r="R566"/>
  <c r="P566"/>
  <c r="BI563"/>
  <c r="BH563"/>
  <c r="BG563"/>
  <c r="BF563"/>
  <c r="T563"/>
  <c r="R563"/>
  <c r="P563"/>
  <c r="BI560"/>
  <c r="BH560"/>
  <c r="BG560"/>
  <c r="BF560"/>
  <c r="T560"/>
  <c r="R560"/>
  <c r="P560"/>
  <c r="BI557"/>
  <c r="BH557"/>
  <c r="BG557"/>
  <c r="BF557"/>
  <c r="T557"/>
  <c r="R557"/>
  <c r="P557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7"/>
  <c r="BH547"/>
  <c r="BG547"/>
  <c r="BF547"/>
  <c r="T547"/>
  <c r="R547"/>
  <c r="P547"/>
  <c r="BI544"/>
  <c r="BH544"/>
  <c r="BG544"/>
  <c r="BF544"/>
  <c r="T544"/>
  <c r="R544"/>
  <c r="P544"/>
  <c r="BI541"/>
  <c r="BH541"/>
  <c r="BG541"/>
  <c r="BF541"/>
  <c r="T541"/>
  <c r="R541"/>
  <c r="P541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J121"/>
  <c r="J120"/>
  <c r="F120"/>
  <c r="F118"/>
  <c r="E116"/>
  <c r="J63"/>
  <c r="J62"/>
  <c r="F62"/>
  <c r="F60"/>
  <c r="E58"/>
  <c r="J22"/>
  <c r="E22"/>
  <c r="F121"/>
  <c r="J21"/>
  <c r="J16"/>
  <c r="J118"/>
  <c r="E7"/>
  <c r="E110"/>
  <c i="6" r="J39"/>
  <c r="J38"/>
  <c i="1" r="AY60"/>
  <c i="6" r="J37"/>
  <c i="1" r="AX60"/>
  <c i="6"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J89"/>
  <c r="J88"/>
  <c r="F88"/>
  <c r="F86"/>
  <c r="E84"/>
  <c r="J59"/>
  <c r="J58"/>
  <c r="F58"/>
  <c r="F56"/>
  <c r="E54"/>
  <c r="J20"/>
  <c r="E20"/>
  <c r="F89"/>
  <c r="J19"/>
  <c r="J14"/>
  <c r="J56"/>
  <c r="E7"/>
  <c r="E50"/>
  <c i="5" r="J39"/>
  <c r="J38"/>
  <c i="1" r="AY59"/>
  <c i="5" r="J37"/>
  <c i="1" r="AX59"/>
  <c i="5" r="BI332"/>
  <c r="BH332"/>
  <c r="BG332"/>
  <c r="BF332"/>
  <c r="T332"/>
  <c r="T331"/>
  <c r="R332"/>
  <c r="R331"/>
  <c r="P332"/>
  <c r="P331"/>
  <c r="BI329"/>
  <c r="BH329"/>
  <c r="BG329"/>
  <c r="BF329"/>
  <c r="T329"/>
  <c r="T328"/>
  <c r="R329"/>
  <c r="R328"/>
  <c r="P329"/>
  <c r="P328"/>
  <c r="BI325"/>
  <c r="BH325"/>
  <c r="BG325"/>
  <c r="BF325"/>
  <c r="T325"/>
  <c r="T324"/>
  <c r="T323"/>
  <c r="R325"/>
  <c r="R324"/>
  <c r="R323"/>
  <c r="P325"/>
  <c r="P324"/>
  <c r="P323"/>
  <c r="BI319"/>
  <c r="BH319"/>
  <c r="BG319"/>
  <c r="BF319"/>
  <c r="T319"/>
  <c r="T318"/>
  <c r="R319"/>
  <c r="R318"/>
  <c r="P319"/>
  <c r="P318"/>
  <c r="BI315"/>
  <c r="BH315"/>
  <c r="BG315"/>
  <c r="BF315"/>
  <c r="T315"/>
  <c r="T314"/>
  <c r="R315"/>
  <c r="R314"/>
  <c r="P315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T155"/>
  <c r="R156"/>
  <c r="R155"/>
  <c r="P156"/>
  <c r="P155"/>
  <c r="BI151"/>
  <c r="BH151"/>
  <c r="BG151"/>
  <c r="BF151"/>
  <c r="T151"/>
  <c r="T150"/>
  <c r="R151"/>
  <c r="R150"/>
  <c r="P151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29"/>
  <c r="BH129"/>
  <c r="BG129"/>
  <c r="BF129"/>
  <c r="T129"/>
  <c r="R129"/>
  <c r="P129"/>
  <c r="BI121"/>
  <c r="BH121"/>
  <c r="BG121"/>
  <c r="BF121"/>
  <c r="T121"/>
  <c r="R121"/>
  <c r="P121"/>
  <c r="BI116"/>
  <c r="BH116"/>
  <c r="BG116"/>
  <c r="BF116"/>
  <c r="T116"/>
  <c r="R116"/>
  <c r="P116"/>
  <c r="BI108"/>
  <c r="BH108"/>
  <c r="BG108"/>
  <c r="BF108"/>
  <c r="T108"/>
  <c r="R108"/>
  <c r="P108"/>
  <c r="BI104"/>
  <c r="BH104"/>
  <c r="BG104"/>
  <c r="BF104"/>
  <c r="T104"/>
  <c r="R104"/>
  <c r="P104"/>
  <c r="J98"/>
  <c r="J97"/>
  <c r="F97"/>
  <c r="F95"/>
  <c r="E93"/>
  <c r="J59"/>
  <c r="J58"/>
  <c r="F58"/>
  <c r="F56"/>
  <c r="E54"/>
  <c r="J20"/>
  <c r="E20"/>
  <c r="F98"/>
  <c r="J19"/>
  <c r="J14"/>
  <c r="J56"/>
  <c r="E7"/>
  <c r="E89"/>
  <c i="4" r="J39"/>
  <c r="J38"/>
  <c i="1" r="AY58"/>
  <c i="4" r="J37"/>
  <c i="1" r="AX58"/>
  <c i="4" r="BI498"/>
  <c r="BH498"/>
  <c r="BG498"/>
  <c r="BF498"/>
  <c r="T498"/>
  <c r="T497"/>
  <c r="R498"/>
  <c r="R497"/>
  <c r="P498"/>
  <c r="P497"/>
  <c r="BI495"/>
  <c r="BH495"/>
  <c r="BG495"/>
  <c r="BF495"/>
  <c r="T495"/>
  <c r="T494"/>
  <c r="R495"/>
  <c r="R494"/>
  <c r="P495"/>
  <c r="P494"/>
  <c r="BI491"/>
  <c r="BH491"/>
  <c r="BG491"/>
  <c r="BF491"/>
  <c r="T491"/>
  <c r="R491"/>
  <c r="P491"/>
  <c r="BI487"/>
  <c r="BH487"/>
  <c r="BG487"/>
  <c r="BF487"/>
  <c r="T487"/>
  <c r="R487"/>
  <c r="P487"/>
  <c r="BI481"/>
  <c r="BH481"/>
  <c r="BG481"/>
  <c r="BF481"/>
  <c r="T481"/>
  <c r="T480"/>
  <c r="R481"/>
  <c r="R480"/>
  <c r="P481"/>
  <c r="P480"/>
  <c r="BI477"/>
  <c r="BH477"/>
  <c r="BG477"/>
  <c r="BF477"/>
  <c r="T477"/>
  <c r="R477"/>
  <c r="P477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3"/>
  <c r="BH443"/>
  <c r="BG443"/>
  <c r="BF443"/>
  <c r="T443"/>
  <c r="R443"/>
  <c r="P443"/>
  <c r="BI440"/>
  <c r="BH440"/>
  <c r="BG440"/>
  <c r="BF440"/>
  <c r="T440"/>
  <c r="R440"/>
  <c r="P440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2"/>
  <c r="BH412"/>
  <c r="BG412"/>
  <c r="BF412"/>
  <c r="T412"/>
  <c r="R412"/>
  <c r="P412"/>
  <c r="BI409"/>
  <c r="BH409"/>
  <c r="BG409"/>
  <c r="BF409"/>
  <c r="T409"/>
  <c r="R409"/>
  <c r="P409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T160"/>
  <c r="R161"/>
  <c r="R160"/>
  <c r="P161"/>
  <c r="P160"/>
  <c r="BI157"/>
  <c r="BH157"/>
  <c r="BG157"/>
  <c r="BF157"/>
  <c r="T157"/>
  <c r="T156"/>
  <c r="R157"/>
  <c r="R156"/>
  <c r="P157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27"/>
  <c r="BH127"/>
  <c r="BG127"/>
  <c r="BF127"/>
  <c r="T127"/>
  <c r="R127"/>
  <c r="P127"/>
  <c r="BI122"/>
  <c r="BH122"/>
  <c r="BG122"/>
  <c r="BF122"/>
  <c r="T122"/>
  <c r="R122"/>
  <c r="P122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J100"/>
  <c r="J99"/>
  <c r="F99"/>
  <c r="F97"/>
  <c r="E95"/>
  <c r="J59"/>
  <c r="J58"/>
  <c r="F58"/>
  <c r="F56"/>
  <c r="E54"/>
  <c r="J20"/>
  <c r="E20"/>
  <c r="F100"/>
  <c r="J19"/>
  <c r="J14"/>
  <c r="J97"/>
  <c r="E7"/>
  <c r="E50"/>
  <c i="3" r="J39"/>
  <c r="J38"/>
  <c i="1" r="AY57"/>
  <c i="3" r="J37"/>
  <c i="1" r="AX57"/>
  <c i="3" r="BI1741"/>
  <c r="BH1741"/>
  <c r="BG1741"/>
  <c r="BF1741"/>
  <c r="T1741"/>
  <c r="R1741"/>
  <c r="P1741"/>
  <c r="BI1739"/>
  <c r="BH1739"/>
  <c r="BG1739"/>
  <c r="BF1739"/>
  <c r="T1739"/>
  <c r="R1739"/>
  <c r="P1739"/>
  <c r="BI1736"/>
  <c r="BH1736"/>
  <c r="BG1736"/>
  <c r="BF1736"/>
  <c r="T1736"/>
  <c r="R1736"/>
  <c r="P1736"/>
  <c r="BI1733"/>
  <c r="BH1733"/>
  <c r="BG1733"/>
  <c r="BF1733"/>
  <c r="T1733"/>
  <c r="R1733"/>
  <c r="P1733"/>
  <c r="BI1728"/>
  <c r="BH1728"/>
  <c r="BG1728"/>
  <c r="BF1728"/>
  <c r="T1728"/>
  <c r="R1728"/>
  <c r="P1728"/>
  <c r="BI1723"/>
  <c r="BH1723"/>
  <c r="BG1723"/>
  <c r="BF1723"/>
  <c r="T1723"/>
  <c r="R1723"/>
  <c r="P1723"/>
  <c r="BI1719"/>
  <c r="BH1719"/>
  <c r="BG1719"/>
  <c r="BF1719"/>
  <c r="T1719"/>
  <c r="R1719"/>
  <c r="P1719"/>
  <c r="BI1688"/>
  <c r="BH1688"/>
  <c r="BG1688"/>
  <c r="BF1688"/>
  <c r="T1688"/>
  <c r="R1688"/>
  <c r="P1688"/>
  <c r="BI1685"/>
  <c r="BH1685"/>
  <c r="BG1685"/>
  <c r="BF1685"/>
  <c r="T1685"/>
  <c r="R1685"/>
  <c r="P1685"/>
  <c r="BI1681"/>
  <c r="BH1681"/>
  <c r="BG1681"/>
  <c r="BF1681"/>
  <c r="T1681"/>
  <c r="R1681"/>
  <c r="P1681"/>
  <c r="BI1657"/>
  <c r="BH1657"/>
  <c r="BG1657"/>
  <c r="BF1657"/>
  <c r="T1657"/>
  <c r="R1657"/>
  <c r="P1657"/>
  <c r="BI1654"/>
  <c r="BH1654"/>
  <c r="BG1654"/>
  <c r="BF1654"/>
  <c r="T1654"/>
  <c r="R1654"/>
  <c r="P1654"/>
  <c r="BI1651"/>
  <c r="BH1651"/>
  <c r="BG1651"/>
  <c r="BF1651"/>
  <c r="T1651"/>
  <c r="R1651"/>
  <c r="P1651"/>
  <c r="BI1647"/>
  <c r="BH1647"/>
  <c r="BG1647"/>
  <c r="BF1647"/>
  <c r="T1647"/>
  <c r="R1647"/>
  <c r="P1647"/>
  <c r="BI1644"/>
  <c r="BH1644"/>
  <c r="BG1644"/>
  <c r="BF1644"/>
  <c r="T1644"/>
  <c r="R1644"/>
  <c r="P1644"/>
  <c r="BI1640"/>
  <c r="BH1640"/>
  <c r="BG1640"/>
  <c r="BF1640"/>
  <c r="T1640"/>
  <c r="R1640"/>
  <c r="P1640"/>
  <c r="BI1617"/>
  <c r="BH1617"/>
  <c r="BG1617"/>
  <c r="BF1617"/>
  <c r="T1617"/>
  <c r="R1617"/>
  <c r="P1617"/>
  <c r="BI1613"/>
  <c r="BH1613"/>
  <c r="BG1613"/>
  <c r="BF1613"/>
  <c r="T1613"/>
  <c r="R1613"/>
  <c r="P1613"/>
  <c r="BI1606"/>
  <c r="BH1606"/>
  <c r="BG1606"/>
  <c r="BF1606"/>
  <c r="T1606"/>
  <c r="R1606"/>
  <c r="P1606"/>
  <c r="BI1603"/>
  <c r="BH1603"/>
  <c r="BG1603"/>
  <c r="BF1603"/>
  <c r="T1603"/>
  <c r="R1603"/>
  <c r="P1603"/>
  <c r="BI1600"/>
  <c r="BH1600"/>
  <c r="BG1600"/>
  <c r="BF1600"/>
  <c r="T1600"/>
  <c r="R1600"/>
  <c r="P1600"/>
  <c r="BI1597"/>
  <c r="BH1597"/>
  <c r="BG1597"/>
  <c r="BF1597"/>
  <c r="T1597"/>
  <c r="R1597"/>
  <c r="P1597"/>
  <c r="BI1593"/>
  <c r="BH1593"/>
  <c r="BG1593"/>
  <c r="BF1593"/>
  <c r="T1593"/>
  <c r="R1593"/>
  <c r="P1593"/>
  <c r="BI1590"/>
  <c r="BH1590"/>
  <c r="BG1590"/>
  <c r="BF1590"/>
  <c r="T1590"/>
  <c r="R1590"/>
  <c r="P1590"/>
  <c r="BI1587"/>
  <c r="BH1587"/>
  <c r="BG1587"/>
  <c r="BF1587"/>
  <c r="T1587"/>
  <c r="R1587"/>
  <c r="P1587"/>
  <c r="BI1584"/>
  <c r="BH1584"/>
  <c r="BG1584"/>
  <c r="BF1584"/>
  <c r="T1584"/>
  <c r="R1584"/>
  <c r="P1584"/>
  <c r="BI1580"/>
  <c r="BH1580"/>
  <c r="BG1580"/>
  <c r="BF1580"/>
  <c r="T1580"/>
  <c r="R1580"/>
  <c r="P1580"/>
  <c r="BI1573"/>
  <c r="BH1573"/>
  <c r="BG1573"/>
  <c r="BF1573"/>
  <c r="T1573"/>
  <c r="R1573"/>
  <c r="P1573"/>
  <c r="BI1569"/>
  <c r="BH1569"/>
  <c r="BG1569"/>
  <c r="BF1569"/>
  <c r="T1569"/>
  <c r="R1569"/>
  <c r="P1569"/>
  <c r="BI1561"/>
  <c r="BH1561"/>
  <c r="BG1561"/>
  <c r="BF1561"/>
  <c r="T1561"/>
  <c r="R1561"/>
  <c r="P1561"/>
  <c r="BI1558"/>
  <c r="BH1558"/>
  <c r="BG1558"/>
  <c r="BF1558"/>
  <c r="T1558"/>
  <c r="R1558"/>
  <c r="P1558"/>
  <c r="BI1555"/>
  <c r="BH1555"/>
  <c r="BG1555"/>
  <c r="BF1555"/>
  <c r="T1555"/>
  <c r="R1555"/>
  <c r="P1555"/>
  <c r="BI1551"/>
  <c r="BH1551"/>
  <c r="BG1551"/>
  <c r="BF1551"/>
  <c r="T1551"/>
  <c r="R1551"/>
  <c r="P1551"/>
  <c r="BI1544"/>
  <c r="BH1544"/>
  <c r="BG1544"/>
  <c r="BF1544"/>
  <c r="T1544"/>
  <c r="R1544"/>
  <c r="P1544"/>
  <c r="BI1540"/>
  <c r="BH1540"/>
  <c r="BG1540"/>
  <c r="BF1540"/>
  <c r="T1540"/>
  <c r="R1540"/>
  <c r="P1540"/>
  <c r="BI1536"/>
  <c r="BH1536"/>
  <c r="BG1536"/>
  <c r="BF1536"/>
  <c r="T1536"/>
  <c r="R1536"/>
  <c r="P1536"/>
  <c r="BI1532"/>
  <c r="BH1532"/>
  <c r="BG1532"/>
  <c r="BF1532"/>
  <c r="T1532"/>
  <c r="R1532"/>
  <c r="P1532"/>
  <c r="BI1525"/>
  <c r="BH1525"/>
  <c r="BG1525"/>
  <c r="BF1525"/>
  <c r="T1525"/>
  <c r="R1525"/>
  <c r="P1525"/>
  <c r="BI1521"/>
  <c r="BH1521"/>
  <c r="BG1521"/>
  <c r="BF1521"/>
  <c r="T1521"/>
  <c r="R1521"/>
  <c r="P1521"/>
  <c r="BI1517"/>
  <c r="BH1517"/>
  <c r="BG1517"/>
  <c r="BF1517"/>
  <c r="T1517"/>
  <c r="R1517"/>
  <c r="P1517"/>
  <c r="BI1513"/>
  <c r="BH1513"/>
  <c r="BG1513"/>
  <c r="BF1513"/>
  <c r="T1513"/>
  <c r="R1513"/>
  <c r="P1513"/>
  <c r="BI1509"/>
  <c r="BH1509"/>
  <c r="BG1509"/>
  <c r="BF1509"/>
  <c r="T1509"/>
  <c r="R1509"/>
  <c r="P1509"/>
  <c r="BI1504"/>
  <c r="BH1504"/>
  <c r="BG1504"/>
  <c r="BF1504"/>
  <c r="T1504"/>
  <c r="R1504"/>
  <c r="P1504"/>
  <c r="BI1500"/>
  <c r="BH1500"/>
  <c r="BG1500"/>
  <c r="BF1500"/>
  <c r="T1500"/>
  <c r="R1500"/>
  <c r="P1500"/>
  <c r="BI1496"/>
  <c r="BH1496"/>
  <c r="BG1496"/>
  <c r="BF1496"/>
  <c r="T1496"/>
  <c r="R1496"/>
  <c r="P1496"/>
  <c r="BI1492"/>
  <c r="BH1492"/>
  <c r="BG1492"/>
  <c r="BF1492"/>
  <c r="T1492"/>
  <c r="R1492"/>
  <c r="P1492"/>
  <c r="BI1488"/>
  <c r="BH1488"/>
  <c r="BG1488"/>
  <c r="BF1488"/>
  <c r="T1488"/>
  <c r="R1488"/>
  <c r="P1488"/>
  <c r="BI1484"/>
  <c r="BH1484"/>
  <c r="BG1484"/>
  <c r="BF1484"/>
  <c r="T1484"/>
  <c r="R1484"/>
  <c r="P1484"/>
  <c r="BI1480"/>
  <c r="BH1480"/>
  <c r="BG1480"/>
  <c r="BF1480"/>
  <c r="T1480"/>
  <c r="R1480"/>
  <c r="P1480"/>
  <c r="BI1478"/>
  <c r="BH1478"/>
  <c r="BG1478"/>
  <c r="BF1478"/>
  <c r="T1478"/>
  <c r="R1478"/>
  <c r="P1478"/>
  <c r="BI1473"/>
  <c r="BH1473"/>
  <c r="BG1473"/>
  <c r="BF1473"/>
  <c r="T1473"/>
  <c r="R1473"/>
  <c r="P1473"/>
  <c r="BI1469"/>
  <c r="BH1469"/>
  <c r="BG1469"/>
  <c r="BF1469"/>
  <c r="T1469"/>
  <c r="R1469"/>
  <c r="P1469"/>
  <c r="BI1465"/>
  <c r="BH1465"/>
  <c r="BG1465"/>
  <c r="BF1465"/>
  <c r="T1465"/>
  <c r="R1465"/>
  <c r="P1465"/>
  <c r="BI1461"/>
  <c r="BH1461"/>
  <c r="BG1461"/>
  <c r="BF1461"/>
  <c r="T1461"/>
  <c r="R1461"/>
  <c r="P1461"/>
  <c r="BI1457"/>
  <c r="BH1457"/>
  <c r="BG1457"/>
  <c r="BF1457"/>
  <c r="T1457"/>
  <c r="R1457"/>
  <c r="P1457"/>
  <c r="BI1453"/>
  <c r="BH1453"/>
  <c r="BG1453"/>
  <c r="BF1453"/>
  <c r="T1453"/>
  <c r="R1453"/>
  <c r="P1453"/>
  <c r="BI1449"/>
  <c r="BH1449"/>
  <c r="BG1449"/>
  <c r="BF1449"/>
  <c r="T1449"/>
  <c r="R1449"/>
  <c r="P1449"/>
  <c r="BI1445"/>
  <c r="BH1445"/>
  <c r="BG1445"/>
  <c r="BF1445"/>
  <c r="T1445"/>
  <c r="R1445"/>
  <c r="P1445"/>
  <c r="BI1441"/>
  <c r="BH1441"/>
  <c r="BG1441"/>
  <c r="BF1441"/>
  <c r="T1441"/>
  <c r="R1441"/>
  <c r="P1441"/>
  <c r="BI1437"/>
  <c r="BH1437"/>
  <c r="BG1437"/>
  <c r="BF1437"/>
  <c r="T1437"/>
  <c r="R1437"/>
  <c r="P1437"/>
  <c r="BI1433"/>
  <c r="BH1433"/>
  <c r="BG1433"/>
  <c r="BF1433"/>
  <c r="T1433"/>
  <c r="R1433"/>
  <c r="P1433"/>
  <c r="BI1429"/>
  <c r="BH1429"/>
  <c r="BG1429"/>
  <c r="BF1429"/>
  <c r="T1429"/>
  <c r="R1429"/>
  <c r="P1429"/>
  <c r="BI1425"/>
  <c r="BH1425"/>
  <c r="BG1425"/>
  <c r="BF1425"/>
  <c r="T1425"/>
  <c r="R1425"/>
  <c r="P1425"/>
  <c r="BI1421"/>
  <c r="BH1421"/>
  <c r="BG1421"/>
  <c r="BF1421"/>
  <c r="T1421"/>
  <c r="R1421"/>
  <c r="P1421"/>
  <c r="BI1417"/>
  <c r="BH1417"/>
  <c r="BG1417"/>
  <c r="BF1417"/>
  <c r="T1417"/>
  <c r="R1417"/>
  <c r="P1417"/>
  <c r="BI1413"/>
  <c r="BH1413"/>
  <c r="BG1413"/>
  <c r="BF1413"/>
  <c r="T1413"/>
  <c r="R1413"/>
  <c r="P1413"/>
  <c r="BI1409"/>
  <c r="BH1409"/>
  <c r="BG1409"/>
  <c r="BF1409"/>
  <c r="T1409"/>
  <c r="R1409"/>
  <c r="P1409"/>
  <c r="BI1405"/>
  <c r="BH1405"/>
  <c r="BG1405"/>
  <c r="BF1405"/>
  <c r="T1405"/>
  <c r="R1405"/>
  <c r="P1405"/>
  <c r="BI1401"/>
  <c r="BH1401"/>
  <c r="BG1401"/>
  <c r="BF1401"/>
  <c r="T1401"/>
  <c r="R1401"/>
  <c r="P1401"/>
  <c r="BI1397"/>
  <c r="BH1397"/>
  <c r="BG1397"/>
  <c r="BF1397"/>
  <c r="T1397"/>
  <c r="R1397"/>
  <c r="P1397"/>
  <c r="BI1393"/>
  <c r="BH1393"/>
  <c r="BG1393"/>
  <c r="BF1393"/>
  <c r="T1393"/>
  <c r="R1393"/>
  <c r="P1393"/>
  <c r="BI1389"/>
  <c r="BH1389"/>
  <c r="BG1389"/>
  <c r="BF1389"/>
  <c r="T1389"/>
  <c r="R1389"/>
  <c r="P1389"/>
  <c r="BI1385"/>
  <c r="BH1385"/>
  <c r="BG1385"/>
  <c r="BF1385"/>
  <c r="T1385"/>
  <c r="R1385"/>
  <c r="P1385"/>
  <c r="BI1381"/>
  <c r="BH1381"/>
  <c r="BG1381"/>
  <c r="BF1381"/>
  <c r="T1381"/>
  <c r="R1381"/>
  <c r="P1381"/>
  <c r="BI1377"/>
  <c r="BH1377"/>
  <c r="BG1377"/>
  <c r="BF1377"/>
  <c r="T1377"/>
  <c r="R1377"/>
  <c r="P1377"/>
  <c r="BI1373"/>
  <c r="BH1373"/>
  <c r="BG1373"/>
  <c r="BF1373"/>
  <c r="T1373"/>
  <c r="R1373"/>
  <c r="P1373"/>
  <c r="BI1369"/>
  <c r="BH1369"/>
  <c r="BG1369"/>
  <c r="BF1369"/>
  <c r="T1369"/>
  <c r="R1369"/>
  <c r="P1369"/>
  <c r="BI1365"/>
  <c r="BH1365"/>
  <c r="BG1365"/>
  <c r="BF1365"/>
  <c r="T1365"/>
  <c r="R1365"/>
  <c r="P1365"/>
  <c r="BI1361"/>
  <c r="BH1361"/>
  <c r="BG1361"/>
  <c r="BF1361"/>
  <c r="T1361"/>
  <c r="R1361"/>
  <c r="P1361"/>
  <c r="BI1357"/>
  <c r="BH1357"/>
  <c r="BG1357"/>
  <c r="BF1357"/>
  <c r="T1357"/>
  <c r="R1357"/>
  <c r="P1357"/>
  <c r="BI1353"/>
  <c r="BH1353"/>
  <c r="BG1353"/>
  <c r="BF1353"/>
  <c r="T1353"/>
  <c r="R1353"/>
  <c r="P1353"/>
  <c r="BI1349"/>
  <c r="BH1349"/>
  <c r="BG1349"/>
  <c r="BF1349"/>
  <c r="T1349"/>
  <c r="R1349"/>
  <c r="P1349"/>
  <c r="BI1345"/>
  <c r="BH1345"/>
  <c r="BG1345"/>
  <c r="BF1345"/>
  <c r="T1345"/>
  <c r="R1345"/>
  <c r="P1345"/>
  <c r="BI1341"/>
  <c r="BH1341"/>
  <c r="BG1341"/>
  <c r="BF1341"/>
  <c r="T1341"/>
  <c r="R1341"/>
  <c r="P1341"/>
  <c r="BI1337"/>
  <c r="BH1337"/>
  <c r="BG1337"/>
  <c r="BF1337"/>
  <c r="T1337"/>
  <c r="R1337"/>
  <c r="P1337"/>
  <c r="BI1334"/>
  <c r="BH1334"/>
  <c r="BG1334"/>
  <c r="BF1334"/>
  <c r="T1334"/>
  <c r="R1334"/>
  <c r="P1334"/>
  <c r="BI1331"/>
  <c r="BH1331"/>
  <c r="BG1331"/>
  <c r="BF1331"/>
  <c r="T1331"/>
  <c r="R1331"/>
  <c r="P1331"/>
  <c r="BI1328"/>
  <c r="BH1328"/>
  <c r="BG1328"/>
  <c r="BF1328"/>
  <c r="T1328"/>
  <c r="R1328"/>
  <c r="P1328"/>
  <c r="BI1324"/>
  <c r="BH1324"/>
  <c r="BG1324"/>
  <c r="BF1324"/>
  <c r="T1324"/>
  <c r="R1324"/>
  <c r="P1324"/>
  <c r="BI1318"/>
  <c r="BH1318"/>
  <c r="BG1318"/>
  <c r="BF1318"/>
  <c r="T1318"/>
  <c r="R1318"/>
  <c r="P1318"/>
  <c r="BI1308"/>
  <c r="BH1308"/>
  <c r="BG1308"/>
  <c r="BF1308"/>
  <c r="T1308"/>
  <c r="R1308"/>
  <c r="P1308"/>
  <c r="BI1303"/>
  <c r="BH1303"/>
  <c r="BG1303"/>
  <c r="BF1303"/>
  <c r="T1303"/>
  <c r="R1303"/>
  <c r="P1303"/>
  <c r="BI1294"/>
  <c r="BH1294"/>
  <c r="BG1294"/>
  <c r="BF1294"/>
  <c r="T1294"/>
  <c r="R1294"/>
  <c r="P1294"/>
  <c r="BI1284"/>
  <c r="BH1284"/>
  <c r="BG1284"/>
  <c r="BF1284"/>
  <c r="T1284"/>
  <c r="R1284"/>
  <c r="P1284"/>
  <c r="BI1270"/>
  <c r="BH1270"/>
  <c r="BG1270"/>
  <c r="BF1270"/>
  <c r="T1270"/>
  <c r="R1270"/>
  <c r="P1270"/>
  <c r="BI1261"/>
  <c r="BH1261"/>
  <c r="BG1261"/>
  <c r="BF1261"/>
  <c r="T1261"/>
  <c r="R1261"/>
  <c r="P1261"/>
  <c r="BI1254"/>
  <c r="BH1254"/>
  <c r="BG1254"/>
  <c r="BF1254"/>
  <c r="T1254"/>
  <c r="R1254"/>
  <c r="P1254"/>
  <c r="BI1250"/>
  <c r="BH1250"/>
  <c r="BG1250"/>
  <c r="BF1250"/>
  <c r="T1250"/>
  <c r="R1250"/>
  <c r="P1250"/>
  <c r="BI1248"/>
  <c r="BH1248"/>
  <c r="BG1248"/>
  <c r="BF1248"/>
  <c r="T1248"/>
  <c r="R1248"/>
  <c r="P1248"/>
  <c r="BI1244"/>
  <c r="BH1244"/>
  <c r="BG1244"/>
  <c r="BF1244"/>
  <c r="T1244"/>
  <c r="R1244"/>
  <c r="P1244"/>
  <c r="BI1241"/>
  <c r="BH1241"/>
  <c r="BG1241"/>
  <c r="BF1241"/>
  <c r="T1241"/>
  <c r="R1241"/>
  <c r="P1241"/>
  <c r="BI1239"/>
  <c r="BH1239"/>
  <c r="BG1239"/>
  <c r="BF1239"/>
  <c r="T1239"/>
  <c r="R1239"/>
  <c r="P1239"/>
  <c r="BI1237"/>
  <c r="BH1237"/>
  <c r="BG1237"/>
  <c r="BF1237"/>
  <c r="T1237"/>
  <c r="R1237"/>
  <c r="P1237"/>
  <c r="BI1234"/>
  <c r="BH1234"/>
  <c r="BG1234"/>
  <c r="BF1234"/>
  <c r="T1234"/>
  <c r="R1234"/>
  <c r="P1234"/>
  <c r="BI1231"/>
  <c r="BH1231"/>
  <c r="BG1231"/>
  <c r="BF1231"/>
  <c r="T1231"/>
  <c r="R1231"/>
  <c r="P1231"/>
  <c r="BI1228"/>
  <c r="BH1228"/>
  <c r="BG1228"/>
  <c r="BF1228"/>
  <c r="T1228"/>
  <c r="R1228"/>
  <c r="P1228"/>
  <c r="BI1225"/>
  <c r="BH1225"/>
  <c r="BG1225"/>
  <c r="BF1225"/>
  <c r="T1225"/>
  <c r="R1225"/>
  <c r="P1225"/>
  <c r="BI1222"/>
  <c r="BH1222"/>
  <c r="BG1222"/>
  <c r="BF1222"/>
  <c r="T1222"/>
  <c r="R1222"/>
  <c r="P1222"/>
  <c r="BI1214"/>
  <c r="BH1214"/>
  <c r="BG1214"/>
  <c r="BF1214"/>
  <c r="T1214"/>
  <c r="R1214"/>
  <c r="P1214"/>
  <c r="BI1210"/>
  <c r="BH1210"/>
  <c r="BG1210"/>
  <c r="BF1210"/>
  <c r="T1210"/>
  <c r="R1210"/>
  <c r="P1210"/>
  <c r="BI1207"/>
  <c r="BH1207"/>
  <c r="BG1207"/>
  <c r="BF1207"/>
  <c r="T1207"/>
  <c r="R1207"/>
  <c r="P1207"/>
  <c r="BI1193"/>
  <c r="BH1193"/>
  <c r="BG1193"/>
  <c r="BF1193"/>
  <c r="T1193"/>
  <c r="R1193"/>
  <c r="P1193"/>
  <c r="BI1190"/>
  <c r="BH1190"/>
  <c r="BG1190"/>
  <c r="BF1190"/>
  <c r="T1190"/>
  <c r="R1190"/>
  <c r="P1190"/>
  <c r="BI1184"/>
  <c r="BH1184"/>
  <c r="BG1184"/>
  <c r="BF1184"/>
  <c r="T1184"/>
  <c r="R1184"/>
  <c r="P1184"/>
  <c r="BI1180"/>
  <c r="BH1180"/>
  <c r="BG1180"/>
  <c r="BF1180"/>
  <c r="T1180"/>
  <c r="R1180"/>
  <c r="P1180"/>
  <c r="BI1174"/>
  <c r="BH1174"/>
  <c r="BG1174"/>
  <c r="BF1174"/>
  <c r="T1174"/>
  <c r="R1174"/>
  <c r="P1174"/>
  <c r="BI1170"/>
  <c r="BH1170"/>
  <c r="BG1170"/>
  <c r="BF1170"/>
  <c r="T1170"/>
  <c r="R1170"/>
  <c r="P1170"/>
  <c r="BI1151"/>
  <c r="BH1151"/>
  <c r="BG1151"/>
  <c r="BF1151"/>
  <c r="T1151"/>
  <c r="R1151"/>
  <c r="P1151"/>
  <c r="BI1148"/>
  <c r="BH1148"/>
  <c r="BG1148"/>
  <c r="BF1148"/>
  <c r="T1148"/>
  <c r="R1148"/>
  <c r="P1148"/>
  <c r="BI1144"/>
  <c r="BH1144"/>
  <c r="BG1144"/>
  <c r="BF1144"/>
  <c r="T1144"/>
  <c r="R1144"/>
  <c r="P1144"/>
  <c r="BI1141"/>
  <c r="BH1141"/>
  <c r="BG1141"/>
  <c r="BF1141"/>
  <c r="T1141"/>
  <c r="R1141"/>
  <c r="P1141"/>
  <c r="BI1137"/>
  <c r="BH1137"/>
  <c r="BG1137"/>
  <c r="BF1137"/>
  <c r="T1137"/>
  <c r="R1137"/>
  <c r="P1137"/>
  <c r="BI1135"/>
  <c r="BH1135"/>
  <c r="BG1135"/>
  <c r="BF1135"/>
  <c r="T1135"/>
  <c r="R1135"/>
  <c r="P1135"/>
  <c r="BI1129"/>
  <c r="BH1129"/>
  <c r="BG1129"/>
  <c r="BF1129"/>
  <c r="T1129"/>
  <c r="R1129"/>
  <c r="P1129"/>
  <c r="BI1125"/>
  <c r="BH1125"/>
  <c r="BG1125"/>
  <c r="BF1125"/>
  <c r="T1125"/>
  <c r="R1125"/>
  <c r="P1125"/>
  <c r="BI1122"/>
  <c r="BH1122"/>
  <c r="BG1122"/>
  <c r="BF1122"/>
  <c r="T1122"/>
  <c r="R1122"/>
  <c r="P1122"/>
  <c r="BI1118"/>
  <c r="BH1118"/>
  <c r="BG1118"/>
  <c r="BF1118"/>
  <c r="T1118"/>
  <c r="R1118"/>
  <c r="P1118"/>
  <c r="BI1109"/>
  <c r="BH1109"/>
  <c r="BG1109"/>
  <c r="BF1109"/>
  <c r="T1109"/>
  <c r="R1109"/>
  <c r="P1109"/>
  <c r="BI1105"/>
  <c r="BH1105"/>
  <c r="BG1105"/>
  <c r="BF1105"/>
  <c r="T1105"/>
  <c r="R1105"/>
  <c r="P1105"/>
  <c r="BI1099"/>
  <c r="BH1099"/>
  <c r="BG1099"/>
  <c r="BF1099"/>
  <c r="T1099"/>
  <c r="R1099"/>
  <c r="P1099"/>
  <c r="BI1096"/>
  <c r="BH1096"/>
  <c r="BG1096"/>
  <c r="BF1096"/>
  <c r="T1096"/>
  <c r="R1096"/>
  <c r="P1096"/>
  <c r="BI1090"/>
  <c r="BH1090"/>
  <c r="BG1090"/>
  <c r="BF1090"/>
  <c r="T1090"/>
  <c r="R1090"/>
  <c r="P1090"/>
  <c r="BI1086"/>
  <c r="BH1086"/>
  <c r="BG1086"/>
  <c r="BF1086"/>
  <c r="T1086"/>
  <c r="R1086"/>
  <c r="P1086"/>
  <c r="BI1080"/>
  <c r="BH1080"/>
  <c r="BG1080"/>
  <c r="BF1080"/>
  <c r="T1080"/>
  <c r="R1080"/>
  <c r="P1080"/>
  <c r="BI1076"/>
  <c r="BH1076"/>
  <c r="BG1076"/>
  <c r="BF1076"/>
  <c r="T1076"/>
  <c r="R1076"/>
  <c r="P1076"/>
  <c r="BI1071"/>
  <c r="BH1071"/>
  <c r="BG1071"/>
  <c r="BF1071"/>
  <c r="T1071"/>
  <c r="R1071"/>
  <c r="P1071"/>
  <c r="BI1067"/>
  <c r="BH1067"/>
  <c r="BG1067"/>
  <c r="BF1067"/>
  <c r="T1067"/>
  <c r="R1067"/>
  <c r="P1067"/>
  <c r="BI1063"/>
  <c r="BH1063"/>
  <c r="BG1063"/>
  <c r="BF1063"/>
  <c r="T1063"/>
  <c r="R1063"/>
  <c r="P1063"/>
  <c r="BI1056"/>
  <c r="BH1056"/>
  <c r="BG1056"/>
  <c r="BF1056"/>
  <c r="T1056"/>
  <c r="R1056"/>
  <c r="P1056"/>
  <c r="BI1049"/>
  <c r="BH1049"/>
  <c r="BG1049"/>
  <c r="BF1049"/>
  <c r="T1049"/>
  <c r="R1049"/>
  <c r="P1049"/>
  <c r="BI1045"/>
  <c r="BH1045"/>
  <c r="BG1045"/>
  <c r="BF1045"/>
  <c r="T1045"/>
  <c r="R1045"/>
  <c r="P1045"/>
  <c r="BI1038"/>
  <c r="BH1038"/>
  <c r="BG1038"/>
  <c r="BF1038"/>
  <c r="T1038"/>
  <c r="R1038"/>
  <c r="P1038"/>
  <c r="BI1034"/>
  <c r="BH1034"/>
  <c r="BG1034"/>
  <c r="BF1034"/>
  <c r="T1034"/>
  <c r="R1034"/>
  <c r="P1034"/>
  <c r="BI1031"/>
  <c r="BH1031"/>
  <c r="BG1031"/>
  <c r="BF1031"/>
  <c r="T1031"/>
  <c r="R1031"/>
  <c r="P1031"/>
  <c r="BI1027"/>
  <c r="BH1027"/>
  <c r="BG1027"/>
  <c r="BF1027"/>
  <c r="T1027"/>
  <c r="R1027"/>
  <c r="P1027"/>
  <c r="BI1024"/>
  <c r="BH1024"/>
  <c r="BG1024"/>
  <c r="BF1024"/>
  <c r="T1024"/>
  <c r="R1024"/>
  <c r="P1024"/>
  <c r="BI1020"/>
  <c r="BH1020"/>
  <c r="BG1020"/>
  <c r="BF1020"/>
  <c r="T1020"/>
  <c r="R1020"/>
  <c r="P1020"/>
  <c r="BI1013"/>
  <c r="BH1013"/>
  <c r="BG1013"/>
  <c r="BF1013"/>
  <c r="T1013"/>
  <c r="R1013"/>
  <c r="P1013"/>
  <c r="BI1009"/>
  <c r="BH1009"/>
  <c r="BG1009"/>
  <c r="BF1009"/>
  <c r="T1009"/>
  <c r="R1009"/>
  <c r="P1009"/>
  <c r="BI1006"/>
  <c r="BH1006"/>
  <c r="BG1006"/>
  <c r="BF1006"/>
  <c r="T1006"/>
  <c r="R1006"/>
  <c r="P1006"/>
  <c r="BI1003"/>
  <c r="BH1003"/>
  <c r="BG1003"/>
  <c r="BF1003"/>
  <c r="T1003"/>
  <c r="R1003"/>
  <c r="P1003"/>
  <c r="BI999"/>
  <c r="BH999"/>
  <c r="BG999"/>
  <c r="BF999"/>
  <c r="T999"/>
  <c r="R999"/>
  <c r="P999"/>
  <c r="BI996"/>
  <c r="BH996"/>
  <c r="BG996"/>
  <c r="BF996"/>
  <c r="T996"/>
  <c r="R996"/>
  <c r="P996"/>
  <c r="BI992"/>
  <c r="BH992"/>
  <c r="BG992"/>
  <c r="BF992"/>
  <c r="T992"/>
  <c r="R992"/>
  <c r="P992"/>
  <c r="BI989"/>
  <c r="BH989"/>
  <c r="BG989"/>
  <c r="BF989"/>
  <c r="T989"/>
  <c r="R989"/>
  <c r="P989"/>
  <c r="BI985"/>
  <c r="BH985"/>
  <c r="BG985"/>
  <c r="BF985"/>
  <c r="T985"/>
  <c r="R985"/>
  <c r="P985"/>
  <c r="BI977"/>
  <c r="BH977"/>
  <c r="BG977"/>
  <c r="BF977"/>
  <c r="T977"/>
  <c r="R977"/>
  <c r="P977"/>
  <c r="BI973"/>
  <c r="BH973"/>
  <c r="BG973"/>
  <c r="BF973"/>
  <c r="T973"/>
  <c r="R973"/>
  <c r="P973"/>
  <c r="BI966"/>
  <c r="BH966"/>
  <c r="BG966"/>
  <c r="BF966"/>
  <c r="T966"/>
  <c r="R966"/>
  <c r="P966"/>
  <c r="BI961"/>
  <c r="BH961"/>
  <c r="BG961"/>
  <c r="BF961"/>
  <c r="T961"/>
  <c r="T960"/>
  <c r="R961"/>
  <c r="R960"/>
  <c r="P961"/>
  <c r="P960"/>
  <c r="BI957"/>
  <c r="BH957"/>
  <c r="BG957"/>
  <c r="BF957"/>
  <c r="T957"/>
  <c r="R957"/>
  <c r="P957"/>
  <c r="BI953"/>
  <c r="BH953"/>
  <c r="BG953"/>
  <c r="BF953"/>
  <c r="T953"/>
  <c r="R953"/>
  <c r="P953"/>
  <c r="BI950"/>
  <c r="BH950"/>
  <c r="BG950"/>
  <c r="BF950"/>
  <c r="T950"/>
  <c r="R950"/>
  <c r="P950"/>
  <c r="BI942"/>
  <c r="BH942"/>
  <c r="BG942"/>
  <c r="BF942"/>
  <c r="T942"/>
  <c r="R942"/>
  <c r="P942"/>
  <c r="BI924"/>
  <c r="BH924"/>
  <c r="BG924"/>
  <c r="BF924"/>
  <c r="T924"/>
  <c r="R924"/>
  <c r="P924"/>
  <c r="BI918"/>
  <c r="BH918"/>
  <c r="BG918"/>
  <c r="BF918"/>
  <c r="T918"/>
  <c r="R918"/>
  <c r="P918"/>
  <c r="BI912"/>
  <c r="BH912"/>
  <c r="BG912"/>
  <c r="BF912"/>
  <c r="T912"/>
  <c r="R912"/>
  <c r="P912"/>
  <c r="BI906"/>
  <c r="BH906"/>
  <c r="BG906"/>
  <c r="BF906"/>
  <c r="T906"/>
  <c r="R906"/>
  <c r="P906"/>
  <c r="BI901"/>
  <c r="BH901"/>
  <c r="BG901"/>
  <c r="BF901"/>
  <c r="T901"/>
  <c r="R901"/>
  <c r="P901"/>
  <c r="BI898"/>
  <c r="BH898"/>
  <c r="BG898"/>
  <c r="BF898"/>
  <c r="T898"/>
  <c r="R898"/>
  <c r="P898"/>
  <c r="BI895"/>
  <c r="BH895"/>
  <c r="BG895"/>
  <c r="BF895"/>
  <c r="T895"/>
  <c r="R895"/>
  <c r="P895"/>
  <c r="BI890"/>
  <c r="BH890"/>
  <c r="BG890"/>
  <c r="BF890"/>
  <c r="T890"/>
  <c r="R890"/>
  <c r="P890"/>
  <c r="BI887"/>
  <c r="BH887"/>
  <c r="BG887"/>
  <c r="BF887"/>
  <c r="T887"/>
  <c r="R887"/>
  <c r="P887"/>
  <c r="BI884"/>
  <c r="BH884"/>
  <c r="BG884"/>
  <c r="BF884"/>
  <c r="T884"/>
  <c r="R884"/>
  <c r="P884"/>
  <c r="BI879"/>
  <c r="BH879"/>
  <c r="BG879"/>
  <c r="BF879"/>
  <c r="T879"/>
  <c r="R879"/>
  <c r="P879"/>
  <c r="BI874"/>
  <c r="BH874"/>
  <c r="BG874"/>
  <c r="BF874"/>
  <c r="T874"/>
  <c r="R874"/>
  <c r="P874"/>
  <c r="BI871"/>
  <c r="BH871"/>
  <c r="BG871"/>
  <c r="BF871"/>
  <c r="T871"/>
  <c r="R871"/>
  <c r="P871"/>
  <c r="BI868"/>
  <c r="BH868"/>
  <c r="BG868"/>
  <c r="BF868"/>
  <c r="T868"/>
  <c r="R868"/>
  <c r="P868"/>
  <c r="BI865"/>
  <c r="BH865"/>
  <c r="BG865"/>
  <c r="BF865"/>
  <c r="T865"/>
  <c r="R865"/>
  <c r="P865"/>
  <c r="BI862"/>
  <c r="BH862"/>
  <c r="BG862"/>
  <c r="BF862"/>
  <c r="T862"/>
  <c r="R862"/>
  <c r="P862"/>
  <c r="BI859"/>
  <c r="BH859"/>
  <c r="BG859"/>
  <c r="BF859"/>
  <c r="T859"/>
  <c r="R859"/>
  <c r="P859"/>
  <c r="BI856"/>
  <c r="BH856"/>
  <c r="BG856"/>
  <c r="BF856"/>
  <c r="T856"/>
  <c r="R856"/>
  <c r="P856"/>
  <c r="BI852"/>
  <c r="BH852"/>
  <c r="BG852"/>
  <c r="BF852"/>
  <c r="T852"/>
  <c r="R852"/>
  <c r="P852"/>
  <c r="BI848"/>
  <c r="BH848"/>
  <c r="BG848"/>
  <c r="BF848"/>
  <c r="T848"/>
  <c r="R848"/>
  <c r="P848"/>
  <c r="BI842"/>
  <c r="BH842"/>
  <c r="BG842"/>
  <c r="BF842"/>
  <c r="T842"/>
  <c r="R842"/>
  <c r="P842"/>
  <c r="BI839"/>
  <c r="BH839"/>
  <c r="BG839"/>
  <c r="BF839"/>
  <c r="T839"/>
  <c r="R839"/>
  <c r="P839"/>
  <c r="BI835"/>
  <c r="BH835"/>
  <c r="BG835"/>
  <c r="BF835"/>
  <c r="T835"/>
  <c r="R835"/>
  <c r="P835"/>
  <c r="BI832"/>
  <c r="BH832"/>
  <c r="BG832"/>
  <c r="BF832"/>
  <c r="T832"/>
  <c r="R832"/>
  <c r="P832"/>
  <c r="BI829"/>
  <c r="BH829"/>
  <c r="BG829"/>
  <c r="BF829"/>
  <c r="T829"/>
  <c r="R829"/>
  <c r="P829"/>
  <c r="BI823"/>
  <c r="BH823"/>
  <c r="BG823"/>
  <c r="BF823"/>
  <c r="T823"/>
  <c r="R823"/>
  <c r="P823"/>
  <c r="BI818"/>
  <c r="BH818"/>
  <c r="BG818"/>
  <c r="BF818"/>
  <c r="T818"/>
  <c r="R818"/>
  <c r="P818"/>
  <c r="BI812"/>
  <c r="BH812"/>
  <c r="BG812"/>
  <c r="BF812"/>
  <c r="T812"/>
  <c r="R812"/>
  <c r="P812"/>
  <c r="BI807"/>
  <c r="BH807"/>
  <c r="BG807"/>
  <c r="BF807"/>
  <c r="T807"/>
  <c r="R807"/>
  <c r="P807"/>
  <c r="BI803"/>
  <c r="BH803"/>
  <c r="BG803"/>
  <c r="BF803"/>
  <c r="T803"/>
  <c r="R803"/>
  <c r="P803"/>
  <c r="BI799"/>
  <c r="BH799"/>
  <c r="BG799"/>
  <c r="BF799"/>
  <c r="T799"/>
  <c r="R799"/>
  <c r="P799"/>
  <c r="BI792"/>
  <c r="BH792"/>
  <c r="BG792"/>
  <c r="BF792"/>
  <c r="T792"/>
  <c r="R792"/>
  <c r="P792"/>
  <c r="BI789"/>
  <c r="BH789"/>
  <c r="BG789"/>
  <c r="BF789"/>
  <c r="T789"/>
  <c r="R789"/>
  <c r="P789"/>
  <c r="BI785"/>
  <c r="BH785"/>
  <c r="BG785"/>
  <c r="BF785"/>
  <c r="T785"/>
  <c r="R785"/>
  <c r="P785"/>
  <c r="BI779"/>
  <c r="BH779"/>
  <c r="BG779"/>
  <c r="BF779"/>
  <c r="T779"/>
  <c r="R779"/>
  <c r="P779"/>
  <c r="BI777"/>
  <c r="BH777"/>
  <c r="BG777"/>
  <c r="BF777"/>
  <c r="T777"/>
  <c r="R777"/>
  <c r="P777"/>
  <c r="BI774"/>
  <c r="BH774"/>
  <c r="BG774"/>
  <c r="BF774"/>
  <c r="T774"/>
  <c r="R774"/>
  <c r="P774"/>
  <c r="BI770"/>
  <c r="BH770"/>
  <c r="BG770"/>
  <c r="BF770"/>
  <c r="T770"/>
  <c r="R770"/>
  <c r="P770"/>
  <c r="BI758"/>
  <c r="BH758"/>
  <c r="BG758"/>
  <c r="BF758"/>
  <c r="T758"/>
  <c r="R758"/>
  <c r="P758"/>
  <c r="BI755"/>
  <c r="BH755"/>
  <c r="BG755"/>
  <c r="BF755"/>
  <c r="T755"/>
  <c r="R755"/>
  <c r="P755"/>
  <c r="BI752"/>
  <c r="BH752"/>
  <c r="BG752"/>
  <c r="BF752"/>
  <c r="T752"/>
  <c r="R752"/>
  <c r="P752"/>
  <c r="BI748"/>
  <c r="BH748"/>
  <c r="BG748"/>
  <c r="BF748"/>
  <c r="T748"/>
  <c r="R748"/>
  <c r="P748"/>
  <c r="BI745"/>
  <c r="BH745"/>
  <c r="BG745"/>
  <c r="BF745"/>
  <c r="T745"/>
  <c r="R745"/>
  <c r="P745"/>
  <c r="BI742"/>
  <c r="BH742"/>
  <c r="BG742"/>
  <c r="BF742"/>
  <c r="T742"/>
  <c r="R742"/>
  <c r="P742"/>
  <c r="BI731"/>
  <c r="BH731"/>
  <c r="BG731"/>
  <c r="BF731"/>
  <c r="T731"/>
  <c r="R731"/>
  <c r="P731"/>
  <c r="BI720"/>
  <c r="BH720"/>
  <c r="BG720"/>
  <c r="BF720"/>
  <c r="T720"/>
  <c r="R720"/>
  <c r="P720"/>
  <c r="BI717"/>
  <c r="BH717"/>
  <c r="BG717"/>
  <c r="BF717"/>
  <c r="T717"/>
  <c r="R717"/>
  <c r="P717"/>
  <c r="BI709"/>
  <c r="BH709"/>
  <c r="BG709"/>
  <c r="BF709"/>
  <c r="T709"/>
  <c r="R709"/>
  <c r="P709"/>
  <c r="BI697"/>
  <c r="BH697"/>
  <c r="BG697"/>
  <c r="BF697"/>
  <c r="T697"/>
  <c r="R697"/>
  <c r="P697"/>
  <c r="BI694"/>
  <c r="BH694"/>
  <c r="BG694"/>
  <c r="BF694"/>
  <c r="T694"/>
  <c r="R694"/>
  <c r="P694"/>
  <c r="BI681"/>
  <c r="BH681"/>
  <c r="BG681"/>
  <c r="BF681"/>
  <c r="T681"/>
  <c r="R681"/>
  <c r="P681"/>
  <c r="BI678"/>
  <c r="BH678"/>
  <c r="BG678"/>
  <c r="BF678"/>
  <c r="T678"/>
  <c r="R678"/>
  <c r="P678"/>
  <c r="BI654"/>
  <c r="BH654"/>
  <c r="BG654"/>
  <c r="BF654"/>
  <c r="T654"/>
  <c r="R654"/>
  <c r="P654"/>
  <c r="BI638"/>
  <c r="BH638"/>
  <c r="BG638"/>
  <c r="BF638"/>
  <c r="T638"/>
  <c r="R638"/>
  <c r="P638"/>
  <c r="BI635"/>
  <c r="BH635"/>
  <c r="BG635"/>
  <c r="BF635"/>
  <c r="T635"/>
  <c r="R635"/>
  <c r="P635"/>
  <c r="BI617"/>
  <c r="BH617"/>
  <c r="BG617"/>
  <c r="BF617"/>
  <c r="T617"/>
  <c r="R617"/>
  <c r="P617"/>
  <c r="BI614"/>
  <c r="BH614"/>
  <c r="BG614"/>
  <c r="BF614"/>
  <c r="T614"/>
  <c r="R614"/>
  <c r="P614"/>
  <c r="BI609"/>
  <c r="BH609"/>
  <c r="BG609"/>
  <c r="BF609"/>
  <c r="T609"/>
  <c r="R609"/>
  <c r="P609"/>
  <c r="BI606"/>
  <c r="BH606"/>
  <c r="BG606"/>
  <c r="BF606"/>
  <c r="T606"/>
  <c r="R606"/>
  <c r="P606"/>
  <c r="BI596"/>
  <c r="BH596"/>
  <c r="BG596"/>
  <c r="BF596"/>
  <c r="T596"/>
  <c r="R596"/>
  <c r="P596"/>
  <c r="BI588"/>
  <c r="BH588"/>
  <c r="BG588"/>
  <c r="BF588"/>
  <c r="T588"/>
  <c r="R588"/>
  <c r="P588"/>
  <c r="BI574"/>
  <c r="BH574"/>
  <c r="BG574"/>
  <c r="BF574"/>
  <c r="T574"/>
  <c r="R574"/>
  <c r="P574"/>
  <c r="BI572"/>
  <c r="BH572"/>
  <c r="BG572"/>
  <c r="BF572"/>
  <c r="T572"/>
  <c r="R572"/>
  <c r="P572"/>
  <c r="BI569"/>
  <c r="BH569"/>
  <c r="BG569"/>
  <c r="BF569"/>
  <c r="T569"/>
  <c r="R569"/>
  <c r="P569"/>
  <c r="BI566"/>
  <c r="BH566"/>
  <c r="BG566"/>
  <c r="BF566"/>
  <c r="T566"/>
  <c r="R566"/>
  <c r="P566"/>
  <c r="BI556"/>
  <c r="BH556"/>
  <c r="BG556"/>
  <c r="BF556"/>
  <c r="T556"/>
  <c r="R556"/>
  <c r="P556"/>
  <c r="BI546"/>
  <c r="BH546"/>
  <c r="BG546"/>
  <c r="BF546"/>
  <c r="T546"/>
  <c r="R546"/>
  <c r="P546"/>
  <c r="BI522"/>
  <c r="BH522"/>
  <c r="BG522"/>
  <c r="BF522"/>
  <c r="T522"/>
  <c r="R522"/>
  <c r="P522"/>
  <c r="BI500"/>
  <c r="BH500"/>
  <c r="BG500"/>
  <c r="BF500"/>
  <c r="T500"/>
  <c r="R500"/>
  <c r="P500"/>
  <c r="BI495"/>
  <c r="BH495"/>
  <c r="BG495"/>
  <c r="BF495"/>
  <c r="T495"/>
  <c r="R495"/>
  <c r="P495"/>
  <c r="BI492"/>
  <c r="BH492"/>
  <c r="BG492"/>
  <c r="BF492"/>
  <c r="T492"/>
  <c r="R492"/>
  <c r="P492"/>
  <c r="BI487"/>
  <c r="BH487"/>
  <c r="BG487"/>
  <c r="BF487"/>
  <c r="T487"/>
  <c r="R487"/>
  <c r="P487"/>
  <c r="BI482"/>
  <c r="BH482"/>
  <c r="BG482"/>
  <c r="BF482"/>
  <c r="T482"/>
  <c r="R482"/>
  <c r="P482"/>
  <c r="BI472"/>
  <c r="BH472"/>
  <c r="BG472"/>
  <c r="BF472"/>
  <c r="T472"/>
  <c r="R472"/>
  <c r="P472"/>
  <c r="BI469"/>
  <c r="BH469"/>
  <c r="BG469"/>
  <c r="BF469"/>
  <c r="T469"/>
  <c r="R469"/>
  <c r="P469"/>
  <c r="BI449"/>
  <c r="BH449"/>
  <c r="BG449"/>
  <c r="BF449"/>
  <c r="T449"/>
  <c r="R449"/>
  <c r="P449"/>
  <c r="BI428"/>
  <c r="BH428"/>
  <c r="BG428"/>
  <c r="BF428"/>
  <c r="T428"/>
  <c r="R428"/>
  <c r="P428"/>
  <c r="BI422"/>
  <c r="BH422"/>
  <c r="BG422"/>
  <c r="BF422"/>
  <c r="T422"/>
  <c r="R422"/>
  <c r="P422"/>
  <c r="BI414"/>
  <c r="BH414"/>
  <c r="BG414"/>
  <c r="BF414"/>
  <c r="T414"/>
  <c r="R414"/>
  <c r="P414"/>
  <c r="BI406"/>
  <c r="BH406"/>
  <c r="BG406"/>
  <c r="BF406"/>
  <c r="T406"/>
  <c r="R406"/>
  <c r="P406"/>
  <c r="BI401"/>
  <c r="BH401"/>
  <c r="BG401"/>
  <c r="BF401"/>
  <c r="T401"/>
  <c r="R401"/>
  <c r="P401"/>
  <c r="BI394"/>
  <c r="BH394"/>
  <c r="BG394"/>
  <c r="BF394"/>
  <c r="T394"/>
  <c r="R394"/>
  <c r="P394"/>
  <c r="BI387"/>
  <c r="BH387"/>
  <c r="BG387"/>
  <c r="BF387"/>
  <c r="T387"/>
  <c r="R387"/>
  <c r="P387"/>
  <c r="BI381"/>
  <c r="BH381"/>
  <c r="BG381"/>
  <c r="BF381"/>
  <c r="T381"/>
  <c r="R381"/>
  <c r="P381"/>
  <c r="BI375"/>
  <c r="BH375"/>
  <c r="BG375"/>
  <c r="BF375"/>
  <c r="T375"/>
  <c r="R375"/>
  <c r="P375"/>
  <c r="BI370"/>
  <c r="BH370"/>
  <c r="BG370"/>
  <c r="BF370"/>
  <c r="T370"/>
  <c r="R370"/>
  <c r="P370"/>
  <c r="BI365"/>
  <c r="BH365"/>
  <c r="BG365"/>
  <c r="BF365"/>
  <c r="T365"/>
  <c r="R365"/>
  <c r="P365"/>
  <c r="BI360"/>
  <c r="BH360"/>
  <c r="BG360"/>
  <c r="BF360"/>
  <c r="T360"/>
  <c r="R360"/>
  <c r="P360"/>
  <c r="BI355"/>
  <c r="BH355"/>
  <c r="BG355"/>
  <c r="BF355"/>
  <c r="T355"/>
  <c r="R355"/>
  <c r="P355"/>
  <c r="BI350"/>
  <c r="BH350"/>
  <c r="BG350"/>
  <c r="BF350"/>
  <c r="T350"/>
  <c r="R350"/>
  <c r="P350"/>
  <c r="BI345"/>
  <c r="BH345"/>
  <c r="BG345"/>
  <c r="BF345"/>
  <c r="T345"/>
  <c r="R345"/>
  <c r="P345"/>
  <c r="BI324"/>
  <c r="BH324"/>
  <c r="BG324"/>
  <c r="BF324"/>
  <c r="T324"/>
  <c r="R324"/>
  <c r="P324"/>
  <c r="BI316"/>
  <c r="BH316"/>
  <c r="BG316"/>
  <c r="BF316"/>
  <c r="T316"/>
  <c r="R316"/>
  <c r="P316"/>
  <c r="BI307"/>
  <c r="BH307"/>
  <c r="BG307"/>
  <c r="BF307"/>
  <c r="T307"/>
  <c r="R307"/>
  <c r="P307"/>
  <c r="BI259"/>
  <c r="BH259"/>
  <c r="BG259"/>
  <c r="BF259"/>
  <c r="T259"/>
  <c r="R259"/>
  <c r="P259"/>
  <c r="BI256"/>
  <c r="BH256"/>
  <c r="BG256"/>
  <c r="BF256"/>
  <c r="T256"/>
  <c r="R256"/>
  <c r="P256"/>
  <c r="BI250"/>
  <c r="BH250"/>
  <c r="BG250"/>
  <c r="BF250"/>
  <c r="T250"/>
  <c r="R250"/>
  <c r="P250"/>
  <c r="BI241"/>
  <c r="BH241"/>
  <c r="BG241"/>
  <c r="BF241"/>
  <c r="T241"/>
  <c r="R241"/>
  <c r="P241"/>
  <c r="BI235"/>
  <c r="BH235"/>
  <c r="BG235"/>
  <c r="BF235"/>
  <c r="T235"/>
  <c r="R235"/>
  <c r="P235"/>
  <c r="BI230"/>
  <c r="BH230"/>
  <c r="BG230"/>
  <c r="BF230"/>
  <c r="T230"/>
  <c r="R230"/>
  <c r="P230"/>
  <c r="BI227"/>
  <c r="BH227"/>
  <c r="BG227"/>
  <c r="BF227"/>
  <c r="T227"/>
  <c r="R227"/>
  <c r="P227"/>
  <c r="BI220"/>
  <c r="BH220"/>
  <c r="BG220"/>
  <c r="BF220"/>
  <c r="T220"/>
  <c r="R220"/>
  <c r="P220"/>
  <c r="BI213"/>
  <c r="BH213"/>
  <c r="BG213"/>
  <c r="BF213"/>
  <c r="T213"/>
  <c r="R213"/>
  <c r="P213"/>
  <c r="BI208"/>
  <c r="BH208"/>
  <c r="BG208"/>
  <c r="BF208"/>
  <c r="T208"/>
  <c r="R208"/>
  <c r="P208"/>
  <c r="BI205"/>
  <c r="BH205"/>
  <c r="BG205"/>
  <c r="BF205"/>
  <c r="T205"/>
  <c r="R205"/>
  <c r="P205"/>
  <c r="BI195"/>
  <c r="BH195"/>
  <c r="BG195"/>
  <c r="BF195"/>
  <c r="T195"/>
  <c r="R195"/>
  <c r="P195"/>
  <c r="BI185"/>
  <c r="BH185"/>
  <c r="BG185"/>
  <c r="BF185"/>
  <c r="T185"/>
  <c r="R185"/>
  <c r="P185"/>
  <c r="BI179"/>
  <c r="BH179"/>
  <c r="BG179"/>
  <c r="BF179"/>
  <c r="T179"/>
  <c r="R179"/>
  <c r="P179"/>
  <c r="BI176"/>
  <c r="BH176"/>
  <c r="BG176"/>
  <c r="BF176"/>
  <c r="T176"/>
  <c r="R176"/>
  <c r="P176"/>
  <c r="BI168"/>
  <c r="BH168"/>
  <c r="BG168"/>
  <c r="BF168"/>
  <c r="T168"/>
  <c r="R168"/>
  <c r="P168"/>
  <c r="BI162"/>
  <c r="BH162"/>
  <c r="BG162"/>
  <c r="BF162"/>
  <c r="T162"/>
  <c r="R162"/>
  <c r="P162"/>
  <c r="BI156"/>
  <c r="BH156"/>
  <c r="BG156"/>
  <c r="BF156"/>
  <c r="T156"/>
  <c r="R156"/>
  <c r="P156"/>
  <c r="BI154"/>
  <c r="BH154"/>
  <c r="BG154"/>
  <c r="BF154"/>
  <c r="T154"/>
  <c r="R154"/>
  <c r="P154"/>
  <c r="BI149"/>
  <c r="BH149"/>
  <c r="BG149"/>
  <c r="BF149"/>
  <c r="T149"/>
  <c r="R149"/>
  <c r="P149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19"/>
  <c r="BH119"/>
  <c r="BG119"/>
  <c r="BF119"/>
  <c r="T119"/>
  <c r="R119"/>
  <c r="P119"/>
  <c r="BI114"/>
  <c r="BH114"/>
  <c r="BG114"/>
  <c r="BF114"/>
  <c r="T114"/>
  <c r="R114"/>
  <c r="P114"/>
  <c r="J108"/>
  <c r="J107"/>
  <c r="F107"/>
  <c r="F105"/>
  <c r="E103"/>
  <c r="J59"/>
  <c r="J58"/>
  <c r="F58"/>
  <c r="F56"/>
  <c r="E54"/>
  <c r="J20"/>
  <c r="E20"/>
  <c r="F59"/>
  <c r="J19"/>
  <c r="J14"/>
  <c r="J56"/>
  <c r="E7"/>
  <c r="E99"/>
  <c i="2" r="J37"/>
  <c r="J36"/>
  <c i="1" r="AY55"/>
  <c i="2" r="J35"/>
  <c i="1" r="AX55"/>
  <c i="2" r="BI373"/>
  <c r="BH373"/>
  <c r="BG373"/>
  <c r="BF373"/>
  <c r="T373"/>
  <c r="R373"/>
  <c r="P373"/>
  <c r="BI367"/>
  <c r="BH367"/>
  <c r="BG367"/>
  <c r="BF367"/>
  <c r="T367"/>
  <c r="R367"/>
  <c r="P367"/>
  <c r="BI362"/>
  <c r="BH362"/>
  <c r="BG362"/>
  <c r="BF362"/>
  <c r="T362"/>
  <c r="T361"/>
  <c r="R362"/>
  <c r="R361"/>
  <c r="P362"/>
  <c r="P361"/>
  <c r="BI357"/>
  <c r="BH357"/>
  <c r="BG357"/>
  <c r="BF357"/>
  <c r="T357"/>
  <c r="T356"/>
  <c r="R357"/>
  <c r="R356"/>
  <c r="P357"/>
  <c r="P356"/>
  <c r="BI353"/>
  <c r="BH353"/>
  <c r="BG353"/>
  <c r="BF353"/>
  <c r="T353"/>
  <c r="T352"/>
  <c r="R353"/>
  <c r="R352"/>
  <c r="P353"/>
  <c r="P352"/>
  <c r="BI348"/>
  <c r="BH348"/>
  <c r="BG348"/>
  <c r="BF348"/>
  <c r="T348"/>
  <c r="T347"/>
  <c r="R348"/>
  <c r="R347"/>
  <c r="P348"/>
  <c r="P347"/>
  <c r="BI345"/>
  <c r="BH345"/>
  <c r="BG345"/>
  <c r="BF345"/>
  <c r="T345"/>
  <c r="T344"/>
  <c r="R345"/>
  <c r="R344"/>
  <c r="P345"/>
  <c r="P344"/>
  <c r="BI339"/>
  <c r="BH339"/>
  <c r="BG339"/>
  <c r="BF339"/>
  <c r="T339"/>
  <c r="R339"/>
  <c r="P339"/>
  <c r="BI335"/>
  <c r="BH335"/>
  <c r="BG335"/>
  <c r="BF335"/>
  <c r="T335"/>
  <c r="R335"/>
  <c r="P335"/>
  <c r="BI330"/>
  <c r="BH330"/>
  <c r="BG330"/>
  <c r="BF330"/>
  <c r="T330"/>
  <c r="T329"/>
  <c r="T328"/>
  <c r="R330"/>
  <c r="R329"/>
  <c r="R328"/>
  <c r="P330"/>
  <c r="P329"/>
  <c r="P328"/>
  <c r="BI326"/>
  <c r="BH326"/>
  <c r="BG326"/>
  <c r="BF326"/>
  <c r="T326"/>
  <c r="T325"/>
  <c r="R326"/>
  <c r="R325"/>
  <c r="P326"/>
  <c r="P325"/>
  <c r="BI308"/>
  <c r="BH308"/>
  <c r="BG308"/>
  <c r="BF308"/>
  <c r="T308"/>
  <c r="T307"/>
  <c r="R308"/>
  <c r="R307"/>
  <c r="P308"/>
  <c r="P307"/>
  <c r="BI301"/>
  <c r="BH301"/>
  <c r="BG301"/>
  <c r="BF301"/>
  <c r="T301"/>
  <c r="T300"/>
  <c r="R301"/>
  <c r="R300"/>
  <c r="P301"/>
  <c r="P300"/>
  <c r="BI293"/>
  <c r="BH293"/>
  <c r="BG293"/>
  <c r="BF293"/>
  <c r="T293"/>
  <c r="T292"/>
  <c r="R293"/>
  <c r="R292"/>
  <c r="P293"/>
  <c r="P292"/>
  <c r="BI287"/>
  <c r="BH287"/>
  <c r="BG287"/>
  <c r="BF287"/>
  <c r="T287"/>
  <c r="T286"/>
  <c r="R287"/>
  <c r="R286"/>
  <c r="P287"/>
  <c r="P286"/>
  <c r="BI263"/>
  <c r="BH263"/>
  <c r="BG263"/>
  <c r="BF263"/>
  <c r="T263"/>
  <c r="T262"/>
  <c r="R263"/>
  <c r="R262"/>
  <c r="P263"/>
  <c r="P262"/>
  <c r="BI260"/>
  <c r="BH260"/>
  <c r="BG260"/>
  <c r="BF260"/>
  <c r="T260"/>
  <c r="R260"/>
  <c r="P260"/>
  <c r="BI257"/>
  <c r="BH257"/>
  <c r="BG257"/>
  <c r="BF257"/>
  <c r="T257"/>
  <c r="R257"/>
  <c r="P257"/>
  <c r="BI252"/>
  <c r="BH252"/>
  <c r="BG252"/>
  <c r="BF252"/>
  <c r="T252"/>
  <c r="R252"/>
  <c r="P252"/>
  <c r="BI249"/>
  <c r="BH249"/>
  <c r="BG249"/>
  <c r="BF249"/>
  <c r="T249"/>
  <c r="R249"/>
  <c r="P249"/>
  <c r="BI244"/>
  <c r="BH244"/>
  <c r="BG244"/>
  <c r="BF244"/>
  <c r="T244"/>
  <c r="R244"/>
  <c r="P244"/>
  <c r="BI241"/>
  <c r="BH241"/>
  <c r="BG241"/>
  <c r="BF241"/>
  <c r="T241"/>
  <c r="T240"/>
  <c r="R241"/>
  <c r="R240"/>
  <c r="P241"/>
  <c r="P240"/>
  <c r="BI238"/>
  <c r="BH238"/>
  <c r="BG238"/>
  <c r="BF238"/>
  <c r="T238"/>
  <c r="R238"/>
  <c r="P238"/>
  <c r="BI236"/>
  <c r="BH236"/>
  <c r="BG236"/>
  <c r="BF236"/>
  <c r="T236"/>
  <c r="R236"/>
  <c r="P236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T224"/>
  <c r="R225"/>
  <c r="R224"/>
  <c r="P225"/>
  <c r="P224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0"/>
  <c r="BH190"/>
  <c r="BG190"/>
  <c r="BF190"/>
  <c r="T190"/>
  <c r="R190"/>
  <c r="P190"/>
  <c r="BI183"/>
  <c r="BH183"/>
  <c r="BG183"/>
  <c r="BF183"/>
  <c r="T183"/>
  <c r="R183"/>
  <c r="P183"/>
  <c r="BI178"/>
  <c r="BH178"/>
  <c r="BG178"/>
  <c r="BF178"/>
  <c r="T178"/>
  <c r="R178"/>
  <c r="P178"/>
  <c r="BI169"/>
  <c r="BH169"/>
  <c r="BG169"/>
  <c r="BF169"/>
  <c r="T169"/>
  <c r="R169"/>
  <c r="P169"/>
  <c r="BI153"/>
  <c r="BH153"/>
  <c r="BG153"/>
  <c r="BF153"/>
  <c r="T153"/>
  <c r="R153"/>
  <c r="P153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6"/>
  <c r="BH106"/>
  <c r="BG106"/>
  <c r="BF106"/>
  <c r="T106"/>
  <c r="R106"/>
  <c r="P106"/>
  <c r="J100"/>
  <c r="J99"/>
  <c r="F99"/>
  <c r="F97"/>
  <c r="E95"/>
  <c r="J55"/>
  <c r="J54"/>
  <c r="F54"/>
  <c r="F52"/>
  <c r="E50"/>
  <c r="J18"/>
  <c r="E18"/>
  <c r="F100"/>
  <c r="J17"/>
  <c r="J12"/>
  <c r="J97"/>
  <c r="E7"/>
  <c r="E93"/>
  <c i="1" r="L50"/>
  <c r="AM50"/>
  <c r="AM49"/>
  <c r="L49"/>
  <c r="AM47"/>
  <c r="L47"/>
  <c r="L45"/>
  <c r="L44"/>
  <c i="2" r="J326"/>
  <c r="BK236"/>
  <c r="J125"/>
  <c i="3" r="BK1190"/>
  <c r="J1331"/>
  <c r="J1536"/>
  <c r="J360"/>
  <c r="BK1587"/>
  <c r="J168"/>
  <c r="BK566"/>
  <c r="BK606"/>
  <c i="4" r="BK396"/>
  <c r="BK169"/>
  <c r="J270"/>
  <c r="J186"/>
  <c r="BK144"/>
  <c i="5" r="BK296"/>
  <c i="6" r="BK108"/>
  <c r="BK202"/>
  <c r="J140"/>
  <c r="BK299"/>
  <c i="7" r="BK1969"/>
  <c r="BK1374"/>
  <c r="BK692"/>
  <c r="J197"/>
  <c r="BK1661"/>
  <c r="BK695"/>
  <c r="J1775"/>
  <c r="J1336"/>
  <c r="J566"/>
  <c r="BK2189"/>
  <c r="BK1155"/>
  <c r="J2398"/>
  <c r="BK1624"/>
  <c r="J602"/>
  <c r="J2276"/>
  <c r="J1739"/>
  <c r="BK1095"/>
  <c r="BK247"/>
  <c r="J1596"/>
  <c r="BK842"/>
  <c r="BK233"/>
  <c r="BK2427"/>
  <c r="J1463"/>
  <c r="BK662"/>
  <c i="8" r="J229"/>
  <c r="BK181"/>
  <c r="J201"/>
  <c r="BK117"/>
  <c i="10" r="J115"/>
  <c i="11" r="BK118"/>
  <c i="13" r="J100"/>
  <c i="2" r="J123"/>
  <c i="3" r="J871"/>
  <c r="J482"/>
  <c r="BK1248"/>
  <c r="J149"/>
  <c r="J370"/>
  <c r="BK1027"/>
  <c r="BK149"/>
  <c r="BK887"/>
  <c r="BK162"/>
  <c r="BK789"/>
  <c r="J1401"/>
  <c r="J596"/>
  <c r="J1688"/>
  <c r="J1361"/>
  <c r="J381"/>
  <c i="4" r="J152"/>
  <c r="J386"/>
  <c r="BK373"/>
  <c r="J320"/>
  <c r="J443"/>
  <c r="J306"/>
  <c i="5" r="BK246"/>
  <c r="BK177"/>
  <c i="6" r="BK234"/>
  <c r="J212"/>
  <c r="BK98"/>
  <c r="BK212"/>
  <c r="BK295"/>
  <c i="7" r="BK2041"/>
  <c r="J1120"/>
  <c r="J635"/>
  <c r="J2150"/>
  <c r="BK1599"/>
  <c r="BK944"/>
  <c r="BK173"/>
  <c r="J2087"/>
  <c r="J1756"/>
  <c r="J1260"/>
  <c r="BK625"/>
  <c r="J2297"/>
  <c r="BK1524"/>
  <c r="J731"/>
  <c r="BK2349"/>
  <c r="J953"/>
  <c r="J210"/>
  <c r="J1789"/>
  <c r="J1034"/>
  <c r="BK322"/>
  <c r="J1816"/>
  <c r="BK950"/>
  <c r="BK175"/>
  <c r="BK2317"/>
  <c r="BK1515"/>
  <c r="J616"/>
  <c i="8" r="J256"/>
  <c r="J139"/>
  <c r="BK254"/>
  <c i="10" r="BK190"/>
  <c r="J143"/>
  <c i="11" r="J107"/>
  <c i="12" r="J138"/>
  <c i="7" r="BK1271"/>
  <c r="BK291"/>
  <c r="BK1739"/>
  <c r="BK1052"/>
  <c r="J322"/>
  <c r="BK2071"/>
  <c r="BK1369"/>
  <c r="J1245"/>
  <c r="J873"/>
  <c r="BK1195"/>
  <c r="BK427"/>
  <c r="BK2279"/>
  <c r="BK1506"/>
  <c r="BK2424"/>
  <c r="J800"/>
  <c r="BK192"/>
  <c i="8" r="BK226"/>
  <c r="BK196"/>
  <c r="BK101"/>
  <c i="9" r="BK118"/>
  <c i="10" r="BK99"/>
  <c i="11" r="J152"/>
  <c r="BK136"/>
  <c i="13" r="BK128"/>
  <c i="2" r="BK330"/>
  <c r="J231"/>
  <c r="BK169"/>
  <c i="3" r="J1478"/>
  <c r="BK989"/>
  <c r="BK556"/>
  <c r="BK1180"/>
  <c r="J1135"/>
  <c r="J1389"/>
  <c r="J1551"/>
  <c r="J884"/>
  <c r="J992"/>
  <c r="J1590"/>
  <c r="BK394"/>
  <c r="J1357"/>
  <c r="J697"/>
  <c i="4" r="BK223"/>
  <c r="BK261"/>
  <c r="J341"/>
  <c r="J259"/>
  <c r="BK315"/>
  <c r="BK217"/>
  <c r="BK448"/>
  <c i="5" r="BK256"/>
  <c r="J156"/>
  <c r="BK116"/>
  <c r="BK325"/>
  <c i="6" r="J104"/>
  <c r="J126"/>
  <c r="J102"/>
  <c r="BK167"/>
  <c r="J118"/>
  <c i="7" r="J1748"/>
  <c r="J1422"/>
  <c r="BK554"/>
  <c r="BK2129"/>
  <c r="J1455"/>
  <c r="J818"/>
  <c r="J325"/>
  <c r="J2362"/>
  <c r="J870"/>
  <c r="J208"/>
  <c r="BK2065"/>
  <c r="J1407"/>
  <c r="BK585"/>
  <c r="BK1855"/>
  <c r="BK968"/>
  <c r="J182"/>
  <c r="BK1890"/>
  <c r="J1363"/>
  <c r="J622"/>
  <c r="BK2391"/>
  <c r="J1634"/>
  <c r="BK1128"/>
  <c r="J415"/>
  <c r="J2473"/>
  <c r="BK2418"/>
  <c r="J1643"/>
  <c r="BK517"/>
  <c i="8" r="J153"/>
  <c r="J196"/>
  <c r="BK165"/>
  <c i="10" r="J182"/>
  <c r="J175"/>
  <c i="11" r="BK148"/>
  <c r="BK105"/>
  <c i="13" r="BK109"/>
  <c i="2" r="BK257"/>
  <c r="BK207"/>
  <c r="BK114"/>
  <c i="3" r="BK1099"/>
  <c r="BK1555"/>
  <c r="J220"/>
  <c r="BK748"/>
  <c r="BK1207"/>
  <c r="J1593"/>
  <c r="BK387"/>
  <c r="BK874"/>
  <c r="BK1736"/>
  <c r="BK1369"/>
  <c r="J422"/>
  <c i="4" r="J390"/>
  <c r="J335"/>
  <c r="J286"/>
  <c r="BK183"/>
  <c r="BK414"/>
  <c r="J171"/>
  <c i="5" r="J315"/>
  <c r="BK121"/>
  <c i="6" r="BK275"/>
  <c r="J295"/>
  <c r="BK249"/>
  <c r="J286"/>
  <c i="7" r="BK2093"/>
  <c r="J1605"/>
  <c r="J1248"/>
  <c r="BK165"/>
  <c r="J1909"/>
  <c r="BK1449"/>
  <c r="J982"/>
  <c r="BK310"/>
  <c r="BK2346"/>
  <c r="J1819"/>
  <c r="J1155"/>
  <c r="J599"/>
  <c r="J2356"/>
  <c r="J1884"/>
  <c r="J1189"/>
  <c r="BK415"/>
  <c r="BK1951"/>
  <c r="BK988"/>
  <c r="BK289"/>
  <c r="BK1839"/>
  <c r="BK1398"/>
  <c r="J850"/>
  <c r="BK195"/>
  <c r="BK1679"/>
  <c r="J1101"/>
  <c r="J433"/>
  <c r="BK2445"/>
  <c r="J1761"/>
  <c r="BK962"/>
  <c i="8" r="J210"/>
  <c r="J248"/>
  <c r="BK252"/>
  <c r="BK157"/>
  <c i="9" r="BK96"/>
  <c i="10" r="BK178"/>
  <c i="11" r="J120"/>
  <c i="12" r="J134"/>
  <c i="2" r="BK118"/>
  <c i="3" r="J1006"/>
  <c r="BK143"/>
  <c r="BK961"/>
  <c r="BK1239"/>
  <c r="BK638"/>
  <c r="J1328"/>
  <c r="J156"/>
  <c r="J823"/>
  <c r="BK1341"/>
  <c r="BK495"/>
  <c r="J1532"/>
  <c r="J355"/>
  <c i="4" r="J409"/>
  <c r="J420"/>
  <c r="BK459"/>
  <c r="J440"/>
  <c r="J202"/>
  <c r="J157"/>
  <c i="5" r="BK249"/>
  <c r="BK190"/>
  <c r="J172"/>
  <c i="6" r="J197"/>
  <c r="J175"/>
  <c r="BK130"/>
  <c r="BK258"/>
  <c i="7" r="J2023"/>
  <c r="BK1574"/>
  <c r="BK412"/>
  <c r="J2267"/>
  <c r="BK1737"/>
  <c r="BK1172"/>
  <c r="J569"/>
  <c r="BK2099"/>
  <c r="BK797"/>
  <c r="BK161"/>
  <c r="J2002"/>
  <c r="BK1212"/>
  <c r="J572"/>
  <c r="J1963"/>
  <c r="J1037"/>
  <c r="BK303"/>
  <c r="BK2105"/>
  <c r="J1557"/>
  <c r="BK1104"/>
  <c r="J364"/>
  <c r="J2141"/>
  <c r="BK1175"/>
  <c r="J502"/>
  <c r="BK2467"/>
  <c r="BK2195"/>
  <c r="BK1218"/>
  <c r="BK493"/>
  <c i="8" r="BK159"/>
  <c r="J181"/>
  <c r="BK183"/>
  <c i="9" r="J126"/>
  <c i="10" r="J147"/>
  <c r="BK95"/>
  <c i="11" r="J148"/>
  <c i="13" r="BK112"/>
  <c i="2" r="BK339"/>
  <c r="BK199"/>
  <c i="3" r="J1381"/>
  <c r="BK135"/>
  <c r="BK156"/>
  <c r="BK350"/>
  <c r="J143"/>
  <c r="BK365"/>
  <c r="J678"/>
  <c r="BK1345"/>
  <c i="4" r="J338"/>
  <c r="J300"/>
  <c r="J204"/>
  <c r="BK462"/>
  <c i="5" r="J269"/>
  <c r="BK208"/>
  <c i="6" r="BK222"/>
  <c r="BK142"/>
  <c i="7" r="BK2351"/>
  <c r="BK1472"/>
  <c r="J695"/>
  <c r="BK2306"/>
  <c r="BK1763"/>
  <c r="BK979"/>
  <c r="BK221"/>
  <c r="J1786"/>
  <c r="J926"/>
  <c r="J278"/>
  <c r="BK1631"/>
  <c r="J803"/>
  <c r="BK2323"/>
  <c r="BK1972"/>
  <c r="J1393"/>
  <c r="J865"/>
  <c r="J2229"/>
  <c r="J1518"/>
  <c r="BK887"/>
  <c r="BK379"/>
  <c r="J2455"/>
  <c r="BK2002"/>
  <c r="J1254"/>
  <c r="J547"/>
  <c i="8" r="BK137"/>
  <c r="BK163"/>
  <c r="BK284"/>
  <c r="BK277"/>
  <c i="9" r="BK98"/>
  <c i="10" r="BK184"/>
  <c r="BK155"/>
  <c i="11" r="BK150"/>
  <c i="13" r="BK121"/>
  <c i="2" r="BK123"/>
  <c i="3" r="J890"/>
  <c r="BK574"/>
  <c r="BK1237"/>
  <c r="J406"/>
  <c r="BK912"/>
  <c r="J1151"/>
  <c r="J1461"/>
  <c r="J185"/>
  <c r="J752"/>
  <c r="J1049"/>
  <c r="BK1657"/>
  <c r="BK1135"/>
  <c i="4" r="BK344"/>
  <c r="BK135"/>
  <c r="J199"/>
  <c r="J189"/>
  <c r="J294"/>
  <c i="5" r="J232"/>
  <c r="BK205"/>
  <c i="6" r="BK136"/>
  <c r="BK265"/>
  <c r="BK169"/>
  <c i="7" r="BK2215"/>
  <c r="BK1656"/>
  <c r="BK1101"/>
  <c r="J557"/>
  <c r="BK131"/>
  <c r="J1879"/>
  <c r="J1269"/>
  <c r="BK716"/>
  <c r="BK227"/>
  <c r="BK2204"/>
  <c r="BK1783"/>
  <c r="J1429"/>
  <c r="BK902"/>
  <c r="BK502"/>
  <c r="J1693"/>
  <c r="J929"/>
  <c r="J2261"/>
  <c r="J1766"/>
  <c r="BK865"/>
  <c r="J2120"/>
  <c r="BK1248"/>
  <c r="J460"/>
  <c r="BK1702"/>
  <c r="BK947"/>
  <c r="J394"/>
  <c r="J2427"/>
  <c r="BK1707"/>
  <c r="J979"/>
  <c i="8" r="BK177"/>
  <c r="J214"/>
  <c i="10" r="BK107"/>
  <c r="BK165"/>
  <c i="11" r="J130"/>
  <c i="12" r="BK112"/>
  <c i="2" r="BK287"/>
  <c r="J207"/>
  <c r="BK106"/>
  <c i="3" r="BK770"/>
  <c r="J1405"/>
  <c r="J556"/>
  <c r="J874"/>
  <c r="BK1525"/>
  <c r="BK1517"/>
  <c r="J1504"/>
  <c r="BK697"/>
  <c r="J1654"/>
  <c r="J918"/>
  <c i="4" r="BK210"/>
  <c r="J456"/>
  <c r="BK359"/>
  <c r="J477"/>
  <c i="5" r="J302"/>
  <c r="J293"/>
  <c r="J188"/>
  <c i="6" r="BK128"/>
  <c r="BK284"/>
  <c r="J224"/>
  <c i="7" r="BK1930"/>
  <c r="J1292"/>
  <c r="J638"/>
  <c r="J2346"/>
  <c r="BK1452"/>
  <c r="J578"/>
  <c r="BK2044"/>
  <c r="J1107"/>
  <c r="J499"/>
  <c r="BK1981"/>
  <c r="BK1242"/>
  <c r="BK348"/>
  <c r="J1903"/>
  <c r="BK941"/>
  <c r="BK361"/>
  <c r="J1821"/>
  <c r="J1384"/>
  <c r="J707"/>
  <c r="J126"/>
  <c r="J1040"/>
  <c r="BK430"/>
  <c r="BK2453"/>
  <c r="BK1939"/>
  <c r="J746"/>
  <c i="8" r="BK185"/>
  <c r="J275"/>
  <c r="BK250"/>
  <c i="9" r="BK106"/>
  <c i="10" r="J117"/>
  <c i="11" r="BK99"/>
  <c i="13" r="BK142"/>
  <c i="3" r="J1303"/>
  <c r="J720"/>
  <c r="J154"/>
  <c r="J1027"/>
  <c r="BK1488"/>
  <c r="J848"/>
  <c r="J1480"/>
  <c r="J1558"/>
  <c r="J832"/>
  <c r="J1045"/>
  <c r="J492"/>
  <c r="J1239"/>
  <c r="J195"/>
  <c r="J1613"/>
  <c r="BK906"/>
  <c i="4" r="J315"/>
  <c r="BK280"/>
  <c r="J181"/>
  <c r="J221"/>
  <c r="J280"/>
  <c i="5" r="BK281"/>
  <c r="BK238"/>
  <c r="BK241"/>
  <c i="6" r="BK278"/>
  <c r="BK116"/>
  <c r="J154"/>
  <c r="BK132"/>
  <c i="7" r="J1795"/>
  <c r="J1387"/>
  <c r="J770"/>
  <c r="J293"/>
  <c r="J1751"/>
  <c r="BK1239"/>
  <c r="J665"/>
  <c r="BK251"/>
  <c r="J2247"/>
  <c r="BK1827"/>
  <c r="J1374"/>
  <c r="J862"/>
  <c r="J224"/>
  <c r="BK1759"/>
  <c r="J442"/>
  <c r="J1626"/>
  <c r="J677"/>
  <c r="J2291"/>
  <c r="J1618"/>
  <c r="J968"/>
  <c r="BK2192"/>
  <c r="BK1245"/>
  <c r="BK557"/>
  <c r="BK2477"/>
  <c r="BK2171"/>
  <c r="J1128"/>
  <c r="BK448"/>
  <c i="8" r="BK218"/>
  <c r="J101"/>
  <c i="9" r="J128"/>
  <c i="10" r="BK192"/>
  <c r="J153"/>
  <c i="11" r="J138"/>
  <c i="13" r="BK146"/>
  <c i="7" r="J938"/>
  <c r="BK514"/>
  <c r="BK2144"/>
  <c r="J1339"/>
  <c r="J596"/>
  <c r="J1390"/>
  <c r="J1318"/>
  <c r="BK1178"/>
  <c r="J593"/>
  <c r="BK2081"/>
  <c r="BK1659"/>
  <c r="J1113"/>
  <c r="J260"/>
  <c r="J1833"/>
  <c r="BK1345"/>
  <c r="J2378"/>
  <c r="J847"/>
  <c i="8" r="J212"/>
  <c r="J141"/>
  <c r="BK127"/>
  <c r="J267"/>
  <c i="9" r="BK112"/>
  <c i="10" r="J99"/>
  <c r="BK93"/>
  <c i="11" r="BK113"/>
  <c i="12" r="BK91"/>
  <c i="2" r="BK362"/>
  <c r="BK293"/>
  <c r="J219"/>
  <c r="J118"/>
  <c i="3" r="BK1034"/>
  <c r="J428"/>
  <c r="J1031"/>
  <c r="BK1480"/>
  <c r="BK195"/>
  <c r="BK731"/>
  <c r="BK1357"/>
  <c r="BK1532"/>
  <c r="BK879"/>
  <c r="BK1473"/>
  <c r="J208"/>
  <c r="BK1613"/>
  <c i="5" r="J116"/>
  <c i="6" r="J226"/>
  <c r="BK152"/>
  <c r="J132"/>
  <c i="7" r="BK2226"/>
  <c r="BK1670"/>
  <c r="BK1280"/>
  <c r="BK433"/>
  <c r="BK2050"/>
  <c r="BK1333"/>
  <c r="J884"/>
  <c r="BK305"/>
  <c r="J1461"/>
  <c r="J924"/>
  <c r="BK591"/>
  <c r="J1890"/>
  <c r="J1047"/>
  <c r="J283"/>
  <c r="BK2029"/>
  <c r="BK1044"/>
  <c r="J439"/>
  <c r="BK2141"/>
  <c r="J1808"/>
  <c r="BK1192"/>
  <c r="BK316"/>
  <c r="BK2247"/>
  <c r="J1531"/>
  <c r="J944"/>
  <c r="J345"/>
  <c r="BK2438"/>
  <c r="J2029"/>
  <c r="J1342"/>
  <c r="J853"/>
  <c r="J286"/>
  <c i="8" r="BK214"/>
  <c r="BK261"/>
  <c r="J218"/>
  <c i="9" r="BK110"/>
  <c i="10" r="J165"/>
  <c i="11" r="BK126"/>
  <c i="12" r="J131"/>
  <c i="2" r="BK326"/>
  <c r="J238"/>
  <c r="BK127"/>
  <c i="3" r="J1222"/>
  <c r="BK1377"/>
  <c r="BK546"/>
  <c r="BK1170"/>
  <c r="J179"/>
  <c r="BK758"/>
  <c r="BK1421"/>
  <c r="BK1365"/>
  <c r="J414"/>
  <c r="BK1551"/>
  <c r="J256"/>
  <c i="4" r="BK445"/>
  <c r="J255"/>
  <c r="BK215"/>
  <c r="BK417"/>
  <c r="J219"/>
  <c i="5" r="BK211"/>
  <c r="BK151"/>
  <c r="BK223"/>
  <c r="BK172"/>
  <c i="6" r="J179"/>
  <c r="J171"/>
  <c r="BK224"/>
  <c r="J249"/>
  <c i="7" r="J1951"/>
  <c r="BK1557"/>
  <c r="J327"/>
  <c r="BK2108"/>
  <c r="J1718"/>
  <c r="BK1324"/>
  <c r="BK656"/>
  <c r="BK155"/>
  <c r="BK2068"/>
  <c r="J1640"/>
  <c r="J1016"/>
  <c r="BK768"/>
  <c r="BK203"/>
  <c r="BK1948"/>
  <c r="BK1001"/>
  <c r="J2241"/>
  <c r="J839"/>
  <c r="BK2332"/>
  <c r="J1715"/>
  <c r="BK1080"/>
  <c r="J262"/>
  <c r="BK1876"/>
  <c r="J1200"/>
  <c r="J751"/>
  <c r="J2467"/>
  <c r="BK2159"/>
  <c r="J1315"/>
  <c r="BK563"/>
  <c i="8" r="BK282"/>
  <c r="BK151"/>
  <c r="BK167"/>
  <c i="9" r="BK116"/>
  <c i="10" r="BK135"/>
  <c r="BK121"/>
  <c i="11" r="J91"/>
  <c i="12" r="J127"/>
  <c i="2" r="J183"/>
  <c i="3" r="J1148"/>
  <c r="J394"/>
  <c r="BK859"/>
  <c r="BK1445"/>
  <c r="BK176"/>
  <c r="BK871"/>
  <c r="BK1324"/>
  <c r="J213"/>
  <c r="BK953"/>
  <c r="BK1647"/>
  <c r="BK1222"/>
  <c i="4" r="J322"/>
  <c r="BK270"/>
  <c r="J210"/>
  <c r="J451"/>
  <c r="BK498"/>
  <c i="5" r="BK284"/>
  <c r="BK168"/>
  <c r="BK192"/>
  <c r="J138"/>
  <c i="6" r="J271"/>
  <c r="J106"/>
  <c r="BK240"/>
  <c r="J144"/>
  <c i="7" r="J2343"/>
  <c r="BK1893"/>
  <c r="BK1494"/>
  <c r="J505"/>
  <c r="J155"/>
  <c r="BK1813"/>
  <c r="J1257"/>
  <c r="BK806"/>
  <c r="BK236"/>
  <c r="BK1772"/>
  <c r="J974"/>
  <c r="J382"/>
  <c r="J1897"/>
  <c r="BK1458"/>
  <c r="BK773"/>
  <c r="J2372"/>
  <c r="BK1847"/>
  <c r="J725"/>
  <c r="J159"/>
  <c r="BK1824"/>
  <c r="J1242"/>
  <c r="BK619"/>
  <c r="J2264"/>
  <c r="J1289"/>
  <c r="BK713"/>
  <c r="BK2484"/>
  <c r="BK2329"/>
  <c r="J1727"/>
  <c r="BK1137"/>
  <c r="J412"/>
  <c i="8" r="BK263"/>
  <c r="BK143"/>
  <c r="BK201"/>
  <c i="9" r="BK128"/>
  <c i="10" r="BK109"/>
  <c i="11" r="BK109"/>
  <c r="BK111"/>
  <c i="13" r="BK125"/>
  <c i="2" r="J263"/>
  <c r="J153"/>
  <c i="3" r="J942"/>
  <c r="J1122"/>
  <c r="J1207"/>
  <c r="BK1433"/>
  <c r="J924"/>
  <c r="BK1141"/>
  <c r="J1244"/>
  <c r="BK1654"/>
  <c r="J973"/>
  <c i="4" r="BK451"/>
  <c r="J462"/>
  <c r="BK390"/>
  <c i="5" r="BK229"/>
  <c r="BK277"/>
  <c i="6" r="J96"/>
  <c r="J199"/>
  <c r="BK118"/>
  <c i="7" r="J1759"/>
  <c r="J1089"/>
  <c r="BK388"/>
  <c r="BK1900"/>
  <c r="BK1621"/>
  <c r="BK1064"/>
  <c r="J704"/>
  <c r="BK1864"/>
  <c r="BK994"/>
  <c r="J563"/>
  <c r="J2129"/>
  <c r="J1458"/>
  <c r="BK611"/>
  <c r="J2099"/>
  <c r="J1582"/>
  <c r="J1050"/>
  <c r="J310"/>
  <c r="J1999"/>
  <c r="BK1366"/>
  <c r="J734"/>
  <c r="BK280"/>
  <c r="J2440"/>
  <c r="BK1954"/>
  <c r="J1446"/>
  <c r="BK751"/>
  <c i="8" r="J161"/>
  <c r="J226"/>
  <c r="BK235"/>
  <c i="9" r="J108"/>
  <c i="10" r="BK129"/>
  <c r="J137"/>
  <c i="11" r="BK130"/>
  <c i="13" r="BK93"/>
  <c i="3" r="BK1558"/>
  <c r="BK1049"/>
  <c r="J401"/>
  <c r="J1308"/>
  <c r="BK522"/>
  <c r="J1465"/>
  <c r="BK208"/>
  <c r="BK901"/>
  <c r="BK852"/>
  <c r="BK957"/>
  <c r="J1736"/>
  <c r="J1318"/>
  <c i="4" r="BK140"/>
  <c r="J246"/>
  <c r="J309"/>
  <c r="J114"/>
  <c i="5" r="J208"/>
  <c r="J308"/>
  <c r="BK235"/>
  <c i="6" r="BK291"/>
  <c r="J238"/>
  <c r="J208"/>
  <c r="BK110"/>
  <c i="7" r="BK2165"/>
  <c r="BK1497"/>
  <c r="J779"/>
  <c r="J179"/>
  <c r="J1984"/>
  <c r="BK1481"/>
  <c r="BK1025"/>
  <c r="J550"/>
  <c r="J2394"/>
  <c r="BK2135"/>
  <c r="J1742"/>
  <c r="J1195"/>
  <c r="J632"/>
  <c r="J2171"/>
  <c r="BK1596"/>
  <c r="BK707"/>
  <c r="J135"/>
  <c r="J1585"/>
  <c r="J508"/>
  <c r="BK2297"/>
  <c r="J1679"/>
  <c r="J1077"/>
  <c r="J333"/>
  <c r="BK1960"/>
  <c r="BK1286"/>
  <c r="J538"/>
  <c r="BK2447"/>
  <c r="J1960"/>
  <c r="BK1203"/>
  <c r="J436"/>
  <c i="8" r="BK139"/>
  <c r="BK115"/>
  <c r="BK175"/>
  <c i="10" r="BK188"/>
  <c i="11" r="J97"/>
  <c r="BK95"/>
  <c i="2" r="BK367"/>
  <c r="J257"/>
  <c r="J199"/>
  <c i="3" r="BK1569"/>
  <c r="BK572"/>
  <c r="BK868"/>
  <c r="BK1151"/>
  <c r="BK694"/>
  <c r="BK1270"/>
  <c r="J812"/>
  <c r="BK1090"/>
  <c r="BK1728"/>
  <c r="BK1174"/>
  <c i="4" r="J453"/>
  <c r="BK181"/>
  <c r="BK148"/>
  <c r="BK306"/>
  <c i="5" r="BK311"/>
  <c r="J166"/>
  <c r="BK269"/>
  <c i="6" r="J214"/>
  <c r="J177"/>
  <c r="BK126"/>
  <c i="7" r="BK2177"/>
  <c r="BK1673"/>
  <c r="BK1037"/>
  <c r="BK463"/>
  <c r="BK2198"/>
  <c r="J1209"/>
  <c r="BK167"/>
  <c r="J1631"/>
  <c r="J908"/>
  <c r="BK342"/>
  <c r="BK1849"/>
  <c r="BK999"/>
  <c r="J247"/>
  <c r="BK1769"/>
  <c r="BK1028"/>
  <c r="BK197"/>
  <c r="J2014"/>
  <c r="BK1537"/>
  <c r="J1019"/>
  <c r="J421"/>
  <c r="BK2074"/>
  <c r="J1224"/>
  <c r="J490"/>
  <c r="BK2442"/>
  <c r="BK1766"/>
  <c r="BK1161"/>
  <c r="J367"/>
  <c i="8" r="BK239"/>
  <c r="BK133"/>
  <c r="BK173"/>
  <c i="10" r="J157"/>
  <c r="J97"/>
  <c i="12" r="BK138"/>
  <c i="2" r="J34"/>
  <c i="4" r="J217"/>
  <c r="J223"/>
  <c r="J215"/>
  <c i="5" r="BK287"/>
  <c r="J275"/>
  <c i="6" r="J159"/>
  <c r="BK273"/>
  <c r="BK236"/>
  <c r="J301"/>
  <c i="7" r="BK2153"/>
  <c r="J1524"/>
  <c r="BK997"/>
  <c r="BK400"/>
  <c r="J2282"/>
  <c r="J1494"/>
  <c r="J544"/>
  <c r="BK2358"/>
  <c r="J2032"/>
  <c r="J1730"/>
  <c r="J1175"/>
  <c r="BK701"/>
  <c r="BK2343"/>
  <c r="BK1640"/>
  <c r="BK641"/>
  <c r="BK2114"/>
  <c r="J1563"/>
  <c r="BK2375"/>
  <c r="J1710"/>
  <c r="BK1131"/>
  <c r="BK230"/>
  <c r="J1881"/>
  <c r="BK1380"/>
  <c r="BK478"/>
  <c r="J2447"/>
  <c r="J1813"/>
  <c r="J728"/>
  <c r="J167"/>
  <c i="8" r="BK135"/>
  <c r="J203"/>
  <c i="9" r="J96"/>
  <c i="10" r="J161"/>
  <c i="11" r="BK134"/>
  <c i="12" r="J95"/>
  <c i="7" r="J1044"/>
  <c r="J400"/>
  <c r="J1930"/>
  <c r="J935"/>
  <c r="BK2147"/>
  <c r="BK1384"/>
  <c r="J1298"/>
  <c r="BK1181"/>
  <c r="BK659"/>
  <c r="BK2174"/>
  <c r="J1239"/>
  <c r="BK538"/>
  <c r="BK2023"/>
  <c r="BK1419"/>
  <c r="J994"/>
  <c r="BK351"/>
  <c r="BK2465"/>
  <c r="J2071"/>
  <c r="BK1754"/>
  <c r="BK938"/>
  <c i="8" r="J280"/>
  <c r="J165"/>
  <c r="J163"/>
  <c i="9" r="J144"/>
  <c i="10" r="BK186"/>
  <c i="11" r="J122"/>
  <c i="13" r="J150"/>
  <c i="2" r="J357"/>
  <c r="BK238"/>
  <c r="BK196"/>
  <c i="3" r="J1606"/>
  <c r="BK1148"/>
  <c r="BK220"/>
  <c r="BK856"/>
  <c r="J487"/>
  <c r="J1009"/>
  <c r="BK792"/>
  <c r="J1365"/>
  <c r="BK1137"/>
  <c r="J1723"/>
  <c r="J1024"/>
  <c i="4" r="J274"/>
  <c r="BK300"/>
  <c r="BK465"/>
  <c r="J430"/>
  <c r="BK122"/>
  <c r="BK481"/>
  <c i="5" r="BK166"/>
  <c r="BK258"/>
  <c r="J104"/>
  <c i="6" r="J240"/>
  <c r="J282"/>
  <c r="J152"/>
  <c r="BK96"/>
  <c i="7" r="BK1984"/>
  <c r="BK1527"/>
  <c r="BK269"/>
  <c r="J1954"/>
  <c r="BK1437"/>
  <c r="BK766"/>
  <c r="J2401"/>
  <c r="J1277"/>
  <c r="J687"/>
  <c r="BK2401"/>
  <c r="J1827"/>
  <c r="J785"/>
  <c r="BK2320"/>
  <c r="J1667"/>
  <c r="J740"/>
  <c r="J2339"/>
  <c r="BK1987"/>
  <c r="J1416"/>
  <c r="BK821"/>
  <c r="J1724"/>
  <c r="J1206"/>
  <c r="BK677"/>
  <c r="J2465"/>
  <c r="J2309"/>
  <c r="BK1730"/>
  <c r="BK674"/>
  <c r="J201"/>
  <c i="8" r="J107"/>
  <c r="BK269"/>
  <c i="9" r="BK100"/>
  <c i="10" r="J133"/>
  <c r="J111"/>
  <c r="BK127"/>
  <c i="11" r="J101"/>
  <c i="2" r="BK357"/>
  <c r="J293"/>
  <c r="BK231"/>
  <c r="BK153"/>
  <c i="3" r="BK1536"/>
  <c r="BK678"/>
  <c r="J345"/>
  <c r="J1034"/>
  <c r="BK1597"/>
  <c r="BK918"/>
  <c r="BK1105"/>
  <c r="BK1453"/>
  <c r="BK742"/>
  <c r="J1719"/>
  <c r="BK1337"/>
  <c i="4" r="BK202"/>
  <c r="J257"/>
  <c r="BK173"/>
  <c r="J122"/>
  <c r="J368"/>
  <c r="J140"/>
  <c i="5" r="J332"/>
  <c r="J284"/>
  <c r="BK129"/>
  <c r="J211"/>
  <c i="6" r="BK124"/>
  <c r="BK197"/>
  <c r="BK163"/>
  <c r="BK251"/>
  <c i="7" r="J2375"/>
  <c r="J1811"/>
  <c r="BK1306"/>
  <c r="J291"/>
  <c r="J1783"/>
  <c r="BK1126"/>
  <c r="J532"/>
  <c r="J2285"/>
  <c r="J1754"/>
  <c r="BK1298"/>
  <c r="BK827"/>
  <c r="J2415"/>
  <c r="J1413"/>
  <c r="J236"/>
  <c r="BK1751"/>
  <c r="BK743"/>
  <c r="J2391"/>
  <c r="BK1887"/>
  <c r="J1349"/>
  <c r="BK628"/>
  <c r="J2204"/>
  <c r="J1324"/>
  <c r="BK505"/>
  <c r="BK2035"/>
  <c r="J1469"/>
  <c r="BK253"/>
  <c i="8" r="BK208"/>
  <c r="J282"/>
  <c i="9" r="J102"/>
  <c i="10" r="J192"/>
  <c r="J127"/>
  <c i="11" r="BK107"/>
  <c i="12" r="BK95"/>
  <c i="2" r="J130"/>
  <c i="3" r="BK1063"/>
  <c r="J522"/>
  <c r="J1099"/>
  <c r="J176"/>
  <c r="J250"/>
  <c r="J1141"/>
  <c r="J1555"/>
  <c r="BK842"/>
  <c r="J1429"/>
  <c r="BK635"/>
  <c r="BK1719"/>
  <c r="J1090"/>
  <c i="4" r="J356"/>
  <c r="J292"/>
  <c r="BK353"/>
  <c r="BK283"/>
  <c r="BK195"/>
  <c r="BK233"/>
  <c i="5" r="BK290"/>
  <c r="J261"/>
  <c r="BK220"/>
  <c i="6" r="J253"/>
  <c r="J138"/>
  <c r="BK179"/>
  <c i="7" r="J2174"/>
  <c r="J1231"/>
  <c r="J605"/>
  <c r="BK2398"/>
  <c r="J1646"/>
  <c r="BK748"/>
  <c r="BK2407"/>
  <c r="BK1503"/>
  <c r="J613"/>
  <c r="J2210"/>
  <c r="BK1070"/>
  <c r="BK255"/>
  <c r="J1566"/>
  <c r="J445"/>
  <c r="BK1912"/>
  <c r="BK754"/>
  <c r="BK2366"/>
  <c r="BK1594"/>
  <c r="BK608"/>
  <c r="BK2432"/>
  <c r="J1801"/>
  <c r="BK710"/>
  <c r="BK244"/>
  <c i="8" r="BK125"/>
  <c r="BK216"/>
  <c r="J151"/>
  <c i="10" r="BK123"/>
  <c r="J91"/>
  <c i="12" r="J101"/>
  <c i="2" r="J353"/>
  <c r="J236"/>
  <c r="J121"/>
  <c i="3" r="J852"/>
  <c r="BK1429"/>
  <c r="J130"/>
  <c r="BK1373"/>
  <c r="BK884"/>
  <c r="BK1688"/>
  <c i="4" r="BK432"/>
  <c r="BK192"/>
  <c r="BK443"/>
  <c r="BK491"/>
  <c i="5" r="BK161"/>
  <c r="J229"/>
  <c i="6" r="BK260"/>
  <c r="J116"/>
  <c r="BK216"/>
  <c i="7" r="J2252"/>
  <c r="BK1360"/>
  <c r="BK684"/>
  <c r="J2235"/>
  <c r="BK2276"/>
  <c r="J1274"/>
  <c r="BK578"/>
  <c r="J2017"/>
  <c r="J1534"/>
  <c r="J748"/>
  <c r="BK182"/>
  <c r="BK1734"/>
  <c r="J330"/>
  <c r="J2041"/>
  <c r="J1098"/>
  <c r="J175"/>
  <c r="BK1215"/>
  <c r="J2494"/>
  <c r="J2153"/>
  <c r="BK1605"/>
  <c r="J1067"/>
  <c r="BK499"/>
  <c i="8" r="J277"/>
  <c r="J159"/>
  <c r="BK161"/>
  <c i="9" r="J120"/>
  <c i="10" r="J190"/>
  <c r="BK133"/>
  <c i="11" r="J113"/>
  <c i="12" r="J112"/>
  <c i="2" r="F36"/>
  <c i="4" r="BK204"/>
  <c r="J465"/>
  <c r="BK312"/>
  <c r="J469"/>
  <c i="5" r="BK174"/>
  <c r="J243"/>
  <c i="6" r="J242"/>
  <c r="BK106"/>
  <c r="BK230"/>
  <c i="7" r="J2059"/>
  <c r="BK926"/>
  <c r="J351"/>
  <c r="BK2096"/>
  <c r="J1366"/>
  <c r="BK856"/>
  <c r="BK283"/>
  <c r="J1900"/>
  <c r="J1472"/>
  <c r="J991"/>
  <c r="J195"/>
  <c r="BK1789"/>
  <c r="BK1013"/>
  <c r="BK355"/>
  <c r="BK2162"/>
  <c r="J821"/>
  <c r="J2358"/>
  <c r="J1611"/>
  <c r="J950"/>
  <c r="J188"/>
  <c r="BK1432"/>
  <c r="BK870"/>
  <c r="J312"/>
  <c r="BK2440"/>
  <c r="BK1611"/>
  <c r="J529"/>
  <c i="8" r="BK267"/>
  <c r="BK194"/>
  <c r="J137"/>
  <c i="9" r="BK122"/>
  <c i="10" r="BK91"/>
  <c r="BK97"/>
  <c i="11" r="J141"/>
  <c i="13" r="J121"/>
  <c i="2" r="BK301"/>
  <c r="J241"/>
  <c r="BK194"/>
  <c i="3" r="J1433"/>
  <c r="BK829"/>
  <c r="J1513"/>
  <c r="J1349"/>
  <c r="J1603"/>
  <c r="BK681"/>
  <c r="J887"/>
  <c r="J898"/>
  <c r="J1587"/>
  <c r="BK259"/>
  <c i="4" r="BK263"/>
  <c r="J227"/>
  <c r="BK393"/>
  <c r="J393"/>
  <c r="J498"/>
  <c i="5" r="J205"/>
  <c r="BK170"/>
  <c i="6" r="BK185"/>
  <c r="BK193"/>
  <c r="J297"/>
  <c i="7" r="BK2356"/>
  <c r="BK1446"/>
  <c r="J836"/>
  <c r="BK300"/>
  <c r="BK2120"/>
  <c r="J947"/>
  <c r="J2114"/>
  <c r="J1440"/>
  <c r="J719"/>
  <c r="BK2126"/>
  <c r="J1512"/>
  <c r="BK737"/>
  <c r="J2183"/>
  <c r="J1545"/>
  <c r="BK638"/>
  <c r="BK2364"/>
  <c r="BK1861"/>
  <c r="BK1152"/>
  <c r="BK2341"/>
  <c r="BK1491"/>
  <c r="BK763"/>
  <c r="BK2491"/>
  <c r="BK2011"/>
  <c r="J1234"/>
  <c r="J541"/>
  <c i="8" r="J183"/>
  <c r="J149"/>
  <c r="J286"/>
  <c i="9" r="BK104"/>
  <c i="10" r="BK153"/>
  <c i="12" r="J91"/>
  <c i="2" r="J169"/>
  <c i="3" r="J1020"/>
  <c r="J681"/>
  <c r="J1521"/>
  <c r="BK307"/>
  <c r="J1137"/>
  <c r="BK213"/>
  <c r="J1086"/>
  <c r="J235"/>
  <c r="BK1294"/>
  <c r="J1453"/>
  <c r="BK832"/>
  <c r="J1129"/>
  <c r="J472"/>
  <c r="J1681"/>
  <c r="BK1210"/>
  <c r="J135"/>
  <c i="4" r="BK435"/>
  <c r="J445"/>
  <c r="J412"/>
  <c r="BK399"/>
  <c r="J495"/>
  <c i="5" r="BK188"/>
  <c r="BK329"/>
  <c r="J238"/>
  <c r="J151"/>
  <c i="6" r="J163"/>
  <c r="BK140"/>
  <c r="BK191"/>
  <c i="7" r="BK2288"/>
  <c r="BK1560"/>
  <c r="J918"/>
  <c r="BK336"/>
  <c r="J2232"/>
  <c r="BK1845"/>
  <c r="J1187"/>
  <c r="J463"/>
  <c r="J2337"/>
  <c r="BK1879"/>
  <c r="J1521"/>
  <c r="BK1007"/>
  <c r="BK312"/>
  <c r="BK1927"/>
  <c r="BK1031"/>
  <c r="J2201"/>
  <c r="BK1461"/>
  <c r="J448"/>
  <c r="BK2150"/>
  <c r="J1452"/>
  <c r="J467"/>
  <c r="BK2273"/>
  <c r="J1140"/>
  <c r="J269"/>
  <c r="J2434"/>
  <c r="J1629"/>
  <c r="BK971"/>
  <c i="8" r="J237"/>
  <c r="J263"/>
  <c i="9" r="BK124"/>
  <c r="BK108"/>
  <c i="10" r="BK101"/>
  <c i="11" r="BK128"/>
  <c i="13" r="BK115"/>
  <c i="7" r="BK899"/>
  <c r="BK2038"/>
  <c r="J1659"/>
  <c r="J653"/>
  <c r="BK2291"/>
  <c r="BK1721"/>
  <c r="BK1266"/>
  <c r="J1022"/>
  <c r="BK241"/>
  <c r="J2020"/>
  <c r="BK1315"/>
  <c r="J782"/>
  <c r="BK2156"/>
  <c r="J1309"/>
  <c r="BK932"/>
  <c r="BK439"/>
  <c r="BK2471"/>
  <c r="BK2186"/>
  <c r="J1649"/>
  <c r="J581"/>
  <c i="8" r="J254"/>
  <c r="BK171"/>
  <c r="J157"/>
  <c r="J121"/>
  <c i="10" r="BK139"/>
  <c r="BK145"/>
  <c i="11" r="BK145"/>
  <c i="12" r="BK143"/>
  <c i="13" r="J131"/>
  <c i="2" r="J287"/>
  <c r="BK190"/>
  <c i="3" r="BK1397"/>
  <c r="BK777"/>
  <c r="J1584"/>
  <c r="BK168"/>
  <c r="BK1504"/>
  <c r="BK381"/>
  <c r="J1284"/>
  <c r="J1488"/>
  <c r="J829"/>
  <c r="BK1303"/>
  <c r="BK588"/>
  <c r="J1647"/>
  <c r="BK1109"/>
  <c i="4" r="J353"/>
  <c r="BK175"/>
  <c r="BK309"/>
  <c r="J414"/>
  <c r="BK166"/>
  <c r="BK114"/>
  <c i="5" r="J305"/>
  <c r="J267"/>
  <c i="6" r="BK195"/>
  <c r="BK134"/>
  <c r="BK146"/>
  <c r="BK199"/>
  <c r="J236"/>
  <c i="7" r="J2053"/>
  <c r="BK1577"/>
  <c r="J173"/>
  <c r="BK1830"/>
  <c r="J1110"/>
  <c r="J608"/>
  <c r="J280"/>
  <c r="BK1169"/>
  <c r="BK508"/>
  <c r="J2138"/>
  <c r="BK1274"/>
  <c r="J487"/>
  <c r="BK2117"/>
  <c r="BK1489"/>
  <c r="BK613"/>
  <c r="J131"/>
  <c r="J1858"/>
  <c r="BK1254"/>
  <c r="BK734"/>
  <c r="J165"/>
  <c r="J1855"/>
  <c r="J1070"/>
  <c r="BK523"/>
  <c r="J2484"/>
  <c r="J1836"/>
  <c r="BK1189"/>
  <c r="BK572"/>
  <c i="8" r="J224"/>
  <c r="BK237"/>
  <c r="BK111"/>
  <c i="9" r="BK140"/>
  <c i="10" r="J149"/>
  <c r="J178"/>
  <c i="11" r="J118"/>
  <c i="12" r="BK118"/>
  <c i="2" r="J373"/>
  <c r="J308"/>
  <c r="BK215"/>
  <c r="F37"/>
  <c i="4" r="J229"/>
  <c i="5" r="J264"/>
  <c r="BK293"/>
  <c i="6" r="J187"/>
  <c r="BK104"/>
  <c r="BK102"/>
  <c r="BK206"/>
  <c i="7" r="J1918"/>
  <c r="J999"/>
  <c r="BK206"/>
  <c r="BK2020"/>
  <c r="BK1500"/>
  <c r="J827"/>
  <c r="J206"/>
  <c r="BK2026"/>
  <c r="BK1580"/>
  <c r="J1251"/>
  <c r="J911"/>
  <c r="J560"/>
  <c r="J2081"/>
  <c r="J1608"/>
  <c r="BK746"/>
  <c r="J339"/>
  <c r="J1864"/>
  <c r="BK1058"/>
  <c r="BK345"/>
  <c r="J2156"/>
  <c r="BK1585"/>
  <c r="J1134"/>
  <c r="BK520"/>
  <c r="J2369"/>
  <c r="J1481"/>
  <c r="J867"/>
  <c r="BK2459"/>
  <c r="J1847"/>
  <c r="J1172"/>
  <c r="BK330"/>
  <c i="8" r="BK273"/>
  <c r="BK105"/>
  <c i="9" r="BK102"/>
  <c i="10" r="BK137"/>
  <c r="BK149"/>
  <c i="11" r="J103"/>
  <c i="13" r="J97"/>
  <c i="3" r="BK1393"/>
  <c r="J1445"/>
  <c r="J375"/>
  <c r="BK895"/>
  <c r="BK1437"/>
  <c r="BK1484"/>
  <c r="J617"/>
  <c r="BK1013"/>
  <c r="J1733"/>
  <c r="J1377"/>
  <c r="J114"/>
  <c i="4" r="J127"/>
  <c r="BK189"/>
  <c r="BK161"/>
  <c r="J179"/>
  <c r="J426"/>
  <c r="J472"/>
  <c i="5" r="BK138"/>
  <c r="J161"/>
  <c r="BK200"/>
  <c i="6" r="BK144"/>
  <c r="BK177"/>
  <c r="J260"/>
  <c r="BK208"/>
  <c r="BK165"/>
  <c i="7" r="BK1945"/>
  <c r="J1404"/>
  <c r="BK719"/>
  <c r="BK201"/>
  <c r="J1990"/>
  <c r="J1380"/>
  <c r="J956"/>
  <c r="J514"/>
  <c r="BK2017"/>
  <c r="BK1209"/>
  <c r="J671"/>
  <c r="BK2396"/>
  <c r="BK1778"/>
  <c r="BK881"/>
  <c r="BK157"/>
  <c r="BK1909"/>
  <c r="J1484"/>
  <c r="BK560"/>
  <c r="BK2261"/>
  <c r="BK1681"/>
  <c r="J1073"/>
  <c r="BK445"/>
  <c r="J2008"/>
  <c r="J1330"/>
  <c r="J794"/>
  <c r="J161"/>
  <c r="J2453"/>
  <c r="J1661"/>
  <c r="J552"/>
  <c i="8" r="J194"/>
  <c r="BK222"/>
  <c r="J231"/>
  <c i="9" r="J112"/>
  <c i="10" r="J180"/>
  <c i="11" r="J132"/>
  <c i="12" r="BK88"/>
  <c i="2" r="J367"/>
  <c r="BK241"/>
  <c i="3" r="J1597"/>
  <c r="J569"/>
  <c r="BK709"/>
  <c r="J638"/>
  <c r="BK370"/>
  <c r="J566"/>
  <c r="J803"/>
  <c r="BK401"/>
  <c r="J241"/>
  <c i="4" r="J161"/>
  <c r="BK335"/>
  <c r="BK177"/>
  <c i="5" r="J287"/>
  <c i="6" r="J169"/>
  <c r="J108"/>
  <c r="J112"/>
  <c i="7" r="J1594"/>
  <c r="BK982"/>
  <c r="BK470"/>
  <c r="BK2005"/>
  <c r="J1449"/>
  <c r="BK878"/>
  <c r="BK262"/>
  <c r="BK1936"/>
  <c r="J1396"/>
  <c r="J698"/>
  <c r="J2364"/>
  <c r="BK1881"/>
  <c r="BK668"/>
  <c r="BK2381"/>
  <c r="J1781"/>
  <c r="J1146"/>
  <c r="J710"/>
  <c r="J2147"/>
  <c r="BK1469"/>
  <c r="BK976"/>
  <c r="J212"/>
  <c r="J2449"/>
  <c r="BK2047"/>
  <c r="BK1531"/>
  <c r="BK953"/>
  <c r="BK141"/>
  <c i="8" r="J252"/>
  <c r="J199"/>
  <c r="BK199"/>
  <c i="10" r="BK171"/>
  <c i="11" r="BK141"/>
  <c i="12" r="BK131"/>
  <c i="2" r="J178"/>
  <c i="3" r="J1385"/>
  <c r="BK803"/>
  <c r="BK472"/>
  <c r="J1437"/>
  <c r="BK898"/>
  <c r="J1324"/>
  <c r="BK241"/>
  <c r="BK973"/>
  <c r="BK1381"/>
  <c r="BK119"/>
  <c r="BK1071"/>
  <c r="J1441"/>
  <c r="BK487"/>
  <c r="J1617"/>
  <c r="BK755"/>
  <c i="4" r="BK325"/>
  <c r="BK244"/>
  <c r="J417"/>
  <c r="J428"/>
  <c r="J491"/>
  <c i="5" r="J202"/>
  <c r="J226"/>
  <c r="J142"/>
  <c i="6" r="BK183"/>
  <c r="J165"/>
  <c r="J230"/>
  <c r="J262"/>
  <c i="7" r="BK1999"/>
  <c r="J1372"/>
  <c r="BK687"/>
  <c r="BK272"/>
  <c r="J2177"/>
  <c r="J1569"/>
  <c r="J1064"/>
  <c r="BK650"/>
  <c r="J163"/>
  <c r="J2111"/>
  <c r="BK1653"/>
  <c r="J1286"/>
  <c r="BK776"/>
  <c r="J2412"/>
  <c r="BK2111"/>
  <c r="BK1390"/>
  <c r="BK575"/>
  <c r="J1906"/>
  <c r="J1010"/>
  <c r="BK327"/>
  <c r="J2065"/>
  <c r="BK1355"/>
  <c r="BK788"/>
  <c r="J2180"/>
  <c r="BK1016"/>
  <c r="J644"/>
  <c r="J2459"/>
  <c r="J1867"/>
  <c r="J1123"/>
  <c r="J308"/>
  <c i="8" r="BK153"/>
  <c r="J129"/>
  <c r="BK246"/>
  <c i="9" r="J122"/>
  <c i="10" r="J155"/>
  <c r="J125"/>
  <c i="13" r="J135"/>
  <c i="2" r="J345"/>
  <c r="BK229"/>
  <c r="J133"/>
  <c i="3" r="BK1308"/>
  <c r="BK614"/>
  <c r="BK1118"/>
  <c r="BK256"/>
  <c r="J953"/>
  <c r="BK835"/>
  <c r="J1003"/>
  <c r="BK1385"/>
  <c r="BK1644"/>
  <c i="4" r="J380"/>
  <c r="J303"/>
  <c r="BK329"/>
  <c r="BK277"/>
  <c r="BK412"/>
  <c r="BK297"/>
  <c i="5" r="J325"/>
  <c r="BK271"/>
  <c i="6" r="J220"/>
  <c r="J234"/>
  <c r="BK94"/>
  <c r="J195"/>
  <c i="7" r="BK2394"/>
  <c r="BK1819"/>
  <c r="J1227"/>
  <c r="J358"/>
  <c r="BK2270"/>
  <c r="J1080"/>
  <c r="J265"/>
  <c r="J1893"/>
  <c r="J1382"/>
  <c r="BK893"/>
  <c r="J227"/>
  <c r="BK1554"/>
  <c r="BK873"/>
  <c r="BK179"/>
  <c r="J1699"/>
  <c r="J833"/>
  <c r="J295"/>
  <c r="BK2180"/>
  <c r="BK1440"/>
  <c r="BK935"/>
  <c r="BK278"/>
  <c r="BK1867"/>
  <c r="J1161"/>
  <c r="BK550"/>
  <c r="J2461"/>
  <c r="J2096"/>
  <c r="J1574"/>
  <c r="BK1050"/>
  <c r="J473"/>
  <c i="8" r="J113"/>
  <c r="BK275"/>
  <c i="9" r="BK134"/>
  <c i="10" r="BK113"/>
  <c r="J131"/>
  <c i="12" r="BK134"/>
  <c i="2" r="F34"/>
  <c i="4" r="BK110"/>
  <c r="J244"/>
  <c r="J481"/>
  <c i="5" r="BK142"/>
  <c r="J177"/>
  <c r="J179"/>
  <c i="6" r="BK262"/>
  <c r="J218"/>
  <c r="BK122"/>
  <c i="7" r="J2198"/>
  <c r="J1712"/>
  <c r="BK1321"/>
  <c r="BK457"/>
  <c r="J2044"/>
  <c r="J1707"/>
  <c r="J1345"/>
  <c r="J842"/>
  <c r="J147"/>
  <c r="J2132"/>
  <c r="BK1569"/>
  <c r="J902"/>
  <c r="J554"/>
  <c r="BK2183"/>
  <c r="J887"/>
  <c r="J149"/>
  <c r="BK1775"/>
  <c r="BK581"/>
  <c r="BK2223"/>
  <c r="J1327"/>
  <c r="J701"/>
  <c r="BK2378"/>
  <c r="J1466"/>
  <c r="BK896"/>
  <c r="J2491"/>
  <c r="BK2421"/>
  <c r="BK1693"/>
  <c r="J1178"/>
  <c r="BK544"/>
  <c i="8" r="J117"/>
  <c r="J235"/>
  <c r="J143"/>
  <c i="10" r="J167"/>
  <c r="J101"/>
  <c i="11" r="J128"/>
  <c i="12" r="BK116"/>
  <c i="13" r="BK131"/>
  <c i="7" r="J585"/>
  <c r="J2329"/>
  <c r="BK1197"/>
  <c r="J517"/>
  <c r="J2011"/>
  <c r="J1357"/>
  <c r="J1271"/>
  <c r="J1152"/>
  <c r="BK421"/>
  <c r="BK2326"/>
  <c r="BK1870"/>
  <c r="J1580"/>
  <c r="J985"/>
  <c r="BK353"/>
  <c r="BK1921"/>
  <c r="J1263"/>
  <c r="J680"/>
  <c r="BK2481"/>
  <c r="BK2434"/>
  <c r="J1852"/>
  <c r="J1237"/>
  <c r="BK690"/>
  <c r="J275"/>
  <c i="8" r="BK179"/>
  <c r="J103"/>
  <c i="9" r="J94"/>
  <c i="10" r="BK143"/>
  <c r="J139"/>
  <c i="12" r="BK107"/>
  <c i="2" r="BK373"/>
  <c r="J260"/>
  <c r="BK211"/>
  <c r="BK125"/>
  <c i="3" r="J1334"/>
  <c r="J717"/>
  <c r="BK1441"/>
  <c r="J654"/>
  <c r="J996"/>
  <c r="BK1214"/>
  <c r="BK230"/>
  <c r="BK985"/>
  <c r="BK1465"/>
  <c r="BK1425"/>
  <c r="BK720"/>
  <c r="J1657"/>
  <c r="BK1241"/>
  <c i="4" r="BK402"/>
  <c r="BK208"/>
  <c r="J175"/>
  <c r="BK186"/>
  <c r="J297"/>
  <c r="J238"/>
  <c i="5" r="BK261"/>
  <c r="J194"/>
  <c r="BK194"/>
  <c r="J168"/>
  <c i="6" r="BK187"/>
  <c r="J258"/>
  <c r="J284"/>
  <c i="7" r="J2135"/>
  <c r="BK1113"/>
  <c r="BK2255"/>
  <c r="BK1566"/>
  <c r="J1028"/>
  <c r="BK403"/>
  <c r="J1398"/>
  <c r="BK905"/>
  <c r="J430"/>
  <c r="BK2303"/>
  <c r="BK1629"/>
  <c r="J716"/>
  <c r="BK216"/>
  <c r="BK1727"/>
  <c r="J845"/>
  <c r="J239"/>
  <c r="J2050"/>
  <c r="BK1542"/>
  <c r="BK1110"/>
  <c r="J475"/>
  <c r="J2315"/>
  <c r="BK1336"/>
  <c r="J859"/>
  <c r="BK460"/>
  <c r="J2457"/>
  <c r="J1969"/>
  <c r="BK1277"/>
  <c r="J630"/>
  <c r="BK126"/>
  <c i="8" r="BK131"/>
  <c r="J233"/>
  <c i="9" r="J106"/>
  <c i="10" r="BK161"/>
  <c i="11" r="J116"/>
  <c i="12" r="BK101"/>
  <c i="13" r="J128"/>
  <c i="2" r="BK263"/>
  <c r="BK183"/>
  <c i="3" r="BK130"/>
  <c r="J818"/>
  <c r="J1125"/>
  <c r="BK1561"/>
  <c r="J842"/>
  <c r="BK1405"/>
  <c r="J230"/>
  <c r="J895"/>
  <c r="J1500"/>
  <c r="BK609"/>
  <c r="BK1640"/>
  <c r="J774"/>
  <c i="4" r="J144"/>
  <c r="J213"/>
  <c r="BK380"/>
  <c r="BK265"/>
  <c r="BK253"/>
  <c r="BK475"/>
  <c i="5" r="J249"/>
  <c r="J223"/>
  <c r="BK273"/>
  <c i="6" r="J206"/>
  <c r="BK253"/>
  <c r="J120"/>
  <c r="J124"/>
  <c r="J128"/>
  <c i="7" r="J2035"/>
  <c r="BK1455"/>
  <c r="J965"/>
  <c r="BK2300"/>
  <c r="BK1690"/>
  <c r="J1052"/>
  <c r="J336"/>
  <c r="BK2229"/>
  <c r="J1861"/>
  <c r="BK1484"/>
  <c r="BK956"/>
  <c r="J319"/>
  <c r="J2162"/>
  <c r="BK1251"/>
  <c r="J611"/>
  <c r="J2323"/>
  <c r="J1696"/>
  <c r="BK782"/>
  <c r="J203"/>
  <c r="J1769"/>
  <c r="BK728"/>
  <c r="BK2309"/>
  <c r="BK1387"/>
  <c r="BK924"/>
  <c r="BK199"/>
  <c r="J2429"/>
  <c r="BK1260"/>
  <c r="BK644"/>
  <c i="8" r="J145"/>
  <c r="J115"/>
  <c r="BK212"/>
  <c i="9" r="J142"/>
  <c i="10" r="J151"/>
  <c r="BK167"/>
  <c i="11" r="J109"/>
  <c i="13" r="J112"/>
  <c i="2" r="F35"/>
  <c i="4" r="J261"/>
  <c i="5" r="BK202"/>
  <c r="J235"/>
  <c r="BK253"/>
  <c i="6" r="J280"/>
  <c r="BK148"/>
  <c r="BK214"/>
  <c i="7" r="J2407"/>
  <c r="BK1626"/>
  <c r="BK1164"/>
  <c r="J481"/>
  <c r="J2317"/>
  <c r="J1509"/>
  <c r="J1055"/>
  <c r="J2341"/>
  <c r="J1704"/>
  <c r="BK1034"/>
  <c r="J451"/>
  <c r="J1830"/>
  <c r="BK1330"/>
  <c r="J454"/>
  <c r="J2195"/>
  <c r="J1673"/>
  <c r="J625"/>
  <c r="J2384"/>
  <c r="J1763"/>
  <c r="J1169"/>
  <c r="BK185"/>
  <c r="BK1509"/>
  <c r="J971"/>
  <c r="J361"/>
  <c r="J2442"/>
  <c r="BK1966"/>
  <c r="BK1269"/>
  <c r="J641"/>
  <c r="J153"/>
  <c i="8" r="J216"/>
  <c r="BK248"/>
  <c i="9" r="BK144"/>
  <c i="10" r="J188"/>
  <c r="BK115"/>
  <c i="11" r="BK138"/>
  <c i="12" r="BK121"/>
  <c i="13" r="J139"/>
  <c i="2" r="J225"/>
  <c i="3" r="BK1461"/>
  <c r="J365"/>
  <c r="J500"/>
  <c r="BK818"/>
  <c r="J879"/>
  <c r="J1214"/>
  <c r="J1417"/>
  <c r="J1118"/>
  <c r="BK1513"/>
  <c i="4" r="BK383"/>
  <c r="BK236"/>
  <c r="BK257"/>
  <c r="BK127"/>
  <c i="5" r="J186"/>
  <c i="6" r="J289"/>
  <c r="BK247"/>
  <c r="BK112"/>
  <c i="7" r="BK2123"/>
  <c r="BK890"/>
  <c r="J192"/>
  <c r="J2102"/>
  <c r="J690"/>
  <c r="BK1143"/>
  <c r="BK490"/>
  <c r="BK2250"/>
  <c r="J1577"/>
  <c r="J1058"/>
  <c r="J353"/>
  <c r="J1599"/>
  <c r="BK760"/>
  <c r="BK163"/>
  <c r="J1873"/>
  <c r="BK1309"/>
  <c r="BK454"/>
  <c r="BK1781"/>
  <c r="BK1089"/>
  <c r="BK535"/>
  <c r="BK2461"/>
  <c r="J2421"/>
  <c r="J1690"/>
  <c r="BK1146"/>
  <c r="J388"/>
  <c i="8" r="BK145"/>
  <c r="BK231"/>
  <c i="9" r="BK120"/>
  <c i="10" r="J186"/>
  <c r="BK117"/>
  <c i="11" r="BK116"/>
  <c i="13" r="BK105"/>
  <c i="2" r="J116"/>
  <c i="3" r="BK1228"/>
  <c r="BK617"/>
  <c r="BK1129"/>
  <c r="BK1409"/>
  <c r="J387"/>
  <c r="BK492"/>
  <c r="BK1003"/>
  <c r="J1373"/>
  <c r="J1231"/>
  <c r="BK179"/>
  <c r="J1561"/>
  <c r="BK414"/>
  <c i="4" r="J195"/>
  <c r="J377"/>
  <c r="BK386"/>
  <c r="BK292"/>
  <c r="BK199"/>
  <c i="5" r="J121"/>
  <c r="BK302"/>
  <c r="J190"/>
  <c i="6" r="J273"/>
  <c r="BK159"/>
  <c r="J136"/>
  <c i="7" r="BK2312"/>
  <c r="J1876"/>
  <c r="BK1257"/>
  <c r="J484"/>
  <c r="J2244"/>
  <c r="BK1795"/>
  <c r="BK1234"/>
  <c r="J511"/>
  <c r="J2351"/>
  <c r="J1948"/>
  <c r="J1571"/>
  <c r="BK818"/>
  <c r="J376"/>
  <c r="BK1993"/>
  <c r="J1218"/>
  <c r="J199"/>
  <c r="BK1646"/>
  <c r="BK605"/>
  <c r="BK2212"/>
  <c r="J1506"/>
  <c r="BK1022"/>
  <c r="J2410"/>
  <c r="BK1187"/>
  <c r="J470"/>
  <c r="J2475"/>
  <c r="J2005"/>
  <c r="BK1486"/>
  <c r="BK914"/>
  <c r="J251"/>
  <c i="8" r="BK119"/>
  <c r="BK220"/>
  <c r="J246"/>
  <c i="10" r="BK163"/>
  <c r="BK111"/>
  <c i="12" r="J88"/>
  <c i="13" r="BK118"/>
  <c i="2" r="BK348"/>
  <c r="BK260"/>
  <c r="J215"/>
  <c r="BK116"/>
  <c i="3" r="BK1024"/>
  <c r="BK324"/>
  <c r="J495"/>
  <c r="J785"/>
  <c r="BK1086"/>
  <c r="J1210"/>
  <c r="J1457"/>
  <c r="BK375"/>
  <c r="BK1261"/>
  <c i="4" r="BK341"/>
  <c r="J233"/>
  <c r="BK375"/>
  <c r="BK152"/>
  <c r="J225"/>
  <c i="5" r="J200"/>
  <c r="BK134"/>
  <c r="J271"/>
  <c i="6" r="BK267"/>
  <c r="J278"/>
  <c r="J148"/>
  <c r="BK255"/>
  <c i="7" r="J2078"/>
  <c r="BK1588"/>
  <c r="J757"/>
  <c r="BK239"/>
  <c r="BK1903"/>
  <c r="J520"/>
  <c r="J2288"/>
  <c r="J1734"/>
  <c r="J1215"/>
  <c r="J2332"/>
  <c r="J1792"/>
  <c r="BK680"/>
  <c r="BK2102"/>
  <c r="J1092"/>
  <c r="J409"/>
  <c r="J1924"/>
  <c r="BK1312"/>
  <c r="J496"/>
  <c r="BK1990"/>
  <c r="J1295"/>
  <c r="BK367"/>
  <c r="J2418"/>
  <c r="BK1664"/>
  <c r="J959"/>
  <c r="J151"/>
  <c i="8" r="BK147"/>
  <c r="J187"/>
  <c r="J147"/>
  <c i="9" r="BK138"/>
  <c i="10" r="BK182"/>
  <c i="11" r="J126"/>
  <c i="13" r="J118"/>
  <c i="2" r="J127"/>
  <c i="3" r="J912"/>
  <c r="BK422"/>
  <c r="BK1349"/>
  <c r="J807"/>
  <c r="J1345"/>
  <c r="J614"/>
  <c r="J1397"/>
  <c r="BK717"/>
  <c r="J1063"/>
  <c r="BK1500"/>
  <c r="J989"/>
  <c r="J1580"/>
  <c r="BK924"/>
  <c r="BK1739"/>
  <c r="J1540"/>
  <c r="J748"/>
  <c i="4" r="BK213"/>
  <c r="J177"/>
  <c r="BK259"/>
  <c r="J263"/>
  <c r="J206"/>
  <c r="J432"/>
  <c i="5" r="J196"/>
  <c r="BK232"/>
  <c r="J277"/>
  <c i="6" r="J255"/>
  <c r="J267"/>
  <c r="J275"/>
  <c r="BK204"/>
  <c i="7" r="J1978"/>
  <c r="BK1466"/>
  <c r="BK853"/>
  <c r="BK147"/>
  <c r="J1966"/>
  <c r="BK1401"/>
  <c r="BK1010"/>
  <c r="BK319"/>
  <c r="J2212"/>
  <c r="J1942"/>
  <c r="J1588"/>
  <c r="J1086"/>
  <c r="J418"/>
  <c r="BK1377"/>
  <c r="BK566"/>
  <c r="BK1933"/>
  <c r="J763"/>
  <c r="J177"/>
  <c r="BK1884"/>
  <c r="J1083"/>
  <c r="BK391"/>
  <c r="J2084"/>
  <c r="BK1318"/>
  <c r="J722"/>
  <c r="BK2463"/>
  <c r="BK1858"/>
  <c r="BK1404"/>
  <c r="J659"/>
  <c i="8" r="J169"/>
  <c r="J243"/>
  <c r="BK192"/>
  <c i="10" r="J184"/>
  <c r="BK141"/>
  <c i="11" r="J134"/>
  <c i="7" r="J1126"/>
  <c r="BK816"/>
  <c r="BK2362"/>
  <c r="J1419"/>
  <c r="BK859"/>
  <c r="J230"/>
  <c r="J1912"/>
  <c r="BK1363"/>
  <c r="BK1289"/>
  <c r="BK1098"/>
  <c r="J348"/>
  <c r="BK2267"/>
  <c r="BK1724"/>
  <c r="BK1040"/>
  <c r="J190"/>
  <c r="J1737"/>
  <c r="BK1092"/>
  <c r="BK862"/>
  <c r="J391"/>
  <c r="BK2457"/>
  <c r="BK2008"/>
  <c r="BK1582"/>
  <c r="BK1019"/>
  <c r="J373"/>
  <c i="8" r="BK271"/>
  <c r="J261"/>
  <c i="9" r="J134"/>
  <c i="10" r="J173"/>
  <c r="J89"/>
  <c i="12" r="J107"/>
  <c i="2" r="BK345"/>
  <c r="BK249"/>
  <c r="BK133"/>
  <c i="3" r="J1425"/>
  <c r="BK862"/>
  <c r="BK1244"/>
  <c r="BK1193"/>
  <c r="BK942"/>
  <c r="J1109"/>
  <c r="J1193"/>
  <c r="J1105"/>
  <c r="BK1741"/>
  <c r="J1544"/>
  <c r="BK799"/>
  <c i="4" r="J166"/>
  <c r="J268"/>
  <c r="J459"/>
  <c r="BK356"/>
  <c r="BK495"/>
  <c i="5" r="J170"/>
  <c r="J256"/>
  <c r="BK196"/>
  <c i="6" r="J193"/>
  <c r="J210"/>
  <c r="BK218"/>
  <c r="J189"/>
  <c i="7" r="J1939"/>
  <c r="BK1224"/>
  <c r="J2360"/>
  <c r="BK1699"/>
  <c r="J1266"/>
  <c r="J535"/>
  <c r="J244"/>
  <c r="J1352"/>
  <c r="BK779"/>
  <c r="BK2264"/>
  <c r="J1542"/>
  <c r="J650"/>
  <c r="BK2208"/>
  <c r="J1614"/>
  <c r="J791"/>
  <c r="J2189"/>
  <c r="BK1463"/>
  <c r="J962"/>
  <c r="J2108"/>
  <c r="J1478"/>
  <c r="BK791"/>
  <c r="BK2429"/>
  <c r="J1497"/>
  <c r="BK803"/>
  <c i="8" r="BK123"/>
  <c r="J269"/>
  <c i="9" r="BK94"/>
  <c i="10" r="J109"/>
  <c r="BK169"/>
  <c i="11" r="J95"/>
  <c i="12" r="J124"/>
  <c i="2" r="BK353"/>
  <c r="J252"/>
  <c r="J203"/>
  <c i="3" r="BK1417"/>
  <c r="BK482"/>
  <c r="BK890"/>
  <c r="J1248"/>
  <c r="BK1056"/>
  <c r="BK1331"/>
  <c r="J140"/>
  <c r="J966"/>
  <c r="BK1651"/>
  <c r="BK1067"/>
  <c i="4" r="BK294"/>
  <c r="J169"/>
  <c r="BK453"/>
  <c r="BK240"/>
  <c r="J318"/>
  <c i="5" r="J217"/>
  <c r="J220"/>
  <c r="J164"/>
  <c i="6" r="BK138"/>
  <c r="BK114"/>
  <c r="J181"/>
  <c r="J94"/>
  <c i="7" r="J1410"/>
  <c r="BK418"/>
  <c r="J2192"/>
  <c r="BK1634"/>
  <c r="J941"/>
  <c r="BK260"/>
  <c r="J2123"/>
  <c r="J1360"/>
  <c r="J899"/>
  <c r="J424"/>
  <c r="J2306"/>
  <c r="J1745"/>
  <c r="J1061"/>
  <c r="BK496"/>
  <c r="BK2053"/>
  <c r="BK1413"/>
  <c r="BK424"/>
  <c r="BK2056"/>
  <c r="J1515"/>
  <c r="J370"/>
  <c r="J1554"/>
  <c r="J662"/>
  <c r="BK2487"/>
  <c r="J2438"/>
  <c r="BK1684"/>
  <c r="J816"/>
  <c i="8" r="J239"/>
  <c r="J271"/>
  <c i="9" r="J124"/>
  <c i="10" r="BK89"/>
  <c i="11" r="J145"/>
  <c i="13" r="J93"/>
  <c i="3" r="BK1254"/>
  <c r="J1337"/>
  <c r="J259"/>
  <c r="BK1006"/>
  <c r="J779"/>
  <c r="J957"/>
  <c r="J1484"/>
  <c r="BK823"/>
  <c r="BK1681"/>
  <c r="J1270"/>
  <c i="4" r="J396"/>
  <c r="BK318"/>
  <c r="BK362"/>
  <c r="BK255"/>
  <c r="J242"/>
  <c r="BK428"/>
  <c i="5" r="BK319"/>
  <c r="BK315"/>
  <c r="J134"/>
  <c i="6" r="J216"/>
  <c r="J100"/>
  <c r="J122"/>
  <c i="7" r="BK2244"/>
  <c r="BK1710"/>
  <c r="J1312"/>
  <c r="BK653"/>
  <c r="BK2210"/>
  <c r="BK1304"/>
  <c r="J684"/>
  <c r="J2144"/>
  <c r="J1602"/>
  <c r="BK911"/>
  <c r="J2349"/>
  <c r="J1702"/>
  <c r="BK616"/>
  <c r="J2038"/>
  <c r="J1401"/>
  <c r="BK364"/>
  <c r="BK2217"/>
  <c r="BK1339"/>
  <c r="BK929"/>
  <c r="J272"/>
  <c r="BK1416"/>
  <c r="J890"/>
  <c r="BK2475"/>
  <c r="J2093"/>
  <c r="J1591"/>
  <c r="J893"/>
  <c i="8" r="BK233"/>
  <c r="J133"/>
  <c r="J125"/>
  <c i="9" r="J118"/>
  <c i="10" r="J169"/>
  <c r="J159"/>
  <c i="11" r="BK97"/>
  <c i="13" r="J146"/>
  <c i="2" r="J301"/>
  <c r="J211"/>
  <c i="3" r="J1261"/>
  <c r="J1496"/>
  <c r="J906"/>
  <c r="BK1020"/>
  <c r="BK140"/>
  <c r="BK1544"/>
  <c r="BK205"/>
  <c r="BK1184"/>
  <c i="4" r="BK246"/>
  <c r="BK409"/>
  <c r="BK377"/>
  <c r="BK219"/>
  <c i="5" r="BK164"/>
  <c r="BK299"/>
  <c i="6" r="J173"/>
  <c r="BK226"/>
  <c r="J293"/>
  <c i="7" r="BK1915"/>
  <c r="J1212"/>
  <c r="BK596"/>
  <c r="J2159"/>
  <c r="BK1422"/>
  <c r="J905"/>
  <c r="BK2369"/>
  <c r="BK1166"/>
  <c r="BK602"/>
  <c r="J1987"/>
  <c r="J878"/>
  <c r="J526"/>
  <c r="BK2252"/>
  <c r="BK1712"/>
  <c r="BK1227"/>
  <c r="BK794"/>
  <c r="J2396"/>
  <c r="J1621"/>
  <c r="J830"/>
  <c r="J2471"/>
  <c r="BK2238"/>
  <c r="J1306"/>
  <c r="BK622"/>
  <c i="8" r="J222"/>
  <c r="J265"/>
  <c r="BK265"/>
  <c r="J105"/>
  <c i="10" r="J141"/>
  <c r="J103"/>
  <c i="11" r="J105"/>
  <c i="13" r="J125"/>
  <c i="1" r="AS61"/>
  <c i="3" r="J1369"/>
  <c r="BK1593"/>
  <c r="J839"/>
  <c r="J792"/>
  <c r="J1174"/>
  <c r="J1473"/>
  <c r="BK1521"/>
  <c r="BK596"/>
  <c r="BK1723"/>
  <c r="J1056"/>
  <c i="4" r="J383"/>
  <c r="J344"/>
  <c r="BK303"/>
  <c r="J435"/>
  <c i="5" r="J329"/>
  <c r="J290"/>
  <c r="BK146"/>
  <c i="6" r="BK280"/>
  <c r="BK181"/>
  <c r="BK120"/>
  <c r="J183"/>
  <c i="7" r="BK1942"/>
  <c r="J1435"/>
  <c r="J856"/>
  <c r="J305"/>
  <c r="J2217"/>
  <c r="BK1748"/>
  <c r="BK1425"/>
  <c r="BK965"/>
  <c r="J457"/>
  <c r="BK2232"/>
  <c r="J2056"/>
  <c r="BK1618"/>
  <c r="BK1140"/>
  <c r="J575"/>
  <c r="J2353"/>
  <c r="BK1833"/>
  <c r="BK847"/>
  <c r="J258"/>
  <c r="BK1957"/>
  <c r="J674"/>
  <c r="BK151"/>
  <c r="BK1756"/>
  <c r="BK1120"/>
  <c r="J255"/>
  <c r="J1539"/>
  <c r="J813"/>
  <c r="BK210"/>
  <c r="BK2235"/>
  <c r="BK1821"/>
  <c r="J766"/>
  <c r="J157"/>
  <c i="8" r="J206"/>
  <c r="J177"/>
  <c i="9" r="BK132"/>
  <c r="J114"/>
  <c i="11" r="J124"/>
  <c r="BK120"/>
  <c i="13" r="J89"/>
  <c i="2" r="BK335"/>
  <c r="J249"/>
  <c r="BK178"/>
  <c i="3" r="BK1389"/>
  <c r="J469"/>
  <c r="BK1234"/>
  <c r="J1250"/>
  <c r="J789"/>
  <c r="J977"/>
  <c r="BK1413"/>
  <c r="J1180"/>
  <c r="J1741"/>
  <c r="J1421"/>
  <c i="4" r="BK268"/>
  <c r="J438"/>
  <c r="BK338"/>
  <c r="J475"/>
  <c r="BK430"/>
  <c i="5" r="BK226"/>
  <c r="J241"/>
  <c r="J198"/>
  <c i="6" r="BK297"/>
  <c r="BK220"/>
  <c r="BK157"/>
  <c i="7" r="BK2032"/>
  <c r="BK1512"/>
  <c r="J976"/>
  <c r="J403"/>
  <c r="J2220"/>
  <c r="BK1327"/>
  <c r="BK394"/>
  <c r="BK2201"/>
  <c r="J1489"/>
  <c r="J932"/>
  <c r="J138"/>
  <c r="J1653"/>
  <c r="J591"/>
  <c r="BK2282"/>
  <c r="J754"/>
  <c r="BK153"/>
  <c r="BK2087"/>
  <c r="BK1591"/>
  <c r="BK1237"/>
  <c r="BK588"/>
  <c r="J2208"/>
  <c r="BK1393"/>
  <c r="J656"/>
  <c r="J2477"/>
  <c r="BK2220"/>
  <c r="J1301"/>
  <c r="J628"/>
  <c i="8" r="BK113"/>
  <c r="J220"/>
  <c r="BK210"/>
  <c i="10" r="J171"/>
  <c r="BK131"/>
  <c i="13" r="BK97"/>
  <c i="2" r="J114"/>
  <c i="3" r="BK785"/>
  <c r="BK360"/>
  <c r="J1080"/>
  <c r="J694"/>
  <c r="J1241"/>
  <c r="J1225"/>
  <c r="BK848"/>
  <c r="BK1478"/>
  <c r="J572"/>
  <c r="BK1250"/>
  <c r="J227"/>
  <c r="J1038"/>
  <c r="J324"/>
  <c r="J1651"/>
  <c r="J1254"/>
  <c i="4" r="BK420"/>
  <c r="J240"/>
  <c r="BK472"/>
  <c r="J405"/>
  <c r="J148"/>
  <c r="J135"/>
  <c i="5" r="BK186"/>
  <c r="BK198"/>
  <c i="6" r="BK293"/>
  <c r="BK154"/>
  <c r="BK173"/>
  <c r="J204"/>
  <c r="J247"/>
  <c i="7" r="BK1873"/>
  <c r="J1197"/>
  <c r="BK731"/>
  <c r="BK212"/>
  <c r="BK1798"/>
  <c r="BK1075"/>
  <c r="BK451"/>
  <c r="J2320"/>
  <c r="J1936"/>
  <c r="J1437"/>
  <c r="BK918"/>
  <c r="BK481"/>
  <c r="J2047"/>
  <c r="BK1107"/>
  <c r="BK308"/>
  <c r="BK1897"/>
  <c r="BK830"/>
  <c r="J300"/>
  <c r="J1975"/>
  <c r="J1203"/>
  <c r="BK552"/>
  <c r="BK129"/>
  <c r="J1687"/>
  <c r="BK1073"/>
  <c r="BK385"/>
  <c r="BK2469"/>
  <c r="J2068"/>
  <c r="BK1295"/>
  <c r="BK339"/>
  <c i="8" r="J175"/>
  <c r="J179"/>
  <c r="BK129"/>
  <c i="9" r="J136"/>
  <c i="10" r="J119"/>
  <c r="J93"/>
  <c i="11" r="BK152"/>
  <c i="13" r="J109"/>
  <c i="7" r="BK740"/>
  <c r="J2273"/>
  <c r="BK1571"/>
  <c r="J760"/>
  <c r="BK144"/>
  <c r="BK1801"/>
  <c r="BK1349"/>
  <c r="J1166"/>
  <c r="BK757"/>
  <c r="BK138"/>
  <c r="J1933"/>
  <c r="J1503"/>
  <c r="BK665"/>
  <c r="J144"/>
  <c r="BK1614"/>
  <c r="BK770"/>
  <c r="J216"/>
  <c r="J2451"/>
  <c r="J1957"/>
  <c r="J1443"/>
  <c r="BK532"/>
  <c i="8" r="BK141"/>
  <c r="BK229"/>
  <c r="BK224"/>
  <c i="9" r="J138"/>
  <c i="10" r="BK151"/>
  <c r="J163"/>
  <c i="11" r="BK122"/>
  <c i="2" r="J339"/>
  <c r="BK225"/>
  <c i="3" r="BK1580"/>
  <c r="J609"/>
  <c r="J1341"/>
  <c r="BK469"/>
  <c r="J868"/>
  <c r="J1071"/>
  <c r="BK114"/>
  <c r="BK154"/>
  <c r="J635"/>
  <c r="BK865"/>
  <c r="BK1733"/>
  <c r="J1409"/>
  <c r="BK406"/>
  <c i="4" r="BK350"/>
  <c r="BK405"/>
  <c r="BK368"/>
  <c r="J208"/>
  <c r="J332"/>
  <c r="J312"/>
  <c i="5" r="J258"/>
  <c r="J214"/>
  <c r="BK214"/>
  <c i="6" r="J265"/>
  <c r="J202"/>
  <c r="J114"/>
  <c i="7" r="BK2389"/>
  <c r="J1842"/>
  <c r="J1475"/>
  <c r="BK991"/>
  <c r="J2215"/>
  <c r="BK1792"/>
  <c r="BK1200"/>
  <c r="BK704"/>
  <c r="J170"/>
  <c r="BK1067"/>
  <c r="J289"/>
  <c r="BK1963"/>
  <c r="BK1158"/>
  <c r="J385"/>
  <c r="BK1918"/>
  <c r="BK358"/>
  <c r="J2255"/>
  <c r="J1721"/>
  <c r="J1025"/>
  <c r="BK397"/>
  <c r="BK1301"/>
  <c r="J214"/>
  <c r="BK2449"/>
  <c r="J1921"/>
  <c r="J1131"/>
  <c r="BK382"/>
  <c i="8" r="BK206"/>
  <c r="BK155"/>
  <c r="BK169"/>
  <c i="9" r="J104"/>
  <c i="10" r="J95"/>
  <c r="BK175"/>
  <c i="11" r="J99"/>
  <c i="13" r="J105"/>
  <c i="2" r="J348"/>
  <c r="J229"/>
  <c r="BK121"/>
  <c i="3" r="BK950"/>
  <c r="J1294"/>
  <c r="BK1469"/>
  <c r="J606"/>
  <c r="J1353"/>
  <c r="BK569"/>
  <c r="J835"/>
  <c r="J1076"/>
  <c r="J162"/>
  <c r="BK1606"/>
  <c r="J1144"/>
  <c i="4" r="J375"/>
  <c r="BK286"/>
  <c r="J106"/>
  <c r="BK438"/>
  <c r="J325"/>
  <c r="J265"/>
  <c i="5" r="J129"/>
  <c r="J319"/>
  <c r="BK217"/>
  <c i="6" r="J245"/>
  <c r="BK269"/>
  <c r="BK282"/>
  <c r="BK150"/>
  <c i="7" r="J2186"/>
  <c r="BK1687"/>
  <c r="BK1123"/>
  <c r="BK2410"/>
  <c r="J1824"/>
  <c r="BK1221"/>
  <c r="BK475"/>
  <c r="BK2372"/>
  <c r="BK1906"/>
  <c r="J1432"/>
  <c r="BK647"/>
  <c r="J2294"/>
  <c r="J1684"/>
  <c r="BK867"/>
  <c r="J2168"/>
  <c r="J1500"/>
  <c r="J523"/>
  <c r="J2250"/>
  <c r="BK1649"/>
  <c r="J1031"/>
  <c r="BK2415"/>
  <c r="J1778"/>
  <c r="J1001"/>
  <c r="BK297"/>
  <c r="BK2451"/>
  <c r="BK1978"/>
  <c r="J1095"/>
  <c r="BK467"/>
  <c i="8" r="J167"/>
  <c r="J173"/>
  <c r="J131"/>
  <c i="9" r="J130"/>
  <c i="10" r="BK119"/>
  <c r="BK125"/>
  <c i="11" r="BK132"/>
  <c i="12" r="J116"/>
  <c i="2" r="BK111"/>
  <c i="3" r="BK839"/>
  <c r="J1234"/>
  <c r="J1492"/>
  <c r="J770"/>
  <c r="J999"/>
  <c r="BK1449"/>
  <c r="BK428"/>
  <c r="BK1122"/>
  <c r="BK345"/>
  <c r="J1640"/>
  <c r="J742"/>
  <c i="4" r="BK179"/>
  <c r="J248"/>
  <c r="J399"/>
  <c r="J373"/>
  <c r="BK365"/>
  <c r="J487"/>
  <c i="5" r="BK156"/>
  <c r="J273"/>
  <c r="J253"/>
  <c i="6" r="BK189"/>
  <c r="BK271"/>
  <c r="J185"/>
  <c r="J299"/>
  <c i="7" r="J2062"/>
  <c r="BK1534"/>
  <c r="BK875"/>
  <c r="J379"/>
  <c r="J2126"/>
  <c r="BK1443"/>
  <c r="J1004"/>
  <c r="BK2258"/>
  <c r="J1377"/>
  <c r="J896"/>
  <c r="BK275"/>
  <c r="J2117"/>
  <c r="BK1548"/>
  <c r="J713"/>
  <c r="J2270"/>
  <c r="BK1742"/>
  <c r="J776"/>
  <c r="BK208"/>
  <c r="J2026"/>
  <c r="J1486"/>
  <c r="J988"/>
  <c r="J133"/>
  <c r="J1849"/>
  <c r="BK1231"/>
  <c r="J221"/>
  <c r="J2463"/>
  <c r="J1993"/>
  <c r="BK1410"/>
  <c r="BK824"/>
  <c r="J297"/>
  <c i="8" r="J171"/>
  <c r="J111"/>
  <c r="J284"/>
  <c i="9" r="J110"/>
  <c i="10" r="BK157"/>
  <c i="11" r="J136"/>
  <c i="12" r="J118"/>
  <c i="2" r="J330"/>
  <c r="J190"/>
  <c i="3" r="BK1045"/>
  <c r="BK1328"/>
  <c r="J1013"/>
  <c r="BK752"/>
  <c r="BK812"/>
  <c r="J1449"/>
  <c r="J1739"/>
  <c r="BK449"/>
  <c i="4" r="BK322"/>
  <c r="BK238"/>
  <c r="J183"/>
  <c i="5" r="J146"/>
  <c r="BK332"/>
  <c i="6" r="J191"/>
  <c r="J157"/>
  <c r="J146"/>
  <c i="7" r="BK1975"/>
  <c r="BK800"/>
  <c r="J303"/>
  <c r="J1681"/>
  <c r="J1184"/>
  <c r="BK630"/>
  <c r="J2335"/>
  <c r="BK1676"/>
  <c r="BK850"/>
  <c r="J2226"/>
  <c r="J1491"/>
  <c r="BK376"/>
  <c r="J2165"/>
  <c r="BK1478"/>
  <c r="BK541"/>
  <c r="BK2360"/>
  <c r="J1321"/>
  <c r="J647"/>
  <c r="J2481"/>
  <c r="J1845"/>
  <c r="BK845"/>
  <c r="BK295"/>
  <c i="8" r="BK187"/>
  <c r="J241"/>
  <c r="J109"/>
  <c i="9" r="BK126"/>
  <c i="10" r="J107"/>
  <c i="11" r="J111"/>
  <c i="12" r="J121"/>
  <c i="2" r="BK130"/>
  <c i="3" r="BK1353"/>
  <c r="J731"/>
  <c r="BK1590"/>
  <c r="BK1038"/>
  <c r="J1184"/>
  <c r="J1517"/>
  <c r="J1600"/>
  <c r="J1525"/>
  <c r="J961"/>
  <c r="BK1125"/>
  <c r="BK355"/>
  <c r="J1413"/>
  <c r="BK235"/>
  <c i="4" r="BK423"/>
  <c r="J110"/>
  <c r="J192"/>
  <c r="BK227"/>
  <c r="J423"/>
  <c i="5" r="BK308"/>
  <c r="J183"/>
  <c i="6" r="J134"/>
  <c r="J291"/>
  <c r="BK245"/>
  <c r="J98"/>
  <c i="7" r="BK1745"/>
  <c r="BK1184"/>
  <c r="J406"/>
  <c r="J2303"/>
  <c r="BK1696"/>
  <c r="J1149"/>
  <c r="J355"/>
  <c r="J2326"/>
  <c r="BK1761"/>
  <c r="J1527"/>
  <c r="BK1055"/>
  <c r="J233"/>
  <c r="J1915"/>
  <c r="BK1086"/>
  <c r="J493"/>
  <c r="J2090"/>
  <c r="J1116"/>
  <c r="J218"/>
  <c r="BK1852"/>
  <c r="BK1206"/>
  <c r="BK593"/>
  <c r="J1804"/>
  <c r="BK1116"/>
  <c r="BK2412"/>
  <c r="J1369"/>
  <c r="J588"/>
  <c i="8" r="BK203"/>
  <c r="J250"/>
  <c r="BK109"/>
  <c r="J123"/>
  <c i="9" r="BK142"/>
  <c i="10" r="BK180"/>
  <c r="BK159"/>
  <c i="11" r="BK124"/>
  <c i="13" r="BK89"/>
  <c i="2" r="J362"/>
  <c r="BK219"/>
  <c i="3" r="BK1603"/>
  <c r="J901"/>
  <c r="BK1600"/>
  <c r="J777"/>
  <c r="BK1009"/>
  <c r="BK1361"/>
  <c r="J350"/>
  <c r="J574"/>
  <c r="BK992"/>
  <c r="J1685"/>
  <c i="4" r="BK440"/>
  <c r="BK371"/>
  <c r="BK229"/>
  <c r="J236"/>
  <c r="BK225"/>
  <c i="5" r="BK275"/>
  <c r="BK108"/>
  <c r="J108"/>
  <c i="6" r="BK171"/>
  <c r="J142"/>
  <c r="BK242"/>
  <c r="BK175"/>
  <c i="7" r="BK1715"/>
  <c r="J1158"/>
  <c r="BK511"/>
  <c r="BK135"/>
  <c r="J1996"/>
  <c r="J797"/>
  <c r="J2366"/>
  <c r="J1560"/>
  <c r="J1164"/>
  <c r="BK2404"/>
  <c r="BK2059"/>
  <c r="BK1382"/>
  <c r="J478"/>
  <c r="J1972"/>
  <c r="J1425"/>
  <c r="BK473"/>
  <c r="BK2241"/>
  <c r="BK1667"/>
  <c r="BK813"/>
  <c r="J185"/>
  <c r="J1772"/>
  <c r="BK921"/>
  <c r="J2469"/>
  <c r="J1839"/>
  <c r="BK836"/>
  <c r="BK265"/>
  <c i="8" r="BK243"/>
  <c r="J127"/>
  <c r="J259"/>
  <c i="9" r="J98"/>
  <c i="10" r="J113"/>
  <c i="12" r="J143"/>
  <c i="13" r="BK135"/>
  <c i="3" r="BK1080"/>
  <c r="J588"/>
  <c r="J1228"/>
  <c r="BK500"/>
  <c r="BK977"/>
  <c r="J1569"/>
  <c r="BK966"/>
  <c r="J1393"/>
  <c r="BK1573"/>
  <c r="J865"/>
  <c r="J1469"/>
  <c r="J758"/>
  <c r="J1728"/>
  <c r="J1644"/>
  <c r="BK1096"/>
  <c i="4" r="J362"/>
  <c r="BK347"/>
  <c r="J359"/>
  <c r="BK332"/>
  <c r="BK171"/>
  <c r="J371"/>
  <c r="J253"/>
  <c i="5" r="J311"/>
  <c r="J281"/>
  <c r="BK179"/>
  <c i="6" r="BK210"/>
  <c r="J161"/>
  <c r="J130"/>
  <c i="7" r="BK2386"/>
  <c r="J1664"/>
  <c r="BK1263"/>
  <c r="BK487"/>
  <c r="BK2335"/>
  <c r="J1676"/>
  <c r="BK1283"/>
  <c r="J768"/>
  <c r="BK293"/>
  <c r="BK2168"/>
  <c r="J1670"/>
  <c r="J1304"/>
  <c r="BK785"/>
  <c r="BK159"/>
  <c r="BK839"/>
  <c r="BK2014"/>
  <c r="BK1047"/>
  <c r="BK370"/>
  <c r="J2074"/>
  <c r="BK1521"/>
  <c r="BK810"/>
  <c r="BK177"/>
  <c r="BK1563"/>
  <c r="J806"/>
  <c r="BK2455"/>
  <c r="J1981"/>
  <c r="J875"/>
  <c r="BK258"/>
  <c i="8" r="J135"/>
  <c r="J192"/>
  <c i="9" r="BK136"/>
  <c i="10" r="J129"/>
  <c r="BK103"/>
  <c i="11" r="BK103"/>
  <c i="13" r="J142"/>
  <c i="7" r="BK908"/>
  <c r="BK188"/>
  <c r="BK1808"/>
  <c r="J1104"/>
  <c r="BK406"/>
  <c r="J2238"/>
  <c r="J1656"/>
  <c r="J1333"/>
  <c r="J1192"/>
  <c r="J824"/>
  <c r="BK190"/>
  <c r="BK1811"/>
  <c r="BK1435"/>
  <c r="BK833"/>
  <c r="BK2384"/>
  <c r="J1181"/>
  <c r="BK569"/>
  <c r="J141"/>
  <c r="J2445"/>
  <c r="BK1134"/>
  <c r="BK442"/>
  <c i="8" r="BK256"/>
  <c r="BK259"/>
  <c r="J185"/>
  <c i="9" r="J100"/>
  <c i="10" r="J121"/>
  <c i="11" r="J150"/>
  <c r="BK91"/>
  <c i="13" r="BK139"/>
  <c i="2" r="BK308"/>
  <c r="J244"/>
  <c r="BK203"/>
  <c r="J111"/>
  <c i="3" r="BK1231"/>
  <c r="BK1076"/>
  <c r="BK1334"/>
  <c r="BK316"/>
  <c r="J799"/>
  <c r="BK1457"/>
  <c r="J546"/>
  <c r="J307"/>
  <c r="J985"/>
  <c r="BK1685"/>
  <c r="J205"/>
  <c i="4" r="J448"/>
  <c r="BK477"/>
  <c r="J402"/>
  <c r="BK456"/>
  <c r="BK242"/>
  <c r="J173"/>
  <c i="5" r="J299"/>
  <c r="BK267"/>
  <c i="6" r="J167"/>
  <c r="J251"/>
  <c r="J269"/>
  <c i="7" r="BK2339"/>
  <c r="BK1342"/>
  <c r="BK325"/>
  <c r="BK1637"/>
  <c r="BK974"/>
  <c r="BK484"/>
  <c r="J1551"/>
  <c r="BK1004"/>
  <c r="J129"/>
  <c r="BK1718"/>
  <c r="BK959"/>
  <c r="J2404"/>
  <c r="J1137"/>
  <c r="BK529"/>
  <c r="BK2294"/>
  <c r="BK1602"/>
  <c r="J1075"/>
  <c r="BK214"/>
  <c r="BK1924"/>
  <c r="BK1407"/>
  <c r="BK635"/>
  <c r="BK2494"/>
  <c r="BK2090"/>
  <c r="BK985"/>
  <c i="8" r="J155"/>
  <c r="BK190"/>
  <c r="BK103"/>
  <c i="9" r="BK130"/>
  <c i="10" r="J123"/>
  <c i="11" r="BK101"/>
  <c i="13" r="BK150"/>
  <c i="2" r="J335"/>
  <c r="BK244"/>
  <c r="J196"/>
  <c i="3" r="BK1284"/>
  <c r="BK227"/>
  <c r="BK807"/>
  <c r="BK999"/>
  <c r="BK1496"/>
  <c r="J856"/>
  <c r="BK1492"/>
  <c r="BK654"/>
  <c r="J1170"/>
  <c r="J316"/>
  <c r="J1237"/>
  <c i="4" r="BK469"/>
  <c r="BK426"/>
  <c r="J347"/>
  <c r="J350"/>
  <c r="BK157"/>
  <c r="BK487"/>
  <c i="5" r="J174"/>
  <c r="BK264"/>
  <c i="6" r="BK289"/>
  <c r="J222"/>
  <c r="BK161"/>
  <c r="BK301"/>
  <c i="7" r="J2258"/>
  <c r="BK1518"/>
  <c r="J2223"/>
  <c r="BK1372"/>
  <c r="J737"/>
  <c r="BK2138"/>
  <c r="BK1545"/>
  <c r="BK1061"/>
  <c r="J241"/>
  <c r="BK1816"/>
  <c r="J692"/>
  <c r="BK133"/>
  <c r="BK1608"/>
  <c r="BK632"/>
  <c r="BK1996"/>
  <c r="J1221"/>
  <c r="BK170"/>
  <c r="BK2062"/>
  <c r="J1280"/>
  <c r="BK599"/>
  <c r="BK2473"/>
  <c r="J2386"/>
  <c r="BK1539"/>
  <c r="BK884"/>
  <c r="BK149"/>
  <c i="8" r="BK107"/>
  <c r="BK241"/>
  <c i="9" r="J140"/>
  <c i="10" r="BK105"/>
  <c i="11" r="BK93"/>
  <c i="13" r="BK100"/>
  <c i="3" r="J1573"/>
  <c r="J745"/>
  <c r="BK779"/>
  <c r="J1067"/>
  <c r="BK1540"/>
  <c r="J449"/>
  <c r="BK1031"/>
  <c r="BK1144"/>
  <c r="J119"/>
  <c r="BK1584"/>
  <c r="J859"/>
  <c i="4" r="BK248"/>
  <c r="BK106"/>
  <c r="BK289"/>
  <c r="BK206"/>
  <c r="J329"/>
  <c r="J283"/>
  <c i="5" r="BK243"/>
  <c r="BK305"/>
  <c i="6" r="BK238"/>
  <c r="J150"/>
  <c r="J232"/>
  <c r="BK100"/>
  <c r="BK228"/>
  <c i="7" r="J1798"/>
  <c r="J788"/>
  <c r="BK286"/>
  <c r="J1927"/>
  <c r="J881"/>
  <c r="BK373"/>
  <c r="BK1842"/>
  <c r="BK1149"/>
  <c r="BK547"/>
  <c r="J2300"/>
  <c r="J1624"/>
  <c r="J1007"/>
  <c r="J342"/>
  <c r="J2105"/>
  <c r="J914"/>
  <c r="BK2315"/>
  <c r="BK1396"/>
  <c r="BK526"/>
  <c r="BK1704"/>
  <c r="BK1083"/>
  <c r="BK409"/>
  <c r="J2424"/>
  <c r="J1887"/>
  <c r="J1013"/>
  <c i="8" r="J119"/>
  <c r="J208"/>
  <c r="J273"/>
  <c i="9" r="J116"/>
  <c i="10" r="J105"/>
  <c r="J145"/>
  <c i="11" r="J93"/>
  <c i="13" r="J115"/>
  <c i="2" r="BK252"/>
  <c r="J106"/>
  <c i="3" r="J709"/>
  <c r="J862"/>
  <c r="J1190"/>
  <c r="BK1509"/>
  <c r="J1509"/>
  <c r="J950"/>
  <c r="BK1617"/>
  <c i="4" r="BK250"/>
  <c r="BK320"/>
  <c r="BK274"/>
  <c r="J289"/>
  <c i="5" r="J296"/>
  <c r="J192"/>
  <c i="6" r="BK232"/>
  <c i="7" r="J1548"/>
  <c r="J743"/>
  <c r="J2389"/>
  <c r="BK1804"/>
  <c r="J1355"/>
  <c r="J810"/>
  <c r="BK333"/>
  <c r="BK2132"/>
  <c r="BK1292"/>
  <c r="J427"/>
  <c r="BK2084"/>
  <c r="BK1077"/>
  <c r="J253"/>
  <c r="J1637"/>
  <c r="J997"/>
  <c r="BK218"/>
  <c r="J1870"/>
  <c r="J1143"/>
  <c r="BK436"/>
  <c r="J2432"/>
  <c r="BK1786"/>
  <c r="BK671"/>
  <c r="BK224"/>
  <c i="8" r="BK149"/>
  <c r="BK121"/>
  <c i="9" r="BK114"/>
  <c i="10" r="J135"/>
  <c r="BK173"/>
  <c i="11" r="BK143"/>
  <c i="12" r="BK124"/>
  <c i="2" r="J194"/>
  <c i="3" r="BK1401"/>
  <c r="BK996"/>
  <c r="BK185"/>
  <c r="BK774"/>
  <c r="J1096"/>
  <c r="BK1318"/>
  <c r="BK745"/>
  <c r="BK250"/>
  <c r="J755"/>
  <c r="BK1225"/>
  <c i="4" r="J250"/>
  <c r="J277"/>
  <c r="J365"/>
  <c r="BK221"/>
  <c i="5" r="BK104"/>
  <c r="BK183"/>
  <c r="J246"/>
  <c i="6" r="J228"/>
  <c r="J110"/>
  <c r="BK286"/>
  <c i="7" r="J2381"/>
  <c r="BK1551"/>
  <c r="BK725"/>
  <c r="BK2337"/>
  <c r="BK1643"/>
  <c r="J773"/>
  <c r="J316"/>
  <c r="J2279"/>
  <c r="BK1836"/>
  <c r="BK1357"/>
  <c r="J921"/>
  <c r="J2312"/>
  <c r="J1537"/>
  <c r="J619"/>
  <c r="BK2353"/>
  <c r="BK1475"/>
  <c r="J397"/>
  <c r="J1945"/>
  <c r="BK1429"/>
  <c r="BK722"/>
  <c r="BK2285"/>
  <c r="BK1352"/>
  <c r="BK698"/>
  <c r="J2487"/>
  <c r="BK2078"/>
  <c r="J1283"/>
  <c r="J668"/>
  <c i="8" r="BK280"/>
  <c r="J190"/>
  <c r="BK286"/>
  <c i="9" r="J132"/>
  <c i="10" r="BK147"/>
  <c i="11" r="J143"/>
  <c i="12" r="BK127"/>
  <c i="2" l="1" r="T189"/>
  <c r="BK228"/>
  <c r="J228"/>
  <c r="J65"/>
  <c i="3" r="R113"/>
  <c r="T113"/>
  <c r="P148"/>
  <c r="T148"/>
  <c r="P571"/>
  <c r="T730"/>
  <c r="BK949"/>
  <c r="J949"/>
  <c r="J71"/>
  <c r="T965"/>
  <c r="R1070"/>
  <c r="BK1140"/>
  <c r="J1140"/>
  <c r="J77"/>
  <c r="R1140"/>
  <c r="BK1213"/>
  <c r="J1213"/>
  <c r="J79"/>
  <c r="T1253"/>
  <c r="T1340"/>
  <c r="P1554"/>
  <c r="R1650"/>
  <c r="R1722"/>
  <c i="4" r="BK105"/>
  <c r="J105"/>
  <c r="J65"/>
  <c r="BK212"/>
  <c r="J212"/>
  <c r="J69"/>
  <c r="BK273"/>
  <c r="J273"/>
  <c r="J72"/>
  <c r="P328"/>
  <c r="P408"/>
  <c r="P468"/>
  <c i="5" r="P103"/>
  <c r="P102"/>
  <c r="BK182"/>
  <c r="J182"/>
  <c r="J70"/>
  <c r="P204"/>
  <c r="R280"/>
  <c i="6" r="P93"/>
  <c r="R156"/>
  <c r="BK244"/>
  <c r="J244"/>
  <c r="J67"/>
  <c r="R257"/>
  <c r="P288"/>
  <c i="7" r="P169"/>
  <c r="BK268"/>
  <c r="J268"/>
  <c r="J72"/>
  <c r="T466"/>
  <c r="P683"/>
  <c r="P917"/>
  <c r="P1119"/>
  <c r="T1348"/>
  <c r="T1530"/>
  <c r="P1617"/>
  <c r="P1896"/>
  <c r="R2077"/>
  <c r="T2368"/>
  <c r="T2444"/>
  <c r="R2490"/>
  <c i="8" r="R100"/>
  <c r="T198"/>
  <c r="P228"/>
  <c r="T258"/>
  <c i="10" r="T177"/>
  <c i="11" r="T115"/>
  <c r="R147"/>
  <c i="12" r="R87"/>
  <c r="T111"/>
  <c i="13" r="R104"/>
  <c i="2" r="P105"/>
  <c r="P228"/>
  <c r="BK334"/>
  <c r="J334"/>
  <c r="J76"/>
  <c r="R366"/>
  <c r="R343"/>
  <c i="3" r="T255"/>
  <c r="R730"/>
  <c r="BK965"/>
  <c r="BK1070"/>
  <c r="J1070"/>
  <c r="J76"/>
  <c r="P1140"/>
  <c r="T1140"/>
  <c r="BK1253"/>
  <c r="J1253"/>
  <c r="J80"/>
  <c r="R1327"/>
  <c r="T1472"/>
  <c r="BK1650"/>
  <c r="J1650"/>
  <c r="J86"/>
  <c r="P1732"/>
  <c r="P1731"/>
  <c i="4" r="R105"/>
  <c r="BK232"/>
  <c r="J232"/>
  <c r="J71"/>
  <c r="R273"/>
  <c r="BK389"/>
  <c r="J389"/>
  <c r="J74"/>
  <c r="R389"/>
  <c r="T468"/>
  <c i="5" r="BK160"/>
  <c r="J160"/>
  <c r="J69"/>
  <c r="T182"/>
  <c r="BK280"/>
  <c r="J280"/>
  <c r="J73"/>
  <c i="6" r="BK93"/>
  <c r="T156"/>
  <c r="R244"/>
  <c r="T288"/>
  <c i="7" r="R169"/>
  <c r="P250"/>
  <c r="P315"/>
  <c r="R683"/>
  <c r="R917"/>
  <c r="T1119"/>
  <c r="P1348"/>
  <c r="R1530"/>
  <c r="T1617"/>
  <c r="T1896"/>
  <c r="P2077"/>
  <c r="P2368"/>
  <c r="R2444"/>
  <c r="P2490"/>
  <c i="8" r="T189"/>
  <c r="R205"/>
  <c r="BK245"/>
  <c r="J245"/>
  <c r="J73"/>
  <c r="BK279"/>
  <c r="J279"/>
  <c r="J75"/>
  <c i="9" r="BK93"/>
  <c r="J93"/>
  <c r="J68"/>
  <c i="10" r="P88"/>
  <c i="11" r="R115"/>
  <c r="T147"/>
  <c i="12" r="BK94"/>
  <c r="J94"/>
  <c r="J62"/>
  <c r="BK130"/>
  <c r="J130"/>
  <c r="J64"/>
  <c i="13" r="BK104"/>
  <c r="J104"/>
  <c r="J62"/>
  <c r="P124"/>
  <c r="P138"/>
  <c i="2" r="T105"/>
  <c r="T104"/>
  <c r="P243"/>
  <c r="R334"/>
  <c r="P366"/>
  <c r="P343"/>
  <c i="7" r="R125"/>
  <c r="P220"/>
  <c r="R250"/>
  <c r="BK315"/>
  <c r="J315"/>
  <c r="J73"/>
  <c r="R584"/>
  <c r="T809"/>
  <c r="R1043"/>
  <c r="R1230"/>
  <c r="T1428"/>
  <c r="R1652"/>
  <c r="P1733"/>
  <c r="R1807"/>
  <c r="T2207"/>
  <c r="R2355"/>
  <c r="R2403"/>
  <c r="T2437"/>
  <c r="T2480"/>
  <c i="8" r="BK100"/>
  <c r="J100"/>
  <c r="J68"/>
  <c r="P205"/>
  <c r="P245"/>
  <c r="P279"/>
  <c i="10" r="T88"/>
  <c r="T87"/>
  <c i="11" r="BK115"/>
  <c r="J115"/>
  <c r="J65"/>
  <c r="R140"/>
  <c i="12" r="P94"/>
  <c r="P130"/>
  <c i="13" r="BK88"/>
  <c r="J88"/>
  <c r="J61"/>
  <c r="R124"/>
  <c r="BK145"/>
  <c r="J145"/>
  <c r="J66"/>
  <c i="2" r="R189"/>
  <c r="R243"/>
  <c r="BK366"/>
  <c r="J366"/>
  <c r="J83"/>
  <c i="7" r="BK169"/>
  <c r="J169"/>
  <c r="J69"/>
  <c r="BK250"/>
  <c r="J250"/>
  <c r="J71"/>
  <c r="T315"/>
  <c r="BK683"/>
  <c r="J683"/>
  <c r="J76"/>
  <c r="BK917"/>
  <c r="J917"/>
  <c r="J78"/>
  <c r="BK1119"/>
  <c r="J1119"/>
  <c r="J80"/>
  <c r="R1348"/>
  <c r="BK1530"/>
  <c r="J1530"/>
  <c r="J84"/>
  <c r="R1617"/>
  <c r="BK1733"/>
  <c r="J1733"/>
  <c r="J87"/>
  <c r="P1807"/>
  <c r="P2207"/>
  <c r="T2355"/>
  <c r="T2403"/>
  <c r="R2437"/>
  <c r="R2480"/>
  <c r="R2479"/>
  <c i="8" r="T100"/>
  <c r="BK198"/>
  <c r="J198"/>
  <c r="J70"/>
  <c r="T228"/>
  <c r="R258"/>
  <c i="9" r="T93"/>
  <c r="T92"/>
  <c i="10" r="BK88"/>
  <c i="11" r="P90"/>
  <c r="P140"/>
  <c i="12" r="R94"/>
  <c r="R130"/>
  <c i="13" r="T88"/>
  <c r="T145"/>
  <c i="2" r="R105"/>
  <c r="R104"/>
  <c r="T228"/>
  <c r="T223"/>
  <c r="T243"/>
  <c r="P334"/>
  <c i="3" r="P113"/>
  <c r="BK148"/>
  <c r="J148"/>
  <c r="J66"/>
  <c r="R148"/>
  <c r="BK571"/>
  <c r="J571"/>
  <c r="J68"/>
  <c r="P730"/>
  <c r="T855"/>
  <c r="P965"/>
  <c r="P1070"/>
  <c r="T1147"/>
  <c r="R1253"/>
  <c r="P1327"/>
  <c r="T1327"/>
  <c r="P1472"/>
  <c r="R1554"/>
  <c r="P1650"/>
  <c r="T1722"/>
  <c i="4" r="P105"/>
  <c r="BK165"/>
  <c r="J165"/>
  <c r="J68"/>
  <c r="P212"/>
  <c r="R232"/>
  <c r="BK328"/>
  <c r="J328"/>
  <c r="J73"/>
  <c r="R408"/>
  <c r="R486"/>
  <c r="R485"/>
  <c i="5" r="T103"/>
  <c r="T102"/>
  <c r="T160"/>
  <c r="R204"/>
  <c r="T280"/>
  <c i="6" r="P156"/>
  <c r="T201"/>
  <c r="BK257"/>
  <c r="J257"/>
  <c r="J68"/>
  <c r="P277"/>
  <c r="R277"/>
  <c i="7" r="T125"/>
  <c r="R220"/>
  <c r="P268"/>
  <c r="R466"/>
  <c r="T683"/>
  <c r="T917"/>
  <c r="R1119"/>
  <c r="BK1348"/>
  <c r="J1348"/>
  <c r="J82"/>
  <c r="P1530"/>
  <c r="BK1617"/>
  <c r="J1617"/>
  <c r="J85"/>
  <c r="R1733"/>
  <c r="T1807"/>
  <c r="BK2207"/>
  <c r="J2207"/>
  <c r="J91"/>
  <c r="BK2368"/>
  <c r="J2368"/>
  <c r="J93"/>
  <c r="P2444"/>
  <c r="T2490"/>
  <c i="8" r="P189"/>
  <c r="P198"/>
  <c r="R228"/>
  <c r="P258"/>
  <c i="9" r="R93"/>
  <c r="R92"/>
  <c i="10" r="P177"/>
  <c i="11" r="BK90"/>
  <c r="BK140"/>
  <c r="J140"/>
  <c r="J66"/>
  <c i="12" r="BK87"/>
  <c r="R111"/>
  <c i="13" r="P88"/>
  <c r="BK124"/>
  <c r="J124"/>
  <c r="J63"/>
  <c r="T138"/>
  <c i="3" r="BK113"/>
  <c r="J113"/>
  <c r="J65"/>
  <c r="BK255"/>
  <c r="J255"/>
  <c r="J67"/>
  <c r="T571"/>
  <c r="BK855"/>
  <c r="J855"/>
  <c r="J70"/>
  <c r="P949"/>
  <c r="R965"/>
  <c r="T1070"/>
  <c r="R1147"/>
  <c r="T1213"/>
  <c r="P1340"/>
  <c r="BK1472"/>
  <c r="J1472"/>
  <c r="J83"/>
  <c r="T1554"/>
  <c r="T1650"/>
  <c r="T1732"/>
  <c r="T1731"/>
  <c i="4" r="P165"/>
  <c r="R212"/>
  <c r="T232"/>
  <c r="R328"/>
  <c r="T408"/>
  <c r="P486"/>
  <c r="P485"/>
  <c i="5" r="BK103"/>
  <c r="J103"/>
  <c r="J65"/>
  <c r="P182"/>
  <c r="R182"/>
  <c r="BK252"/>
  <c r="J252"/>
  <c r="J72"/>
  <c r="R252"/>
  <c i="6" r="T93"/>
  <c r="R201"/>
  <c r="T244"/>
  <c r="BK277"/>
  <c r="J277"/>
  <c r="J69"/>
  <c r="T277"/>
  <c i="7" r="T169"/>
  <c r="T268"/>
  <c r="BK466"/>
  <c r="J466"/>
  <c r="J74"/>
  <c r="P584"/>
  <c r="BK809"/>
  <c r="J809"/>
  <c r="J77"/>
  <c r="T1043"/>
  <c r="BK1230"/>
  <c r="J1230"/>
  <c r="J81"/>
  <c r="BK1428"/>
  <c r="J1428"/>
  <c r="J83"/>
  <c r="BK1652"/>
  <c r="J1652"/>
  <c r="J86"/>
  <c r="R1896"/>
  <c r="BK2077"/>
  <c r="J2077"/>
  <c r="J90"/>
  <c r="BK2355"/>
  <c r="J2355"/>
  <c r="J92"/>
  <c r="BK2403"/>
  <c r="J2403"/>
  <c r="J94"/>
  <c r="BK2437"/>
  <c r="J2437"/>
  <c r="J96"/>
  <c r="BK2480"/>
  <c r="J2480"/>
  <c r="J99"/>
  <c i="8" r="R189"/>
  <c r="R198"/>
  <c r="BK228"/>
  <c r="J228"/>
  <c r="J72"/>
  <c r="T245"/>
  <c r="T279"/>
  <c i="9" r="P93"/>
  <c r="P92"/>
  <c i="1" r="AU64"/>
  <c i="10" r="R177"/>
  <c i="11" r="R90"/>
  <c r="R89"/>
  <c r="T140"/>
  <c i="12" r="T87"/>
  <c r="P111"/>
  <c i="13" r="P104"/>
  <c r="R145"/>
  <c i="2" r="BK105"/>
  <c r="BK104"/>
  <c r="BK189"/>
  <c r="J189"/>
  <c r="J62"/>
  <c r="BK243"/>
  <c r="J243"/>
  <c r="J67"/>
  <c r="T334"/>
  <c i="3" r="R255"/>
  <c r="BK730"/>
  <c r="J730"/>
  <c r="J69"/>
  <c r="R855"/>
  <c r="T949"/>
  <c r="BK1012"/>
  <c r="J1012"/>
  <c r="J75"/>
  <c r="T1012"/>
  <c r="P1147"/>
  <c r="P1213"/>
  <c r="P1253"/>
  <c r="BK1327"/>
  <c r="J1327"/>
  <c r="J81"/>
  <c r="R1340"/>
  <c r="BK1554"/>
  <c r="J1554"/>
  <c r="J84"/>
  <c r="P1596"/>
  <c r="T1596"/>
  <c r="P1722"/>
  <c r="R1732"/>
  <c r="R1731"/>
  <c i="4" r="T165"/>
  <c r="P232"/>
  <c r="T273"/>
  <c r="BK408"/>
  <c r="J408"/>
  <c r="J75"/>
  <c r="R468"/>
  <c r="BK486"/>
  <c i="5" r="R160"/>
  <c r="R159"/>
  <c r="T204"/>
  <c r="P280"/>
  <c i="6" r="BK156"/>
  <c r="J156"/>
  <c r="J65"/>
  <c r="P201"/>
  <c r="P257"/>
  <c r="BK288"/>
  <c r="J288"/>
  <c r="J70"/>
  <c i="7" r="BK125"/>
  <c r="T220"/>
  <c r="R268"/>
  <c r="P466"/>
  <c r="BK584"/>
  <c r="J584"/>
  <c r="J75"/>
  <c r="R809"/>
  <c r="P1043"/>
  <c r="T1230"/>
  <c r="R1428"/>
  <c r="T1652"/>
  <c r="BK1896"/>
  <c r="J1896"/>
  <c r="J89"/>
  <c r="T2077"/>
  <c r="R2368"/>
  <c r="BK2444"/>
  <c r="J2444"/>
  <c r="J97"/>
  <c r="BK2490"/>
  <c r="J2490"/>
  <c r="J100"/>
  <c i="8" r="BK189"/>
  <c r="J189"/>
  <c r="J69"/>
  <c r="T205"/>
  <c r="R245"/>
  <c r="R279"/>
  <c i="10" r="BK177"/>
  <c r="J177"/>
  <c r="J65"/>
  <c i="11" r="P115"/>
  <c r="P147"/>
  <c i="12" r="T94"/>
  <c r="T130"/>
  <c i="13" r="T104"/>
  <c r="BK138"/>
  <c r="J138"/>
  <c r="J65"/>
  <c r="P145"/>
  <c i="2" r="P189"/>
  <c r="R228"/>
  <c r="R223"/>
  <c r="T366"/>
  <c r="T343"/>
  <c i="3" r="P255"/>
  <c r="R571"/>
  <c r="P855"/>
  <c r="R949"/>
  <c r="P1012"/>
  <c r="R1012"/>
  <c r="BK1147"/>
  <c r="J1147"/>
  <c r="J78"/>
  <c r="R1213"/>
  <c r="BK1340"/>
  <c r="J1340"/>
  <c r="J82"/>
  <c r="R1472"/>
  <c r="BK1596"/>
  <c r="J1596"/>
  <c r="J85"/>
  <c r="R1596"/>
  <c r="BK1722"/>
  <c r="J1722"/>
  <c r="J87"/>
  <c r="BK1732"/>
  <c r="J1732"/>
  <c r="J89"/>
  <c i="4" r="T105"/>
  <c r="R165"/>
  <c r="T212"/>
  <c r="P273"/>
  <c r="T328"/>
  <c r="P389"/>
  <c r="T389"/>
  <c r="BK468"/>
  <c r="J468"/>
  <c r="J76"/>
  <c r="T486"/>
  <c r="T485"/>
  <c i="5" r="R103"/>
  <c r="R102"/>
  <c r="R101"/>
  <c r="P160"/>
  <c r="BK204"/>
  <c r="J204"/>
  <c r="J71"/>
  <c r="P252"/>
  <c r="T252"/>
  <c i="6" r="R93"/>
  <c r="R92"/>
  <c r="BK201"/>
  <c r="J201"/>
  <c r="J66"/>
  <c r="P244"/>
  <c r="T257"/>
  <c r="R288"/>
  <c i="7" r="P125"/>
  <c r="BK220"/>
  <c r="J220"/>
  <c r="J70"/>
  <c r="T250"/>
  <c r="R315"/>
  <c r="T584"/>
  <c r="P809"/>
  <c r="BK1043"/>
  <c r="J1043"/>
  <c r="J79"/>
  <c r="P1230"/>
  <c r="P1428"/>
  <c r="P1652"/>
  <c r="T1733"/>
  <c r="BK1807"/>
  <c r="J1807"/>
  <c r="J88"/>
  <c r="R2207"/>
  <c r="P2355"/>
  <c r="P2403"/>
  <c r="P2437"/>
  <c r="P2480"/>
  <c r="P2479"/>
  <c i="8" r="P100"/>
  <c r="P99"/>
  <c i="1" r="AU63"/>
  <c i="8" r="BK205"/>
  <c r="J205"/>
  <c r="J71"/>
  <c r="BK258"/>
  <c r="J258"/>
  <c r="J74"/>
  <c i="10" r="R88"/>
  <c r="R87"/>
  <c i="11" r="T90"/>
  <c r="T89"/>
  <c r="BK147"/>
  <c r="J147"/>
  <c r="J67"/>
  <c i="12" r="P87"/>
  <c r="P86"/>
  <c r="P85"/>
  <c i="1" r="AU67"/>
  <c i="12" r="BK111"/>
  <c r="J111"/>
  <c r="J63"/>
  <c i="13" r="R88"/>
  <c r="R86"/>
  <c r="T124"/>
  <c r="R138"/>
  <c i="2" r="BK344"/>
  <c r="J344"/>
  <c r="J78"/>
  <c i="3" r="BK960"/>
  <c r="J960"/>
  <c r="J72"/>
  <c i="5" r="BK318"/>
  <c r="J318"/>
  <c r="J75"/>
  <c r="BK324"/>
  <c r="J324"/>
  <c r="J77"/>
  <c i="4" r="BK160"/>
  <c r="J160"/>
  <c r="J67"/>
  <c r="BK494"/>
  <c r="J494"/>
  <c r="J80"/>
  <c i="5" r="BK328"/>
  <c r="J328"/>
  <c r="J78"/>
  <c i="2" r="BK240"/>
  <c r="J240"/>
  <c r="J66"/>
  <c r="BK286"/>
  <c r="J286"/>
  <c r="J69"/>
  <c i="13" r="BK134"/>
  <c r="J134"/>
  <c r="J64"/>
  <c i="2" r="BK224"/>
  <c r="J224"/>
  <c r="J64"/>
  <c r="BK300"/>
  <c r="J300"/>
  <c r="J71"/>
  <c r="BK325"/>
  <c r="J325"/>
  <c r="J73"/>
  <c r="BK356"/>
  <c r="J356"/>
  <c r="J81"/>
  <c i="4" r="BK480"/>
  <c r="J480"/>
  <c r="J77"/>
  <c i="5" r="BK331"/>
  <c r="J331"/>
  <c r="J79"/>
  <c r="BK150"/>
  <c r="J150"/>
  <c r="J66"/>
  <c r="BK155"/>
  <c r="J155"/>
  <c r="J67"/>
  <c i="2" r="BK292"/>
  <c r="J292"/>
  <c r="J70"/>
  <c r="BK329"/>
  <c r="J329"/>
  <c r="J75"/>
  <c r="BK347"/>
  <c r="J347"/>
  <c r="J79"/>
  <c i="4" r="BK156"/>
  <c r="J156"/>
  <c r="J66"/>
  <c i="2" r="BK262"/>
  <c r="J262"/>
  <c r="J68"/>
  <c r="BK307"/>
  <c r="J307"/>
  <c r="J72"/>
  <c r="BK352"/>
  <c r="J352"/>
  <c r="J80"/>
  <c r="BK361"/>
  <c r="J361"/>
  <c r="J82"/>
  <c i="4" r="BK497"/>
  <c r="J497"/>
  <c r="J81"/>
  <c i="5" r="BK314"/>
  <c r="J314"/>
  <c r="J74"/>
  <c i="12" r="BK142"/>
  <c r="J142"/>
  <c r="J65"/>
  <c i="13" r="BE100"/>
  <c r="BE146"/>
  <c r="BE150"/>
  <c r="E48"/>
  <c i="12" r="J87"/>
  <c r="J61"/>
  <c i="13" r="BE89"/>
  <c r="BE93"/>
  <c r="BE112"/>
  <c r="BE115"/>
  <c r="BE118"/>
  <c r="BE121"/>
  <c r="BE128"/>
  <c r="F55"/>
  <c r="BE131"/>
  <c r="BE135"/>
  <c r="BE97"/>
  <c r="BE105"/>
  <c r="BE109"/>
  <c r="BE139"/>
  <c r="BE142"/>
  <c r="J52"/>
  <c r="BE125"/>
  <c i="12" r="BE88"/>
  <c r="J79"/>
  <c r="E75"/>
  <c r="BE91"/>
  <c r="BE101"/>
  <c r="BE116"/>
  <c i="11" r="J90"/>
  <c r="J64"/>
  <c i="12" r="F82"/>
  <c r="BE95"/>
  <c r="BE107"/>
  <c r="BE118"/>
  <c r="BE121"/>
  <c r="BE134"/>
  <c r="BE143"/>
  <c r="BE124"/>
  <c r="BE127"/>
  <c r="BE131"/>
  <c r="BE112"/>
  <c r="BE138"/>
  <c i="11" r="BE91"/>
  <c r="BE93"/>
  <c r="J83"/>
  <c r="BE99"/>
  <c r="BE101"/>
  <c r="BE109"/>
  <c i="10" r="J88"/>
  <c r="J64"/>
  <c i="11" r="BE105"/>
  <c r="BE116"/>
  <c r="BE126"/>
  <c r="BE136"/>
  <c r="BE143"/>
  <c r="BE148"/>
  <c r="F59"/>
  <c r="BE128"/>
  <c r="BE145"/>
  <c r="BE95"/>
  <c r="BE134"/>
  <c r="BE152"/>
  <c r="E50"/>
  <c r="BE97"/>
  <c r="BE103"/>
  <c r="BE107"/>
  <c r="BE120"/>
  <c r="BE122"/>
  <c r="BE124"/>
  <c r="BE130"/>
  <c r="BE111"/>
  <c r="BE113"/>
  <c r="BE132"/>
  <c r="BE141"/>
  <c r="BE118"/>
  <c r="BE138"/>
  <c r="BE150"/>
  <c i="10" r="F84"/>
  <c r="BE157"/>
  <c r="BE161"/>
  <c i="9" r="BK92"/>
  <c r="J92"/>
  <c r="J67"/>
  <c i="10" r="BE99"/>
  <c r="BE105"/>
  <c r="BE109"/>
  <c r="BE117"/>
  <c r="BE131"/>
  <c r="BE133"/>
  <c r="BE163"/>
  <c r="BE184"/>
  <c r="E50"/>
  <c r="J81"/>
  <c r="BE95"/>
  <c r="BE111"/>
  <c r="BE119"/>
  <c r="BE121"/>
  <c r="BE169"/>
  <c r="BE182"/>
  <c r="BE113"/>
  <c r="BE127"/>
  <c r="BE137"/>
  <c r="BE167"/>
  <c r="BE171"/>
  <c r="BE175"/>
  <c r="BE190"/>
  <c r="BE89"/>
  <c r="BE91"/>
  <c r="BE97"/>
  <c r="BE103"/>
  <c r="BE139"/>
  <c r="BE153"/>
  <c r="BE155"/>
  <c r="BE165"/>
  <c r="BE188"/>
  <c r="BE115"/>
  <c r="BE125"/>
  <c r="BE141"/>
  <c r="BE178"/>
  <c r="BE186"/>
  <c r="BE123"/>
  <c r="BE135"/>
  <c r="BE151"/>
  <c r="BE159"/>
  <c r="BE180"/>
  <c r="BE93"/>
  <c r="BE101"/>
  <c r="BE107"/>
  <c r="BE129"/>
  <c r="BE143"/>
  <c r="BE145"/>
  <c r="BE147"/>
  <c r="BE149"/>
  <c r="BE173"/>
  <c r="BE192"/>
  <c i="9" r="F89"/>
  <c r="BE112"/>
  <c r="BE98"/>
  <c r="BE108"/>
  <c r="BE124"/>
  <c r="BE128"/>
  <c r="BE138"/>
  <c r="BE140"/>
  <c r="J86"/>
  <c r="BE100"/>
  <c r="BE114"/>
  <c r="BE130"/>
  <c r="BE134"/>
  <c r="BE136"/>
  <c r="E78"/>
  <c r="BE116"/>
  <c r="BE118"/>
  <c r="BE120"/>
  <c r="BE126"/>
  <c r="BE144"/>
  <c i="8" r="BK99"/>
  <c r="J99"/>
  <c i="9" r="BE110"/>
  <c r="BE132"/>
  <c r="BE142"/>
  <c r="BE122"/>
  <c r="BE102"/>
  <c r="BE104"/>
  <c r="BE106"/>
  <c r="BE94"/>
  <c r="BE96"/>
  <c i="7" r="BK2436"/>
  <c r="J2436"/>
  <c r="J95"/>
  <c r="BK2479"/>
  <c r="J2479"/>
  <c r="J98"/>
  <c i="8" r="BE101"/>
  <c r="BE109"/>
  <c r="BE127"/>
  <c r="BE133"/>
  <c r="BE135"/>
  <c r="BE139"/>
  <c r="BE147"/>
  <c r="BE149"/>
  <c r="BE167"/>
  <c r="BE169"/>
  <c r="BE179"/>
  <c r="BE256"/>
  <c r="BE273"/>
  <c r="BE286"/>
  <c r="E52"/>
  <c r="BE113"/>
  <c r="BE115"/>
  <c r="BE117"/>
  <c r="BE121"/>
  <c r="BE141"/>
  <c r="BE165"/>
  <c r="BE183"/>
  <c r="BE222"/>
  <c r="BE235"/>
  <c r="BE243"/>
  <c r="BE250"/>
  <c r="BE267"/>
  <c r="BE107"/>
  <c r="BE129"/>
  <c r="BE151"/>
  <c r="BE173"/>
  <c r="BE187"/>
  <c r="BE206"/>
  <c r="BE212"/>
  <c r="BE226"/>
  <c r="BE231"/>
  <c r="BE241"/>
  <c r="BE277"/>
  <c r="BE280"/>
  <c r="F96"/>
  <c r="BE105"/>
  <c r="BE119"/>
  <c r="BE131"/>
  <c r="BE143"/>
  <c r="BE145"/>
  <c r="BE153"/>
  <c r="BE177"/>
  <c r="BE208"/>
  <c r="BE214"/>
  <c r="BE220"/>
  <c r="BE229"/>
  <c r="BE237"/>
  <c r="BE246"/>
  <c r="BE252"/>
  <c r="BE269"/>
  <c r="J60"/>
  <c r="BE103"/>
  <c r="BE137"/>
  <c r="BE157"/>
  <c r="BE185"/>
  <c r="BE192"/>
  <c r="BE194"/>
  <c r="BE199"/>
  <c r="BE216"/>
  <c r="BE239"/>
  <c r="BE275"/>
  <c i="7" r="J125"/>
  <c r="J68"/>
  <c i="8" r="BE125"/>
  <c r="BE155"/>
  <c r="BE159"/>
  <c r="BE161"/>
  <c r="BE171"/>
  <c r="BE175"/>
  <c r="BE190"/>
  <c r="BE203"/>
  <c r="BE210"/>
  <c r="BE224"/>
  <c r="BE259"/>
  <c r="BE111"/>
  <c r="BE163"/>
  <c r="BE233"/>
  <c r="BE254"/>
  <c r="BE284"/>
  <c r="BE123"/>
  <c r="BE181"/>
  <c r="BE196"/>
  <c r="BE201"/>
  <c r="BE218"/>
  <c r="BE248"/>
  <c r="BE261"/>
  <c r="BE263"/>
  <c r="BE265"/>
  <c r="BE271"/>
  <c r="BE282"/>
  <c i="7" r="E52"/>
  <c r="BE131"/>
  <c r="BE161"/>
  <c r="BE163"/>
  <c r="BE216"/>
  <c r="BE233"/>
  <c r="BE241"/>
  <c r="BE269"/>
  <c r="BE300"/>
  <c r="BE325"/>
  <c r="BE327"/>
  <c r="BE348"/>
  <c r="BE351"/>
  <c r="BE353"/>
  <c r="BE361"/>
  <c r="BE364"/>
  <c r="BE379"/>
  <c r="BE475"/>
  <c r="BE484"/>
  <c r="BE490"/>
  <c r="BE578"/>
  <c r="BE599"/>
  <c r="BE653"/>
  <c r="BE680"/>
  <c r="BE692"/>
  <c r="BE695"/>
  <c r="BE748"/>
  <c r="BE770"/>
  <c r="BE782"/>
  <c r="BE791"/>
  <c r="BE929"/>
  <c r="BE932"/>
  <c r="BE935"/>
  <c r="BE950"/>
  <c r="BE976"/>
  <c r="BE994"/>
  <c r="BE997"/>
  <c r="BE999"/>
  <c r="BE1007"/>
  <c r="BE1025"/>
  <c r="BE1116"/>
  <c r="BE1152"/>
  <c r="BE1155"/>
  <c r="BE1181"/>
  <c r="BE1200"/>
  <c r="BE1209"/>
  <c r="BE1224"/>
  <c r="BE1227"/>
  <c r="BE1242"/>
  <c r="BE1274"/>
  <c r="BE1309"/>
  <c r="BE1318"/>
  <c r="BE1336"/>
  <c r="BE1349"/>
  <c r="BE1357"/>
  <c r="BE1377"/>
  <c r="BE1401"/>
  <c r="BE1435"/>
  <c r="BE1455"/>
  <c r="BE1527"/>
  <c r="BE1621"/>
  <c r="BE1637"/>
  <c r="BE1667"/>
  <c r="BE1681"/>
  <c r="BE1702"/>
  <c r="BE1712"/>
  <c r="BE1769"/>
  <c r="BE1781"/>
  <c r="BE1792"/>
  <c r="BE1827"/>
  <c r="BE1873"/>
  <c r="BE1876"/>
  <c r="BE1881"/>
  <c r="BE1890"/>
  <c r="BE1893"/>
  <c r="BE1987"/>
  <c r="BE2017"/>
  <c r="BE2041"/>
  <c r="BE2056"/>
  <c r="BE2059"/>
  <c r="BE2062"/>
  <c r="BE2081"/>
  <c r="BE2117"/>
  <c r="BE2135"/>
  <c r="BE2147"/>
  <c r="BE2174"/>
  <c r="BE2177"/>
  <c r="BE2180"/>
  <c r="BE2212"/>
  <c r="BE2255"/>
  <c r="BE2261"/>
  <c r="BE2273"/>
  <c r="BE2279"/>
  <c r="BE2285"/>
  <c r="BE2291"/>
  <c r="BE2294"/>
  <c r="BE2300"/>
  <c r="BE2343"/>
  <c r="BE2346"/>
  <c r="BE2351"/>
  <c r="BE2353"/>
  <c r="BE2360"/>
  <c r="BE2364"/>
  <c r="BE2375"/>
  <c r="BE2407"/>
  <c r="BE2412"/>
  <c r="BE2415"/>
  <c r="BE2418"/>
  <c r="BE2421"/>
  <c r="BE2424"/>
  <c r="BE2427"/>
  <c r="BE2429"/>
  <c r="BE2432"/>
  <c r="BE2434"/>
  <c r="BE2438"/>
  <c r="BE2440"/>
  <c r="BE2442"/>
  <c r="BE2445"/>
  <c r="BE2447"/>
  <c r="BE2449"/>
  <c r="BE2451"/>
  <c r="BE2453"/>
  <c r="BE2455"/>
  <c r="BE2457"/>
  <c r="BE2459"/>
  <c r="BE2461"/>
  <c r="BE2463"/>
  <c r="BE2465"/>
  <c r="BE2467"/>
  <c r="BE2469"/>
  <c r="BE2471"/>
  <c r="BE2473"/>
  <c r="BE2475"/>
  <c r="BE2477"/>
  <c r="BE2481"/>
  <c r="BE2484"/>
  <c r="BE2487"/>
  <c r="BE2491"/>
  <c r="BE2494"/>
  <c i="6" r="J93"/>
  <c r="J64"/>
  <c i="7" r="BE153"/>
  <c r="BE157"/>
  <c r="BE167"/>
  <c r="BE208"/>
  <c r="BE247"/>
  <c r="BE251"/>
  <c r="BE258"/>
  <c r="BE289"/>
  <c r="BE339"/>
  <c r="BE376"/>
  <c r="BE382"/>
  <c r="BE418"/>
  <c r="BE427"/>
  <c r="BE514"/>
  <c r="BE541"/>
  <c r="BE552"/>
  <c r="BE585"/>
  <c r="BE591"/>
  <c r="BE596"/>
  <c r="BE616"/>
  <c r="BE638"/>
  <c r="BE674"/>
  <c r="BE707"/>
  <c r="BE737"/>
  <c r="BE743"/>
  <c r="BE773"/>
  <c r="BE785"/>
  <c r="BE797"/>
  <c r="BE847"/>
  <c r="BE873"/>
  <c r="BE875"/>
  <c r="BE884"/>
  <c r="BE926"/>
  <c r="BE938"/>
  <c r="BE979"/>
  <c r="BE982"/>
  <c r="BE985"/>
  <c r="BE991"/>
  <c r="BE1004"/>
  <c r="BE1052"/>
  <c r="BE1064"/>
  <c r="BE1077"/>
  <c r="BE1146"/>
  <c r="BE1166"/>
  <c r="BE1192"/>
  <c r="BE1195"/>
  <c r="BE1254"/>
  <c r="BE1271"/>
  <c r="BE1283"/>
  <c r="BE1304"/>
  <c r="BE1374"/>
  <c r="BE1404"/>
  <c r="BE1410"/>
  <c r="BE1437"/>
  <c r="BE1548"/>
  <c r="BE1577"/>
  <c r="BE1588"/>
  <c r="BE1591"/>
  <c r="BE1605"/>
  <c r="BE1608"/>
  <c r="BE1653"/>
  <c r="BE1664"/>
  <c r="BE1673"/>
  <c r="BE1690"/>
  <c r="BE1696"/>
  <c r="BE1718"/>
  <c r="BE1798"/>
  <c r="BE1811"/>
  <c r="BE1821"/>
  <c r="BE1830"/>
  <c r="BE1845"/>
  <c r="BE1864"/>
  <c r="BE1887"/>
  <c r="BE1906"/>
  <c r="BE1912"/>
  <c r="BE1927"/>
  <c r="BE1945"/>
  <c r="BE2002"/>
  <c r="BE2087"/>
  <c r="BE2123"/>
  <c r="BE2159"/>
  <c r="BE2165"/>
  <c r="BE2171"/>
  <c r="BE2215"/>
  <c r="BE2238"/>
  <c r="BE2244"/>
  <c r="BE2312"/>
  <c r="BE2317"/>
  <c r="BE2337"/>
  <c r="BE2358"/>
  <c r="BE2362"/>
  <c r="BE151"/>
  <c r="BE182"/>
  <c r="BE203"/>
  <c r="BE210"/>
  <c r="BE236"/>
  <c r="BE239"/>
  <c r="BE244"/>
  <c r="BE293"/>
  <c r="BE305"/>
  <c r="BE319"/>
  <c r="BE330"/>
  <c r="BE388"/>
  <c r="BE400"/>
  <c r="BE502"/>
  <c r="BE508"/>
  <c r="BE523"/>
  <c r="BE547"/>
  <c r="BE566"/>
  <c r="BE575"/>
  <c r="BE602"/>
  <c r="BE608"/>
  <c r="BE611"/>
  <c r="BE625"/>
  <c r="BE630"/>
  <c r="BE644"/>
  <c r="BE650"/>
  <c r="BE659"/>
  <c r="BE668"/>
  <c r="BE690"/>
  <c r="BE713"/>
  <c r="BE725"/>
  <c r="BE746"/>
  <c r="BE768"/>
  <c r="BE800"/>
  <c r="BE827"/>
  <c r="BE836"/>
  <c r="BE853"/>
  <c r="BE859"/>
  <c r="BE870"/>
  <c r="BE881"/>
  <c r="BE911"/>
  <c r="BE974"/>
  <c r="BE1001"/>
  <c r="BE1013"/>
  <c r="BE1055"/>
  <c r="BE1107"/>
  <c r="BE1123"/>
  <c r="BE1128"/>
  <c r="BE1140"/>
  <c r="BE1178"/>
  <c r="BE1197"/>
  <c r="BE1218"/>
  <c r="BE1251"/>
  <c r="BE1266"/>
  <c r="BE1269"/>
  <c r="BE1280"/>
  <c r="BE1321"/>
  <c r="BE1333"/>
  <c r="BE1425"/>
  <c r="BE1494"/>
  <c r="BE1509"/>
  <c r="BE1518"/>
  <c r="BE1531"/>
  <c r="BE1539"/>
  <c r="BE1596"/>
  <c r="BE1629"/>
  <c r="BE1631"/>
  <c r="BE1693"/>
  <c r="BE1707"/>
  <c r="BE1754"/>
  <c r="BE1801"/>
  <c r="BE1847"/>
  <c r="BE1903"/>
  <c r="BE1918"/>
  <c r="BE1939"/>
  <c r="BE1951"/>
  <c r="BE1957"/>
  <c r="BE1963"/>
  <c r="BE1993"/>
  <c r="BE2090"/>
  <c r="BE2129"/>
  <c r="BE2162"/>
  <c r="BE2232"/>
  <c r="BE2270"/>
  <c r="BE2306"/>
  <c r="BE2366"/>
  <c r="BE2404"/>
  <c r="BE149"/>
  <c r="BE188"/>
  <c r="BE221"/>
  <c r="BE230"/>
  <c r="BE260"/>
  <c r="BE265"/>
  <c r="BE310"/>
  <c r="BE312"/>
  <c r="BE333"/>
  <c r="BE342"/>
  <c r="BE406"/>
  <c r="BE415"/>
  <c r="BE430"/>
  <c r="BE439"/>
  <c r="BE451"/>
  <c r="BE460"/>
  <c r="BE487"/>
  <c r="BE496"/>
  <c r="BE572"/>
  <c r="BE619"/>
  <c r="BE647"/>
  <c r="BE656"/>
  <c r="BE684"/>
  <c r="BE704"/>
  <c r="BE716"/>
  <c r="BE734"/>
  <c r="BE766"/>
  <c r="BE794"/>
  <c r="BE856"/>
  <c r="BE887"/>
  <c r="BE890"/>
  <c r="BE924"/>
  <c r="BE956"/>
  <c r="BE971"/>
  <c r="BE1016"/>
  <c r="BE1050"/>
  <c r="BE1061"/>
  <c r="BE1067"/>
  <c r="BE1073"/>
  <c r="BE1086"/>
  <c r="BE1110"/>
  <c r="BE1126"/>
  <c r="BE1134"/>
  <c r="BE1169"/>
  <c r="BE1187"/>
  <c r="BE1206"/>
  <c r="BE1212"/>
  <c r="BE1215"/>
  <c r="BE1237"/>
  <c r="BE1248"/>
  <c r="BE1257"/>
  <c r="BE1327"/>
  <c r="BE1345"/>
  <c r="BE1396"/>
  <c r="BE1446"/>
  <c r="BE1469"/>
  <c r="BE1478"/>
  <c r="BE1506"/>
  <c r="BE1512"/>
  <c r="BE1524"/>
  <c r="BE1534"/>
  <c r="BE1560"/>
  <c r="BE1569"/>
  <c r="BE1574"/>
  <c r="BE1602"/>
  <c r="BE1634"/>
  <c r="BE1679"/>
  <c r="BE1687"/>
  <c r="BE1730"/>
  <c r="BE1739"/>
  <c r="BE1756"/>
  <c r="BE1759"/>
  <c r="BE1772"/>
  <c r="BE1795"/>
  <c r="BE1804"/>
  <c r="BE1808"/>
  <c r="BE1813"/>
  <c r="BE1819"/>
  <c r="BE1824"/>
  <c r="BE1849"/>
  <c r="BE1870"/>
  <c r="BE1948"/>
  <c r="BE1981"/>
  <c r="BE2044"/>
  <c r="BE2050"/>
  <c r="BE2065"/>
  <c r="BE2078"/>
  <c r="BE2096"/>
  <c r="BE2132"/>
  <c r="BE2204"/>
  <c r="BE2217"/>
  <c r="BE2252"/>
  <c r="BE2264"/>
  <c r="BE2335"/>
  <c r="BE2341"/>
  <c r="BE2378"/>
  <c r="BE2384"/>
  <c r="BE138"/>
  <c r="BE185"/>
  <c r="BE195"/>
  <c r="BE197"/>
  <c r="BE214"/>
  <c r="BE262"/>
  <c r="BE291"/>
  <c r="BE367"/>
  <c r="BE373"/>
  <c r="BE394"/>
  <c r="BE397"/>
  <c r="BE403"/>
  <c r="BE412"/>
  <c r="BE424"/>
  <c r="BE436"/>
  <c r="BE445"/>
  <c r="BE463"/>
  <c r="BE473"/>
  <c r="BE481"/>
  <c r="BE511"/>
  <c r="BE526"/>
  <c r="BE535"/>
  <c r="BE550"/>
  <c r="BE554"/>
  <c r="BE557"/>
  <c r="BE581"/>
  <c r="BE605"/>
  <c r="BE628"/>
  <c r="BE635"/>
  <c r="BE662"/>
  <c r="BE687"/>
  <c r="BE701"/>
  <c r="BE719"/>
  <c r="BE740"/>
  <c r="BE754"/>
  <c r="BE806"/>
  <c r="BE813"/>
  <c r="BE816"/>
  <c r="BE824"/>
  <c r="BE842"/>
  <c r="BE865"/>
  <c r="BE878"/>
  <c r="BE918"/>
  <c r="BE947"/>
  <c r="BE953"/>
  <c r="BE962"/>
  <c r="BE965"/>
  <c r="BE968"/>
  <c r="BE988"/>
  <c r="BE1019"/>
  <c r="BE1037"/>
  <c r="BE1044"/>
  <c r="BE1075"/>
  <c r="BE1080"/>
  <c r="BE1143"/>
  <c r="BE1149"/>
  <c r="BE1161"/>
  <c r="BE1172"/>
  <c r="BE1184"/>
  <c r="BE1221"/>
  <c r="BE1231"/>
  <c r="BE1289"/>
  <c r="BE1301"/>
  <c r="BE1352"/>
  <c r="BE1372"/>
  <c r="BE1398"/>
  <c r="BE1466"/>
  <c r="BE1472"/>
  <c r="BE1484"/>
  <c r="BE1491"/>
  <c r="BE1503"/>
  <c r="BE1521"/>
  <c r="BE1643"/>
  <c r="BE1646"/>
  <c r="BE1661"/>
  <c r="BE1670"/>
  <c r="BE1710"/>
  <c r="BE1742"/>
  <c r="BE1748"/>
  <c r="BE1761"/>
  <c r="BE1775"/>
  <c r="BE1842"/>
  <c r="BE1900"/>
  <c r="BE1954"/>
  <c r="BE1960"/>
  <c r="BE1969"/>
  <c r="BE2008"/>
  <c r="BE2011"/>
  <c r="BE2020"/>
  <c r="BE2026"/>
  <c r="BE2029"/>
  <c r="BE2032"/>
  <c r="BE2053"/>
  <c r="BE2108"/>
  <c r="BE2120"/>
  <c r="BE2141"/>
  <c r="BE2150"/>
  <c r="BE2153"/>
  <c r="BE2186"/>
  <c r="BE2192"/>
  <c r="BE2198"/>
  <c r="BE2223"/>
  <c r="BE2235"/>
  <c r="BE2267"/>
  <c r="BE2320"/>
  <c r="BE2326"/>
  <c r="BE2339"/>
  <c r="BE2381"/>
  <c r="BE2386"/>
  <c r="BE2389"/>
  <c r="BE2394"/>
  <c r="BE2398"/>
  <c r="J60"/>
  <c r="BE133"/>
  <c r="BE147"/>
  <c r="BE155"/>
  <c r="BE165"/>
  <c r="BE173"/>
  <c r="BE177"/>
  <c r="BE192"/>
  <c r="BE201"/>
  <c r="BE206"/>
  <c r="BE212"/>
  <c r="BE218"/>
  <c r="BE255"/>
  <c r="BE336"/>
  <c r="BE355"/>
  <c r="BE358"/>
  <c r="BE391"/>
  <c r="BE421"/>
  <c r="BE457"/>
  <c r="BE470"/>
  <c r="BE478"/>
  <c r="BE505"/>
  <c r="BE532"/>
  <c r="BE538"/>
  <c r="BE569"/>
  <c r="BE641"/>
  <c r="BE665"/>
  <c r="BE698"/>
  <c r="BE728"/>
  <c r="BE731"/>
  <c r="BE760"/>
  <c r="BE803"/>
  <c r="BE821"/>
  <c r="BE845"/>
  <c r="BE896"/>
  <c r="BE899"/>
  <c r="BE902"/>
  <c r="BE905"/>
  <c r="BE908"/>
  <c r="BE1028"/>
  <c r="BE1040"/>
  <c r="BE1092"/>
  <c r="BE1098"/>
  <c r="BE1113"/>
  <c r="BE1120"/>
  <c r="BE1203"/>
  <c r="BE1245"/>
  <c r="BE1263"/>
  <c r="BE1312"/>
  <c r="BE1324"/>
  <c r="BE1342"/>
  <c r="BE1363"/>
  <c r="BE1369"/>
  <c r="BE1387"/>
  <c r="BE1413"/>
  <c r="BE1443"/>
  <c r="BE1452"/>
  <c r="BE1463"/>
  <c r="BE1497"/>
  <c r="BE1557"/>
  <c r="BE1566"/>
  <c r="BE1614"/>
  <c r="BE1626"/>
  <c r="BE1649"/>
  <c r="BE1676"/>
  <c r="BE1684"/>
  <c r="BE1715"/>
  <c r="BE1737"/>
  <c r="BE1751"/>
  <c r="BE1786"/>
  <c r="BE1839"/>
  <c r="BE1852"/>
  <c r="BE1915"/>
  <c r="BE1921"/>
  <c r="BE1930"/>
  <c r="BE1966"/>
  <c r="BE1978"/>
  <c r="BE1984"/>
  <c r="BE1990"/>
  <c r="BE1996"/>
  <c r="BE2035"/>
  <c r="BE2038"/>
  <c r="BE2102"/>
  <c r="BE2126"/>
  <c r="BE2156"/>
  <c r="BE2195"/>
  <c r="BE2220"/>
  <c r="BE2226"/>
  <c r="BE2241"/>
  <c r="BE2297"/>
  <c r="BE2315"/>
  <c r="BE2332"/>
  <c r="BE126"/>
  <c r="BE129"/>
  <c r="BE135"/>
  <c r="BE141"/>
  <c r="BE159"/>
  <c r="BE179"/>
  <c r="BE190"/>
  <c r="BE199"/>
  <c r="BE224"/>
  <c r="BE253"/>
  <c r="BE272"/>
  <c r="BE275"/>
  <c r="BE278"/>
  <c r="BE286"/>
  <c r="BE295"/>
  <c r="BE303"/>
  <c r="BE308"/>
  <c r="BE409"/>
  <c r="BE433"/>
  <c r="BE442"/>
  <c r="BE448"/>
  <c r="BE499"/>
  <c r="BE563"/>
  <c r="BE593"/>
  <c r="BE613"/>
  <c r="BE622"/>
  <c r="BE632"/>
  <c r="BE671"/>
  <c r="BE710"/>
  <c r="BE722"/>
  <c r="BE757"/>
  <c r="BE779"/>
  <c r="BE788"/>
  <c r="BE833"/>
  <c r="BE862"/>
  <c r="BE914"/>
  <c r="BE921"/>
  <c r="BE1031"/>
  <c r="BE1034"/>
  <c r="BE1070"/>
  <c r="BE1083"/>
  <c r="BE1089"/>
  <c r="BE1095"/>
  <c r="BE1101"/>
  <c r="BE1158"/>
  <c r="BE1164"/>
  <c r="BE1189"/>
  <c r="BE1260"/>
  <c r="BE1277"/>
  <c r="BE1292"/>
  <c r="BE1298"/>
  <c r="BE1306"/>
  <c r="BE1315"/>
  <c r="BE1330"/>
  <c r="BE1339"/>
  <c r="BE1355"/>
  <c r="BE1360"/>
  <c r="BE1382"/>
  <c r="BE1384"/>
  <c r="BE1390"/>
  <c r="BE1419"/>
  <c r="BE1422"/>
  <c r="BE1432"/>
  <c r="BE1461"/>
  <c r="BE1475"/>
  <c r="BE1489"/>
  <c r="BE1515"/>
  <c r="BE1537"/>
  <c r="BE1545"/>
  <c r="BE1551"/>
  <c r="BE1554"/>
  <c r="BE1563"/>
  <c r="BE1580"/>
  <c r="BE1585"/>
  <c r="BE1594"/>
  <c r="BE1618"/>
  <c r="BE1624"/>
  <c r="BE1656"/>
  <c r="BE1724"/>
  <c r="BE1745"/>
  <c r="BE1766"/>
  <c r="BE1778"/>
  <c r="BE1855"/>
  <c r="BE1867"/>
  <c r="BE1884"/>
  <c r="BE1897"/>
  <c r="BE1936"/>
  <c r="BE1942"/>
  <c r="BE1975"/>
  <c r="BE1999"/>
  <c r="BE2014"/>
  <c r="BE2023"/>
  <c r="BE2047"/>
  <c r="BE2068"/>
  <c r="BE2074"/>
  <c r="BE2084"/>
  <c r="BE2093"/>
  <c r="BE2114"/>
  <c r="BE2138"/>
  <c r="BE2183"/>
  <c r="BE2208"/>
  <c r="BE2250"/>
  <c r="BE2258"/>
  <c r="BE2276"/>
  <c r="BE2288"/>
  <c r="BE2309"/>
  <c r="BE2349"/>
  <c r="BE2356"/>
  <c r="BE2372"/>
  <c r="BE2396"/>
  <c r="F63"/>
  <c r="BE144"/>
  <c r="BE170"/>
  <c r="BE175"/>
  <c r="BE227"/>
  <c r="BE280"/>
  <c r="BE283"/>
  <c r="BE297"/>
  <c r="BE316"/>
  <c r="BE322"/>
  <c r="BE345"/>
  <c r="BE370"/>
  <c r="BE385"/>
  <c r="BE454"/>
  <c r="BE467"/>
  <c r="BE493"/>
  <c r="BE517"/>
  <c r="BE520"/>
  <c r="BE529"/>
  <c r="BE544"/>
  <c r="BE560"/>
  <c r="BE588"/>
  <c r="BE677"/>
  <c r="BE751"/>
  <c r="BE763"/>
  <c r="BE776"/>
  <c r="BE810"/>
  <c r="BE818"/>
  <c r="BE830"/>
  <c r="BE839"/>
  <c r="BE850"/>
  <c r="BE867"/>
  <c r="BE893"/>
  <c r="BE941"/>
  <c r="BE944"/>
  <c r="BE959"/>
  <c r="BE1010"/>
  <c r="BE1022"/>
  <c r="BE1047"/>
  <c r="BE1058"/>
  <c r="BE1104"/>
  <c r="BE1131"/>
  <c r="BE1137"/>
  <c r="BE1175"/>
  <c r="BE1234"/>
  <c r="BE1239"/>
  <c r="BE1286"/>
  <c r="BE1295"/>
  <c r="BE1366"/>
  <c r="BE1380"/>
  <c r="BE1393"/>
  <c r="BE1407"/>
  <c r="BE1416"/>
  <c r="BE1429"/>
  <c r="BE1440"/>
  <c r="BE1449"/>
  <c r="BE1458"/>
  <c r="BE1481"/>
  <c r="BE1486"/>
  <c r="BE1500"/>
  <c r="BE1542"/>
  <c r="BE1571"/>
  <c r="BE1582"/>
  <c r="BE1599"/>
  <c r="BE1611"/>
  <c r="BE1640"/>
  <c r="BE1659"/>
  <c r="BE1699"/>
  <c r="BE1704"/>
  <c r="BE1721"/>
  <c r="BE1727"/>
  <c r="BE1734"/>
  <c r="BE1763"/>
  <c r="BE1783"/>
  <c r="BE1789"/>
  <c r="BE1816"/>
  <c r="BE1833"/>
  <c r="BE1836"/>
  <c r="BE1858"/>
  <c r="BE1861"/>
  <c r="BE1879"/>
  <c r="BE1909"/>
  <c r="BE1924"/>
  <c r="BE1933"/>
  <c r="BE1972"/>
  <c r="BE2005"/>
  <c r="BE2071"/>
  <c r="BE2099"/>
  <c r="BE2105"/>
  <c r="BE2111"/>
  <c r="BE2144"/>
  <c r="BE2168"/>
  <c r="BE2189"/>
  <c r="BE2201"/>
  <c r="BE2210"/>
  <c r="BE2229"/>
  <c r="BE2247"/>
  <c r="BE2282"/>
  <c r="BE2303"/>
  <c r="BE2323"/>
  <c r="BE2329"/>
  <c r="BE2369"/>
  <c r="BE2391"/>
  <c r="BE2401"/>
  <c r="BE2410"/>
  <c i="6" r="BE134"/>
  <c r="BE138"/>
  <c r="BE142"/>
  <c r="BE144"/>
  <c r="BE159"/>
  <c r="BE171"/>
  <c r="BE173"/>
  <c r="BE179"/>
  <c r="BE181"/>
  <c r="BE208"/>
  <c r="BE210"/>
  <c r="BE212"/>
  <c r="BE218"/>
  <c r="BE220"/>
  <c r="BE238"/>
  <c r="BE240"/>
  <c r="BE253"/>
  <c r="BE267"/>
  <c r="BE269"/>
  <c r="BE273"/>
  <c r="BE297"/>
  <c r="BE299"/>
  <c r="BE301"/>
  <c r="BE104"/>
  <c r="BE108"/>
  <c r="BE140"/>
  <c r="BE177"/>
  <c r="BE226"/>
  <c r="BE236"/>
  <c r="BE278"/>
  <c r="BE280"/>
  <c r="F59"/>
  <c r="BE98"/>
  <c r="BE110"/>
  <c r="BE146"/>
  <c r="BE148"/>
  <c r="BE154"/>
  <c r="BE163"/>
  <c r="BE167"/>
  <c r="BE199"/>
  <c r="BE216"/>
  <c r="J86"/>
  <c r="BE94"/>
  <c r="BE96"/>
  <c r="BE120"/>
  <c r="BE132"/>
  <c r="BE157"/>
  <c r="BE169"/>
  <c r="BE232"/>
  <c r="BE275"/>
  <c r="BE293"/>
  <c i="5" r="BK102"/>
  <c i="6" r="BE100"/>
  <c r="BE102"/>
  <c r="BE122"/>
  <c r="BE165"/>
  <c r="BE187"/>
  <c r="BE189"/>
  <c r="BE191"/>
  <c r="BE193"/>
  <c r="BE195"/>
  <c r="BE197"/>
  <c r="BE206"/>
  <c r="BE214"/>
  <c r="BE228"/>
  <c r="BE230"/>
  <c r="BE260"/>
  <c r="BE295"/>
  <c i="5" r="BK159"/>
  <c r="J159"/>
  <c r="J68"/>
  <c i="6" r="E80"/>
  <c r="BE106"/>
  <c r="BE112"/>
  <c r="BE116"/>
  <c r="BE118"/>
  <c r="BE124"/>
  <c r="BE136"/>
  <c r="BE150"/>
  <c r="BE161"/>
  <c r="BE175"/>
  <c r="BE202"/>
  <c r="BE204"/>
  <c r="BE222"/>
  <c r="BE242"/>
  <c r="BE245"/>
  <c r="BE249"/>
  <c r="BE262"/>
  <c r="BE265"/>
  <c r="BE282"/>
  <c r="BE284"/>
  <c r="BE289"/>
  <c r="BE183"/>
  <c r="BE185"/>
  <c r="BE224"/>
  <c r="BE234"/>
  <c r="BE247"/>
  <c r="BE251"/>
  <c r="BE114"/>
  <c r="BE126"/>
  <c r="BE128"/>
  <c r="BE130"/>
  <c r="BE152"/>
  <c r="BE255"/>
  <c r="BE258"/>
  <c r="BE271"/>
  <c r="BE286"/>
  <c r="BE291"/>
  <c i="4" r="BK231"/>
  <c r="J231"/>
  <c r="J70"/>
  <c i="5" r="E50"/>
  <c r="BE142"/>
  <c r="BE174"/>
  <c r="BE198"/>
  <c r="BE205"/>
  <c r="BE223"/>
  <c r="BE241"/>
  <c r="BE281"/>
  <c r="BE319"/>
  <c r="BE108"/>
  <c r="BE116"/>
  <c r="BE121"/>
  <c r="BE129"/>
  <c r="BE235"/>
  <c r="BE258"/>
  <c r="BE293"/>
  <c r="BE329"/>
  <c r="F59"/>
  <c r="BE138"/>
  <c r="BE156"/>
  <c r="BE161"/>
  <c r="BE200"/>
  <c r="BE202"/>
  <c r="BE211"/>
  <c r="BE214"/>
  <c r="BE287"/>
  <c i="4" r="J486"/>
  <c r="J79"/>
  <c i="5" r="J95"/>
  <c r="BE134"/>
  <c r="BE164"/>
  <c r="BE166"/>
  <c r="BE172"/>
  <c r="BE188"/>
  <c r="BE271"/>
  <c r="BE273"/>
  <c r="BE275"/>
  <c r="BE277"/>
  <c r="BE290"/>
  <c r="BE311"/>
  <c r="BE315"/>
  <c r="BE151"/>
  <c r="BE168"/>
  <c r="BE170"/>
  <c r="BE208"/>
  <c r="BE217"/>
  <c r="BE229"/>
  <c r="BE246"/>
  <c r="BE253"/>
  <c r="BE256"/>
  <c r="BE269"/>
  <c r="BE284"/>
  <c r="BE299"/>
  <c r="BE302"/>
  <c r="BE308"/>
  <c r="BE332"/>
  <c i="4" r="BK104"/>
  <c i="5" r="BE146"/>
  <c r="BE177"/>
  <c r="BE179"/>
  <c r="BE190"/>
  <c r="BE192"/>
  <c r="BE220"/>
  <c r="BE226"/>
  <c r="BE243"/>
  <c r="BE261"/>
  <c r="BE264"/>
  <c r="BE104"/>
  <c r="BE183"/>
  <c r="BE186"/>
  <c r="BE232"/>
  <c r="BE238"/>
  <c r="BE305"/>
  <c r="BE325"/>
  <c r="BE194"/>
  <c r="BE196"/>
  <c r="BE249"/>
  <c r="BE267"/>
  <c r="BE296"/>
  <c i="4" r="J56"/>
  <c r="BE152"/>
  <c r="BE175"/>
  <c r="BE177"/>
  <c r="BE206"/>
  <c r="BE248"/>
  <c r="BE250"/>
  <c r="BE292"/>
  <c r="BE435"/>
  <c r="BE440"/>
  <c r="BE443"/>
  <c r="BE456"/>
  <c r="BE481"/>
  <c r="BE487"/>
  <c r="BE491"/>
  <c r="BE495"/>
  <c r="BE498"/>
  <c r="F59"/>
  <c r="BE122"/>
  <c r="BE181"/>
  <c r="BE208"/>
  <c r="BE215"/>
  <c r="BE255"/>
  <c r="BE283"/>
  <c r="BE315"/>
  <c r="BE320"/>
  <c r="BE338"/>
  <c r="BE353"/>
  <c r="BE356"/>
  <c r="BE373"/>
  <c r="BE375"/>
  <c r="BE399"/>
  <c r="BE402"/>
  <c r="BE405"/>
  <c r="BE428"/>
  <c r="BE469"/>
  <c r="E91"/>
  <c r="BE144"/>
  <c r="BE148"/>
  <c r="BE173"/>
  <c r="BE189"/>
  <c r="BE192"/>
  <c r="BE204"/>
  <c r="BE268"/>
  <c r="BE329"/>
  <c r="BE341"/>
  <c r="BE380"/>
  <c r="BE383"/>
  <c r="BE386"/>
  <c r="BE438"/>
  <c r="BE465"/>
  <c r="BE475"/>
  <c i="3" r="J965"/>
  <c r="J74"/>
  <c i="4" r="BE161"/>
  <c r="BE166"/>
  <c r="BE179"/>
  <c r="BE210"/>
  <c r="BE213"/>
  <c r="BE244"/>
  <c r="BE246"/>
  <c r="BE274"/>
  <c r="BE297"/>
  <c r="BE303"/>
  <c r="BE322"/>
  <c r="BE325"/>
  <c r="BE332"/>
  <c r="BE359"/>
  <c r="BE362"/>
  <c r="BE365"/>
  <c r="BE368"/>
  <c r="BE414"/>
  <c r="BE417"/>
  <c r="BE420"/>
  <c r="BE432"/>
  <c r="BE453"/>
  <c r="BE127"/>
  <c r="BE135"/>
  <c r="BE140"/>
  <c r="BE157"/>
  <c r="BE169"/>
  <c r="BE225"/>
  <c r="BE253"/>
  <c r="BE280"/>
  <c r="BE294"/>
  <c r="BE300"/>
  <c r="BE344"/>
  <c r="BE390"/>
  <c r="BE393"/>
  <c r="BE396"/>
  <c r="BE423"/>
  <c r="BE426"/>
  <c r="BE462"/>
  <c i="3" r="BK112"/>
  <c i="4" r="BE110"/>
  <c r="BE114"/>
  <c r="BE171"/>
  <c r="BE186"/>
  <c r="BE199"/>
  <c r="BE202"/>
  <c r="BE217"/>
  <c r="BE221"/>
  <c r="BE238"/>
  <c r="BE270"/>
  <c r="BE277"/>
  <c r="BE286"/>
  <c r="BE312"/>
  <c r="BE430"/>
  <c i="3" r="BK1731"/>
  <c r="J1731"/>
  <c r="J88"/>
  <c i="4" r="BE195"/>
  <c r="BE219"/>
  <c r="BE223"/>
  <c r="BE265"/>
  <c r="BE306"/>
  <c r="BE309"/>
  <c r="BE377"/>
  <c r="BE472"/>
  <c r="BE477"/>
  <c r="BE106"/>
  <c r="BE183"/>
  <c r="BE227"/>
  <c r="BE229"/>
  <c r="BE233"/>
  <c r="BE236"/>
  <c r="BE240"/>
  <c r="BE242"/>
  <c r="BE257"/>
  <c r="BE259"/>
  <c r="BE261"/>
  <c r="BE263"/>
  <c r="BE289"/>
  <c r="BE318"/>
  <c r="BE335"/>
  <c r="BE347"/>
  <c r="BE350"/>
  <c r="BE371"/>
  <c r="BE409"/>
  <c r="BE412"/>
  <c r="BE445"/>
  <c r="BE448"/>
  <c r="BE451"/>
  <c r="BE459"/>
  <c i="3" r="BE168"/>
  <c r="BE307"/>
  <c r="BE387"/>
  <c r="BE394"/>
  <c r="BE472"/>
  <c r="BE609"/>
  <c r="BE614"/>
  <c r="BE635"/>
  <c r="BE638"/>
  <c r="BE654"/>
  <c r="BE731"/>
  <c r="BE803"/>
  <c r="BE812"/>
  <c r="BE879"/>
  <c r="BE895"/>
  <c r="BE924"/>
  <c r="BE942"/>
  <c r="BE953"/>
  <c r="BE985"/>
  <c r="BE996"/>
  <c r="BE999"/>
  <c r="BE1003"/>
  <c r="BE1006"/>
  <c r="BE1076"/>
  <c r="BE1118"/>
  <c r="BE1125"/>
  <c r="BE1148"/>
  <c r="BE1170"/>
  <c r="BE1294"/>
  <c r="BE1397"/>
  <c r="BE1401"/>
  <c r="BE1425"/>
  <c r="BE1429"/>
  <c r="BE1433"/>
  <c r="BE1457"/>
  <c r="BE1461"/>
  <c r="BE1469"/>
  <c r="BE1473"/>
  <c r="BE1478"/>
  <c r="BE1509"/>
  <c r="BE1521"/>
  <c r="BE1555"/>
  <c r="BE1573"/>
  <c r="BE1580"/>
  <c r="BE1593"/>
  <c r="BE1597"/>
  <c r="BE1600"/>
  <c r="BE1606"/>
  <c r="BE1613"/>
  <c r="BE1617"/>
  <c r="BE1640"/>
  <c r="BE1644"/>
  <c r="BE1647"/>
  <c r="BE1651"/>
  <c r="BE1654"/>
  <c r="BE1657"/>
  <c r="BE1681"/>
  <c r="BE1685"/>
  <c r="BE1688"/>
  <c r="BE1719"/>
  <c r="BE1723"/>
  <c r="BE1728"/>
  <c r="BE1733"/>
  <c r="BE1736"/>
  <c r="BE1739"/>
  <c r="BE1741"/>
  <c r="E50"/>
  <c r="BE130"/>
  <c r="BE135"/>
  <c r="BE143"/>
  <c r="BE154"/>
  <c r="BE235"/>
  <c r="BE365"/>
  <c r="BE370"/>
  <c r="BE449"/>
  <c r="BE492"/>
  <c r="BE522"/>
  <c r="BE546"/>
  <c r="BE588"/>
  <c r="BE596"/>
  <c r="BE709"/>
  <c r="BE748"/>
  <c r="BE785"/>
  <c r="BE839"/>
  <c r="BE862"/>
  <c r="BE1067"/>
  <c r="BE1080"/>
  <c r="BE1086"/>
  <c r="BE1190"/>
  <c r="BE1210"/>
  <c r="BE1214"/>
  <c r="BE1318"/>
  <c r="BE1328"/>
  <c r="BE1353"/>
  <c r="BE1369"/>
  <c r="BE1373"/>
  <c r="BE1389"/>
  <c r="BE1393"/>
  <c r="BE1405"/>
  <c r="BE1409"/>
  <c r="BE1421"/>
  <c r="BE1603"/>
  <c r="J105"/>
  <c r="BE119"/>
  <c r="BE176"/>
  <c r="BE205"/>
  <c r="BE345"/>
  <c r="BE406"/>
  <c r="BE495"/>
  <c r="BE697"/>
  <c r="BE742"/>
  <c r="BE774"/>
  <c r="BE779"/>
  <c r="BE792"/>
  <c r="BE856"/>
  <c r="BE859"/>
  <c r="BE868"/>
  <c r="BE906"/>
  <c r="BE1009"/>
  <c r="BE1020"/>
  <c r="BE1027"/>
  <c r="BE1129"/>
  <c r="BE1137"/>
  <c r="BE1174"/>
  <c r="BE1241"/>
  <c r="BE1261"/>
  <c r="BE1303"/>
  <c r="BE1337"/>
  <c r="BE1341"/>
  <c r="BE1349"/>
  <c r="BE1441"/>
  <c r="BE1480"/>
  <c r="BE1496"/>
  <c r="BE1540"/>
  <c r="BE1561"/>
  <c i="2" r="BK343"/>
  <c r="J343"/>
  <c r="J77"/>
  <c i="3" r="F108"/>
  <c r="BE149"/>
  <c r="BE324"/>
  <c r="BE360"/>
  <c r="BE375"/>
  <c r="BE381"/>
  <c r="BE482"/>
  <c r="BE823"/>
  <c r="BE848"/>
  <c r="BE852"/>
  <c r="BE865"/>
  <c r="BE950"/>
  <c r="BE1013"/>
  <c r="BE1024"/>
  <c r="BE1031"/>
  <c r="BE1038"/>
  <c r="BE1071"/>
  <c r="BE1135"/>
  <c r="BE1225"/>
  <c r="BE1228"/>
  <c r="BE1237"/>
  <c r="BE1239"/>
  <c r="BE1248"/>
  <c r="BE1324"/>
  <c r="BE1334"/>
  <c r="BE1500"/>
  <c r="BE1517"/>
  <c r="BE1569"/>
  <c r="BE1587"/>
  <c i="2" r="J104"/>
  <c r="J60"/>
  <c r="J105"/>
  <c r="J61"/>
  <c i="3" r="BE185"/>
  <c r="BE220"/>
  <c r="BE259"/>
  <c r="BE316"/>
  <c r="BE422"/>
  <c r="BE428"/>
  <c r="BE469"/>
  <c r="BE556"/>
  <c r="BE569"/>
  <c r="BE574"/>
  <c r="BE617"/>
  <c r="BE745"/>
  <c r="BE818"/>
  <c r="BE829"/>
  <c r="BE835"/>
  <c r="BE871"/>
  <c r="BE887"/>
  <c r="BE912"/>
  <c r="BE918"/>
  <c r="BE992"/>
  <c r="BE1049"/>
  <c r="BE1109"/>
  <c r="BE1180"/>
  <c r="BE1193"/>
  <c r="BE1231"/>
  <c r="BE1234"/>
  <c r="BE1270"/>
  <c r="BE1308"/>
  <c r="BE1331"/>
  <c r="BE1417"/>
  <c r="BE1532"/>
  <c r="BE1536"/>
  <c r="BE1584"/>
  <c r="BE114"/>
  <c r="BE162"/>
  <c r="BE401"/>
  <c r="BE566"/>
  <c r="BE678"/>
  <c r="BE681"/>
  <c r="BE755"/>
  <c r="BE777"/>
  <c r="BE799"/>
  <c r="BE832"/>
  <c r="BE884"/>
  <c r="BE898"/>
  <c r="BE957"/>
  <c r="BE989"/>
  <c r="BE1034"/>
  <c r="BE1045"/>
  <c r="BE1063"/>
  <c r="BE1105"/>
  <c r="BE1144"/>
  <c r="BE1222"/>
  <c r="BE1254"/>
  <c r="BE1357"/>
  <c r="BE1361"/>
  <c r="BE1365"/>
  <c r="BE1381"/>
  <c r="BE1385"/>
  <c r="BE1437"/>
  <c r="BE1453"/>
  <c r="BE1504"/>
  <c r="BE1513"/>
  <c r="BE1525"/>
  <c r="BE1544"/>
  <c r="BE140"/>
  <c r="BE179"/>
  <c r="BE208"/>
  <c r="BE213"/>
  <c r="BE355"/>
  <c r="BE414"/>
  <c r="BE500"/>
  <c r="BE572"/>
  <c r="BE606"/>
  <c r="BE717"/>
  <c r="BE720"/>
  <c r="BE752"/>
  <c r="BE770"/>
  <c r="BE789"/>
  <c r="BE874"/>
  <c r="BE890"/>
  <c r="BE901"/>
  <c r="BE966"/>
  <c r="BE973"/>
  <c r="BE977"/>
  <c r="BE1056"/>
  <c r="BE1090"/>
  <c r="BE1141"/>
  <c r="BE1184"/>
  <c r="BE1377"/>
  <c r="BE1413"/>
  <c r="BE1465"/>
  <c r="BE1488"/>
  <c r="BE1551"/>
  <c r="BE1558"/>
  <c r="BE156"/>
  <c r="BE195"/>
  <c r="BE227"/>
  <c r="BE230"/>
  <c r="BE241"/>
  <c r="BE250"/>
  <c r="BE256"/>
  <c r="BE350"/>
  <c r="BE487"/>
  <c r="BE694"/>
  <c r="BE758"/>
  <c r="BE807"/>
  <c r="BE842"/>
  <c r="BE961"/>
  <c r="BE1096"/>
  <c r="BE1099"/>
  <c r="BE1122"/>
  <c r="BE1151"/>
  <c r="BE1207"/>
  <c r="BE1244"/>
  <c r="BE1250"/>
  <c r="BE1284"/>
  <c r="BE1345"/>
  <c r="BE1445"/>
  <c r="BE1449"/>
  <c r="BE1484"/>
  <c r="BE1492"/>
  <c r="BE1590"/>
  <c i="1" r="AW55"/>
  <c r="BC55"/>
  <c i="2" r="E48"/>
  <c r="J52"/>
  <c r="F55"/>
  <c r="BE106"/>
  <c r="BE111"/>
  <c r="BE114"/>
  <c r="BE116"/>
  <c r="BE118"/>
  <c r="BE121"/>
  <c r="BE123"/>
  <c r="BE125"/>
  <c r="BE127"/>
  <c r="BE130"/>
  <c r="BE133"/>
  <c r="BE153"/>
  <c r="BE169"/>
  <c r="BE178"/>
  <c r="BE183"/>
  <c r="BE190"/>
  <c r="BE194"/>
  <c r="BE196"/>
  <c r="BE199"/>
  <c r="BE203"/>
  <c r="BE207"/>
  <c r="BE211"/>
  <c r="BE215"/>
  <c r="BE219"/>
  <c r="BE225"/>
  <c r="BE229"/>
  <c r="BE231"/>
  <c r="BE236"/>
  <c r="BE238"/>
  <c r="BE241"/>
  <c r="BE244"/>
  <c r="BE249"/>
  <c r="BE252"/>
  <c r="BE257"/>
  <c r="BE260"/>
  <c r="BE263"/>
  <c r="BE287"/>
  <c r="BE293"/>
  <c r="BE301"/>
  <c r="BE308"/>
  <c r="BE326"/>
  <c r="BE330"/>
  <c r="BE335"/>
  <c r="BE339"/>
  <c r="BE345"/>
  <c r="BE348"/>
  <c r="BE353"/>
  <c r="BE357"/>
  <c r="BE362"/>
  <c r="BE367"/>
  <c r="BE373"/>
  <c i="1" r="BA55"/>
  <c r="BB55"/>
  <c r="BD55"/>
  <c i="10" r="F36"/>
  <c i="1" r="BA65"/>
  <c i="8" r="F40"/>
  <c i="1" r="BC63"/>
  <c i="5" r="J36"/>
  <c i="1" r="AW59"/>
  <c i="7" r="J38"/>
  <c i="1" r="AW62"/>
  <c i="8" r="F38"/>
  <c i="1" r="BA63"/>
  <c i="12" r="J34"/>
  <c i="1" r="AW67"/>
  <c i="13" r="F35"/>
  <c i="1" r="BB68"/>
  <c i="6" r="J36"/>
  <c i="1" r="AW60"/>
  <c i="7" r="F41"/>
  <c i="1" r="BD62"/>
  <c i="9" r="F38"/>
  <c i="1" r="BA64"/>
  <c i="13" r="F36"/>
  <c i="1" r="BC68"/>
  <c i="9" r="F41"/>
  <c i="1" r="BD64"/>
  <c i="12" r="F36"/>
  <c i="1" r="BC67"/>
  <c i="5" r="F38"/>
  <c i="1" r="BC59"/>
  <c i="3" r="F38"/>
  <c i="1" r="BC57"/>
  <c i="5" r="F39"/>
  <c i="1" r="BD59"/>
  <c i="11" r="F36"/>
  <c i="1" r="BA66"/>
  <c i="13" r="F34"/>
  <c i="1" r="BA68"/>
  <c i="8" r="J34"/>
  <c i="10" r="J36"/>
  <c i="1" r="AW65"/>
  <c i="10" r="F39"/>
  <c i="1" r="BD65"/>
  <c i="4" r="F38"/>
  <c i="1" r="BC58"/>
  <c i="8" r="J38"/>
  <c i="1" r="AW63"/>
  <c i="9" r="F39"/>
  <c i="1" r="BB64"/>
  <c i="10" r="F37"/>
  <c i="1" r="BB65"/>
  <c i="11" r="F38"/>
  <c i="1" r="BC66"/>
  <c i="13" r="J34"/>
  <c i="1" r="AW68"/>
  <c i="5" r="F36"/>
  <c i="1" r="BA59"/>
  <c i="6" r="F36"/>
  <c i="1" r="BA60"/>
  <c i="6" r="F39"/>
  <c i="1" r="BD60"/>
  <c r="AS56"/>
  <c r="AS54"/>
  <c i="4" r="F39"/>
  <c i="1" r="BD58"/>
  <c i="3" r="F39"/>
  <c i="1" r="BD57"/>
  <c i="12" r="F34"/>
  <c i="1" r="BA67"/>
  <c i="12" r="F37"/>
  <c i="1" r="BD67"/>
  <c i="3" r="F37"/>
  <c i="1" r="BB57"/>
  <c i="7" r="F38"/>
  <c i="1" r="BA62"/>
  <c i="3" r="J36"/>
  <c i="1" r="AW57"/>
  <c i="6" r="F37"/>
  <c i="1" r="BB60"/>
  <c i="7" r="F40"/>
  <c i="1" r="BC62"/>
  <c i="10" r="F38"/>
  <c i="1" r="BC65"/>
  <c i="8" r="F39"/>
  <c i="1" r="BB63"/>
  <c i="4" r="F36"/>
  <c i="1" r="BA58"/>
  <c i="9" r="J38"/>
  <c i="1" r="AW64"/>
  <c i="9" r="F40"/>
  <c i="1" r="BC64"/>
  <c i="11" r="F39"/>
  <c i="1" r="BD66"/>
  <c i="11" r="F37"/>
  <c i="1" r="BB66"/>
  <c i="12" r="F35"/>
  <c i="1" r="BB67"/>
  <c i="4" r="J36"/>
  <c i="1" r="AW58"/>
  <c i="5" r="F37"/>
  <c i="1" r="BB59"/>
  <c i="7" r="F39"/>
  <c i="1" r="BB62"/>
  <c i="8" r="F41"/>
  <c i="1" r="BD63"/>
  <c i="11" r="J36"/>
  <c i="1" r="AW66"/>
  <c i="13" r="F37"/>
  <c i="1" r="BD68"/>
  <c i="6" r="F38"/>
  <c i="1" r="BC60"/>
  <c i="3" r="F36"/>
  <c i="1" r="BA57"/>
  <c i="4" r="F37"/>
  <c i="1" r="BB58"/>
  <c i="2" l="1" r="P223"/>
  <c i="3" r="R964"/>
  <c i="11" r="BK89"/>
  <c r="J89"/>
  <c r="J63"/>
  <c i="13" r="T86"/>
  <c i="7" r="T2479"/>
  <c r="R124"/>
  <c r="P124"/>
  <c i="1" r="AU62"/>
  <c i="4" r="R231"/>
  <c i="7" r="R2436"/>
  <c i="12" r="BK86"/>
  <c r="BK85"/>
  <c r="J85"/>
  <c r="J59"/>
  <c i="7" r="P2436"/>
  <c i="8" r="T99"/>
  <c i="2" r="R103"/>
  <c r="T103"/>
  <c i="12" r="R86"/>
  <c r="R85"/>
  <c i="5" r="P159"/>
  <c r="P101"/>
  <c i="1" r="AU59"/>
  <c i="10" r="BK87"/>
  <c r="J87"/>
  <c r="J63"/>
  <c i="2" r="P104"/>
  <c r="P103"/>
  <c i="1" r="AU55"/>
  <c i="6" r="P92"/>
  <c i="1" r="AU60"/>
  <c i="3" r="R112"/>
  <c r="R111"/>
  <c i="4" r="T104"/>
  <c r="P231"/>
  <c i="6" r="T92"/>
  <c i="13" r="P86"/>
  <c i="1" r="AU68"/>
  <c i="7" r="T124"/>
  <c i="3" r="P964"/>
  <c i="10" r="P87"/>
  <c i="1" r="AU65"/>
  <c i="7" r="T2436"/>
  <c i="4" r="BK485"/>
  <c r="J485"/>
  <c r="J78"/>
  <c r="T231"/>
  <c i="11" r="P89"/>
  <c i="1" r="AU66"/>
  <c i="6" r="BK92"/>
  <c r="J92"/>
  <c r="J63"/>
  <c i="4" r="R104"/>
  <c r="R103"/>
  <c i="3" r="BK964"/>
  <c r="J964"/>
  <c r="J73"/>
  <c r="T964"/>
  <c r="T112"/>
  <c i="12" r="T86"/>
  <c r="T85"/>
  <c i="5" r="T159"/>
  <c r="T101"/>
  <c i="4" r="P104"/>
  <c r="P103"/>
  <c i="1" r="AU58"/>
  <c i="3" r="P112"/>
  <c r="P111"/>
  <c i="1" r="AU57"/>
  <c i="8" r="R99"/>
  <c i="2" r="BK328"/>
  <c r="J328"/>
  <c r="J74"/>
  <c i="13" r="BK86"/>
  <c r="J86"/>
  <c i="5" r="BK323"/>
  <c r="J323"/>
  <c r="J76"/>
  <c i="2" r="BK223"/>
  <c r="J223"/>
  <c r="J63"/>
  <c i="1" r="AG63"/>
  <c i="8" r="J67"/>
  <c i="7" r="BK124"/>
  <c r="J124"/>
  <c i="5" r="BK101"/>
  <c r="J101"/>
  <c r="J63"/>
  <c r="J102"/>
  <c r="J64"/>
  <c i="4" r="J104"/>
  <c r="J64"/>
  <c i="3" r="BK111"/>
  <c r="J111"/>
  <c r="J112"/>
  <c r="J64"/>
  <c i="2" r="BK103"/>
  <c r="J103"/>
  <c r="J59"/>
  <c i="1" r="AU61"/>
  <c i="9" r="J34"/>
  <c i="1" r="AG64"/>
  <c i="10" r="J35"/>
  <c i="1" r="AV65"/>
  <c r="AT65"/>
  <c i="6" r="J35"/>
  <c i="1" r="AV60"/>
  <c r="AT60"/>
  <c i="13" r="F33"/>
  <c i="1" r="AZ68"/>
  <c i="12" r="F33"/>
  <c i="1" r="AZ67"/>
  <c i="2" r="J33"/>
  <c i="1" r="AV55"/>
  <c r="AT55"/>
  <c i="8" r="F37"/>
  <c i="1" r="AZ63"/>
  <c i="11" r="J35"/>
  <c i="1" r="AV66"/>
  <c r="AT66"/>
  <c i="3" r="J32"/>
  <c i="1" r="AG57"/>
  <c i="9" r="J37"/>
  <c i="1" r="AV64"/>
  <c r="AT64"/>
  <c i="7" r="F37"/>
  <c i="1" r="AZ62"/>
  <c i="3" r="J35"/>
  <c i="1" r="AV57"/>
  <c r="AT57"/>
  <c i="3" r="F35"/>
  <c i="1" r="AZ57"/>
  <c i="13" r="J30"/>
  <c i="1" r="AG68"/>
  <c i="6" r="F35"/>
  <c i="1" r="AZ60"/>
  <c r="BA61"/>
  <c r="AW61"/>
  <c i="8" r="J37"/>
  <c i="1" r="AV63"/>
  <c r="AT63"/>
  <c r="AN63"/>
  <c i="12" r="J33"/>
  <c i="1" r="AV67"/>
  <c r="AT67"/>
  <c i="5" r="F35"/>
  <c i="1" r="AZ59"/>
  <c r="BC61"/>
  <c r="AY61"/>
  <c i="4" r="F35"/>
  <c i="1" r="AZ58"/>
  <c r="BB61"/>
  <c r="AX61"/>
  <c i="2" r="F33"/>
  <c i="1" r="AZ55"/>
  <c i="7" r="J37"/>
  <c i="1" r="AV62"/>
  <c r="AT62"/>
  <c r="BD61"/>
  <c i="13" r="J33"/>
  <c i="1" r="AV68"/>
  <c r="AT68"/>
  <c r="AN68"/>
  <c i="5" r="J35"/>
  <c i="1" r="AV59"/>
  <c r="AT59"/>
  <c i="9" r="F37"/>
  <c i="1" r="AZ64"/>
  <c i="10" r="F35"/>
  <c i="1" r="AZ65"/>
  <c i="11" r="F35"/>
  <c i="1" r="AZ66"/>
  <c i="4" r="J35"/>
  <c i="1" r="AV58"/>
  <c r="AT58"/>
  <c i="7" r="J34"/>
  <c i="1" r="AG62"/>
  <c i="3" l="1" r="T111"/>
  <c i="4" r="T103"/>
  <c i="13" r="J59"/>
  <c i="4" r="BK103"/>
  <c r="J103"/>
  <c r="J63"/>
  <c i="12" r="J86"/>
  <c r="J60"/>
  <c i="13" r="J39"/>
  <c i="1" r="AN64"/>
  <c i="9" r="J43"/>
  <c i="1" r="AN62"/>
  <c i="7" r="J67"/>
  <c i="8" r="J43"/>
  <c i="7" r="J43"/>
  <c i="1" r="AN57"/>
  <c i="3" r="J63"/>
  <c r="J41"/>
  <c i="1" r="AG61"/>
  <c r="AU56"/>
  <c i="11" r="J32"/>
  <c i="1" r="AG66"/>
  <c i="2" r="J30"/>
  <c i="1" r="AG55"/>
  <c i="10" r="J32"/>
  <c i="1" r="AG65"/>
  <c i="6" r="J32"/>
  <c i="1" r="AG60"/>
  <c r="BB56"/>
  <c r="AX56"/>
  <c r="BA56"/>
  <c r="AW56"/>
  <c i="5" r="J32"/>
  <c i="1" r="AG59"/>
  <c r="AN59"/>
  <c r="BC56"/>
  <c r="AY56"/>
  <c i="12" r="J30"/>
  <c i="1" r="AG67"/>
  <c r="AZ61"/>
  <c r="AV61"/>
  <c r="AT61"/>
  <c r="AN61"/>
  <c r="BD56"/>
  <c i="12" l="1" r="J39"/>
  <c i="11" r="J41"/>
  <c i="6" r="J41"/>
  <c i="10" r="J41"/>
  <c i="5" r="J41"/>
  <c i="2" r="J39"/>
  <c i="1" r="AN55"/>
  <c r="AN65"/>
  <c r="AN60"/>
  <c r="AN66"/>
  <c r="AN67"/>
  <c r="BA54"/>
  <c r="W30"/>
  <c r="BD54"/>
  <c r="W33"/>
  <c r="AU54"/>
  <c r="AZ56"/>
  <c r="AV56"/>
  <c r="AT56"/>
  <c i="4" r="J32"/>
  <c i="1" r="AG58"/>
  <c r="AN58"/>
  <c r="BC54"/>
  <c r="W32"/>
  <c r="BB54"/>
  <c r="W31"/>
  <c i="4" l="1" r="J41"/>
  <c i="1" r="AG56"/>
  <c r="AX54"/>
  <c r="AZ54"/>
  <c r="W29"/>
  <c r="AW54"/>
  <c r="AK30"/>
  <c r="AY54"/>
  <c l="1" r="AN56"/>
  <c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<sst xmlns="http://schemas.openxmlformats.org/spreadsheetml/2006/main">
  <si>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</si>
  <si>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</si>
  <si>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</si>
  <si>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</si>
  <si>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</si>
  <si>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{26f30ade-21d2-436e-824f-e7a3cd27820a}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</si>
  <si>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</si>
  <si>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</si>
  <si>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</si>
  <si>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</si>
  <si>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</si>
  <si>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</si>
  <si>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</si>
  <si>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</si>
  <si>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06521-VI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</si>
  <si>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</si>
  <si>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</si>
  <si>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SPŠ a SOU Pelhřimov – Rekonstrukce dílen Křemešnická</t>
  </si>
  <si>
    <t>KSO:</t>
  </si>
  <si>
    <t/>
  </si>
  <si>
    <t>CC-CZ:</t>
  </si>
  <si>
    <t>Místo:</t>
  </si>
  <si>
    <t xml:space="preserve"> Obec Pelhřimov [547492] </t>
  </si>
  <si>
    <t>Datum:</t>
  </si>
  <si>
    <t>14. 1. 2022</t>
  </si>
  <si>
    <t>Zadavatel:</t>
  </si>
  <si>
    <t>IČ:</t>
  </si>
  <si>
    <t>Kraj Vysočina, Žižkova 1882/57, 586 01 Jihlava</t>
  </si>
  <si>
    <t>DIČ:</t>
  </si>
  <si>
    <t>Uchazeč:</t>
  </si>
  <si>
    <t>Vyplň údaj</t>
  </si>
  <si>
    <t>Projektant:</t>
  </si>
  <si>
    <t>25171232</t>
  </si>
  <si>
    <t>INVENTE s.r.o., Žerotínova 483/1, 370 04 České Bud</t>
  </si>
  <si>
    <t>CZ 25171232</t>
  </si>
  <si>
    <t>True</t>
  </si>
  <si>
    <t>Zpracovatel:</t>
  </si>
  <si>
    <t xml:space="preserve"> </t>
  </si>
  <si>
    <t>Poznámka:</t>
  </si>
  <si>
    <t>Při zpracování nabídky je nutné vycházet ze všech částí dokumentace (technické zprávy, seznamu pozice, všech výkresů a specifikace materiálu). Povinností dodavatele je překontrolovat specifikaci materiálu a případný chybějící materiál nebo výkony doplnit a ocenit. Součástí ceny musí být veškeré náklady, aby cena byla konečná a zahrnovala celou dodávku a montáž akce. Dodávka akce se předpokládá včetně kompletní montáže, veškerého souvisejícího doplňkového, podružného a montážního materiálu tak, aby celé zařízení bylo funkční a splňovalo všechny předpisy, které se na ně vztahují. Uchazeč je povinnen si před podáním cenové nabídky řádně prostudovat projektovou dokumentaci a překontrolovat výkaz výměr. Na případné nesrovnalosti, mezi výkazem výměr a projektovou dokumentací, zjištěné v průběhu realizace stavby nebude brán zřetel a vzniklé náklady půjdou k tíži zhotovitele. 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</si>
  <si>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</si>
  <si>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</si>
  <si>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</si>
  <si>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</si>
  <si>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</si>
  <si>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</si>
  <si>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</si>
  <si>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</si>
  <si>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</si>
  <si>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</si>
  <si>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</si>
  <si>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</si>
  <si>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</si>
  <si>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</si>
  <si>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</si>
  <si>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</si>
  <si>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</si>
  <si>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</si>
  <si>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</si>
  <si>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</si>
  <si>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</si>
  <si>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</si>
  <si>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</si>
  <si>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</si>
  <si>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</si>
  <si>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</si>
  <si>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</si>
  <si>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</si>
  <si>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</si>
  <si>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</si>
  <si>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</si>
  <si>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</si>
  <si>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</si>
  <si>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</si>
  <si>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</si>
  <si>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</si>
  <si>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</si>
  <si>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</si>
  <si>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</si>
  <si>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SO_01</t>
  </si>
  <si>
    <t>Demolice stávajícího objektu B</t>
  </si>
  <si>
    <t>STA</t>
  </si>
  <si>
    <t>1</t>
  </si>
  <si>
    <t>{d70e1428-28ae-4bf4-9bd5-75b2428062fa}</t>
  </si>
  <si>
    <t>2</t>
  </si>
  <si>
    <t>SO_02</t>
  </si>
  <si>
    <t>Nová výstavba objektu B</t>
  </si>
  <si>
    <t>{6738b92d-63d4-4b2a-96ae-9df55d6e1391}</t>
  </si>
  <si>
    <t>A</t>
  </si>
  <si>
    <t>Stavební řešení</t>
  </si>
  <si>
    <t>Soupis</t>
  </si>
  <si>
    <t>{764e00ca-2576-4f40-ae6a-8809446f58e1}</t>
  </si>
  <si>
    <t>B</t>
  </si>
  <si>
    <t>Zdravotně technické instalace</t>
  </si>
  <si>
    <t>{e856d9ba-1df8-4e6a-afb9-faa1718058f4}</t>
  </si>
  <si>
    <t>C</t>
  </si>
  <si>
    <t>Ústřední vytápění</t>
  </si>
  <si>
    <t>{426c0967-56c8-4969-a182-1554ba780e3e}</t>
  </si>
  <si>
    <t>Vzduchotechnika</t>
  </si>
  <si>
    <t>{7e004ed1-5559-4cc2-a609-2634ac6b883e}</t>
  </si>
  <si>
    <t>E</t>
  </si>
  <si>
    <t>Elektroinstalace</t>
  </si>
  <si>
    <t>{8b19aee6-6d10-426a-ab83-fd6fd5e83151}</t>
  </si>
  <si>
    <t>E1</t>
  </si>
  <si>
    <t>Silnoproud</t>
  </si>
  <si>
    <t>3</t>
  </si>
  <si>
    <t>{0e04a8ec-d20e-4dd9-8500-3af26ab61105}</t>
  </si>
  <si>
    <t>E2</t>
  </si>
  <si>
    <t>Slaboproud</t>
  </si>
  <si>
    <t>{e484546f-f316-4c7f-8c5a-5cd97d27bd3c}</t>
  </si>
  <si>
    <t>E3</t>
  </si>
  <si>
    <t>Domácí rozhlas s odposlechem</t>
  </si>
  <si>
    <t>{64e9f338-df13-4ec4-96f5-bbdd46196d23}</t>
  </si>
  <si>
    <t>F</t>
  </si>
  <si>
    <t>Chytrá elektroinstalace</t>
  </si>
  <si>
    <t>{fee023fd-1819-4dd7-9842-088cf9809e2f}</t>
  </si>
  <si>
    <t>G</t>
  </si>
  <si>
    <t>Technické plyny</t>
  </si>
  <si>
    <t>{85e19b01-656b-4423-bb9a-ae91f73759ab}</t>
  </si>
  <si>
    <t>SO_03</t>
  </si>
  <si>
    <t>Zpevněné plochy</t>
  </si>
  <si>
    <t>{727d40c6-8eec-47cf-9587-aec0875e0410}</t>
  </si>
  <si>
    <t>VRN</t>
  </si>
  <si>
    <t>Vedlejší rozpočtové náklady</t>
  </si>
  <si>
    <t>{1b12dfd2-5edd-40db-82a1-4de57c9874bb}</t>
  </si>
  <si>
    <t>KRYCÍ LIST SOUPISU PRACÍ</t>
  </si>
  <si>
    <t>Objekt:</t>
  </si>
  <si>
    <t>SO_01 - Demolice stávajícího objektu B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</si>
  <si>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</si>
  <si>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</si>
  <si>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</si>
  <si>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</si>
  <si>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</si>
  <si>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</si>
  <si>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</si>
  <si>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</si>
  <si>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</si>
  <si>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</si>
  <si>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</si>
  <si>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</si>
  <si>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</si>
  <si>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</si>
  <si>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</si>
  <si>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</si>
  <si>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</si>
  <si>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787 - Dokončovací práce - zasklívání</t>
  </si>
  <si>
    <t>M - Práce a dodávky M</t>
  </si>
  <si>
    <t xml:space="preserve">    21-M - Elektromontáže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</si>
  <si>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</si>
  <si>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</si>
  <si>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</si>
  <si>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</si>
  <si>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</si>
  <si>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</si>
  <si>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</si>
  <si>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</si>
  <si>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</si>
  <si>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</si>
  <si>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</si>
  <si>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</si>
  <si>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</si>
  <si>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</si>
  <si>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</si>
  <si>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</si>
  <si>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</si>
  <si>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</si>
  <si>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</si>
  <si>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</si>
  <si>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</si>
  <si>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</si>
  <si>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</si>
  <si>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</si>
  <si>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</si>
  <si>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</si>
  <si>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</si>
  <si>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941111122</t>
  </si>
  <si>
    <t>Montáž lešení řadového trubkového lehkého s podlahami zatížení do 200 kg/m2 š přes 0,9 do 1,2 m v přes 10 do 25 m</t>
  </si>
  <si>
    <t>m2</t>
  </si>
  <si>
    <t>4</t>
  </si>
  <si>
    <t>-880955734</t>
  </si>
  <si>
    <t>PP</t>
  </si>
  <si>
    <t>VV</t>
  </si>
  <si>
    <t>"D.b.4 3. NP Bourací práce.pdf</t>
  </si>
  <si>
    <t>((8,846+20,077+6,038+1,846+2,231+1,654+1,923)+(7,846+20,038))*12,000</t>
  </si>
  <si>
    <t>Součet</t>
  </si>
  <si>
    <t>941111222</t>
  </si>
  <si>
    <t>Příplatek k lešení řadovému trubkovému lehkému s podlahami š 1,2 m v 25 m za první a ZKD den použití</t>
  </si>
  <si>
    <t>-1857491445</t>
  </si>
  <si>
    <t>845,988*50</t>
  </si>
  <si>
    <t>941111822</t>
  </si>
  <si>
    <t>Demontáž lešení řadového trubkového lehkého s podlahami zatížení do 200 kg/m2 š přes 0,9 do 1,2 m v přes 10 do 25 m</t>
  </si>
  <si>
    <t>1042810957</t>
  </si>
  <si>
    <t>944511111</t>
  </si>
  <si>
    <t>Montáž ochranné sítě z textilie z umělých vláken</t>
  </si>
  <si>
    <t>1420729674</t>
  </si>
  <si>
    <t>5</t>
  </si>
  <si>
    <t>944511211</t>
  </si>
  <si>
    <t>Příplatek k ochranné síti za první a ZKD den použití</t>
  </si>
  <si>
    <t>1726636122</t>
  </si>
  <si>
    <t>6</t>
  </si>
  <si>
    <t>944511811</t>
  </si>
  <si>
    <t>Demontáž ochranné sítě z textilie z umělých vláken</t>
  </si>
  <si>
    <t>1277808378</t>
  </si>
  <si>
    <t>7</t>
  </si>
  <si>
    <t>961R01</t>
  </si>
  <si>
    <t>Přemístění a uskladnění stávajícího kamenného schodiště</t>
  </si>
  <si>
    <t>kus</t>
  </si>
  <si>
    <t>-1465177061</t>
  </si>
  <si>
    <t>8</t>
  </si>
  <si>
    <t>961R02</t>
  </si>
  <si>
    <t>Odstranění omítnutného ozdobného prvku mansardy</t>
  </si>
  <si>
    <t>-970711418</t>
  </si>
  <si>
    <t>965043331</t>
  </si>
  <si>
    <t>Bourání podkladů pod dlažby betonových s potěrem nebo teracem tl do 100 mm pl do 4 m2</t>
  </si>
  <si>
    <t>m3</t>
  </si>
  <si>
    <t>CS ÚRS 2022 01</t>
  </si>
  <si>
    <t>1703673319</t>
  </si>
  <si>
    <t>Bourání mazanin betonových s potěrem nebo teracem tl. do 100 mm, plochy do 4 m2</t>
  </si>
  <si>
    <t>Online PSC</t>
  </si>
  <si>
    <t>https://podminky.urs.cz/item/CS_URS_2022_01/965043331</t>
  </si>
  <si>
    <t>10</t>
  </si>
  <si>
    <t>965082923</t>
  </si>
  <si>
    <t>Odstranění násypů pod podlahami tl do 100 mm pl přes 2 m2</t>
  </si>
  <si>
    <t>-429195019</t>
  </si>
  <si>
    <t>(363,07+370,74+362,49)*0,092</t>
  </si>
  <si>
    <t>11</t>
  </si>
  <si>
    <t>968062246</t>
  </si>
  <si>
    <t>Vybourání dřevěných rámů oken jednoduchých včetně křídel pl do 4 m2</t>
  </si>
  <si>
    <t>681395283</t>
  </si>
  <si>
    <t>"1.NP</t>
  </si>
  <si>
    <t>1,35*2,08*9</t>
  </si>
  <si>
    <t>1,17*1,76</t>
  </si>
  <si>
    <t>0,6*1,4</t>
  </si>
  <si>
    <t>1,2*1,47</t>
  </si>
  <si>
    <t>0,4*0,5</t>
  </si>
  <si>
    <t>2,9*1,43*2</t>
  </si>
  <si>
    <t>2,65*1,75</t>
  </si>
  <si>
    <t>"2.NP</t>
  </si>
  <si>
    <t>1,425*2,25</t>
  </si>
  <si>
    <t>0,66*0,4*2</t>
  </si>
  <si>
    <t>1,38*2,07*7</t>
  </si>
  <si>
    <t>"3.NP</t>
  </si>
  <si>
    <t>1,35*2,08*17</t>
  </si>
  <si>
    <t>1,425*1,9</t>
  </si>
  <si>
    <t>1,38*1,9*8</t>
  </si>
  <si>
    <t>12</t>
  </si>
  <si>
    <t>968072455</t>
  </si>
  <si>
    <t>Vybourání kovových dveřních zárubní pl do 2 m2</t>
  </si>
  <si>
    <t>-217920377</t>
  </si>
  <si>
    <t>0,9*2,02*7</t>
  </si>
  <si>
    <t>0,8*2,02</t>
  </si>
  <si>
    <t>1*2,02*2</t>
  </si>
  <si>
    <t>0,7*2,02*6</t>
  </si>
  <si>
    <t>0,9*2,02*3</t>
  </si>
  <si>
    <t>1*2,02*4</t>
  </si>
  <si>
    <t>0,9*2,02*10</t>
  </si>
  <si>
    <t>0,7*2,02*2</t>
  </si>
  <si>
    <t>1*2,02</t>
  </si>
  <si>
    <t>13</t>
  </si>
  <si>
    <t>968072456</t>
  </si>
  <si>
    <t>Vybourání kovových dveřních zárubní pl přes 2 m2</t>
  </si>
  <si>
    <t>904279479</t>
  </si>
  <si>
    <t>2,5*2,5</t>
  </si>
  <si>
    <t>3,16*2,865</t>
  </si>
  <si>
    <t>1,535*2,53</t>
  </si>
  <si>
    <t>1,27*2,1</t>
  </si>
  <si>
    <t>1,32*2,05</t>
  </si>
  <si>
    <t>1,8*2,05</t>
  </si>
  <si>
    <t>14</t>
  </si>
  <si>
    <t>981011313</t>
  </si>
  <si>
    <t>Demolice budov zděných na MVC podíl konstrukcí přes 15 do 20 % postupným rozebíráním</t>
  </si>
  <si>
    <t>-88096701</t>
  </si>
  <si>
    <t>Demolice budov postupným rozebíráním z cihel, kamene, smíšeného nebo hrázděného zdiva, tvárnic na maltu vápennou nebo vápenocementovou s podílem konstrukcí přes 15 do 20 %</t>
  </si>
  <si>
    <t>https://podminky.urs.cz/item/CS_URS_2022_01/981011313</t>
  </si>
  <si>
    <t>5482</t>
  </si>
  <si>
    <t>50</t>
  </si>
  <si>
    <t>981331111</t>
  </si>
  <si>
    <t>Demolice vysokých komínů a věží z cihelného zdiva postupným rozebíráním</t>
  </si>
  <si>
    <t>-476726221</t>
  </si>
  <si>
    <t>Demolice vysokých komínů a věží z cihelného zdiva postupným rozebíráním</t>
  </si>
  <si>
    <t>https://podminky.urs.cz/item/CS_URS_2022_01/981331111</t>
  </si>
  <si>
    <t>0,6*0,6*15,835</t>
  </si>
  <si>
    <t>997</t>
  </si>
  <si>
    <t>Přesun sutě</t>
  </si>
  <si>
    <t>997013111</t>
  </si>
  <si>
    <t>Vnitrostaveništní doprava suti a vybouraných hmot pro budovy v do 6 m s použitím mechanizace</t>
  </si>
  <si>
    <t>t</t>
  </si>
  <si>
    <t>-443193393</t>
  </si>
  <si>
    <t>2265,581</t>
  </si>
  <si>
    <t>16</t>
  </si>
  <si>
    <t>997013312</t>
  </si>
  <si>
    <t>Montáž a demontáž shozu suti v přes 10 do 20 m</t>
  </si>
  <si>
    <t>m</t>
  </si>
  <si>
    <t>1870473791</t>
  </si>
  <si>
    <t>17</t>
  </si>
  <si>
    <t>997013322</t>
  </si>
  <si>
    <t>Příplatek k shozu suti v přes 10 do 20 m za první a ZKD den použití</t>
  </si>
  <si>
    <t>-191670545</t>
  </si>
  <si>
    <t>24*50 "Přepočtené koeficientem množství</t>
  </si>
  <si>
    <t>18</t>
  </si>
  <si>
    <t>99701R</t>
  </si>
  <si>
    <t xml:space="preserve">Odvoz suti a vybouraných hmot na skládku, (vč. poplatku za uložení) dle platné legislativy - směsný stavební odpad -  kód odpadu  17 09 04</t>
  </si>
  <si>
    <t>-218733251</t>
  </si>
  <si>
    <t>Odvoz suti a vybouraných hmot na skládku, (vč. poplatku za uložení) dle platné legislativy - směsný stavební odpad - kód odpadu 17 09 04</t>
  </si>
  <si>
    <t>2265,581-1918,7-49,829-2,792-2,289-6,723</t>
  </si>
  <si>
    <t>19</t>
  </si>
  <si>
    <t>99702R</t>
  </si>
  <si>
    <t>Odvoz suti a vybouraných hmot na skládku, (vč. poplatku za uložení) dle platné legislativy - kovový odpad</t>
  </si>
  <si>
    <t>1951567962</t>
  </si>
  <si>
    <t>1,78+4,943</t>
  </si>
  <si>
    <t>20</t>
  </si>
  <si>
    <t>99703R</t>
  </si>
  <si>
    <t>Odvoz suti a vybouraných hmot na skládku, (vč. poplatku za uložení) dle platné legislativy - stavebního odpadu ze skla kód odpadu 17 02 02</t>
  </si>
  <si>
    <t>-1765813272</t>
  </si>
  <si>
    <t>2,289</t>
  </si>
  <si>
    <t>99704R</t>
  </si>
  <si>
    <t>Odvoz suti a vybouraných hmot na skládku, (vč. poplatku za uložení) dle platné legislativy - stavebního odpadu z izolací kód odpadu 17 06 04</t>
  </si>
  <si>
    <t>-1539855705</t>
  </si>
  <si>
    <t>1,396+1,396+1,745</t>
  </si>
  <si>
    <t>22</t>
  </si>
  <si>
    <t>99705R</t>
  </si>
  <si>
    <t>Odvoz suti a vybouraných hmot na skládku, (vč. poplatku za uložení) dle platné legislativy - stavebního odpadu dřevěného kód odpadu 17 02 01</t>
  </si>
  <si>
    <t>1376028265</t>
  </si>
  <si>
    <t>4,414+12,215+33,2</t>
  </si>
  <si>
    <t>23</t>
  </si>
  <si>
    <t>99706R</t>
  </si>
  <si>
    <t>Odvoz suti a vybouraných hmot na skládku, (vč. poplatku za uložení) dle platné legislativy - cihelného zatříděného do Katalogu odpadů pod kódem 17 01 02</t>
  </si>
  <si>
    <t>1150283452</t>
  </si>
  <si>
    <t>1918,7+20,524</t>
  </si>
  <si>
    <t>PSV</t>
  </si>
  <si>
    <t>Práce a dodávky PSV</t>
  </si>
  <si>
    <t>711</t>
  </si>
  <si>
    <t>Izolace proti vodě, vlhkosti a plynům</t>
  </si>
  <si>
    <t>24</t>
  </si>
  <si>
    <t>711131811</t>
  </si>
  <si>
    <t>Odstranění izolace proti zemní vlhkosti vodorovné</t>
  </si>
  <si>
    <t>1005014532</t>
  </si>
  <si>
    <t>Odstranění izolace proti zemní vlhkosti na ploše vodorovné V</t>
  </si>
  <si>
    <t>https://podminky.urs.cz/item/CS_URS_2022_01/711131811</t>
  </si>
  <si>
    <t>712</t>
  </si>
  <si>
    <t>Povlakové krytiny</t>
  </si>
  <si>
    <t>25</t>
  </si>
  <si>
    <t>712361801</t>
  </si>
  <si>
    <t>Odstranění povlakové krytiny střech do 10° z fólií položených volně</t>
  </si>
  <si>
    <t>826384809</t>
  </si>
  <si>
    <t>26</t>
  </si>
  <si>
    <t>712361802</t>
  </si>
  <si>
    <t>Odstranění povlakové krytiny střech do 10° z fólií přilepených bodově</t>
  </si>
  <si>
    <t>1953380565</t>
  </si>
  <si>
    <t>22,9*9</t>
  </si>
  <si>
    <t>22,9*10,05</t>
  </si>
  <si>
    <t>27</t>
  </si>
  <si>
    <t>712990813</t>
  </si>
  <si>
    <t>Odstranění povlakové krytiny střech do 10° násypu nebo nánosu tl přes 50 do 100 mm</t>
  </si>
  <si>
    <t>1335755250</t>
  </si>
  <si>
    <t>28</t>
  </si>
  <si>
    <t>712990816</t>
  </si>
  <si>
    <t>Příplatek k odstranění násypu nebo nánosu do 10° povlakové krytiny za každých dalších 50 mm tloušťky</t>
  </si>
  <si>
    <t>-1243022127</t>
  </si>
  <si>
    <t>751</t>
  </si>
  <si>
    <t>51</t>
  </si>
  <si>
    <t>751-R</t>
  </si>
  <si>
    <t>2131780274</t>
  </si>
  <si>
    <t>Demontáž plechového potrubí 250x200 mm výška 5,0 m</t>
  </si>
  <si>
    <t>762</t>
  </si>
  <si>
    <t>Konstrukce tesařské</t>
  </si>
  <si>
    <t>29</t>
  </si>
  <si>
    <t>762343811</t>
  </si>
  <si>
    <t>Demontáž bednění okapů a štítových říms z prken</t>
  </si>
  <si>
    <t>-118638171</t>
  </si>
  <si>
    <t>Demontáž bednění a laťování bednění okapů a štítových říms, včetně kostry, krajnice a závětrného prkna, pevných žaluzií a bednění z dílců, z prken hrubých, hoblovaných tl. do 32 mm</t>
  </si>
  <si>
    <t>https://podminky.urs.cz/item/CS_URS_2022_01/762343811</t>
  </si>
  <si>
    <t>"Odstranění falešné mansardy</t>
  </si>
  <si>
    <t>(1,8+1,5)*8,9</t>
  </si>
  <si>
    <t>30</t>
  </si>
  <si>
    <t>762526811</t>
  </si>
  <si>
    <t>Demontáž podlah z dřevotřísky, překližky, sololitu tloušťky do 20 mm bez polštářů</t>
  </si>
  <si>
    <t>-1568664917</t>
  </si>
  <si>
    <t>(160,23+9,72)*2</t>
  </si>
  <si>
    <t>31</t>
  </si>
  <si>
    <t>762711810</t>
  </si>
  <si>
    <t>Demontáž prostorových vázaných kcí z hraněného řeziva průřezové pl do 120 cm2</t>
  </si>
  <si>
    <t>659892096</t>
  </si>
  <si>
    <t>Demontáž prostorových vázaných konstrukcí z řeziva hraněného nebo polohraněného průřezové plochy do 120 cm2</t>
  </si>
  <si>
    <t>https://podminky.urs.cz/item/CS_URS_2022_01/762711810</t>
  </si>
  <si>
    <t>24,3</t>
  </si>
  <si>
    <t>32</t>
  </si>
  <si>
    <t>762811811</t>
  </si>
  <si>
    <t>Demontáž záklopů stropů z hrubých prken tl do 32 mm</t>
  </si>
  <si>
    <t>-402279468</t>
  </si>
  <si>
    <t>436,245*2</t>
  </si>
  <si>
    <t>33</t>
  </si>
  <si>
    <t>762822830</t>
  </si>
  <si>
    <t>Demontáž stropních trámů z hraněného řeziva průřezové pl přes 288 do 450 cm2</t>
  </si>
  <si>
    <t>-80380885</t>
  </si>
  <si>
    <t>764</t>
  </si>
  <si>
    <t>Konstrukce klempířské</t>
  </si>
  <si>
    <t>34</t>
  </si>
  <si>
    <t>764002851</t>
  </si>
  <si>
    <t>Demontáž oplechování parapetů do suti</t>
  </si>
  <si>
    <t>2124049568</t>
  </si>
  <si>
    <t>Demontáž klempířských konstrukcí oplechování parapetů do suti</t>
  </si>
  <si>
    <t>https://podminky.urs.cz/item/CS_URS_2022_01/764002851</t>
  </si>
  <si>
    <t>1,35*9</t>
  </si>
  <si>
    <t>1,17</t>
  </si>
  <si>
    <t>0,6</t>
  </si>
  <si>
    <t>1,2</t>
  </si>
  <si>
    <t>0,4</t>
  </si>
  <si>
    <t>2,9*2</t>
  </si>
  <si>
    <t>2,65</t>
  </si>
  <si>
    <t>1,425</t>
  </si>
  <si>
    <t>0,66*2</t>
  </si>
  <si>
    <t>1,38*7</t>
  </si>
  <si>
    <t>1,35*17</t>
  </si>
  <si>
    <t>1,38*8</t>
  </si>
  <si>
    <t>Mezisoučet</t>
  </si>
  <si>
    <t>8,9</t>
  </si>
  <si>
    <t>765</t>
  </si>
  <si>
    <t>Krytina skládaná</t>
  </si>
  <si>
    <t>35</t>
  </si>
  <si>
    <t>765151801</t>
  </si>
  <si>
    <t>Demontáž krytiny bitumenové ze šindelů do suti</t>
  </si>
  <si>
    <t>2075442727</t>
  </si>
  <si>
    <t>Demontáž krytiny bitumenové ze šindelů sklonu do 30° do suti</t>
  </si>
  <si>
    <t>https://podminky.urs.cz/item/CS_URS_2022_01/765151801</t>
  </si>
  <si>
    <t>(1,8+0,9)*8,9</t>
  </si>
  <si>
    <t>771</t>
  </si>
  <si>
    <t>Podlahy z dlaždic</t>
  </si>
  <si>
    <t>36</t>
  </si>
  <si>
    <t>771573810</t>
  </si>
  <si>
    <t>Demontáž podlah z dlaždic keramických lepených</t>
  </si>
  <si>
    <t>1838703732</t>
  </si>
  <si>
    <t>21,59+8,81+0,93+2,2+6,67+2,03</t>
  </si>
  <si>
    <t>23,58+2,65+1,63+2,3+2,24+2,22+15,66+4,95</t>
  </si>
  <si>
    <t>13+43,51+3,87+1,88+4,26</t>
  </si>
  <si>
    <t>776</t>
  </si>
  <si>
    <t>Podlahy povlakové</t>
  </si>
  <si>
    <t>37</t>
  </si>
  <si>
    <t>776201811</t>
  </si>
  <si>
    <t>Demontáž lepených povlakových podlah bez podložky ručně</t>
  </si>
  <si>
    <t>-403325535</t>
  </si>
  <si>
    <t>3,21+28,75</t>
  </si>
  <si>
    <t>69,88+3,78+15,42+14,2+8,05+16,38</t>
  </si>
  <si>
    <t>19,4+76,74+6,51+14,22+5,18+23,59+20,21+16,24+4,01+5,45+38,58+50,59</t>
  </si>
  <si>
    <t>781</t>
  </si>
  <si>
    <t>Dokončovací práce - obklady</t>
  </si>
  <si>
    <t>38</t>
  </si>
  <si>
    <t>781473810</t>
  </si>
  <si>
    <t>Demontáž obkladů z obkladaček keramických lepených</t>
  </si>
  <si>
    <t>1594336781</t>
  </si>
  <si>
    <t>"D.b.2 1. NP Bourací práce.pdf</t>
  </si>
  <si>
    <t>((0,126+1,345+1,730+3,863+1,683+1,361)+(0,133+1,272)+(0,133+1,239)+(0,133+1,166)+(1,398+0,194)+(0,212+1,193+0,884+1,087+0,159))*2,000</t>
  </si>
  <si>
    <t>((0,212+2,014+1,520+1,855+0,495)+0,283)*2,200</t>
  </si>
  <si>
    <t>((0,283+0,990+1,449+1,078+0,283)+(0,565+1,272+1,449+1,202+0,230))*1,600</t>
  </si>
  <si>
    <t>"D.b.3 2. NP Bourací práce.pdf</t>
  </si>
  <si>
    <t>((0,179+2,546+3,888+1,111)+(1,162+1,641+0,726+0,308)+0,350+(0,137+0,786+0,402+0,222+0,444+0,760+0,957+1,752+0,137)+(0,137+0,812+0,325+0,179))*2,000</t>
  </si>
  <si>
    <t>((0,342+0,837+0,897+1,769+0,162)+(0,197+1,717+1,094+1,709+0,273)+(1,102+2,196+1,991+2,290+0,205)+(0,820+0,214+0,299+0,718+0,350+0,470+0,402))*2,000</t>
  </si>
  <si>
    <t>((0,555+0,387)+2,196+(0,145+1,222+0,880+1,230+0,205+0,145+0,154+0,846)+(0,384+0,786+0,384)+(0,179+0,419+0,205+1,085+1,008+1,461+0,128))*2,000</t>
  </si>
  <si>
    <t>(1,446+1,785+1,308+0,246+1,231+1,015+1,215+0,215+1,277+3,354+1,354+0,185+1,400+1,015+1,369+0,246+1,369+1,138+3,569+0,831+0,262+0,615+0,338)*2,000</t>
  </si>
  <si>
    <t>(1,446+(1,600+0,169+0,492+0,185+3,231+0,677+0,231)+(0,246+0,308+2,400+1,123+2,554+0,215)+(0,862+1,738+0,708+1,200)+(0,415+1,908+1,323+0,708))*2,000</t>
  </si>
  <si>
    <t>(0,308+1,262)*2,000</t>
  </si>
  <si>
    <t>787</t>
  </si>
  <si>
    <t>Dokončovací práce - zasklívání</t>
  </si>
  <si>
    <t>39</t>
  </si>
  <si>
    <t>787600802</t>
  </si>
  <si>
    <t>Vysklívání oken a dveří plochy skla plochého přes 1 do 3 m2</t>
  </si>
  <si>
    <t>926399507</t>
  </si>
  <si>
    <t>M</t>
  </si>
  <si>
    <t>Práce a dodávky M</t>
  </si>
  <si>
    <t>21-M</t>
  </si>
  <si>
    <t>Elektromontáže</t>
  </si>
  <si>
    <t>40</t>
  </si>
  <si>
    <t>21819040R</t>
  </si>
  <si>
    <t>Demontáž rozvaděčů vn vnitřních do 10 kV bez odpojení vodičů</t>
  </si>
  <si>
    <t>64</t>
  </si>
  <si>
    <t>-1077957427</t>
  </si>
  <si>
    <t>Demontáž rozvaděčů vn bez odpojení vodičů vnitřních do 10 kV</t>
  </si>
  <si>
    <t>https://podminky.urs.cz/item/CS_URS_2022_01/21819040R</t>
  </si>
  <si>
    <t>P</t>
  </si>
  <si>
    <t>Poznámka k položce:_x000d_
V budově se nachází elektrický rozvaděč, na který je napojen další objekt v areálu školy. Je_x000d_
třeba zajistit napojení i během bouracích prací</t>
  </si>
  <si>
    <t>HZS</t>
  </si>
  <si>
    <t>Hodinové zúčtovací sazby</t>
  </si>
  <si>
    <t>41</t>
  </si>
  <si>
    <t>HZS2492</t>
  </si>
  <si>
    <t>Hodinová zúčtovací sazba pomocný dělník PSV</t>
  </si>
  <si>
    <t>hod</t>
  </si>
  <si>
    <t>512</t>
  </si>
  <si>
    <t>1011174784</t>
  </si>
  <si>
    <t>Poznámka k položce:_x000d_
odstranění vodovodu, kanalizace, vytápění, elektroinstalace, plynovodu</t>
  </si>
  <si>
    <t>240"Ostatní bourací práce neuvedené - např. demontáže vnitřních instalací, zařizovacích předmětů...</t>
  </si>
  <si>
    <t>42</t>
  </si>
  <si>
    <t>HZS3241</t>
  </si>
  <si>
    <t>Hodinová zúčtovací sazba montér výtahář</t>
  </si>
  <si>
    <t>676290427</t>
  </si>
  <si>
    <t>40"Demontáž výtahu</t>
  </si>
  <si>
    <t>VRN1</t>
  </si>
  <si>
    <t>Průzkumné, geodetické a projektové práce</t>
  </si>
  <si>
    <t>43</t>
  </si>
  <si>
    <t>011002000</t>
  </si>
  <si>
    <t>Průzkumné práce</t>
  </si>
  <si>
    <t>kpl</t>
  </si>
  <si>
    <t>1024</t>
  </si>
  <si>
    <t>2100529670</t>
  </si>
  <si>
    <t>VRN2</t>
  </si>
  <si>
    <t>Příprava staveniště</t>
  </si>
  <si>
    <t>44</t>
  </si>
  <si>
    <t>023002000</t>
  </si>
  <si>
    <t>Odstranění materiálů a konstrukcí</t>
  </si>
  <si>
    <t>-1695919785</t>
  </si>
  <si>
    <t>https://podminky.urs.cz/item/CS_URS_2022_01/023002000</t>
  </si>
  <si>
    <t>Poznámka k položce:_x000d_
Odpojení objektu od veškerých vnitřních rozvodů (silnoproud, slaboproud, plyn, voda,_x000d_
kanalizace, rozvod vzduchu)</t>
  </si>
  <si>
    <t>VRN3</t>
  </si>
  <si>
    <t>Zařízení staveniště</t>
  </si>
  <si>
    <t>45</t>
  </si>
  <si>
    <t>034002000</t>
  </si>
  <si>
    <t>Zabezpečení staveniště</t>
  </si>
  <si>
    <t>-624825937</t>
  </si>
  <si>
    <t>Poznámka k položce:_x000d_
Musí být zajištěna ochrana objektů p.č. 301 a p.č. 302/5 před případným poškozením během_x000d_
provádění bouracích prací._x000d_
Před zahájením bouracích prací, musí být vymezen ohrožený prostor, který musí být zajištěn_x000d_
proti vstupu nepovolaných fyzických osob</t>
  </si>
  <si>
    <t>VRN4</t>
  </si>
  <si>
    <t>Inženýrská činnost</t>
  </si>
  <si>
    <t>49</t>
  </si>
  <si>
    <t>042903000</t>
  </si>
  <si>
    <t>Ostatní posudky</t>
  </si>
  <si>
    <t>1672094216</t>
  </si>
  <si>
    <t>https://podminky.urs.cz/item/CS_URS_2022_01/042903000</t>
  </si>
  <si>
    <t>Poznámka k položce:_x000d_
Statické posouzení a návrh zesílení mostu přes řeku Bělá dle použité technologie a použitých strojů zhotovitele</t>
  </si>
  <si>
    <t>VRN6</t>
  </si>
  <si>
    <t>Územní vlivy</t>
  </si>
  <si>
    <t>46</t>
  </si>
  <si>
    <t>062002000</t>
  </si>
  <si>
    <t>Ztížené dopravní podmínky</t>
  </si>
  <si>
    <t>639090115</t>
  </si>
  <si>
    <t>https://podminky.urs.cz/item/CS_URS_2022_01/062002000</t>
  </si>
  <si>
    <t>Poznámka k položce:_x000d_
Most přes řeku Bělá (p.č.3490/1) není dostatečně únosný – během zahájením odstraňování_x000d_
stavby je nutné ho staticky vyztužit.</t>
  </si>
  <si>
    <t>VRN9</t>
  </si>
  <si>
    <t>Ostatní náklady</t>
  </si>
  <si>
    <t>47</t>
  </si>
  <si>
    <t>091003000</t>
  </si>
  <si>
    <t>Ostatní náklady bez rozlišení</t>
  </si>
  <si>
    <t>-1752795641</t>
  </si>
  <si>
    <t>https://podminky.urs.cz/item/CS_URS_2022_01/091003000</t>
  </si>
  <si>
    <t xml:space="preserve">Poznámka k položce:_x000d_
Statické zajištění mostu přes řeku Bělá – dle požadavků zhotovitele na použití stavebních strojů včetně statického posouzení, předpokládaná požadovaná nosnost 20 t _x000d_
Zhotovitel zpracuje statické posouzení mostku, na základě kterého bude navrženo a zrealizováno konkrétní opatření k zajištění bezpečného přejezdu mostku mechanizací a vozidly stavby. </t>
  </si>
  <si>
    <t>"Statické zajištění mostu přes řeku Bělá</t>
  </si>
  <si>
    <t>48</t>
  </si>
  <si>
    <t>094103000</t>
  </si>
  <si>
    <t>Náklady na plánované vyklizení objektu</t>
  </si>
  <si>
    <t>277046387</t>
  </si>
  <si>
    <t>SO_02 - Nová výstavba objektu B</t>
  </si>
  <si>
    <t>Soupis:</t>
  </si>
  <si>
    <t>A - Stavební řešení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</si>
  <si>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</si>
  <si>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</si>
  <si>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</si>
  <si>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</si>
  <si>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</si>
  <si>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</si>
  <si>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713 - Izolace tepelné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</si>
  <si>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</si>
  <si>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</si>
  <si>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</si>
  <si>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</si>
  <si>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</si>
  <si>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 xml:space="preserve">    33-M - Montáže dopr.zaříz.,sklad. zař. a váh</t>
  </si>
  <si>
    <t>Zemní práce</t>
  </si>
  <si>
    <t>122251504</t>
  </si>
  <si>
    <t>Odkopávky a prokopávky zapažené v hornině třídy těžitelnosti I skupiny 3 objem do 500 m3 strojně</t>
  </si>
  <si>
    <t>Odkopávky a prokopávky zapažené strojně v hornině třídy těžitelnosti I skupiny 3 přes 100 do 500 m3</t>
  </si>
  <si>
    <t>https://podminky.urs.cz/item/CS_URS_2022_01/122251504</t>
  </si>
  <si>
    <t>512,007*0,9</t>
  </si>
  <si>
    <t>132251254</t>
  </si>
  <si>
    <t>Hloubení rýh nezapažených š do 2000 mm v hornině třídy těžitelnosti I skupiny 3 objem do 500 m3 strojně</t>
  </si>
  <si>
    <t>Hloubení nezapažených rýh šířky přes 800 do 2 000 mm strojně s urovnáním dna do předepsaného profilu a spádu v hornině třídy těžitelnosti I skupiny 3 přes 100 do 500 m3</t>
  </si>
  <si>
    <t>https://podminky.urs.cz/item/CS_URS_2022_01/132251254</t>
  </si>
  <si>
    <t>(3,485+5,798+1,193+3,088+8,521+13,780+5,456+4,980+0,782+2,144+0,499+2,926+1,213+4,706+2,804+3,843+17,218+1,011+0,998)*1,000*0,8*1,3</t>
  </si>
  <si>
    <t>(2,667+8,944+1,213+2,683+2,454)*1,910*0,8*1,3</t>
  </si>
  <si>
    <t>(2,562+2,548+2,333+3,991)*2,400*0,8*1,3</t>
  </si>
  <si>
    <t>(2,858+14,413+2,831+17,110+2,818+2,804)*2,750*0,8*1,3</t>
  </si>
  <si>
    <t>91,303*1,3</t>
  </si>
  <si>
    <t>1,08*1,3</t>
  </si>
  <si>
    <t>10,689*1,3</t>
  </si>
  <si>
    <t>162751117</t>
  </si>
  <si>
    <t>Vodorovné přemístění přes 9 000 do 10000 m výkopku/sypaniny z horniny třídy těžitelnosti I skupiny 1 až 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</si>
  <si>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</si>
  <si>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https://podminky.urs.cz/item/CS_URS_2022_01/162751117</t>
  </si>
  <si>
    <t>460,806+408,539-94,279</t>
  </si>
  <si>
    <t>171201231</t>
  </si>
  <si>
    <t>Poplatek za uložení zeminy a kamení na recyklační skládce (skládkovné) kód odpadu 17 05 04</t>
  </si>
  <si>
    <t>Poplatek za uložení stavebního odpadu na recyklační skládce (skládkovné) zeminy a kamení zatříděného do Katalogu odpadů pod kódem 17 05 04</t>
  </si>
  <si>
    <t>https://podminky.urs.cz/item/CS_URS_2022_01/171201231</t>
  </si>
  <si>
    <t>775,066*1,8 "Přepočtené koeficientem množství</t>
  </si>
  <si>
    <t>171251201</t>
  </si>
  <si>
    <t>Uložení sypaniny na skládky nebo meziskládky</t>
  </si>
  <si>
    <t>Uložení sypaniny na skládky nebo meziskládky bez hutnění s upravením uložené sypaniny do předepsaného tvaru</t>
  </si>
  <si>
    <t>https://podminky.urs.cz/item/CS_URS_2022_01/171251201</t>
  </si>
  <si>
    <t>174111101</t>
  </si>
  <si>
    <t>Zásyp jam, šachet rýh nebo kolem objektů sypaninou se zhutněním ručně</t>
  </si>
  <si>
    <t>Zásyp sypaninou z jakékoliv horniny ručně s uložením výkopku ve vrstvách se zhutněním jam, šachet, rýh nebo kolem objektů v těchto vykopávkách</t>
  </si>
  <si>
    <t>https://podminky.urs.cz/item/CS_URS_2022_01/174111101</t>
  </si>
  <si>
    <t>408,539-314,26</t>
  </si>
  <si>
    <t>Zakládání</t>
  </si>
  <si>
    <t>271572211</t>
  </si>
  <si>
    <t>Podsyp pod základové konstrukce se zhutněním z netříděného štěrkopísku</t>
  </si>
  <si>
    <t>Podsyp pod základové konstrukce se zhutněním a urovnáním povrchu ze štěrkopísku netříděného</t>
  </si>
  <si>
    <t>https://podminky.urs.cz/item/CS_URS_2022_01/271572211</t>
  </si>
  <si>
    <t>512,007*0,25</t>
  </si>
  <si>
    <t>270</t>
  </si>
  <si>
    <t>27235312R</t>
  </si>
  <si>
    <t>Bednění kotevních otvorů v základových klenbách průřezu přes 0,02 do 0,05 m2 hl do 0,5 m</t>
  </si>
  <si>
    <t>1787042877</t>
  </si>
  <si>
    <t>Bednění kotevních otvorů a prostupů v základových konstrukcích v klenbách včetně polohového zajištění a odbednění, popř. ztraceného bednění z pletiva apod. průřezu přes 0,02 do 0,05 m2, hl. do 0,50 m</t>
  </si>
  <si>
    <t>273313611</t>
  </si>
  <si>
    <t>Základové desky z betonu tř. C 16/20</t>
  </si>
  <si>
    <t>Základy z betonu prostého desky z betonu kamenem neprokládaného tř. C 16/20</t>
  </si>
  <si>
    <t>https://podminky.urs.cz/item/CS_URS_2022_01/273313611</t>
  </si>
  <si>
    <t>"D.1.1.6 PŮDORYS ZÁKLADŮ NAVRHOVANÝ STAV-1.jpg</t>
  </si>
  <si>
    <t>512,007*0,150</t>
  </si>
  <si>
    <t>273321611</t>
  </si>
  <si>
    <t>Základové desky ze ŽB bez zvýšených nároků na prostředí tř. C 30/37</t>
  </si>
  <si>
    <t>Základy z betonu železového (bez výztuže) desky z betonu bez zvláštních nároků na prostředí tř. C 30/37</t>
  </si>
  <si>
    <t>https://podminky.urs.cz/item/CS_URS_2022_01/273321611</t>
  </si>
  <si>
    <t>3,11*2,5*0,85</t>
  </si>
  <si>
    <t>2*2,4*0,85</t>
  </si>
  <si>
    <t>273351121</t>
  </si>
  <si>
    <t>Zřízení bednění základových desek</t>
  </si>
  <si>
    <t>Bednění základů desek zřízení</t>
  </si>
  <si>
    <t>https://podminky.urs.cz/item/CS_URS_2022_01/273351121</t>
  </si>
  <si>
    <t>(32,449+10,045+14,494+4,112+6,449+2,472+3,753+4,584+6,000+1,596+9,258+22,809)*0,150</t>
  </si>
  <si>
    <t>3,11*0,85*2+2,5*0,85*2</t>
  </si>
  <si>
    <t>2*0,85*2+2,4*0,85*2</t>
  </si>
  <si>
    <t>273351122</t>
  </si>
  <si>
    <t>Odstranění bednění základových desek</t>
  </si>
  <si>
    <t>Bednění základů desek odstranění</t>
  </si>
  <si>
    <t>https://podminky.urs.cz/item/CS_URS_2022_01/273351122</t>
  </si>
  <si>
    <t>273362021</t>
  </si>
  <si>
    <t>Výztuž základových desek svařovanými sítěmi Kari</t>
  </si>
  <si>
    <t>Výztuž základů desek ze svařovaných sítí z drátů typu KARI</t>
  </si>
  <si>
    <t>https://podminky.urs.cz/item/CS_URS_2022_01/273362021</t>
  </si>
  <si>
    <t>512,007*3,033/1000</t>
  </si>
  <si>
    <t>(7,775+4,8)*3,033*4/1000</t>
  </si>
  <si>
    <t>274313711</t>
  </si>
  <si>
    <t>Základové pásy z betonu tř. C 20/25</t>
  </si>
  <si>
    <t>Základy z betonu prostého pasy betonu kamenem neprokládaného tř. C 20/25</t>
  </si>
  <si>
    <t>https://podminky.urs.cz/item/CS_URS_2022_01/274313711</t>
  </si>
  <si>
    <t>(3,491+6,037+1,513+2,307+2,677)*0,800*0,630</t>
  </si>
  <si>
    <t>(6,082+13,603+0,963+1,291+3,352+1,233+4,974+2,772+3,356+17,273+0,899+5,490+4,642+0,614)*0,800*0,910</t>
  </si>
  <si>
    <t>2,427*0,500*0,910</t>
  </si>
  <si>
    <t>(2,652+2,562+2,787+2,457+8,974+1,064+4,360+2,697+2,772)*0,800*0,500</t>
  </si>
  <si>
    <t>(2,846+13,648+17,993+2,232+2,247+2,472)*0,800*0,650</t>
  </si>
  <si>
    <t>274351121</t>
  </si>
  <si>
    <t>Zřízení bednění základových pasů rovného</t>
  </si>
  <si>
    <t>Bednění základů pasů rovné zřízení</t>
  </si>
  <si>
    <t>https://podminky.urs.cz/item/CS_URS_2022_01/274351121</t>
  </si>
  <si>
    <t>(3,491+6,037+1,513+2,307+2,677)*2*0,630</t>
  </si>
  <si>
    <t>(6,082+13,603+0,963+1,291+3,352+1,233+4,974+2,772+3,356+17,273+0,899+5,490+4,642+0,614)*2*0,910</t>
  </si>
  <si>
    <t>2,427*2*0,910</t>
  </si>
  <si>
    <t>(2,652+2,562+2,787+2,457+8,974+1,064+4,360+2,697+2,772)*2*0,500</t>
  </si>
  <si>
    <t>(2,846+13,648+17,993+2,232+2,247+2,472)*2*0,650</t>
  </si>
  <si>
    <t>274351122</t>
  </si>
  <si>
    <t>Odstranění bednění základových pasů rovného</t>
  </si>
  <si>
    <t>Bednění základů pasů rovné odstranění</t>
  </si>
  <si>
    <t>https://podminky.urs.cz/item/CS_URS_2022_01/274351122</t>
  </si>
  <si>
    <t>274361821</t>
  </si>
  <si>
    <t>Výztuž základových pasů betonářskou ocelí 10 505 (R)</t>
  </si>
  <si>
    <t>Výztuž základů pasů z betonářské oceli 10 505 (R) nebo BSt 500</t>
  </si>
  <si>
    <t>https://podminky.urs.cz/item/CS_URS_2022_01/274361821</t>
  </si>
  <si>
    <t>91,303*0,065</t>
  </si>
  <si>
    <t>275313711</t>
  </si>
  <si>
    <t>Základové patky z betonu tř. C 20/25</t>
  </si>
  <si>
    <t>Základy z betonu prostého patky a bloky z betonu kamenem neprokládaného tř. C 20/25</t>
  </si>
  <si>
    <t>https://podminky.urs.cz/item/CS_URS_2022_01/275313711</t>
  </si>
  <si>
    <t>0,900*0,900*0,800</t>
  </si>
  <si>
    <t>0,900*0,600*0,800</t>
  </si>
  <si>
    <t>275351121</t>
  </si>
  <si>
    <t>Zřízení bednění základových patek</t>
  </si>
  <si>
    <t>Bednění základů patek zřízení</t>
  </si>
  <si>
    <t>https://podminky.urs.cz/item/CS_URS_2022_01/275351121</t>
  </si>
  <si>
    <t>0,900*4*0,800</t>
  </si>
  <si>
    <t>(0,900*2+0,600*2)*0,800</t>
  </si>
  <si>
    <t>275351122</t>
  </si>
  <si>
    <t>Odstranění bednění základových patek</t>
  </si>
  <si>
    <t>Bednění základů patek odstranění</t>
  </si>
  <si>
    <t>https://podminky.urs.cz/item/CS_URS_2022_01/275351122</t>
  </si>
  <si>
    <t>275361821</t>
  </si>
  <si>
    <t>Výztuž základových patek betonářskou ocelí 10 505 (R)</t>
  </si>
  <si>
    <t>Výztuž základů patek z betonářské oceli 10 505 (R)</t>
  </si>
  <si>
    <t>https://podminky.urs.cz/item/CS_URS_2022_01/275361821</t>
  </si>
  <si>
    <t>1,08*0,07</t>
  </si>
  <si>
    <t>279113134</t>
  </si>
  <si>
    <t>Základová zeď tl přes 250 do 300 mm z tvárnic ztraceného bednění včetně výplně z betonu tř. C 16/20</t>
  </si>
  <si>
    <t>Základové zdi z tvárnic ztraceného bednění včetně výplně z betonu bez zvláštních nároků na vliv prostředí třídy C 16/20, tloušťky zdiva přes 250 do 300 mm</t>
  </si>
  <si>
    <t>https://podminky.urs.cz/item/CS_URS_2022_01/279113134</t>
  </si>
  <si>
    <t>2,548*1,000</t>
  </si>
  <si>
    <t>279113135</t>
  </si>
  <si>
    <t>Základová zeď tl přes 300 do 400 mm z tvárnic ztraceného bednění včetně výplně z betonu tř. C 16/20</t>
  </si>
  <si>
    <t>Základové zdi z tvárnic ztraceného bednění včetně výplně z betonu bez zvláštních nároků na vliv prostředí třídy C 16/20, tloušťky zdiva přes 300 do 400 mm</t>
  </si>
  <si>
    <t>https://podminky.urs.cz/item/CS_URS_2022_01/279113135</t>
  </si>
  <si>
    <t>(3,485+5,798+1,193+3,088+8,521+13,780+5,456+4,980+0,782+2,144+0,499+2,926+1,213+4,706+2,804+3,843+17,218+1,011+0,998)*1,000</t>
  </si>
  <si>
    <t>(2,667+8,944+1,213+2,683+2,454)*1,910</t>
  </si>
  <si>
    <t>(2,562+2,548+2,333+3,991)*2,400</t>
  </si>
  <si>
    <t>(2,858+14,413+2,831+17,110+2,818+2,804)*2,750</t>
  </si>
  <si>
    <t>279361821</t>
  </si>
  <si>
    <t>Výztuž základových zdí nosných betonářskou ocelí 10 505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</si>
  <si>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</si>
  <si>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https://podminky.urs.cz/item/CS_URS_2022_01/279361821</t>
  </si>
  <si>
    <t>(263,987*0,4+2,548*0,3)*0,06</t>
  </si>
  <si>
    <t>Svislé a kompletní konstrukce</t>
  </si>
  <si>
    <t>301R</t>
  </si>
  <si>
    <t>Ocelová konstrukce vstupu dle PD vč. povrchové úpravy D+M</t>
  </si>
  <si>
    <t>kg</t>
  </si>
  <si>
    <t>-1494010751</t>
  </si>
  <si>
    <t>Ocelová konstrukce vstupu dle PD D+M</t>
  </si>
  <si>
    <t>Poznámka k položce:_x000d_
viz výkres D.1.2.1.9</t>
  </si>
  <si>
    <t>311234051</t>
  </si>
  <si>
    <t>Zdivo jednovrstvé z cihel děrovaných do P10 na maltu M5 tl 300 mm</t>
  </si>
  <si>
    <t>Zdivo jednovrstvé z cihel děrovaných nebroušených klasických spojených na pero a drážku na maltu M5, pevnost cihel do P10, tl. zdiva 300 mm</t>
  </si>
  <si>
    <t>https://podminky.urs.cz/item/CS_URS_2022_01/311234051</t>
  </si>
  <si>
    <t>"D.1.1.8 PŮDORYS 1. NP NAVRHOVANÝ STAV-1.jpg</t>
  </si>
  <si>
    <t>(2,395+3,873+1,163+8,531+4,496+16,924+31,168+9,100+1,728+11,918+17,484+0,854)*4,000</t>
  </si>
  <si>
    <t>" Odpočty otvorů</t>
  </si>
  <si>
    <t>-(4,500*2,000*1)</t>
  </si>
  <si>
    <t>-(3,000*2,000*2)</t>
  </si>
  <si>
    <t>-(3,000*2,000*3)</t>
  </si>
  <si>
    <t>-(1,000*2,020*1)</t>
  </si>
  <si>
    <t>-(1,500*4,000*1)</t>
  </si>
  <si>
    <t>-(2,100*4,000*1)</t>
  </si>
  <si>
    <t>-(1,800*2,200*1)</t>
  </si>
  <si>
    <t>-(1,500*2,000*1)</t>
  </si>
  <si>
    <t>-(1,500*2,000*2)</t>
  </si>
  <si>
    <t>-(1,500*2,100*1)</t>
  </si>
  <si>
    <t>-(1,500*0,750*1)</t>
  </si>
  <si>
    <t>-(0,750*0,750*1)</t>
  </si>
  <si>
    <t>"D.1.1.9 PŮDORYS 2. NP NAVRHOVANÝ STAV-1.jpg</t>
  </si>
  <si>
    <t>(8,739+1,178+8,542+21,925+31,224+9,102+13,943+11,439+0,000+6,422+6,814+8,542+4,340+5,067)*3,500</t>
  </si>
  <si>
    <t>-(4,500*2,000*2)</t>
  </si>
  <si>
    <t>-(3,000*2,000*7)</t>
  </si>
  <si>
    <t>-(1,500*2,000*3)</t>
  </si>
  <si>
    <t>-(1,000*2,020*4)</t>
  </si>
  <si>
    <t>-(1,250*2,020*1)</t>
  </si>
  <si>
    <t>-(1,900*2,020*1)</t>
  </si>
  <si>
    <t>"D.1.1.10 PŮDORYS 3. NP NAVRHOVANÝ STAV-1.jpg</t>
  </si>
  <si>
    <t>(8,508+1,159+8,254+21,302+8,556+6,413+4,952+6,571+5,095+4,571+30,270+8,778+13,556+11,143)*3,500</t>
  </si>
  <si>
    <t>-(1,500*2,000*6)</t>
  </si>
  <si>
    <t>-(1,500*2,020*1)</t>
  </si>
  <si>
    <t>-(1,500*1,500*1)</t>
  </si>
  <si>
    <t>"D.1.1.14 PŮDORYS STŘECHY NAVRHOVANÝ STAV-1.jpg</t>
  </si>
  <si>
    <t>(9,666+30,654+21,539+8,346+1,161)*0,500</t>
  </si>
  <si>
    <t>311236101</t>
  </si>
  <si>
    <t>Zdivo jednovrstvé zvukově izolační na cementovou maltu M10 z cihel děrovaných do P15 tl 190 mm</t>
  </si>
  <si>
    <t>Zdivo jednovrstvé zvukově izolační z cihel děrovaných spojených na pero a drážku na maltu cementovou M10, pevnost cihel do P15, tl. zdiva 190 mm</t>
  </si>
  <si>
    <t>https://podminky.urs.cz/item/CS_URS_2022_01/311236101</t>
  </si>
  <si>
    <t>(0,650+2,114+1,721+2,107+1,071+2,379+2,793+2,179+2,600)*13,585</t>
  </si>
  <si>
    <t>-(0,900*2,100*3)</t>
  </si>
  <si>
    <t>-(1,500*2,500*3)</t>
  </si>
  <si>
    <t>311237161</t>
  </si>
  <si>
    <t>Zdivo jednovrstvé tepelně izolační z cihel broušených na tenkovrstvou maltu U přes 0,14 do 0,18 W/m2K tl zdiva 500 mm</t>
  </si>
  <si>
    <t>52</t>
  </si>
  <si>
    <t>Zdivo jednovrstvé tepelně izolační z cihel děrovaných broušených na tenkovrstvou maltu, součinitel prostupu tepla U přes 0,14 do 0,18, tl. zdiva 500 mm</t>
  </si>
  <si>
    <t>https://podminky.urs.cz/item/CS_URS_2022_01/311237161</t>
  </si>
  <si>
    <t>3,158*3,000</t>
  </si>
  <si>
    <t>311261218</t>
  </si>
  <si>
    <t>Zdivo strojně zděné z vápenopískových velkoformátových bloků přes P15 do P25 tl 300 mm</t>
  </si>
  <si>
    <t>54</t>
  </si>
  <si>
    <t>Zdivo strojně zděné z vápenopískových velkoformátových bloků na tenkovrstvou maltu, tloušťka zdiva 300 mm, formát a rozměr bloků 498x300x498 mm, z bloků pevnosti přes P15 do P25</t>
  </si>
  <si>
    <t>https://podminky.urs.cz/item/CS_URS_2022_01/311261218</t>
  </si>
  <si>
    <t>(5,360+6,671+8,555+3,770+0,456+2,150+3,549+8,850)*4,000</t>
  </si>
  <si>
    <t>-(2,000*2,500*1)</t>
  </si>
  <si>
    <t>-(1,000*2,020*2)</t>
  </si>
  <si>
    <t>-(0,900*2,020*2)</t>
  </si>
  <si>
    <t>-(0,900*1,000*1)</t>
  </si>
  <si>
    <t>(4,698+5,229+5,391+6,687+8,822+8,874)*3,500</t>
  </si>
  <si>
    <t>-(1,600*2,550*2)</t>
  </si>
  <si>
    <t>-(0,900*2,020*1)</t>
  </si>
  <si>
    <t>311311972</t>
  </si>
  <si>
    <t>Nosná zeď z betonu prostého tř. C 16/20 do ztraceného bednění z desek</t>
  </si>
  <si>
    <t>56</t>
  </si>
  <si>
    <t>Nadzákladové zdi z betonu prostého nosné do ztraceného bednění z desek, beton tř. C 16/20</t>
  </si>
  <si>
    <t>https://podminky.urs.cz/item/CS_URS_2022_01/311311972</t>
  </si>
  <si>
    <t>0,5*0,3*11,685</t>
  </si>
  <si>
    <t>311351131</t>
  </si>
  <si>
    <t>Ztracené bednění nosných nadzákladových zdí</t>
  </si>
  <si>
    <t>58</t>
  </si>
  <si>
    <t>Bednění nadzákladových zdí nosných rovné oboustranné za každou stranu ztracené (neodbedněné)</t>
  </si>
  <si>
    <t>https://podminky.urs.cz/item/CS_URS_2022_01/311351131</t>
  </si>
  <si>
    <t>1*11,685</t>
  </si>
  <si>
    <t>311361821</t>
  </si>
  <si>
    <t>Výztuž nosných zdí betonářskou ocelí 10 505</t>
  </si>
  <si>
    <t>60</t>
  </si>
  <si>
    <t>Výztuž nadzákladových zdí nosných svislých nebo odkloněných od svislice, rovných nebo oblých z betonářské oceli 10 505 (R) nebo BSt 500</t>
  </si>
  <si>
    <t>https://podminky.urs.cz/item/CS_URS_2022_01/311361821</t>
  </si>
  <si>
    <t>1,753*0,065</t>
  </si>
  <si>
    <t>317168012</t>
  </si>
  <si>
    <t>Překlad keramický plochý š 115 mm dl 1250 mm</t>
  </si>
  <si>
    <t>62</t>
  </si>
  <si>
    <t>Překlady keramické ploché osazené do maltového lože, výšky překladu 71 mm šířky 115 mm, délky 1250 mm</t>
  </si>
  <si>
    <t>https://podminky.urs.cz/item/CS_URS_2022_01/317168012</t>
  </si>
  <si>
    <t>"Viz. výpis prvků</t>
  </si>
  <si>
    <t>6*1</t>
  </si>
  <si>
    <t>317168017</t>
  </si>
  <si>
    <t>Překlad keramický plochý š 115 mm dl 2500 mm</t>
  </si>
  <si>
    <t>Překlady keramické ploché osazené do maltového lože, výšky překladu 71 mm šířky 115 mm, délky 2500 mm</t>
  </si>
  <si>
    <t>https://podminky.urs.cz/item/CS_URS_2022_01/317168017</t>
  </si>
  <si>
    <t>5*1</t>
  </si>
  <si>
    <t>317168022</t>
  </si>
  <si>
    <t>Překlad keramický plochý š 145 mm dl 1250 mm</t>
  </si>
  <si>
    <t>66</t>
  </si>
  <si>
    <t>Překlady keramické ploché osazené do maltového lože, výšky překladu 71 mm šířky 145 mm, délky 1250 mm</t>
  </si>
  <si>
    <t>https://podminky.urs.cz/item/CS_URS_2022_01/317168022</t>
  </si>
  <si>
    <t>22*1</t>
  </si>
  <si>
    <t>317168025</t>
  </si>
  <si>
    <t>Překlad keramický plochý š 145 mm dl 2000 mm</t>
  </si>
  <si>
    <t>68</t>
  </si>
  <si>
    <t>Překlady keramické ploché osazené do maltového lože, výšky překladu 71 mm šířky 145 mm, délky 2000 mm</t>
  </si>
  <si>
    <t>https://podminky.urs.cz/item/CS_URS_2022_01/317168025</t>
  </si>
  <si>
    <t>2*1</t>
  </si>
  <si>
    <t>317168027</t>
  </si>
  <si>
    <t>Překlad keramický plochý š 145 mm dl 2500 mm</t>
  </si>
  <si>
    <t>70</t>
  </si>
  <si>
    <t>Překlady keramické ploché osazené do maltového lože, výšky překladu 71 mm šířky 145 mm, délky 2500 mm</t>
  </si>
  <si>
    <t>https://podminky.urs.cz/item/CS_URS_2022_01/317168027</t>
  </si>
  <si>
    <t>317168052</t>
  </si>
  <si>
    <t>Překlad keramický vysoký v 238 mm dl 1250 mm</t>
  </si>
  <si>
    <t>72</t>
  </si>
  <si>
    <t>Překlady keramické vysoké osazené do maltového lože, šířky překladu 70 mm výšky 238 mm, délky 1250 mm</t>
  </si>
  <si>
    <t>https://podminky.urs.cz/item/CS_URS_2022_01/317168052</t>
  </si>
  <si>
    <t>3*2</t>
  </si>
  <si>
    <t>3*4</t>
  </si>
  <si>
    <t>317168053</t>
  </si>
  <si>
    <t>Překlad keramický vysoký v 238 mm dl 1500 mm</t>
  </si>
  <si>
    <t>74</t>
  </si>
  <si>
    <t>Překlady keramické vysoké osazené do maltového lože, šířky překladu 70 mm výšky 238 mm, délky 1500 mm</t>
  </si>
  <si>
    <t>https://podminky.urs.cz/item/CS_URS_2022_01/317168053</t>
  </si>
  <si>
    <t>11*4</t>
  </si>
  <si>
    <t>2*7</t>
  </si>
  <si>
    <t>317168054</t>
  </si>
  <si>
    <t>Překlad keramický vysoký v 238 mm dl 1750 mm</t>
  </si>
  <si>
    <t>467832110</t>
  </si>
  <si>
    <t>Překlady keramické vysoké osazené do maltového lože, šířky překladu 70 mm výšky 238 mm, délky 1750 mm</t>
  </si>
  <si>
    <t>https://podminky.urs.cz/item/CS_URS_2022_01/317168054</t>
  </si>
  <si>
    <t>17*4</t>
  </si>
  <si>
    <t>317168055</t>
  </si>
  <si>
    <t>Překlad keramický vysoký v 238 mm dl 2000 mm</t>
  </si>
  <si>
    <t>76</t>
  </si>
  <si>
    <t>Překlady keramické vysoké osazené do maltového lože, šířky překladu 70 mm výšky 238 mm, délky 2000 mm</t>
  </si>
  <si>
    <t>https://podminky.urs.cz/item/CS_URS_2022_01/317168055</t>
  </si>
  <si>
    <t>6*4</t>
  </si>
  <si>
    <t>1*2</t>
  </si>
  <si>
    <t>317168057</t>
  </si>
  <si>
    <t>Překlad keramický vysoký v 238 mm dl 2500 mm</t>
  </si>
  <si>
    <t>78</t>
  </si>
  <si>
    <t>Překlady keramické vysoké osazené do maltového lože, šířky překladu 70 mm výšky 238 mm, délky 2500 mm</t>
  </si>
  <si>
    <t>https://podminky.urs.cz/item/CS_URS_2022_01/317168057</t>
  </si>
  <si>
    <t>1*8</t>
  </si>
  <si>
    <t>317168058</t>
  </si>
  <si>
    <t>Překlad keramický vysoký v 238 mm dl 2750 mm</t>
  </si>
  <si>
    <t>80</t>
  </si>
  <si>
    <t>Překlady keramické vysoké osazené do maltového lože, šířky překladu 70 mm výšky 238 mm, délky 2750 mm</t>
  </si>
  <si>
    <t>https://podminky.urs.cz/item/CS_URS_2022_01/317168058</t>
  </si>
  <si>
    <t>2*6</t>
  </si>
  <si>
    <t>317321411</t>
  </si>
  <si>
    <t>Překlad ze ŽB tř. C 25/30</t>
  </si>
  <si>
    <t>82</t>
  </si>
  <si>
    <t>Překlady z betonu železového (bez výztuže) tř. C 25/30</t>
  </si>
  <si>
    <t>https://podminky.urs.cz/item/CS_URS_2022_01/317321411</t>
  </si>
  <si>
    <t>"Viz výpis překladů</t>
  </si>
  <si>
    <t>7,1*0,3*0,4</t>
  </si>
  <si>
    <t>5,1*0,3*0,6</t>
  </si>
  <si>
    <t>3,6*0,3*0,4*2</t>
  </si>
  <si>
    <t>5,1*0,3*0,65</t>
  </si>
  <si>
    <t>3,6*0,3*0,4</t>
  </si>
  <si>
    <t>317351107</t>
  </si>
  <si>
    <t>Zřízení bednění překladů v do 4 m</t>
  </si>
  <si>
    <t>84</t>
  </si>
  <si>
    <t>Bednění klenbových pásů, říms nebo překladů překladů neproměnného nebo proměnného průřezu nebo při tvaru zalomeném půdorysně nebo nárysně včetně podpěrné konstrukce do výše 4 m zřízení</t>
  </si>
  <si>
    <t>https://podminky.urs.cz/item/CS_URS_2022_01/317351107</t>
  </si>
  <si>
    <t>7,1*2*0,4</t>
  </si>
  <si>
    <t>5,1*2*0,6</t>
  </si>
  <si>
    <t>3,6*2*0,4*2</t>
  </si>
  <si>
    <t>5,1*2*0,65</t>
  </si>
  <si>
    <t>3,6*2*0,4</t>
  </si>
  <si>
    <t>317351108</t>
  </si>
  <si>
    <t>Odstranění bednění překladů v do 4 m</t>
  </si>
  <si>
    <t>86</t>
  </si>
  <si>
    <t>Bednění klenbových pásů, říms nebo překladů překladů neproměnného nebo proměnného průřezu nebo při tvaru zalomeném půdorysně nebo nárysně včetně podpěrné konstrukce do výše 4 m odstranění</t>
  </si>
  <si>
    <t>https://podminky.urs.cz/item/CS_URS_2022_01/317351108</t>
  </si>
  <si>
    <t>317361821</t>
  </si>
  <si>
    <t>Výztuž překladů a říms z betonářské oceli 10 505</t>
  </si>
  <si>
    <t>88</t>
  </si>
  <si>
    <t>Výztuž překladů, říms, žlabů, žlabových říms, klenbových pásů z betonářské oceli 10 505 (R) nebo BSt 500</t>
  </si>
  <si>
    <t>https://podminky.urs.cz/item/CS_URS_2022_01/317361821</t>
  </si>
  <si>
    <t>"D.1.2.1.3</t>
  </si>
  <si>
    <t>0,472</t>
  </si>
  <si>
    <t>"D.1.2.2.1</t>
  </si>
  <si>
    <t>0,581</t>
  </si>
  <si>
    <t>"D.1.2.3.1</t>
  </si>
  <si>
    <t>0,505</t>
  </si>
  <si>
    <t>330321410</t>
  </si>
  <si>
    <t>Sloupy nebo pilíře ze ŽB tř. C 25/30 bez výztuže</t>
  </si>
  <si>
    <t>90</t>
  </si>
  <si>
    <t>Sloupy, pilíře, táhla, rámové stojky, vzpěry z betonu železového (bez výztuže) bez zvláštních nároků na vliv prostředí tř. C 25/30</t>
  </si>
  <si>
    <t>https://podminky.urs.cz/item/CS_URS_2022_01/330321410</t>
  </si>
  <si>
    <t>0,3*0,3*5,625*2</t>
  </si>
  <si>
    <t>331351121</t>
  </si>
  <si>
    <t>Zřízení bednění čtyřúhelníkových sloupů v do 4 m průřezu přes 0,08 do 0,16 m2</t>
  </si>
  <si>
    <t>92</t>
  </si>
  <si>
    <t>Bednění hranatých sloupů a pilířů včetně vzepření průřezu pravoúhlého čtyřúhelníka výšky do 4 m, průřezu přes 0,08 do 0,16 m2 zřízení</t>
  </si>
  <si>
    <t>https://podminky.urs.cz/item/CS_URS_2022_01/331351121</t>
  </si>
  <si>
    <t>0,3*5,625*4*2</t>
  </si>
  <si>
    <t>331351122</t>
  </si>
  <si>
    <t>Odstranění bednění čtyřúhelníkových sloupů v do 4 m průřezu přes 0,08 do 0,16 m2</t>
  </si>
  <si>
    <t>94</t>
  </si>
  <si>
    <t>Bednění hranatých sloupů a pilířů včetně vzepření průřezu pravoúhlého čtyřúhelníka výšky do 4 m, průřezu přes 0,08 do 0,16 m2 odstranění</t>
  </si>
  <si>
    <t>https://podminky.urs.cz/item/CS_URS_2022_01/331351122</t>
  </si>
  <si>
    <t>331361821</t>
  </si>
  <si>
    <t>Výztuž sloupů hranatých betonářskou ocelí 10 505</t>
  </si>
  <si>
    <t>96</t>
  </si>
  <si>
    <t>Výztuž sloupů, pilířů, rámových stojek, táhel nebo vzpěr hranatých svislých nebo šikmých (odkloněných) z betonářské oceli 10 505 (R) nebo BSt 500</t>
  </si>
  <si>
    <t>https://podminky.urs.cz/item/CS_URS_2022_01/331361821</t>
  </si>
  <si>
    <t>0,181+0,155 "Viz statika D.1.2.1.1 a D.1.2.1.2</t>
  </si>
  <si>
    <t>342244111</t>
  </si>
  <si>
    <t>Příčka z cihel děrovaných do P10 na maltu M5 tloušťky 115 mm</t>
  </si>
  <si>
    <t>98</t>
  </si>
  <si>
    <t>Příčky jednoduché z cihel děrovaných klasických spojených na pero a drážku na maltu M5, pevnost cihel do P15, tl. příčky 115 mm</t>
  </si>
  <si>
    <t>https://podminky.urs.cz/item/CS_URS_2022_01/342244111</t>
  </si>
  <si>
    <t>(1,752+2,886+2,695+2,032+1,782+0,898+0,560+1,075+2,032+2,400+1,561)*4,250</t>
  </si>
  <si>
    <t>-(0,800*2,020*2)</t>
  </si>
  <si>
    <t>-(0,800*2,020*1)</t>
  </si>
  <si>
    <t>-(1,900*2,100*1)</t>
  </si>
  <si>
    <t>(2,798+1,988+2,784+1,753+1,753+1,208+1,252+0,515)*3,750</t>
  </si>
  <si>
    <t>(1,714+1,651+2,683+2,619+2,032)*3,750</t>
  </si>
  <si>
    <t>342244121</t>
  </si>
  <si>
    <t>Příčka z cihel děrovaných do P10 na maltu M5 tloušťky 140 mm</t>
  </si>
  <si>
    <t>100</t>
  </si>
  <si>
    <t>Příčky jednoduché z cihel děrovaných klasických spojených na pero a drážku na maltu M5, pevnost cihel do P15, tl. příčky 140 mm</t>
  </si>
  <si>
    <t>https://podminky.urs.cz/item/CS_URS_2022_01/342244121</t>
  </si>
  <si>
    <t>(6,424+6,662+2,365+0,621+2,343+4,843+6,686+4,730+6,336+3,210+2,419)*3,750</t>
  </si>
  <si>
    <t>-(0,900*2,020*5)</t>
  </si>
  <si>
    <t>-(1,500*1,000*1)</t>
  </si>
  <si>
    <t>(2,503+5,964+2,356+2,415+0,663+5,036+8,231+3,608+3,004+4,918+4,874+1,517)*4,250</t>
  </si>
  <si>
    <t>-(0,900*2,020*4)</t>
  </si>
  <si>
    <t>(5,111+5,008+2,401+2,415+0,692+5,008+6,863+6,525+4,890+2,474)*3,750</t>
  </si>
  <si>
    <t>-(0,900*2,020*6)</t>
  </si>
  <si>
    <t>53</t>
  </si>
  <si>
    <t>342272205</t>
  </si>
  <si>
    <t>Příčka z pórobetonových hladkých tvárnic na tenkovrstvou maltu tl 50 mm</t>
  </si>
  <si>
    <t>102</t>
  </si>
  <si>
    <t>Příčky z pórobetonových tvárnic hladkých na tenké maltové lože objemová hmotnost do 500 kg/m3, tloušťka příčky 50 mm</t>
  </si>
  <si>
    <t>https://podminky.urs.cz/item/CS_URS_2022_01/342272205</t>
  </si>
  <si>
    <t>(0,216+0,137+0,236+0,196+0,255+0,196)*4,500</t>
  </si>
  <si>
    <t>(0,245+0,196+1,100+0,452+0,884+0,903+0,844+0,265+0,304+0,167+0,157+0,187+0,137+0,216+0,216+0,717+0,668+1,316+0,412)*3,75</t>
  </si>
  <si>
    <t>(0,700+0,914+0,218+0,146+0,179+0,136+0,207+0,129+0,886+0,886+0,864+0,764+0,586+0,979+1,222+0,397)*3,75</t>
  </si>
  <si>
    <t>342272225</t>
  </si>
  <si>
    <t>Příčka z pórobetonových hladkých tvárnic na tenkovrstvou maltu tl 100 mm</t>
  </si>
  <si>
    <t>104</t>
  </si>
  <si>
    <t>Příčky z pórobetonových tvárnic hladkých na tenké maltové lože objemová hmotnost do 500 kg/m3, tloušťka příčky 100 mm</t>
  </si>
  <si>
    <t>https://podminky.urs.cz/item/CS_URS_2022_01/342272225</t>
  </si>
  <si>
    <t>(2,062+1,178+2,621+1,747+1,767+1,031+1,041+1,068+1,178+1,041+0,707+0,982)*1,200</t>
  </si>
  <si>
    <t>(1,208+1,296+2,725+0,722+0,898+1,797+2,003+1,015+1,031+1,047+1,227+1,146)*1,200</t>
  </si>
  <si>
    <t>(0,873+0,952+1,686+1,514+2,071+2,567+0,686+0,852+0,957+1,171+0,886+0,200+1,800)*1,200</t>
  </si>
  <si>
    <t>268</t>
  </si>
  <si>
    <t>3898422R</t>
  </si>
  <si>
    <t xml:space="preserve">Nerezový dvouplášťový komín Ø 650 mm obalen TI o tl. 50 mm. Síla stěny 1,0 mm. Provozní teplota ≤ 600°C. Komín vhodný pro odvod spalin od plynového kotle. </t>
  </si>
  <si>
    <t>-1980617277</t>
  </si>
  <si>
    <t>Poznámka k položce:_x000d_
vč. manžety prostupu povlakovou krytinou a protipožární manžety prostupu hořlavou konstrukcí</t>
  </si>
  <si>
    <t>282</t>
  </si>
  <si>
    <t>3898423R</t>
  </si>
  <si>
    <t>Spalinovod DN 250 délky 10 m, vč. připojení na kotle a připojení na nový nerezový komín</t>
  </si>
  <si>
    <t>381056967</t>
  </si>
  <si>
    <t>Vodorovné konstrukce</t>
  </si>
  <si>
    <t>55</t>
  </si>
  <si>
    <t>40001R</t>
  </si>
  <si>
    <t>Schodiště prefabrikované D+M</t>
  </si>
  <si>
    <t>soubor</t>
  </si>
  <si>
    <t>106</t>
  </si>
  <si>
    <t>41111R</t>
  </si>
  <si>
    <t>Stropní panely předpjaté ŽB tl. 250 mm vč. dobetonovávek a zálivkové výztuže</t>
  </si>
  <si>
    <t>108</t>
  </si>
  <si>
    <t>Stropní panely předpjaté ŽB tl. 250 mm vč. zmonolitnění</t>
  </si>
  <si>
    <t xml:space="preserve">Poznámka k položce:_x000d_
Vč. dobetonávek mezer mezi panely, případně jiných prostupů, bednění dobetonávek a jejich odbednění. </t>
  </si>
  <si>
    <t>"D.1.1.11 PŮDORYS STROPU NAD 1.NP NAVRHOVANÝ STAV-1.jpg</t>
  </si>
  <si>
    <t>472,509</t>
  </si>
  <si>
    <t>"D.1.1.12 PŮDORYS STROPU NAD 2.NP NAVRHOVANÝ STAV-1.jpg</t>
  </si>
  <si>
    <t>504,522</t>
  </si>
  <si>
    <t>"D.1.1.13 PŮDORYS STROPU NAD 3.NP NAVRHOVANÝ STAV-1.jpg</t>
  </si>
  <si>
    <t>503,829</t>
  </si>
  <si>
    <t>-3,11*2,5*2</t>
  </si>
  <si>
    <t>-2*2,4*2</t>
  </si>
  <si>
    <t>5,675*6,14</t>
  </si>
  <si>
    <t>-1,2*1,2*4</t>
  </si>
  <si>
    <t>57</t>
  </si>
  <si>
    <t>411321616</t>
  </si>
  <si>
    <t>Stropy deskové ze ŽB tř. C 30/37</t>
  </si>
  <si>
    <t>110</t>
  </si>
  <si>
    <t>Stropy z betonu železového (bez výztuže) stropů deskových, plochých střech, desek balkonových, desek hřibových stropů včetně hlavic hřibových sloupů tř. C 30/37</t>
  </si>
  <si>
    <t>https://podminky.urs.cz/item/CS_URS_2022_01/411321616</t>
  </si>
  <si>
    <t>30,933*0,250</t>
  </si>
  <si>
    <t>"přístřešek nad vstupem - D.1.2.1.10</t>
  </si>
  <si>
    <t>1,2*4,3*0,25</t>
  </si>
  <si>
    <t>411351011</t>
  </si>
  <si>
    <t>Zřízení bednění stropů deskových tl přes 5 do 25 cm bez podpěrné kce</t>
  </si>
  <si>
    <t>112</t>
  </si>
  <si>
    <t>Bednění stropních konstrukcí - bez podpěrné konstrukce desek tloušťky stropní desky přes 5 do 25 cm zřízení</t>
  </si>
  <si>
    <t>https://podminky.urs.cz/item/CS_URS_2022_01/411351011</t>
  </si>
  <si>
    <t>(11,358+2,750+11,374+2,703)*0,250</t>
  </si>
  <si>
    <t>30,933</t>
  </si>
  <si>
    <t>1,2*4,3</t>
  </si>
  <si>
    <t>(1,2+4,3+1,2+4,3)*0,25</t>
  </si>
  <si>
    <t>59</t>
  </si>
  <si>
    <t>411351012</t>
  </si>
  <si>
    <t>Odstranění bednění stropů deskových tl přes 5 do 25 cm bez podpěrné kce</t>
  </si>
  <si>
    <t>114</t>
  </si>
  <si>
    <t>Bednění stropních konstrukcí - bez podpěrné konstrukce desek tloušťky stropní desky přes 5 do 25 cm odstranění</t>
  </si>
  <si>
    <t>https://podminky.urs.cz/item/CS_URS_2022_01/411351012</t>
  </si>
  <si>
    <t>411354313</t>
  </si>
  <si>
    <t>Zřízení podpěrné konstrukce stropů výšky do 4 m tl přes 15 do 25 cm</t>
  </si>
  <si>
    <t>116</t>
  </si>
  <si>
    <t>Podpěrná konstrukce stropů - desek, kleneb a skořepin výška podepření do 4 m tloušťka stropu přes 15 do 25 cm zřízení</t>
  </si>
  <si>
    <t>https://podminky.urs.cz/item/CS_URS_2022_01/411354313</t>
  </si>
  <si>
    <t>30,933+5,16</t>
  </si>
  <si>
    <t>61</t>
  </si>
  <si>
    <t>411354314</t>
  </si>
  <si>
    <t>Odstranění podpěrné konstrukce stropů výšky do 4 m tl přes 15 do 25 cm</t>
  </si>
  <si>
    <t>118</t>
  </si>
  <si>
    <t>Podpěrná konstrukce stropů - desek, kleneb a skořepin výška podepření do 4 m tloušťka stropu přes 15 do 25 cm odstranění</t>
  </si>
  <si>
    <t>https://podminky.urs.cz/item/CS_URS_2022_01/411354314</t>
  </si>
  <si>
    <t>411361821</t>
  </si>
  <si>
    <t>Výztuž stropů betonářskou ocelí 10 505</t>
  </si>
  <si>
    <t>120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</si>
  <si>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</si>
  <si>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https://podminky.urs.cz/item/CS_URS_2022_01/411361821</t>
  </si>
  <si>
    <t>"D.1.2.1.5</t>
  </si>
  <si>
    <t>0,305</t>
  </si>
  <si>
    <t>"D.1.2.1.6</t>
  </si>
  <si>
    <t>0,483</t>
  </si>
  <si>
    <t>"D.1.2.1.7</t>
  </si>
  <si>
    <t>0,609</t>
  </si>
  <si>
    <t>"D.1.2.1.8</t>
  </si>
  <si>
    <t>0,825</t>
  </si>
  <si>
    <t>"D.1.2.1.10</t>
  </si>
  <si>
    <t>0,085</t>
  </si>
  <si>
    <t>"D.1.2.3.3</t>
  </si>
  <si>
    <t>1,006</t>
  </si>
  <si>
    <t>"D.1.2.2.3</t>
  </si>
  <si>
    <t>0,944</t>
  </si>
  <si>
    <t>283</t>
  </si>
  <si>
    <t>41222R</t>
  </si>
  <si>
    <t>Zabetonování otvoru ve střeše po kominu, zbouraném bez náhrady. vč. doplnění tepelné izolace</t>
  </si>
  <si>
    <t>686482827</t>
  </si>
  <si>
    <t xml:space="preserve">Poznámka k položce:_x000d_
Položka obsahuje:_x000d_
- bednění prostupu_x000d_
- výztuž _x000d_
- dodávku, dopravu a uložení betonové směsi_x000d_
- ošetřování betonu_x000d_
- odbednění _x000d_
- doplnění tepelné izolace XPS 200 mm + 100 mm_x000d_
- přesuny hmot_x000d_
- ostatní práce a dodávky, sousvisející s uvedenými pracemi </t>
  </si>
  <si>
    <t>63</t>
  </si>
  <si>
    <t>413321414</t>
  </si>
  <si>
    <t>Nosníky ze ŽB tř. C 25/30</t>
  </si>
  <si>
    <t>-1393291295</t>
  </si>
  <si>
    <t>Nosníky z betonu železového (bez výztuže) včetně stěnových i jeřábových drah, volných trámů, průvlaků, rámových příčlí, ztužidel, konzol, vodorovných táhel apod., tyčových konstrukcí tř. C 25/30</t>
  </si>
  <si>
    <t>https://podminky.urs.cz/item/CS_URS_2022_01/413321414</t>
  </si>
  <si>
    <t>"D.1.2.1.4 - VYZTUZ ZTUZUJICIHO VENCE A PRUVLAKU V 1 (1).NP.pdf</t>
  </si>
  <si>
    <t>9,370*0,400*0,740</t>
  </si>
  <si>
    <t>(5,680+5,680)*0,300*0,650</t>
  </si>
  <si>
    <t>3,600*0,300*0,400</t>
  </si>
  <si>
    <t>11,470*0,300*0,750</t>
  </si>
  <si>
    <t>"D.1.2.2.2 - VYZTUZ ZTUZUJICIHO VENCE A PRUVLAKU V 2 (1).NP.pdf</t>
  </si>
  <si>
    <t>(3,100+3,000)*0,300*0,400</t>
  </si>
  <si>
    <t>9,440*0,300*0,700</t>
  </si>
  <si>
    <t>"D.1.2.3.2 - VYZTUZ ZTUZUJICIHO VENCE A PRUVLAKU V 3 (1).NP.pdf</t>
  </si>
  <si>
    <t>3,000*0,300*0,400</t>
  </si>
  <si>
    <t>(5,680+7,450)*0,300*0,650</t>
  </si>
  <si>
    <t>413351111</t>
  </si>
  <si>
    <t>Zřízení bednění nosníků a průvlaků bez podpěrné kce výšky do 100 cm</t>
  </si>
  <si>
    <t>1150301840</t>
  </si>
  <si>
    <t>Bednění nosníků a průvlaků - bez podpěrné konstrukce výška nosníku po spodní líc stropní desky do 100 cm zřízení</t>
  </si>
  <si>
    <t>https://podminky.urs.cz/item/CS_URS_2022_01/413351111</t>
  </si>
  <si>
    <t>"Svislé</t>
  </si>
  <si>
    <t>9,370*2*0,740</t>
  </si>
  <si>
    <t>(5,680+5,680)*2*0,650</t>
  </si>
  <si>
    <t>3,600*2*0,400</t>
  </si>
  <si>
    <t>11,470*2*0,750</t>
  </si>
  <si>
    <t>(3,100+3,000)*2*0,400</t>
  </si>
  <si>
    <t>9,440*2*0,700</t>
  </si>
  <si>
    <t>3,000*2*0,400</t>
  </si>
  <si>
    <t>(5,680+7,450)*2*0,650</t>
  </si>
  <si>
    <t>"Vodorovné</t>
  </si>
  <si>
    <t>9,370*0,400</t>
  </si>
  <si>
    <t>(5,680+5,680)*0,300</t>
  </si>
  <si>
    <t>3,600*0,300</t>
  </si>
  <si>
    <t>11,470*0,300</t>
  </si>
  <si>
    <t>(3,100+3,000)*0,300</t>
  </si>
  <si>
    <t>9,440*0,300</t>
  </si>
  <si>
    <t>3,000*0,300</t>
  </si>
  <si>
    <t>(5,680+7,450)*0,300</t>
  </si>
  <si>
    <t>65</t>
  </si>
  <si>
    <t>413351112</t>
  </si>
  <si>
    <t>Odstranění bednění nosníků a průvlaků bez podpěrné kce výšky do 100 cm</t>
  </si>
  <si>
    <t>-810265131</t>
  </si>
  <si>
    <t>Bednění nosníků a průvlaků - bez podpěrné konstrukce výška nosníku po spodní líc stropní desky do 100 cm odstranění</t>
  </si>
  <si>
    <t>https://podminky.urs.cz/item/CS_URS_2022_01/413351112</t>
  </si>
  <si>
    <t>413352111</t>
  </si>
  <si>
    <t>Zřízení podpěrné konstrukce nosníků výšky podepření do 4 m pro nosník výšky do 100 cm</t>
  </si>
  <si>
    <t>-148094793</t>
  </si>
  <si>
    <t>Podpěrná konstrukce nosníků a průvlaků výšky podepření do 4 m výšky nosníku (po spodní hranu stropní desky) do 100 cm zřízení</t>
  </si>
  <si>
    <t>https://podminky.urs.cz/item/CS_URS_2022_01/413352111</t>
  </si>
  <si>
    <t>67</t>
  </si>
  <si>
    <t>413352112</t>
  </si>
  <si>
    <t>Odstranění podpěrné konstrukce nosníků výšky podepření do 4 m pro nosník výšky do 100 cm</t>
  </si>
  <si>
    <t>-481923329</t>
  </si>
  <si>
    <t>Podpěrná konstrukce nosníků a průvlaků výšky podepření do 4 m výšky nosníku (po spodní hranu stropní desky) do 100 cm odstranění</t>
  </si>
  <si>
    <t>https://podminky.urs.cz/item/CS_URS_2022_01/413352112</t>
  </si>
  <si>
    <t>417321515</t>
  </si>
  <si>
    <t>Ztužující pásy a věnce ze ŽB tř. C 25/30</t>
  </si>
  <si>
    <t>1900392333</t>
  </si>
  <si>
    <t>Ztužující pásy a věnce z betonu železového (bez výztuže) tř. C 25/30</t>
  </si>
  <si>
    <t>https://podminky.urs.cz/item/CS_URS_2022_01/417321515</t>
  </si>
  <si>
    <t>(22,264+8,529+1,071+5,786+20,786+14,010+17,040+9,270+16,770+8,910+6,675+5,100+3,285+0,510+2,115+3,630)*0,300*0,250</t>
  </si>
  <si>
    <t>(21,645+8,258+1,145+8,194+19,774+19,806+30,323+8,806+13,597+8,581+5,194+6,452+8,339+4,231+4,986)*0,300*0,250</t>
  </si>
  <si>
    <t>(21,998+8,425+1,151+8,336+11,331+14,149+9,000+30,600+20,257+8,749+6,566+5,061)*0,300*0,250</t>
  </si>
  <si>
    <t>"Doplnění věnců v objektu „C“-</t>
  </si>
  <si>
    <t>31,42*0,2*0,3</t>
  </si>
  <si>
    <t>69</t>
  </si>
  <si>
    <t>417351115</t>
  </si>
  <si>
    <t>Zřízení bednění ztužujících věnců</t>
  </si>
  <si>
    <t>1239597555</t>
  </si>
  <si>
    <t>Bednění bočnic ztužujících pásů a věnců včetně vzpěr zřízení</t>
  </si>
  <si>
    <t>https://podminky.urs.cz/item/CS_URS_2022_01/417351115</t>
  </si>
  <si>
    <t>(22,264+8,529+1,071+5,786+20,786+14,010+17,040+9,270+16,770+8,910+6,675+5,100+3,285+0,510+2,115+3,630)*2*0,250</t>
  </si>
  <si>
    <t>(21,645+8,258+1,145+8,194+19,774+19,806+30,323+8,806+13,597+8,581+5,194+6,452+8,339+4,231+4,986)*2*0,250</t>
  </si>
  <si>
    <t>(21,998+8,425+1,151+8,336+11,331+14,149+9,000+30,600+20,257+8,749+6,566+5,061)*2*0,250</t>
  </si>
  <si>
    <t>31,42*2*0,2</t>
  </si>
  <si>
    <t>417351116</t>
  </si>
  <si>
    <t>Odstranění bednění ztužujících věnců</t>
  </si>
  <si>
    <t>-1323471255</t>
  </si>
  <si>
    <t>Bednění bočnic ztužujících pásů a věnců včetně vzpěr odstranění</t>
  </si>
  <si>
    <t>https://podminky.urs.cz/item/CS_URS_2022_01/417351116</t>
  </si>
  <si>
    <t>71</t>
  </si>
  <si>
    <t>417361821</t>
  </si>
  <si>
    <t>Výztuž ztužujících pásů a věnců betonářskou ocelí 10 505</t>
  </si>
  <si>
    <t>925736148</t>
  </si>
  <si>
    <t>Výztuž ztužujících pásů a věnců z betonářské oceli 10 505 (R) nebo BSt 500</t>
  </si>
  <si>
    <t>https://podminky.urs.cz/item/CS_URS_2022_01/417361821</t>
  </si>
  <si>
    <t>"D.1.2.1.4</t>
  </si>
  <si>
    <t>2,046</t>
  </si>
  <si>
    <t>"D.1.2.2.2</t>
  </si>
  <si>
    <t>1,627</t>
  </si>
  <si>
    <t>"D.1.2.3.2</t>
  </si>
  <si>
    <t>1,26</t>
  </si>
  <si>
    <t>Úpravy povrchů, podlahy a osazování výplní</t>
  </si>
  <si>
    <t>612341121</t>
  </si>
  <si>
    <t>Sádrová nebo vápenosádrová omítka hladká jednovrstvá vnitřních stěn nanášená ručně</t>
  </si>
  <si>
    <t>122</t>
  </si>
  <si>
    <t>Omítka sádrová nebo vápenosádrová vnitřních ploch nanášená ručně jednovrstvá, tloušťky do 10 mm hladká svislých konstrukcí stěn</t>
  </si>
  <si>
    <t>https://podminky.urs.cz/item/CS_URS_2022_01/612341121</t>
  </si>
  <si>
    <t>1187,412</t>
  </si>
  <si>
    <t>222,366*2</t>
  </si>
  <si>
    <t>263,836</t>
  </si>
  <si>
    <t>157,484*2</t>
  </si>
  <si>
    <t>480,945*2</t>
  </si>
  <si>
    <t>11,685</t>
  </si>
  <si>
    <t>75,309</t>
  </si>
  <si>
    <t>73</t>
  </si>
  <si>
    <t>621142001</t>
  </si>
  <si>
    <t>Potažení vnějších podhledů sklovláknitým pletivem vtlačeným do tenkovrstvé hmoty</t>
  </si>
  <si>
    <t>124</t>
  </si>
  <si>
    <t>Potažení vnějších ploch pletivem v ploše nebo pruzích, na plném podkladu sklovláknitým vtlačením do tmelu podhledů</t>
  </si>
  <si>
    <t>https://podminky.urs.cz/item/CS_URS_2022_01/621142001</t>
  </si>
  <si>
    <t>621221041</t>
  </si>
  <si>
    <t>Montáž kontaktního zateplení vnějších podhledů lepením a mechanickým kotvením TI z minerální vlny s podélnou orientací do betonu a zdiva tl přes 160 do 200 mm</t>
  </si>
  <si>
    <t>126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</si>
  <si>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přes 160 do 200 mm</t>
  </si>
  <si>
    <t>https://podminky.urs.cz/item/CS_URS_2022_01/621221041</t>
  </si>
  <si>
    <t>75</t>
  </si>
  <si>
    <t>63151540</t>
  </si>
  <si>
    <t>deska tepelně izolační minerální kontaktních fasád podélné vlákno λ=0,036 tl 200mm</t>
  </si>
  <si>
    <t>128</t>
  </si>
  <si>
    <t>30,933*1,05 "Přepočtené koeficientem množství</t>
  </si>
  <si>
    <t>621521032</t>
  </si>
  <si>
    <t>Tenkovrstvá silikátová zatíraná omítka zrnitost 3,0 mm vnějších podhledů</t>
  </si>
  <si>
    <t>130</t>
  </si>
  <si>
    <t>Omítka tenkovrstvá silikátová vnějších ploch probarvená bez penetrace zatíraná (škrábaná ), zrnitost 3,0 mm podhledů</t>
  </si>
  <si>
    <t>https://podminky.urs.cz/item/CS_URS_2022_01/621521032</t>
  </si>
  <si>
    <t>77</t>
  </si>
  <si>
    <t>622142001</t>
  </si>
  <si>
    <t>Potažení vnějších stěn sklovláknitým pletivem vtlačeným do tenkovrstvé hmoty</t>
  </si>
  <si>
    <t>132</t>
  </si>
  <si>
    <t>Potažení vnějších ploch pletivem v ploše nebo pruzích, na plném podkladu sklovláknitým vtlačením do tmelu stěn</t>
  </si>
  <si>
    <t>https://podminky.urs.cz/item/CS_URS_2022_01/622142001</t>
  </si>
  <si>
    <t>622221041</t>
  </si>
  <si>
    <t>Montáž kontaktního zateplení vnějších stěn lepením a mechanickým kotvením desek z minerální vlny s podélnou orientací do zdiva a betonu tl přes 160 do 200mm</t>
  </si>
  <si>
    <t>134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</si>
  <si>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160 do 200 mm</t>
  </si>
  <si>
    <t>https://podminky.urs.cz/item/CS_URS_2022_01/622221041</t>
  </si>
  <si>
    <t>"D.1.1.17 POHLED SEVEROZÁPADNÍ – NAVRHOVANÝ STAV-1.jpg</t>
  </si>
  <si>
    <t>280,722</t>
  </si>
  <si>
    <t>"D.1.1.18 POHLED JIHOVÝCHODNÍ – NAVRHOVANÝ STAV-1.jpg</t>
  </si>
  <si>
    <t>321,140</t>
  </si>
  <si>
    <t>"D.1.1.19 POHLED SEVEROVÝCHODNÍ I. – NAVRHOVANÝ STAV-1.jpg</t>
  </si>
  <si>
    <t>260,925</t>
  </si>
  <si>
    <t>(14,2+9,035)*12,8</t>
  </si>
  <si>
    <t>-280,693</t>
  </si>
  <si>
    <t>79</t>
  </si>
  <si>
    <t>136</t>
  </si>
  <si>
    <t>879,502*1,05 "Přepočtené koeficientem množství</t>
  </si>
  <si>
    <t>622222001</t>
  </si>
  <si>
    <t>Montáž kontaktního zateplení vnějšího ostění, nadpraží nebo parapetu hl. špalety do 200 mm lepením desek z minerální vlny tl do 40 mm</t>
  </si>
  <si>
    <t>138</t>
  </si>
  <si>
    <t>Montáž kontaktního zateplení vnějšího ostění, nadpraží nebo parapetu lepením z desek z minerální vlny s podélnou nebo kolmou orientací vláken nebo z kombinovaných desek hloubky špalet do 200 mm, tloušťky desek do 40 mm</t>
  </si>
  <si>
    <t>https://podminky.urs.cz/item/CS_URS_2022_01/622222001</t>
  </si>
  <si>
    <t>81</t>
  </si>
  <si>
    <t>63151518</t>
  </si>
  <si>
    <t>deska tepelně izolační minerální kontaktních fasád podélné vlákno λ=0,036 tl 40mm</t>
  </si>
  <si>
    <t>140</t>
  </si>
  <si>
    <t>622252001</t>
  </si>
  <si>
    <t>Montáž profilů kontaktního zateplení připevněných mechanicky</t>
  </si>
  <si>
    <t>142</t>
  </si>
  <si>
    <t>Montáž profilů kontaktního zateplení zakládacích soklových připevněných hmoždinkami</t>
  </si>
  <si>
    <t>https://podminky.urs.cz/item/CS_URS_2022_01/622252001</t>
  </si>
  <si>
    <t>(11,957+22,648+9,086)+7,112+(14,446+9,822)</t>
  </si>
  <si>
    <t>83</t>
  </si>
  <si>
    <t>59051657</t>
  </si>
  <si>
    <t>profil zakládací Al tl 0,7mm pro ETICS pro izolant tl 200mm</t>
  </si>
  <si>
    <t>144</t>
  </si>
  <si>
    <t>75,071*1,1 "Přepočtené koeficientem množství</t>
  </si>
  <si>
    <t>622252002</t>
  </si>
  <si>
    <t>Montáž profilů kontaktního zateplení lepených</t>
  </si>
  <si>
    <t>146</t>
  </si>
  <si>
    <t>Montáž profilů kontaktního zateplení ostatních stěnových, dilatačních apod. lepených do tmelu</t>
  </si>
  <si>
    <t>https://podminky.urs.cz/item/CS_URS_2022_01/622252002</t>
  </si>
  <si>
    <t>85</t>
  </si>
  <si>
    <t>63127464</t>
  </si>
  <si>
    <t>profil rohový Al 15x15mm s výztužnou tkaninou š 100mm pro ETICS</t>
  </si>
  <si>
    <t>148</t>
  </si>
  <si>
    <t>6*12,8</t>
  </si>
  <si>
    <t>283,58</t>
  </si>
  <si>
    <t>360,38*1,1 "Přepočtené koeficientem množství</t>
  </si>
  <si>
    <t>59051510</t>
  </si>
  <si>
    <t>profil začišťovací s okapnicí PVC s výztužnou tkaninou pro nadpraží ETICS</t>
  </si>
  <si>
    <t>150</t>
  </si>
  <si>
    <t>361,495454545454*1,1 "Přepočtené koeficientem množství</t>
  </si>
  <si>
    <t>87</t>
  </si>
  <si>
    <t>28342208</t>
  </si>
  <si>
    <t>profil okenní zakončovací protipožární s tkaninou pro nadpraží ETICS</t>
  </si>
  <si>
    <t>152</t>
  </si>
  <si>
    <t>537,49*1,1 "Přepočtené koeficientem množství</t>
  </si>
  <si>
    <t>622521032</t>
  </si>
  <si>
    <t>Tenkovrstvá silikátová zatíraná omítka zrnitost 3,0 mm vnějších stěn</t>
  </si>
  <si>
    <t>154</t>
  </si>
  <si>
    <t>Omítka tenkovrstvá silikátová vnějších ploch probarvená bez penetrace zatíraná (škrábaná ), zrnitost 3,0 mm stěn</t>
  </si>
  <si>
    <t>https://podminky.urs.cz/item/CS_URS_2022_01/622521032</t>
  </si>
  <si>
    <t>107,498+879,502</t>
  </si>
  <si>
    <t>89</t>
  </si>
  <si>
    <t>631311114</t>
  </si>
  <si>
    <t>Mazanina tl přes 50 do 80 mm z betonu prostého bez zvýšených nároků na prostředí tř. C 16/20</t>
  </si>
  <si>
    <t>156</t>
  </si>
  <si>
    <t>Mazanina z betonu prostého bez zvýšených nároků na prostředí tl. přes 50 do 80 mm tř. C 16/20</t>
  </si>
  <si>
    <t>https://podminky.urs.cz/item/CS_URS_2022_01/631311114</t>
  </si>
  <si>
    <t>507,05*0,06</t>
  </si>
  <si>
    <t>955,52*0,065</t>
  </si>
  <si>
    <t>631311134</t>
  </si>
  <si>
    <t>Mazanina tl přes 120 do 240 mm z betonu prostého bez zvýšených nároků na prostředí tř. C 16/20</t>
  </si>
  <si>
    <t>871336854</t>
  </si>
  <si>
    <t>Mazanina z betonu prostého bez zvýšených nároků na prostředí tl. přes 120 do 240 mm tř. C 16/20</t>
  </si>
  <si>
    <t>https://podminky.urs.cz/item/CS_URS_2022_01/631311134</t>
  </si>
  <si>
    <t>"Místnost kompresorovny 1S01</t>
  </si>
  <si>
    <t>4*0,15</t>
  </si>
  <si>
    <t>272</t>
  </si>
  <si>
    <t>631311135</t>
  </si>
  <si>
    <t>Mazanina tl přes 120 do 240 mm z betonu prostého bez zvýšených nároků na prostředí tř. C 20/25</t>
  </si>
  <si>
    <t>-282114486</t>
  </si>
  <si>
    <t>Mazanina z betonu prostého bez zvýšených nároků na prostředí tl. přes 120 do 240 mm tř. C 20/25</t>
  </si>
  <si>
    <t>https://podminky.urs.cz/item/CS_URS_2022_01/631311135</t>
  </si>
  <si>
    <t>"prostup do budovy A</t>
  </si>
  <si>
    <t>1*1*0,3</t>
  </si>
  <si>
    <t>91</t>
  </si>
  <si>
    <t>631319011</t>
  </si>
  <si>
    <t>Příplatek k mazanině tl přes 50 do 80 mm za přehlazení povrchu</t>
  </si>
  <si>
    <t>158</t>
  </si>
  <si>
    <t>Příplatek k cenám mazanin za úpravu povrchu mazaniny přehlazením, mazanina tl. přes 50 do 80 mm</t>
  </si>
  <si>
    <t>https://podminky.urs.cz/item/CS_URS_2022_01/631319011</t>
  </si>
  <si>
    <t>631319013</t>
  </si>
  <si>
    <t>Příplatek k mazanině tl přes 120 do 240 mm za přehlazení povrchu</t>
  </si>
  <si>
    <t>1293402959</t>
  </si>
  <si>
    <t>Příplatek k cenám mazanin za úpravu povrchu mazaniny přehlazením, mazanina tl. přes 120 do 240 mm</t>
  </si>
  <si>
    <t>https://podminky.urs.cz/item/CS_URS_2022_01/631319013</t>
  </si>
  <si>
    <t>93</t>
  </si>
  <si>
    <t>631362021</t>
  </si>
  <si>
    <t>Výztuž mazanin svařovanými sítěmi Kari</t>
  </si>
  <si>
    <t>-483151114</t>
  </si>
  <si>
    <t>Výztuž mazanin ze svařovaných sítí z drátů typu KARI</t>
  </si>
  <si>
    <t>https://podminky.urs.cz/item/CS_URS_2022_01/631362021</t>
  </si>
  <si>
    <t>4*4,44/1000</t>
  </si>
  <si>
    <t>632481213</t>
  </si>
  <si>
    <t>Separační vrstva z PE fólie</t>
  </si>
  <si>
    <t>160</t>
  </si>
  <si>
    <t>Separační vrstva k oddělení podlahových vrstev z polyetylénové fólie</t>
  </si>
  <si>
    <t>https://podminky.urs.cz/item/CS_URS_2022_01/632481213</t>
  </si>
  <si>
    <t>95</t>
  </si>
  <si>
    <t>633811111</t>
  </si>
  <si>
    <t>Broušení nerovností betonových podlah do 2 mm - stržení šlemu</t>
  </si>
  <si>
    <t>162</t>
  </si>
  <si>
    <t>Broušení betonových podlah nerovností do 2 mm (stržení šlemu)</t>
  </si>
  <si>
    <t>https://podminky.urs.cz/item/CS_URS_2022_01/633811111</t>
  </si>
  <si>
    <t>955,52+507,05</t>
  </si>
  <si>
    <t>6363R01</t>
  </si>
  <si>
    <t>Kladení dlažby z betonových dlaždic 60x60 cm na sucho na terče z umělé hmoty do výšky do 25 mm</t>
  </si>
  <si>
    <t>182991394</t>
  </si>
  <si>
    <t>Kladení dlažby z betonových dlaždic na sucho na terče z umělé hmoty o rozměru dlažby 60x60 cm, o výšce terče do 25 mm</t>
  </si>
  <si>
    <t>https://podminky.urs.cz/item/CS_URS_2022_01/6363R01</t>
  </si>
  <si>
    <t>33*0,5*0,5</t>
  </si>
  <si>
    <t>97</t>
  </si>
  <si>
    <t>59246003R</t>
  </si>
  <si>
    <t>dlažba plošná betonová terasová hladká 500x500x50mm</t>
  </si>
  <si>
    <t>1121719073</t>
  </si>
  <si>
    <t>8,25*1,02 'Přepočtené koeficientem množství</t>
  </si>
  <si>
    <t>901R01</t>
  </si>
  <si>
    <t>Zřízení provizorního komínu pro odvod spalin v době výstavby pro objekty "A" a "C"</t>
  </si>
  <si>
    <t>-2119462384</t>
  </si>
  <si>
    <t xml:space="preserve">Poznámka k položce:_x000d_
Komín bude zhotoven po provedení úpravy spalinovodu v kotelně a bude nastavován nad střechou kotelny v závislosti zvýšení střechy nově budovaného objektu „B“.  Průměr 650 mm, výšky max 13 m.</t>
  </si>
  <si>
    <t>264</t>
  </si>
  <si>
    <t>901R02</t>
  </si>
  <si>
    <t>Úprava hromosvodu</t>
  </si>
  <si>
    <t>1806339653</t>
  </si>
  <si>
    <t>Poznámka k položce:_x000d_
Demontáž, zpětná montáž - objekt "C", vč. dodávky materiálu. Délka 25 m, rozsah patrný z PD</t>
  </si>
  <si>
    <t>266</t>
  </si>
  <si>
    <t>901R02.1</t>
  </si>
  <si>
    <t>-306725728</t>
  </si>
  <si>
    <t xml:space="preserve">Poznámka k položce:_x000d_
Demontáž, zpětná montáž - objekt "Kotelny", vč. dodávky materiálu.  Délka 12 m, rozsah patrný z PD</t>
  </si>
  <si>
    <t>265</t>
  </si>
  <si>
    <t>901R03</t>
  </si>
  <si>
    <t>Úprava VZT</t>
  </si>
  <si>
    <t>-907211312</t>
  </si>
  <si>
    <t>Úprava VZT - Demontáž, zpětná montáž - objekt "C", vč. dodávky materiálu</t>
  </si>
  <si>
    <t xml:space="preserve">Poznámka k položce:_x000d_
Demontáž, zpětná montáž - objekt "C", vč. dodávky materiálu_x000d_
STÁVAJÍCÍ VYÚSTĚNÍ VĚTRÁNÍ OBJEKTU "C" V NEOVĚŘENÉ VZDÁLENOSTI OD NOVÉHO OBJEKTU BUDOVY "B"._x000d_
V PŘÍPADĚ, ŽE BUDE VYÚSTĚNÍ VĚTRÁNÍ UMÍSTĚNO V DEMONTOVANÉ ČÁSTI STŘECHY MUSÍ DOJÍT K DEMONTÁŽI VYÚSTĚNÍ _x000d_
VĚTRÁNÍ_x000d_
Kruhové potrubí průměr 250 mm, výška cca 500 mm - rozsah jasně patrný z PD </t>
  </si>
  <si>
    <t>267</t>
  </si>
  <si>
    <t>901R03.1</t>
  </si>
  <si>
    <t>413443927</t>
  </si>
  <si>
    <t>Úprava VZT - Demontáž, zpětná montáž - objekt "Kotelna", vč. dodávky materiálu</t>
  </si>
  <si>
    <t xml:space="preserve">Poznámka k položce:_x000d_
Demontáž, zpětná montáž - objekt "Kotelna", vč. dodávky materiálu_x000d_
Pozinkované potrubí 500x500 mm, výška cca 1,10 m - rozsah jasně patrný z PD _x000d_
</t>
  </si>
  <si>
    <t>280</t>
  </si>
  <si>
    <t>901R04</t>
  </si>
  <si>
    <t>Zajištění odbourané stěny objektu „C“</t>
  </si>
  <si>
    <t>-1572144717</t>
  </si>
  <si>
    <t>Poznámka k položce:_x000d_
Viz statika bod 6. Zajištění odbourané stěny objektu „C“ - po dobu bouracích prací vyšší části stěny, bude stěna zajištěna šikmými vzpěrnými dřevěnými prvky o průřezu 160/160 a 180/180. Tyto konstrukční prvky do podoby vzpěrné konstrukce budou osově vzdáleny 2,5m podél celé stěny, vzepřeny budou po celou provádění bouracích prací vč. doby provedení ztužujícího věnce v místě odbourání.</t>
  </si>
  <si>
    <t>99</t>
  </si>
  <si>
    <t>164</t>
  </si>
  <si>
    <t>Montáž lešení řadového trubkového lehkého pracovního s podlahami s provozním zatížením tř. 3 do 200 kg/m2 šířky tř. W09 přes 0,9 do 1,2 m, výšky přes 10 do 25 m</t>
  </si>
  <si>
    <t>https://podminky.urs.cz/item/CS_URS_2022_01/941111122</t>
  </si>
  <si>
    <t>166</t>
  </si>
  <si>
    <t>Montáž lešení řadového trubkového lehkého pracovního s podlahami s provozním zatížením tř. 3 do 200 kg/m2 Příplatek za první a každý další den použití lešení k ceně -1122</t>
  </si>
  <si>
    <t>https://podminky.urs.cz/item/CS_URS_2022_01/941111222</t>
  </si>
  <si>
    <t>845,988*120</t>
  </si>
  <si>
    <t>101</t>
  </si>
  <si>
    <t>168</t>
  </si>
  <si>
    <t>Demontáž lešení řadového trubkového lehkého pracovního s podlahami s provozním zatížením tř. 3 do 200 kg/m2 šířky tř. W09 přes 0,9 do 1,2 m, výšky přes 10 do 25 m</t>
  </si>
  <si>
    <t>https://podminky.urs.cz/item/CS_URS_2022_01/941111822</t>
  </si>
  <si>
    <t>170</t>
  </si>
  <si>
    <t>Montáž ochranné sítě zavěšené na konstrukci lešení z textilie z umělých vláken</t>
  </si>
  <si>
    <t>https://podminky.urs.cz/item/CS_URS_2022_01/944511111</t>
  </si>
  <si>
    <t>103</t>
  </si>
  <si>
    <t>172</t>
  </si>
  <si>
    <t>Montáž ochranné sítě Příplatek za první a každý další den použití sítě k ceně -1111</t>
  </si>
  <si>
    <t>https://podminky.urs.cz/item/CS_URS_2022_01/944511211</t>
  </si>
  <si>
    <t>174</t>
  </si>
  <si>
    <t>Demontáž ochranné sítě zavěšené na konstrukci lešení z textilie z umělých vláken</t>
  </si>
  <si>
    <t>https://podminky.urs.cz/item/CS_URS_2022_01/944511811</t>
  </si>
  <si>
    <t>105</t>
  </si>
  <si>
    <t>949101111</t>
  </si>
  <si>
    <t>Lešení pomocné pro objekty pozemních staveb s lešeňovou podlahou v do 1,9 m zatížení do 150 kg/m2</t>
  </si>
  <si>
    <t>176</t>
  </si>
  <si>
    <t>Lešení pomocné pracovní pro objekty pozemních staveb pro zatížení do 150 kg/m2, o výšce lešeňové podlahy do 1,9 m</t>
  </si>
  <si>
    <t>https://podminky.urs.cz/item/CS_URS_2022_01/949101111</t>
  </si>
  <si>
    <t>952901111</t>
  </si>
  <si>
    <t>Vyčištění budov bytové a občanské výstavby při výšce podlaží do 4 m</t>
  </si>
  <si>
    <t>178</t>
  </si>
  <si>
    <t>Vyčištění budov nebo objektů před předáním do užívání budov bytové nebo občanské výstavby, světlé výšky podlaží do 4 m</t>
  </si>
  <si>
    <t>https://podminky.urs.cz/item/CS_URS_2022_01/952901111</t>
  </si>
  <si>
    <t>515,66+483,83+488,93</t>
  </si>
  <si>
    <t>286</t>
  </si>
  <si>
    <t>953511112</t>
  </si>
  <si>
    <t>Nosný tepelně-izolační prvek pro volně vyložené balkónové desky 8xD8 prutů</t>
  </si>
  <si>
    <t>-1263657511</t>
  </si>
  <si>
    <t>Nosný tepelně-izolační prvek pro přerušení tepelných mostů pro betonové balkónové desky tloušťky 160, 180 nebo 200 mm, délka 1 m volně vyložené, se smykovou výztuží D8, počet prutů 8 x D8</t>
  </si>
  <si>
    <t>https://podminky.urs.cz/item/CS_URS_2022_01/953511112</t>
  </si>
  <si>
    <t>271</t>
  </si>
  <si>
    <t>965042221</t>
  </si>
  <si>
    <t>Bourání podkladů pod dlažby nebo mazanin betonových nebo z litého asfaltu tl přes 100 mm pl do 1 m2</t>
  </si>
  <si>
    <t>26529357</t>
  </si>
  <si>
    <t>Bourání mazanin betonových nebo z litého asfaltu tl. přes 100 mm, plochy do 1 m2</t>
  </si>
  <si>
    <t>https://podminky.urs.cz/item/CS_URS_2022_01/965042221</t>
  </si>
  <si>
    <t>273</t>
  </si>
  <si>
    <t>971033561</t>
  </si>
  <si>
    <t>Vybourání otvorů ve zdivu cihelném pl do 1 m2 na MVC nebo MV tl do 600 mm</t>
  </si>
  <si>
    <t>1790819103</t>
  </si>
  <si>
    <t>Vybourání otvorů ve zdivu základovém nebo nadzákladovém z cihel, tvárnic, příčkovek z cihel pálených na maltu vápennou nebo vápenocementovou plochy do 1 m2, tl. do 600 mm</t>
  </si>
  <si>
    <t>https://podminky.urs.cz/item/CS_URS_2022_01/971033561</t>
  </si>
  <si>
    <t>"odbourání stávající stěny v kotelně pro prostup předizolovaného potrubí vytápění 1x1 m, tl. stěny 600 mm</t>
  </si>
  <si>
    <t>1*1*0,6</t>
  </si>
  <si>
    <t>107</t>
  </si>
  <si>
    <t>971033651</t>
  </si>
  <si>
    <t>Vybourání otvorů ve zdivu cihelném pl do 4 m2 na MVC nebo MV tl do 600 mm</t>
  </si>
  <si>
    <t>180</t>
  </si>
  <si>
    <t>Vybourání otvorů ve zdivu základovém nebo nadzákladovém z cihel, tvárnic, příčkovek z cihel pálených na maltu vápennou nebo vápenocementovou plochy do 4 m2, tl. do 600 mm</t>
  </si>
  <si>
    <t>https://podminky.urs.cz/item/CS_URS_2022_01/971033651</t>
  </si>
  <si>
    <t>0,550*0,490*2,050</t>
  </si>
  <si>
    <t>(1,365+1,365+1,374)*0,350*2,260</t>
  </si>
  <si>
    <t>(2,570+1,355)*0,450*2,445</t>
  </si>
  <si>
    <t>1,325*0,300*3,080</t>
  </si>
  <si>
    <t>(2,224+1,473)*0,500*2,125</t>
  </si>
  <si>
    <t>1,033*0,500*2,090</t>
  </si>
  <si>
    <t>1,443*0,350*2,090</t>
  </si>
  <si>
    <t>1,429*0,350*2,090</t>
  </si>
  <si>
    <t>(1,458+0,738+1,429+0,604)*0,350*2,090</t>
  </si>
  <si>
    <t>(2,143+1,458)*0,500*2,125</t>
  </si>
  <si>
    <t>269</t>
  </si>
  <si>
    <t>977151111</t>
  </si>
  <si>
    <t>Jádrové vrty diamantovými korunkami do stavebních materiálů D do 35 mm</t>
  </si>
  <si>
    <t>1476242196</t>
  </si>
  <si>
    <t>Jádrové vrty diamantovými korunkami do stavebních materiálů (železobetonu, betonu, cihel, obkladů, dlažeb, kamene) průměru do 35 mm</t>
  </si>
  <si>
    <t>https://podminky.urs.cz/item/CS_URS_2022_01/977151111</t>
  </si>
  <si>
    <t xml:space="preserve">"prostupy pro instalace </t>
  </si>
  <si>
    <t>27*0,35"skrz strop</t>
  </si>
  <si>
    <t>30*0,4"prostupy skrz stěny</t>
  </si>
  <si>
    <t>997013114</t>
  </si>
  <si>
    <t>Vnitrostaveništní doprava suti a vybouraných hmot pro budovy v přes 12 do 15 m s použitím mechanizace</t>
  </si>
  <si>
    <t>182</t>
  </si>
  <si>
    <t>Vnitrostaveništní doprava suti a vybouraných hmot vodorovně do 50 m svisle s použitím mechanizace pro budovy a haly výšky přes 12 do 15 m</t>
  </si>
  <si>
    <t>https://podminky.urs.cz/item/CS_URS_2022_01/997013114</t>
  </si>
  <si>
    <t>109</t>
  </si>
  <si>
    <t>1581246096</t>
  </si>
  <si>
    <t>43,874-43,582</t>
  </si>
  <si>
    <t>-515281562</t>
  </si>
  <si>
    <t>43,874-0,292</t>
  </si>
  <si>
    <t>998</t>
  </si>
  <si>
    <t>Přesun hmot</t>
  </si>
  <si>
    <t>111</t>
  </si>
  <si>
    <t>998011003</t>
  </si>
  <si>
    <t>Přesun hmot pro budovy zděné v přes 12 do 24 m</t>
  </si>
  <si>
    <t>190</t>
  </si>
  <si>
    <t>Přesun hmot pro budovy občanské výstavby, bydlení, výrobu a služby s nosnou svislou konstrukcí zděnou z cihel, tvárnic nebo kamene vodorovná dopravní vzdálenost do 100 m pro budovy výšky přes 12 do 24 m</t>
  </si>
  <si>
    <t>https://podminky.urs.cz/item/CS_URS_2022_01/998011003</t>
  </si>
  <si>
    <t>711111001</t>
  </si>
  <si>
    <t>Provedení izolace proti zemní vlhkosti vodorovné za studena nátěrem penetračním</t>
  </si>
  <si>
    <t>192</t>
  </si>
  <si>
    <t>Provedení izolace proti zemní vlhkosti natěradly a tmely za studena na ploše vodorovné V nátěrem penetračním</t>
  </si>
  <si>
    <t>https://podminky.urs.cz/item/CS_URS_2022_01/711111001</t>
  </si>
  <si>
    <t>512,007+7,775+4,8+4</t>
  </si>
  <si>
    <t>34,845 "S08</t>
  </si>
  <si>
    <t>113</t>
  </si>
  <si>
    <t>11163150</t>
  </si>
  <si>
    <t>lak penetrační asfaltový</t>
  </si>
  <si>
    <t>194</t>
  </si>
  <si>
    <t>557,667*0,00033 "Přepočtené koeficientem množství</t>
  </si>
  <si>
    <t>711112001</t>
  </si>
  <si>
    <t>Provedení izolace proti zemní vlhkosti svislé za studena nátěrem penetračním</t>
  </si>
  <si>
    <t>196</t>
  </si>
  <si>
    <t>Provedení izolace proti zemní vlhkosti natěradly a tmely za studena na ploše svislé S nátěrem penetračním</t>
  </si>
  <si>
    <t>https://podminky.urs.cz/item/CS_URS_2022_01/711112001</t>
  </si>
  <si>
    <t>((2,772+7,236+6,007+1,528+9,258+14,562)+(14,517+4,135)+(3,483+2,517+3,438+2,202)+(2,494+2,022+2,449+2,023))*1,000</t>
  </si>
  <si>
    <t>(5,249+(3,137+32,557+5,942))*2,400</t>
  </si>
  <si>
    <t>4,108*1,900</t>
  </si>
  <si>
    <t>115</t>
  </si>
  <si>
    <t>198</t>
  </si>
  <si>
    <t>200,972*0,00034 "Přepočtené koeficientem množství</t>
  </si>
  <si>
    <t>711141559</t>
  </si>
  <si>
    <t>Provedení izolace proti zemní vlhkosti pásy přitavením vodorovné NAIP</t>
  </si>
  <si>
    <t>200</t>
  </si>
  <si>
    <t>Provedení izolace proti zemní vlhkosti pásy přitavením NAIP na ploše vodorovné V</t>
  </si>
  <si>
    <t>https://podminky.urs.cz/item/CS_URS_2022_01/711141559</t>
  </si>
  <si>
    <t>117</t>
  </si>
  <si>
    <t>62853004</t>
  </si>
  <si>
    <t>pás asfaltový natavitelný modifikovaný SBS tl 4,0mm s vložkou ze skleněné tkaniny a spalitelnou PE fólií nebo jemnozrnným minerálním posypem na horním povrchu</t>
  </si>
  <si>
    <t>202</t>
  </si>
  <si>
    <t>557,667*1,1655 "Přepočtené koeficientem množství</t>
  </si>
  <si>
    <t>711142559</t>
  </si>
  <si>
    <t>Provedení izolace proti zemní vlhkosti pásy přitavením svislé NAIP</t>
  </si>
  <si>
    <t>204</t>
  </si>
  <si>
    <t>Provedení izolace proti zemní vlhkosti pásy přitavením NAIP na ploše svislé S</t>
  </si>
  <si>
    <t>https://podminky.urs.cz/item/CS_URS_2022_01/711142559</t>
  </si>
  <si>
    <t>119</t>
  </si>
  <si>
    <t>206</t>
  </si>
  <si>
    <t>200,972*1,221 "Přepočtené koeficientem množství</t>
  </si>
  <si>
    <t>711199095</t>
  </si>
  <si>
    <t>Příplatek k izolacím proti zemní vlhkosti za plochu do 10 m2 natěradly za studena nebo za horka</t>
  </si>
  <si>
    <t>-35128497</t>
  </si>
  <si>
    <t>Příplatek k cenám provedení izolace proti zemní vlhkosti za plochu do 10 m2 natěradly za studena nebo za horka</t>
  </si>
  <si>
    <t>https://podminky.urs.cz/item/CS_URS_2022_01/711199095</t>
  </si>
  <si>
    <t>121</t>
  </si>
  <si>
    <t>711199097</t>
  </si>
  <si>
    <t>Příplatek k izolacím proti zemní vlhkosti za plochu do 10 m2 pásy přitavením NAIP nebo termoplasty</t>
  </si>
  <si>
    <t>-1466818733</t>
  </si>
  <si>
    <t>Příplatek k cenám provedení izolace proti zemní vlhkosti za plochu do 10 m2 pásy přitavením NAIP nebo termoplasty</t>
  </si>
  <si>
    <t>https://podminky.urs.cz/item/CS_URS_2022_01/711199097</t>
  </si>
  <si>
    <t>998711103</t>
  </si>
  <si>
    <t>Přesun hmot tonážní pro izolace proti vodě, vlhkosti a plynům v objektech v přes 12 do 60 m</t>
  </si>
  <si>
    <t>208</t>
  </si>
  <si>
    <t>Přesun hmot pro izolace proti vodě, vlhkosti a plynům stanovený z hmotnosti přesunovaného materiálu vodorovná dopravní vzdálenost do 50 m v objektech výšky přes 12 do 60 m</t>
  </si>
  <si>
    <t>https://podminky.urs.cz/item/CS_URS_2022_01/998711103</t>
  </si>
  <si>
    <t>123</t>
  </si>
  <si>
    <t>712311101</t>
  </si>
  <si>
    <t>Provedení povlakové krytiny střech do 10° za studena lakem penetračním nebo asfaltovým</t>
  </si>
  <si>
    <t>210</t>
  </si>
  <si>
    <t>Provedení povlakové krytiny střech plochých do 10° natěradly a tmely za studena nátěrem lakem penetračním nebo asfaltovým</t>
  </si>
  <si>
    <t>https://podminky.urs.cz/item/CS_URS_2022_01/712311101</t>
  </si>
  <si>
    <t>511,809</t>
  </si>
  <si>
    <t>91,122"Nová krytina budovy C</t>
  </si>
  <si>
    <t>212</t>
  </si>
  <si>
    <t>602,931*0,00032 "Přepočtené koeficientem množství</t>
  </si>
  <si>
    <t>125</t>
  </si>
  <si>
    <t>712331111</t>
  </si>
  <si>
    <t>Provedení povlakové krytiny střech do 10° podkladní vrstvy pásy na sucho samolepící</t>
  </si>
  <si>
    <t>214</t>
  </si>
  <si>
    <t>Provedení povlakové krytiny střech plochých do 10° pásy na sucho podkladní samolepící asfaltový pás</t>
  </si>
  <si>
    <t>https://podminky.urs.cz/item/CS_URS_2022_01/712331111</t>
  </si>
  <si>
    <t>62866281</t>
  </si>
  <si>
    <t>pás asfaltový samolepicí modifikovaný SBS tl 3,0mm s vložkou ze skleněné tkaniny se spalitelnou fólií nebo jemnozrnným minerálním posypem nebo textilií na horním povrchu</t>
  </si>
  <si>
    <t>216</t>
  </si>
  <si>
    <t>470,653*1,1655 "Přepočtené koeficientem množství</t>
  </si>
  <si>
    <t>127</t>
  </si>
  <si>
    <t>712341559</t>
  </si>
  <si>
    <t>Provedení povlakové krytiny střech do 10° pásy NAIP přitavením v plné ploše</t>
  </si>
  <si>
    <t>218</t>
  </si>
  <si>
    <t>Provedení povlakové krytiny střech plochých do 10° pásy přitavením NAIP v plné ploše</t>
  </si>
  <si>
    <t>https://podminky.urs.cz/item/CS_URS_2022_01/712341559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</si>
  <si>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</si>
  <si>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</si>
  <si>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220</t>
  </si>
  <si>
    <t>602,931*1,1655 "Přepočtené koeficientem množství</t>
  </si>
  <si>
    <t>129</t>
  </si>
  <si>
    <t>222</t>
  </si>
  <si>
    <t>(8,978+30,252+21,066+7,838+1,265)*0,300</t>
  </si>
  <si>
    <t>470,653</t>
  </si>
  <si>
    <t>62855011</t>
  </si>
  <si>
    <t>pás asfaltový natavitelný modifikovaný SBS tl 5,3mm s vložkou z polyesterové rohože a hrubozrnným břidličným posypem na horním povrchu</t>
  </si>
  <si>
    <t>224</t>
  </si>
  <si>
    <t>491,473*1,1655 "Přepočtené koeficientem množství</t>
  </si>
  <si>
    <t>131</t>
  </si>
  <si>
    <t>1619899611</t>
  </si>
  <si>
    <t>Odstranění povlakové krytiny střech plochých do 10° z fólií přilepenou bodově</t>
  </si>
  <si>
    <t>https://podminky.urs.cz/item/CS_URS_2022_01/712361802</t>
  </si>
  <si>
    <t>"Střecha budovy C</t>
  </si>
  <si>
    <t>10,605*4,35</t>
  </si>
  <si>
    <t>11*4,09</t>
  </si>
  <si>
    <t>712431111</t>
  </si>
  <si>
    <t>Provedení povlakové krytiny střech přes 10° do 30° podkladní vrstvy pásy na sucho samolepící</t>
  </si>
  <si>
    <t>-2095584040</t>
  </si>
  <si>
    <t>Provedení povlakové krytiny střech šikmých přes 10° do 30° pásy na sucho podkladní samolepící asfaltový pás</t>
  </si>
  <si>
    <t>https://podminky.urs.cz/item/CS_URS_2022_01/712431111</t>
  </si>
  <si>
    <t>133</t>
  </si>
  <si>
    <t>628560R</t>
  </si>
  <si>
    <t>pás asfaltový samolepicí modifikovaný SBS tl 0,4mm s vrchní spřaženou speciální nosnou vložkou z hliníkové fólie, se sníženou hořlavostí</t>
  </si>
  <si>
    <t>-247118690</t>
  </si>
  <si>
    <t>Poznámka k položce:_x000d_
BroofT3</t>
  </si>
  <si>
    <t>91,122*1,1655 'Přepočtené koeficientem množství</t>
  </si>
  <si>
    <t>998712103</t>
  </si>
  <si>
    <t>Přesun hmot tonážní tonážní pro krytiny povlakové v objektech v přes 12 do 24 m</t>
  </si>
  <si>
    <t>226</t>
  </si>
  <si>
    <t>Přesun hmot pro povlakové krytiny stanovený z hmotnosti přesunovaného materiálu vodorovná dopravní vzdálenost do 50 m v objektech výšky přes 12 do 24 m</t>
  </si>
  <si>
    <t>https://podminky.urs.cz/item/CS_URS_2022_01/998712103</t>
  </si>
  <si>
    <t>713</t>
  </si>
  <si>
    <t>Izolace tepelné</t>
  </si>
  <si>
    <t>135</t>
  </si>
  <si>
    <t>713121111</t>
  </si>
  <si>
    <t>Montáž izolace tepelné podlah volně kladenými rohožemi, pásy, dílci, deskami 1 vrstva</t>
  </si>
  <si>
    <t>228</t>
  </si>
  <si>
    <t>Montáž tepelné izolace podlah rohožemi, pásy, deskami, dílci, bloky (izolační materiál ve specifikaci) kladenými volně jednovrstvá</t>
  </si>
  <si>
    <t>https://podminky.urs.cz/item/CS_URS_2022_01/713121111</t>
  </si>
  <si>
    <t>515,66-3,22-5,39</t>
  </si>
  <si>
    <t>28372319</t>
  </si>
  <si>
    <t>deska EPS 100 pro konstrukce s běžným zatížením λ=0,037 tl 160mm</t>
  </si>
  <si>
    <t>230</t>
  </si>
  <si>
    <t>507,05*1,02 "Přepočtené koeficientem množství</t>
  </si>
  <si>
    <t>137</t>
  </si>
  <si>
    <t>232</t>
  </si>
  <si>
    <t>483,83-3,23-5,39</t>
  </si>
  <si>
    <t>488,93-3,23-5,39</t>
  </si>
  <si>
    <t>28376553</t>
  </si>
  <si>
    <t>deska polystyrénová pro snížení kročejového hluku (max. zatížení 4 kN/m2) tl 30mm</t>
  </si>
  <si>
    <t>234</t>
  </si>
  <si>
    <t>955,52*1,02 "Přepočtené koeficientem množství</t>
  </si>
  <si>
    <t>139</t>
  </si>
  <si>
    <t>1519613420</t>
  </si>
  <si>
    <t>28372321</t>
  </si>
  <si>
    <t>deska EPS 100 pro konstrukce s běžným zatížením λ=0,037 tl 200mm</t>
  </si>
  <si>
    <t>691972759</t>
  </si>
  <si>
    <t>29,085*1,02 'Přepočtené koeficientem množství</t>
  </si>
  <si>
    <t>141</t>
  </si>
  <si>
    <t>713131141</t>
  </si>
  <si>
    <t>Montáž izolace tepelné stěn a základů lepením celoplošně rohoží, pásů, dílců, desek</t>
  </si>
  <si>
    <t>236</t>
  </si>
  <si>
    <t>Montáž tepelné izolace stěn rohožemi, pásy, deskami, dílci, bloky (izolační materiál ve specifikaci) lepením celoplošně</t>
  </si>
  <si>
    <t>https://podminky.urs.cz/item/CS_URS_2022_01/713131141</t>
  </si>
  <si>
    <t>(9,086+30,277+21,002+7,898+1,234+0,465)*0,750</t>
  </si>
  <si>
    <t>63148103</t>
  </si>
  <si>
    <t>deska tepelně izolační minerální univerzální λ=0,038-0,039 tl 80mm</t>
  </si>
  <si>
    <t>238</t>
  </si>
  <si>
    <t>52,472*1,04 "Přepočtené koeficientem množství</t>
  </si>
  <si>
    <t>143</t>
  </si>
  <si>
    <t>240</t>
  </si>
  <si>
    <t>"dilatace</t>
  </si>
  <si>
    <t>19,791*12,000</t>
  </si>
  <si>
    <t>(1,247+5,949)*14,000</t>
  </si>
  <si>
    <t>(0,757+3,093+2,484+3,122+1,748)*13,185</t>
  </si>
  <si>
    <t>63148101</t>
  </si>
  <si>
    <t>deska tepelně izolační minerální univerzální λ=0,038-0,039 tl 50mm</t>
  </si>
  <si>
    <t>242</t>
  </si>
  <si>
    <t>485,961*1,04 "Přepočtené koeficientem množství</t>
  </si>
  <si>
    <t>145</t>
  </si>
  <si>
    <t>713141136</t>
  </si>
  <si>
    <t>Montáž izolace tepelné střech plochých lepené za studena nízkoexpanzní (PUR) pěnou 1 vrstva desek</t>
  </si>
  <si>
    <t>244</t>
  </si>
  <si>
    <t>Montáž tepelné izolace střech plochých rohožemi, pásy, deskami, dílci, bloky (izolační materiál ve specifikaci) přilepenými za studena nízkoexpanzní (PUR) pěnou</t>
  </si>
  <si>
    <t>https://podminky.urs.cz/item/CS_URS_2022_01/713141136</t>
  </si>
  <si>
    <t>246</t>
  </si>
  <si>
    <t>470,653*1,02 "Přepočtené koeficientem množství</t>
  </si>
  <si>
    <t>147</t>
  </si>
  <si>
    <t>713141336</t>
  </si>
  <si>
    <t>Montáž izolace tepelné střech plochých lepené za studena nízkoexpanzní (PUR) pěnou, spádová vrstva</t>
  </si>
  <si>
    <t>248</t>
  </si>
  <si>
    <t>Montáž tepelné izolace střech plochých spádovými klíny v ploše přilepenými za studena nízkoexpanzní (PUR) pěnou</t>
  </si>
  <si>
    <t>https://podminky.urs.cz/item/CS_URS_2022_01/713141336</t>
  </si>
  <si>
    <t>28376141</t>
  </si>
  <si>
    <t>klín izolační z pěnového polystyrenu EPS 100 spád do 5%</t>
  </si>
  <si>
    <t>250</t>
  </si>
  <si>
    <t>149</t>
  </si>
  <si>
    <t>998713103</t>
  </si>
  <si>
    <t>Přesun hmot tonážní pro izolace tepelné v objektech v přes 12 do 24 m</t>
  </si>
  <si>
    <t>252</t>
  </si>
  <si>
    <t>Přesun hmot pro izolace tepelné stanovený z hmotnosti přesunovaného materiálu vodorovná dopravní vzdálenost do 50 m v objektech výšky přes 12 m do 24 m</t>
  </si>
  <si>
    <t>https://podminky.urs.cz/item/CS_URS_2022_01/998713103</t>
  </si>
  <si>
    <t>725</t>
  </si>
  <si>
    <t>Zdravotechnika - zařizovací předměty</t>
  </si>
  <si>
    <t>284</t>
  </si>
  <si>
    <t>725291708</t>
  </si>
  <si>
    <t>Doplňky zařízení koupelen a záchodů smaltované madlo rovné dl 1000 mm</t>
  </si>
  <si>
    <t>1028807574</t>
  </si>
  <si>
    <t>Doplňky zařízení koupelen a záchodů smaltované madla rovná, délky 1000 mm</t>
  </si>
  <si>
    <t>https://podminky.urs.cz/item/CS_URS_2022_01/725291708</t>
  </si>
  <si>
    <t>285</t>
  </si>
  <si>
    <t>725291722</t>
  </si>
  <si>
    <t>Doplňky zařízení koupelen a záchodů smaltované madlo krakorcové sklopné dl 834 mm</t>
  </si>
  <si>
    <t>-661006133</t>
  </si>
  <si>
    <t>Doplňky zařízení koupelen a záchodů smaltované madla krakorcová sklopná, délky 834 mm</t>
  </si>
  <si>
    <t>https://podminky.urs.cz/item/CS_URS_2022_01/725291722</t>
  </si>
  <si>
    <t>279</t>
  </si>
  <si>
    <t>762083121</t>
  </si>
  <si>
    <t>Impregnace řeziva proti dřevokaznému hmyzu, houbám a plísním máčením třída ohrožení 1 a 2</t>
  </si>
  <si>
    <t>-89891925</t>
  </si>
  <si>
    <t>Impregnace řeziva máčením proti dřevokaznému hmyzu, houbám a plísním, třída ohrožení 1 a 2 (dřevo v interiéru)</t>
  </si>
  <si>
    <t>https://podminky.urs.cz/item/CS_URS_2022_01/762083121</t>
  </si>
  <si>
    <t>274</t>
  </si>
  <si>
    <t>762332132</t>
  </si>
  <si>
    <t>Montáž vázaných kcí krovů pravidelných z hraněného řeziva průřezové pl přes 120 do 224 cm2</t>
  </si>
  <si>
    <t>2071000019</t>
  </si>
  <si>
    <t>Montáž vázaných konstrukcí krovů střech pultových, sedlových, valbových, stanových čtvercového nebo obdélníkového půdorysu z řeziva hraněného průřezové plochy přes 120 do 224 cm2</t>
  </si>
  <si>
    <t>https://podminky.urs.cz/item/CS_URS_2022_01/762332132</t>
  </si>
  <si>
    <t>"krokev</t>
  </si>
  <si>
    <t>9*7</t>
  </si>
  <si>
    <t>1,6*2</t>
  </si>
  <si>
    <t>4*2</t>
  </si>
  <si>
    <t>1,5*2</t>
  </si>
  <si>
    <t>"výměna</t>
  </si>
  <si>
    <t>1,5*4</t>
  </si>
  <si>
    <t>"sloupek</t>
  </si>
  <si>
    <t>0,25*9</t>
  </si>
  <si>
    <t>0,7*9</t>
  </si>
  <si>
    <t>"pásek</t>
  </si>
  <si>
    <t>0,3*8</t>
  </si>
  <si>
    <t>0,5*4</t>
  </si>
  <si>
    <t>"pozednice</t>
  </si>
  <si>
    <t>5,8</t>
  </si>
  <si>
    <t>275</t>
  </si>
  <si>
    <t>60512132</t>
  </si>
  <si>
    <t>hranol stavební řezivo průřezu do 224cm2 přes dl 8m</t>
  </si>
  <si>
    <t>-1659521100</t>
  </si>
  <si>
    <t>2-0,29</t>
  </si>
  <si>
    <t>276</t>
  </si>
  <si>
    <t>762332133</t>
  </si>
  <si>
    <t>Montáž vázaných kcí krovů pravidelných z hraněného řeziva průřezové pl přes 224 do 288 cm2</t>
  </si>
  <si>
    <t>1920967455</t>
  </si>
  <si>
    <t>Montáž vázaných konstrukcí krovů střech pultových, sedlových, valbových, stanových čtvercového nebo obdélníkového půdorysu z řeziva hraněného průřezové plochy přes 224 do 288 cm2</t>
  </si>
  <si>
    <t>https://podminky.urs.cz/item/CS_URS_2022_01/762332133</t>
  </si>
  <si>
    <t>"vaznice</t>
  </si>
  <si>
    <t>5,8*2</t>
  </si>
  <si>
    <t>277</t>
  </si>
  <si>
    <t>60512135</t>
  </si>
  <si>
    <t>hranol stavební řezivo průřezu do 288cm2 do dl 6m</t>
  </si>
  <si>
    <t>1875586039</t>
  </si>
  <si>
    <t>0,29</t>
  </si>
  <si>
    <t>762341026</t>
  </si>
  <si>
    <t>Bednění střech rovných sklon do 60° z desek OSB tl 22 mm na pero a drážku šroubovaných na krokve</t>
  </si>
  <si>
    <t>1886148211</t>
  </si>
  <si>
    <t>Bednění střech střech rovných sklonu do 60° s vyřezáním otvorů z dřevoštěpkových desek OSB šroubovaných na krokve na pero a drážku, tloušťky desky 22 mm</t>
  </si>
  <si>
    <t>https://podminky.urs.cz/item/CS_URS_2022_01/762341026</t>
  </si>
  <si>
    <t>7,895*5,4 "S08</t>
  </si>
  <si>
    <t>278</t>
  </si>
  <si>
    <t>762395000</t>
  </si>
  <si>
    <t>Spojovací prostředky krovů, bednění, laťování, nadstřešních konstrukcí</t>
  </si>
  <si>
    <t>-766975893</t>
  </si>
  <si>
    <t>Spojovací prostředky krovů, bednění a laťování, nadstřešních konstrukcí svory, prkna, hřebíky, pásová ocel, vruty</t>
  </si>
  <si>
    <t>https://podminky.urs.cz/item/CS_URS_2022_01/762395000</t>
  </si>
  <si>
    <t>151</t>
  </si>
  <si>
    <t>762591140</t>
  </si>
  <si>
    <t>Montáž dočasného zakrytí prostupů a otvorů deskami volně kladenými</t>
  </si>
  <si>
    <t>1847004864</t>
  </si>
  <si>
    <t>Montáž dočasného zakrytí prostupů, otvorů z měkkého nebo tvrdého dřeva, volně kladenými deskami</t>
  </si>
  <si>
    <t>https://podminky.urs.cz/item/CS_URS_2022_01/762591140</t>
  </si>
  <si>
    <t>0,550*2,050</t>
  </si>
  <si>
    <t>(1,365+1,365+1,374)*2,260</t>
  </si>
  <si>
    <t>(2,570+1,355)*2,445</t>
  </si>
  <si>
    <t>1,325*3,080</t>
  </si>
  <si>
    <t>(2,224+1,473)*2,125</t>
  </si>
  <si>
    <t>1,033*2,090</t>
  </si>
  <si>
    <t>1,443*2,090</t>
  </si>
  <si>
    <t>1,429*2,090</t>
  </si>
  <si>
    <t>(1,458+0,738+1,429+0,604)*2,090</t>
  </si>
  <si>
    <t>(2,143+1,458)*2,125</t>
  </si>
  <si>
    <t>60726272</t>
  </si>
  <si>
    <t>deska dřevoštěpková OSB 3 P+D nebroušená tl 15mm</t>
  </si>
  <si>
    <t>1129865787</t>
  </si>
  <si>
    <t>56,59*1,02 'Přepočtené koeficientem množství</t>
  </si>
  <si>
    <t>153</t>
  </si>
  <si>
    <t>998762103</t>
  </si>
  <si>
    <t>Přesun hmot tonážní pro kce tesařské v objektech v přes 12 do 24 m</t>
  </si>
  <si>
    <t>1343201676</t>
  </si>
  <si>
    <t>Přesun hmot pro konstrukce tesařské stanovený z hmotnosti přesunovaného materiálu vodorovná dopravní vzdálenost do 50 m v objektech výšky přes 12 do 24 m</t>
  </si>
  <si>
    <t>https://podminky.urs.cz/item/CS_URS_2022_01/998762103</t>
  </si>
  <si>
    <t>763</t>
  </si>
  <si>
    <t>Konstrukce suché výstavby</t>
  </si>
  <si>
    <t>763111311</t>
  </si>
  <si>
    <t>SDK příčka tl 75 mm profil CW+UW 50 desky 1xA 12,5 s izolací EI 30 Rw do 45 dB</t>
  </si>
  <si>
    <t>254</t>
  </si>
  <si>
    <t>Příčka ze sádrokartonových desek s nosnou konstrukcí z jednoduchých ocelových profilů UW, CW jednoduše opláštěná deskou standardní A tl. 12,5 mm, příčka tl. 75 mm, profil 50, s izolací, EI 30, Rw do 45 dB</t>
  </si>
  <si>
    <t>https://podminky.urs.cz/item/CS_URS_2022_01/763111311</t>
  </si>
  <si>
    <t>(0,648+0,800+0,643+0,964+1,216+0,343)*3,000</t>
  </si>
  <si>
    <t>(1,294+0,412+0,491+0,982+0,786+0,655)*3,000</t>
  </si>
  <si>
    <t>155</t>
  </si>
  <si>
    <t>763111717</t>
  </si>
  <si>
    <t>SDK příčka základní penetrační nátěr (oboustranně)</t>
  </si>
  <si>
    <t>256</t>
  </si>
  <si>
    <t>Příčka ze sádrokartonových desek ostatní konstrukce a práce na příčkách ze sádrokartonových desek základní penetrační nátěr (oboustranný)</t>
  </si>
  <si>
    <t>https://podminky.urs.cz/item/CS_URS_2022_01/763111717</t>
  </si>
  <si>
    <t>763131714</t>
  </si>
  <si>
    <t>SDK podhled základní penetrační nátěr</t>
  </si>
  <si>
    <t>258</t>
  </si>
  <si>
    <t>Podhled ze sádrokartonových desek ostatní práce a konstrukce na podhledech ze sádrokartonových desek základní penetrační nátěr</t>
  </si>
  <si>
    <t>https://podminky.urs.cz/item/CS_URS_2022_01/763131714</t>
  </si>
  <si>
    <t>157</t>
  </si>
  <si>
    <t>763131765</t>
  </si>
  <si>
    <t>Příplatek k SDK podhledu za výšku zavěšení přes 0,5 do 1,0 m</t>
  </si>
  <si>
    <t>260</t>
  </si>
  <si>
    <t>Podhled ze sádrokartonových desek Příplatek k cenám za výšku zavěšení přes 0,5 do 1,0 m</t>
  </si>
  <si>
    <t>https://podminky.urs.cz/item/CS_URS_2022_01/763131765</t>
  </si>
  <si>
    <t>763131771</t>
  </si>
  <si>
    <t>Příplatek k SDK podhledu za rovinnost kvality Q3</t>
  </si>
  <si>
    <t>262</t>
  </si>
  <si>
    <t>Podhled ze sádrokartonových desek Příplatek k cenám za rovinnost kvality speciální tmelení kvality Q3</t>
  </si>
  <si>
    <t>https://podminky.urs.cz/item/CS_URS_2022_01/763131771</t>
  </si>
  <si>
    <t>159</t>
  </si>
  <si>
    <t>763135101</t>
  </si>
  <si>
    <t>Montáž SDK kazetového podhledu z kazet 600x600 mm na zavěšenou viditelnou nosnou konstrukci</t>
  </si>
  <si>
    <t>Montáž sádrokartonového podhledu kazetového demontovatelného, velikosti kazet 600x600 mm včetně zavěšené nosné konstrukce viditelné</t>
  </si>
  <si>
    <t>https://podminky.urs.cz/item/CS_URS_2022_01/763135101</t>
  </si>
  <si>
    <t>593R</t>
  </si>
  <si>
    <t>podhled kazetový tl 20mm 600x600mm</t>
  </si>
  <si>
    <t>161</t>
  </si>
  <si>
    <t>594R</t>
  </si>
  <si>
    <t>podhled kazetový, částečně pohltivý, tl 20mm 600x600mm</t>
  </si>
  <si>
    <t>1352493262</t>
  </si>
  <si>
    <t>763135701</t>
  </si>
  <si>
    <t>Příplatek k montáži SDK podhledu za montáž jedné vrstvy zvukové izolace</t>
  </si>
  <si>
    <t>Montáž sádrokartonového podhledu Příplatek k cenám: za montáž jedné vrstvy zvukové izolace</t>
  </si>
  <si>
    <t>https://podminky.urs.cz/item/CS_URS_2022_01/763135701</t>
  </si>
  <si>
    <t>163</t>
  </si>
  <si>
    <t>63509R</t>
  </si>
  <si>
    <t>role akustická a tepelně izolační ze skelných vláken tl 50mm</t>
  </si>
  <si>
    <t>225*1,02 "Přepočtené koeficientem množství</t>
  </si>
  <si>
    <t>763R01</t>
  </si>
  <si>
    <t>Úprava stávajícího podhledu v místě nového vstupu (objekt "C")</t>
  </si>
  <si>
    <t>659307170</t>
  </si>
  <si>
    <t>165</t>
  </si>
  <si>
    <t>998763303</t>
  </si>
  <si>
    <t>Přesun hmot tonážní pro sádrokartonové konstrukce v objektech v přes 12 do 24 m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</si>
  <si>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</si>
  <si>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https://podminky.urs.cz/item/CS_URS_2022_01/998763303</t>
  </si>
  <si>
    <t>764212403</t>
  </si>
  <si>
    <t>Oplechování štítu závětrnou lištou z Pz plechu rš 250 mm</t>
  </si>
  <si>
    <t>Oplechování střešních prvků z pozinkovaného plechu štítu závětrnou lištou rš 250 mm</t>
  </si>
  <si>
    <t>https://podminky.urs.cz/item/CS_URS_2022_01/764212403</t>
  </si>
  <si>
    <t>1,7 "K25</t>
  </si>
  <si>
    <t>3,1 "K26</t>
  </si>
  <si>
    <t>167</t>
  </si>
  <si>
    <t>764212436</t>
  </si>
  <si>
    <t>Oplechování rovné okapové hrany z Pz plechu rš 500 mm</t>
  </si>
  <si>
    <t>Oplechování střešních prvků z pozinkovaného plechu okapu okapovým plechem střechy rovné rš 500 mm</t>
  </si>
  <si>
    <t>https://podminky.urs.cz/item/CS_URS_2022_01/764212436</t>
  </si>
  <si>
    <t>11 "K21</t>
  </si>
  <si>
    <t>4,3 "K22</t>
  </si>
  <si>
    <t>11,2 "K23</t>
  </si>
  <si>
    <t>13,7 "K24</t>
  </si>
  <si>
    <t>764214611</t>
  </si>
  <si>
    <t>Oplechování horních ploch a atik bez rohů z Pz s povrch úpravou mechanicky kotvené rš přes 800 mm</t>
  </si>
  <si>
    <t>Oplechování horních ploch zdí a nadezdívek (atik) z pozinkovaného plechu s povrchovou úpravou mechanicky kotvené přes rš 800 mm</t>
  </si>
  <si>
    <t>https://podminky.urs.cz/item/CS_URS_2022_01/764214611</t>
  </si>
  <si>
    <t>9,8*0,8+9,8*0,17*2 "k6</t>
  </si>
  <si>
    <t>31,9*0,8+31,9*0,17*2 "K7</t>
  </si>
  <si>
    <t>22,6*0,8+22,6*0,17*2 "K8</t>
  </si>
  <si>
    <t>1,8*0,6+1,8*0,17*2 "K10</t>
  </si>
  <si>
    <t>9*0,85+9*0,17+9*0,2 "K9</t>
  </si>
  <si>
    <t>4,1*1,15 "K27</t>
  </si>
  <si>
    <t>12*0,7+12*0,2+12*0,17 "K18</t>
  </si>
  <si>
    <t>9*0,85+9*0,2+9*0,17 "K19</t>
  </si>
  <si>
    <t>12*0,85+12*0,2+12*0,17 "K20</t>
  </si>
  <si>
    <t>169</t>
  </si>
  <si>
    <t>764216604</t>
  </si>
  <si>
    <t>Oplechování rovných parapetů mechanicky kotvené z Pz s povrchovou úpravou rš 330 mm</t>
  </si>
  <si>
    <t>Oplechování parapetů z pozinkovaného plechu s povrchovou úpravou rovných mechanicky kotvené, bez rohů rš 330 mm</t>
  </si>
  <si>
    <t>https://podminky.urs.cz/item/CS_URS_2022_01/764216604</t>
  </si>
  <si>
    <t>3*18 "K1</t>
  </si>
  <si>
    <t>14*1,5 "K2</t>
  </si>
  <si>
    <t>3*1,48 "K3</t>
  </si>
  <si>
    <t>5*4,5 "k4</t>
  </si>
  <si>
    <t>3*0,75 "K5</t>
  </si>
  <si>
    <t>764511601</t>
  </si>
  <si>
    <t>Žlab podokapní půlkruhový z Pz s povrchovou úpravou rš 280 mm</t>
  </si>
  <si>
    <t>Žlab podokapní z pozinkovaného plechu s povrchovou úpravou včetně háků a čel půlkruhový do rš 280 mm</t>
  </si>
  <si>
    <t>https://podminky.urs.cz/item/CS_URS_2022_01/764511601</t>
  </si>
  <si>
    <t>10,7 "K11</t>
  </si>
  <si>
    <t>13,5 "K12</t>
  </si>
  <si>
    <t>16,1 "K13</t>
  </si>
  <si>
    <t>4,1 "K28</t>
  </si>
  <si>
    <t>171</t>
  </si>
  <si>
    <t>764511643</t>
  </si>
  <si>
    <t>Kotlík oválný (trychtýřový) pro podokapní žlaby z Pz s povrchovou úpravou 330/120 mm</t>
  </si>
  <si>
    <t>288</t>
  </si>
  <si>
    <t>Žlab podokapní z pozinkovaného plechu s povrchovou úpravou včetně háků a čel kotlík oválný (trychtýřový), rš žlabu/průměr svodu 330/120 mm</t>
  </si>
  <si>
    <t>https://podminky.urs.cz/item/CS_URS_2022_01/764511643</t>
  </si>
  <si>
    <t>764518623</t>
  </si>
  <si>
    <t>Svody kruhové včetně objímek, kolen, odskoků z Pz s povrchovou úpravou průměru 120 mm</t>
  </si>
  <si>
    <t>290</t>
  </si>
  <si>
    <t>Svod z pozinkovaného plechu s upraveným povrchem včetně objímek, kolen a odskoků kruhový, průměru 120 mm</t>
  </si>
  <si>
    <t>https://podminky.urs.cz/item/CS_URS_2022_01/764518623</t>
  </si>
  <si>
    <t>14*2 "K14</t>
  </si>
  <si>
    <t>13*1 "K15</t>
  </si>
  <si>
    <t>13*2 "K16</t>
  </si>
  <si>
    <t>2,5*1 "K17</t>
  </si>
  <si>
    <t>3,7 "K29</t>
  </si>
  <si>
    <t>263</t>
  </si>
  <si>
    <t>764518R</t>
  </si>
  <si>
    <t>Svod z poplastovaného plechu s upraveným povrchem včetně objímek, kolen a odskoků kruhový, průměru 120 mm</t>
  </si>
  <si>
    <t>-1932541055</t>
  </si>
  <si>
    <t>Poznámka k položce:_x000d_
OKAPOVÝ SVOD_x000d_
- poplastovaný plech_x000d_
- tl. plechu 1,7 mm_x000d_
- barva: šedá (RAL 7046)_x000d_
- Ø 120_x000d_
- výška: 12 550 mm_x000d_
- Včetně příslušenství (sběrný kalich, objímky, kotvy,_x000d_
lapače střešních splavenin)</t>
  </si>
  <si>
    <t>12,55" K34</t>
  </si>
  <si>
    <t>173</t>
  </si>
  <si>
    <t>998764103</t>
  </si>
  <si>
    <t>Přesun hmot tonážní pro konstrukce klempířské v objektech v přes 12 do 24 m</t>
  </si>
  <si>
    <t>292</t>
  </si>
  <si>
    <t>Přesun hmot pro konstrukce klempířské stanovený z hmotnosti přesunovaného materiálu vodorovná dopravní vzdálenost do 50 m v objektech výšky přes 12 do 24 m</t>
  </si>
  <si>
    <t>https://podminky.urs.cz/item/CS_URS_2022_01/998764103</t>
  </si>
  <si>
    <t>765151001</t>
  </si>
  <si>
    <t>Montáž krytiny bitumenové ze šindelů na bednění sklonu do 20°</t>
  </si>
  <si>
    <t>-1174495668</t>
  </si>
  <si>
    <t>Montáž krytiny bitumenové ze šindelů na bednění, sklonu do 20°</t>
  </si>
  <si>
    <t>https://podminky.urs.cz/item/CS_URS_2022_01/765151001</t>
  </si>
  <si>
    <t>175</t>
  </si>
  <si>
    <t>62866518</t>
  </si>
  <si>
    <t>šindel asfaltový na skelné vložce laminovaný tvar obdélník,čtverec barevný</t>
  </si>
  <si>
    <t>-1425538931</t>
  </si>
  <si>
    <t>36,873*1,03 'Přepočtené koeficientem množství</t>
  </si>
  <si>
    <t>765151021</t>
  </si>
  <si>
    <t>Montáž krytiny bitumenové okapová hrana ze šindelů</t>
  </si>
  <si>
    <t>-713809388</t>
  </si>
  <si>
    <t>Montáž krytiny bitumenové ze šindelů okapové hrany na plech</t>
  </si>
  <si>
    <t>https://podminky.urs.cz/item/CS_URS_2022_01/765151021</t>
  </si>
  <si>
    <t>177</t>
  </si>
  <si>
    <t>998765103</t>
  </si>
  <si>
    <t>Přesun hmot tonážní pro krytiny skládané v objektech v přes 12 do 24 m</t>
  </si>
  <si>
    <t>80525977</t>
  </si>
  <si>
    <t>Přesun hmot pro krytiny skládané stanovený z hmotnosti přesunovaného materiálu vodorovná dopravní vzdálenost do 50 m na objektech výšky přes 12 do 24 m</t>
  </si>
  <si>
    <t>https://podminky.urs.cz/item/CS_URS_2022_01/998765103</t>
  </si>
  <si>
    <t>766</t>
  </si>
  <si>
    <t>Konstrukce truhlářské</t>
  </si>
  <si>
    <t>D07</t>
  </si>
  <si>
    <t>Vnitřní dveře CPL laminát, MDF desky, dvoukřídlé vč. zárubně EW15DP3-C2 1800x1970 D+M</t>
  </si>
  <si>
    <t>294</t>
  </si>
  <si>
    <t>Vnitřní dveře dřevěné dvoukřídlé vč. zárubně EW15DP3-C2 1800x1970 D+M</t>
  </si>
  <si>
    <t>"Viz. výpis prvků D07</t>
  </si>
  <si>
    <t>179</t>
  </si>
  <si>
    <t>D08</t>
  </si>
  <si>
    <t>Vnitřní dveře CPL laminát, MDF desky, dvoukřídlé vč. zárubně EI30DP3-C2 1800x1970 D+M</t>
  </si>
  <si>
    <t>296</t>
  </si>
  <si>
    <t>Vnitřní dveře dřevěné dvoukřídlé vč. zárubně EI30DP3-C2 1800x1970 D+M</t>
  </si>
  <si>
    <t>"Viz. výpis prvků D08</t>
  </si>
  <si>
    <t>D09</t>
  </si>
  <si>
    <t>Vnitřní dveře CPL laminát, MDF desky, dvoukřídlé vč. zárubně EW30DP3-C2 1400x1970 D+M</t>
  </si>
  <si>
    <t>298</t>
  </si>
  <si>
    <t>Vnitřní dveře dřevěné dvoukřídlé vč. zárubně EW30DP3-C2 1400x1970 D+M</t>
  </si>
  <si>
    <t>"Viz. výpis prvků D09</t>
  </si>
  <si>
    <t>181</t>
  </si>
  <si>
    <t>D10</t>
  </si>
  <si>
    <t>Vnitřní dveře CPL laminát, MDF desky, dvoukřídlé vč. zárubně EI30DP3-C2 1400x1970 D+M</t>
  </si>
  <si>
    <t>300</t>
  </si>
  <si>
    <t>Vnitřní dveře dřevěné dvoukřídlé vč. zárubně EI30DP3-C2 1400x1970 D+M</t>
  </si>
  <si>
    <t>"Viz. výpis prvků D10</t>
  </si>
  <si>
    <t>D11</t>
  </si>
  <si>
    <t>302</t>
  </si>
  <si>
    <t>"Viz. výpis prvků D11</t>
  </si>
  <si>
    <t>183</t>
  </si>
  <si>
    <t>D12</t>
  </si>
  <si>
    <t>Vnitřní dveře CPL laminát, MDF desky, dvoukřídlé vč. zárubně EI30DP3-C2 1500x2500 D+M</t>
  </si>
  <si>
    <t>304</t>
  </si>
  <si>
    <t>Vnitřní dveře dřevěné dvoukřídlé vč. zárubně EI30DP3-C2 1500x2500 D+M</t>
  </si>
  <si>
    <t>"Viz. výpis prvků D12</t>
  </si>
  <si>
    <t>184</t>
  </si>
  <si>
    <t>D13</t>
  </si>
  <si>
    <t>Vnitřní dveře CPL laminát, MDF desky, dvoukřídlé vč. zárubně 1500x2500 D+M</t>
  </si>
  <si>
    <t>306</t>
  </si>
  <si>
    <t>Vnitřní dveře dřevěné dvoukřídlé vč. zárubně 1500x2500 D+M</t>
  </si>
  <si>
    <t>"Viz. výpis prvků D13</t>
  </si>
  <si>
    <t>185</t>
  </si>
  <si>
    <t>D14</t>
  </si>
  <si>
    <t>Vnitřní dveře CPL laminát, MDF desky, jednokřídlé vč. zárubně EI30DP3-C2 900x1970 D+M</t>
  </si>
  <si>
    <t>308</t>
  </si>
  <si>
    <t>Vnitřní dveře dřevěné jednokřídlé vč. zárubně EI30DP3-C2 900x1970 D+M</t>
  </si>
  <si>
    <t>"Viz. výpis prvků D14</t>
  </si>
  <si>
    <t>186</t>
  </si>
  <si>
    <t>D15</t>
  </si>
  <si>
    <t>Vnitřní dveře CPL laminát, MDF desky, jednokřídlé vč. zárubně EW30DP3-C2 900x1970 D+M</t>
  </si>
  <si>
    <t>310</t>
  </si>
  <si>
    <t>Vnitřní dveře dřevěné jednokřídlé vč. zárubně EW30DP3-C2 900x1970 D+M</t>
  </si>
  <si>
    <t>"Viz. výpis prvků D15</t>
  </si>
  <si>
    <t>187</t>
  </si>
  <si>
    <t>D16</t>
  </si>
  <si>
    <t>Vnitřní dveře CPL laminát, MDF desky, jednokřídlé vč. zárubně EI15DP1-C2 900x1970 D+M</t>
  </si>
  <si>
    <t>312</t>
  </si>
  <si>
    <t>Vnitřní dveře dřevěné jednokřídlé vč. zárubně EI15DP1-C2 900x1970 D+M</t>
  </si>
  <si>
    <t>"Viz. výpis prvků D16</t>
  </si>
  <si>
    <t>188</t>
  </si>
  <si>
    <t>D17</t>
  </si>
  <si>
    <t>Vnitřní dveře plastové jednokřídlé s nadsvětlíkem 900x3555 D+M</t>
  </si>
  <si>
    <t>314</t>
  </si>
  <si>
    <t>Vnitřní dveře dřevěné jednokřídlé vč. zárubně 900x1970 D+M</t>
  </si>
  <si>
    <t>"Viz. výpis prvků D17</t>
  </si>
  <si>
    <t>189</t>
  </si>
  <si>
    <t>D18</t>
  </si>
  <si>
    <t>Vnitřní dveře CPL laminát, MDF desky, jednokřídlé vč. zárubně EI30DP3-C2 800x1970 D+M</t>
  </si>
  <si>
    <t>316</t>
  </si>
  <si>
    <t>Vnitřní dveře dřevěné jednokřídlé vč. zárubně EI30DP3-C2 800x1970 D+M</t>
  </si>
  <si>
    <t>"Viz. výpis prvků D18</t>
  </si>
  <si>
    <t>D19</t>
  </si>
  <si>
    <t>Vnitřní dveře CPL laminát, MDF desky, jednokřídlé vč. zárubně 800x1970 D+M</t>
  </si>
  <si>
    <t>318</t>
  </si>
  <si>
    <t>Vnitřní dveře dřevěné jednokřídlé vč. zárubně 800x1970 D+M</t>
  </si>
  <si>
    <t>"Viz. výpis prvků D19</t>
  </si>
  <si>
    <t>191</t>
  </si>
  <si>
    <t>D20</t>
  </si>
  <si>
    <t>Vnitřní dveře CPL laminát, MDF desky, jednokřídlé vč. zárubně 700x1970 D+M</t>
  </si>
  <si>
    <t>320</t>
  </si>
  <si>
    <t>Vnitřní dveře dřevěné jednokřídlé vč. zárubně 700x1970 D+M</t>
  </si>
  <si>
    <t>"Viz. výpis prvků D20</t>
  </si>
  <si>
    <t>O01</t>
  </si>
  <si>
    <t>Okno plastové 3000x2000 D+M</t>
  </si>
  <si>
    <t>322</t>
  </si>
  <si>
    <t>"Viz. výpis prvků O01</t>
  </si>
  <si>
    <t>193</t>
  </si>
  <si>
    <t>O02</t>
  </si>
  <si>
    <t>Okno hliníkové 3000x2000 EI60DP1 D+M</t>
  </si>
  <si>
    <t>324</t>
  </si>
  <si>
    <t>Okno hliníkové 3000x2000 D+M</t>
  </si>
  <si>
    <t>"Viz. výpis prvků O02</t>
  </si>
  <si>
    <t>O03</t>
  </si>
  <si>
    <t>Okno hliníkové 1500x2000 EI60DP1 D+M</t>
  </si>
  <si>
    <t>326</t>
  </si>
  <si>
    <t>Okno hliníkové 1500x2000 D+M</t>
  </si>
  <si>
    <t>"Viz. výpis prvků O03</t>
  </si>
  <si>
    <t>195</t>
  </si>
  <si>
    <t>O04</t>
  </si>
  <si>
    <t>Okno hliníkové 1480x2125 EI60DP1 D+M</t>
  </si>
  <si>
    <t>328</t>
  </si>
  <si>
    <t>Okno hliníkové 1480x2125 D+M</t>
  </si>
  <si>
    <t>"Viz. výpis prvků O04</t>
  </si>
  <si>
    <t>O05</t>
  </si>
  <si>
    <t>Okno plastové 4500x2000 D+M</t>
  </si>
  <si>
    <t>330</t>
  </si>
  <si>
    <t>"Viz. výpis prvků O05</t>
  </si>
  <si>
    <t>197</t>
  </si>
  <si>
    <t>O06</t>
  </si>
  <si>
    <t>Okno plastové 1500x2000 D+M</t>
  </si>
  <si>
    <t>332</t>
  </si>
  <si>
    <t>"Viz. výpis prvků O06</t>
  </si>
  <si>
    <t>O07</t>
  </si>
  <si>
    <t>Okno plastové 750x750 D+M</t>
  </si>
  <si>
    <t>334</t>
  </si>
  <si>
    <t>"Viz. výpis prvků O07</t>
  </si>
  <si>
    <t>199</t>
  </si>
  <si>
    <t>O08</t>
  </si>
  <si>
    <t>Okno plastové 1500x750 D+M</t>
  </si>
  <si>
    <t>336</t>
  </si>
  <si>
    <t>"Viz. výpis prvků O08</t>
  </si>
  <si>
    <t>O09</t>
  </si>
  <si>
    <t>Okno plastové 900x1000 D+M</t>
  </si>
  <si>
    <t>338</t>
  </si>
  <si>
    <t>"Viz. výpis prvků O09</t>
  </si>
  <si>
    <t>201</t>
  </si>
  <si>
    <t>O10</t>
  </si>
  <si>
    <t>340</t>
  </si>
  <si>
    <t>"Viz. výpis prvků O10</t>
  </si>
  <si>
    <t>O11</t>
  </si>
  <si>
    <t>Okno plastové 1500x1000 D+M</t>
  </si>
  <si>
    <t>342</t>
  </si>
  <si>
    <t>"Viz. výpis prvků O11</t>
  </si>
  <si>
    <t>203</t>
  </si>
  <si>
    <t>O12</t>
  </si>
  <si>
    <t>Okno plastové 1500x1500 D+M</t>
  </si>
  <si>
    <t>344</t>
  </si>
  <si>
    <t>"Viz. výpis prvků O12</t>
  </si>
  <si>
    <t>O13</t>
  </si>
  <si>
    <t>Okno hliníkové 1480x2125 EI45DP1 D+M</t>
  </si>
  <si>
    <t>346</t>
  </si>
  <si>
    <t>"Viz. výpis prvků O13</t>
  </si>
  <si>
    <t>205</t>
  </si>
  <si>
    <t>O14</t>
  </si>
  <si>
    <t>Okno hliníkové 1500x2000 EI45DP1 D+M</t>
  </si>
  <si>
    <t>348</t>
  </si>
  <si>
    <t>"Viz. výpis prvků O14</t>
  </si>
  <si>
    <t>O18</t>
  </si>
  <si>
    <t>Okno hliníkové 1480x2125 EI30DP1 D+M</t>
  </si>
  <si>
    <t>350</t>
  </si>
  <si>
    <t>"Viz. výpis prvků O18</t>
  </si>
  <si>
    <t>207</t>
  </si>
  <si>
    <t>O19</t>
  </si>
  <si>
    <t>Okno plastové 900x2355 D+M</t>
  </si>
  <si>
    <t>352</t>
  </si>
  <si>
    <t>"Viz. výpis prvků O19</t>
  </si>
  <si>
    <t>O20</t>
  </si>
  <si>
    <t>Okno plastové 1180x2355 D+M</t>
  </si>
  <si>
    <t>354</t>
  </si>
  <si>
    <t>"Viz. výpis prvků O20</t>
  </si>
  <si>
    <t>209</t>
  </si>
  <si>
    <t>O21</t>
  </si>
  <si>
    <t>Okno střešní plastové 1200x1200 D+M</t>
  </si>
  <si>
    <t>356</t>
  </si>
  <si>
    <t>"Viz. výpis prvků O21</t>
  </si>
  <si>
    <t>998766203</t>
  </si>
  <si>
    <t>Přesun hmot procentní pro kce truhlářské v objektech v přes 12 do 24 m</t>
  </si>
  <si>
    <t>%</t>
  </si>
  <si>
    <t>358</t>
  </si>
  <si>
    <t>Přesun hmot pro konstrukce truhlářské stanovený procentní sazbou (%) z ceny vodorovná dopravní vzdálenost do 50 m v objektech výšky přes 12 do 24 m</t>
  </si>
  <si>
    <t>https://podminky.urs.cz/item/CS_URS_2022_01/998766203</t>
  </si>
  <si>
    <t>767</t>
  </si>
  <si>
    <t>Konstrukce zámečnické</t>
  </si>
  <si>
    <t>211</t>
  </si>
  <si>
    <t>767531111</t>
  </si>
  <si>
    <t>Montáž vstupních kovových nebo plastových rohoží čistících zón</t>
  </si>
  <si>
    <t>360</t>
  </si>
  <si>
    <t>Montáž vstupních čistících zón z rohoží kovových nebo plastových</t>
  </si>
  <si>
    <t>https://podminky.urs.cz/item/CS_URS_2022_01/767531111</t>
  </si>
  <si>
    <t>1,6*1+1,6*1,6</t>
  </si>
  <si>
    <t>69752001</t>
  </si>
  <si>
    <t>rohož vstupní provedení hliník standard 27 mm</t>
  </si>
  <si>
    <t>362</t>
  </si>
  <si>
    <t>D01</t>
  </si>
  <si>
    <t>Vstupní dveře dvoukřídlé, hliník 3875x1600 D+M</t>
  </si>
  <si>
    <t>366</t>
  </si>
  <si>
    <t>"Viz. výpis prvků D01</t>
  </si>
  <si>
    <t>215</t>
  </si>
  <si>
    <t>D02</t>
  </si>
  <si>
    <t>Sekční garážová vrata 3000x2050 D+M</t>
  </si>
  <si>
    <t>368</t>
  </si>
  <si>
    <t>"Viz. výpis prvků D02</t>
  </si>
  <si>
    <t>D03</t>
  </si>
  <si>
    <t>Sekční garážová vrata 2000x2500 D+M</t>
  </si>
  <si>
    <t>370</t>
  </si>
  <si>
    <t>"Viz. výpis prvků D03</t>
  </si>
  <si>
    <t>217</t>
  </si>
  <si>
    <t>D04</t>
  </si>
  <si>
    <t xml:space="preserve">D+M Sekční garážová vrata 3000x2960, intergrované otevíravé dveře 900/2050 </t>
  </si>
  <si>
    <t>372</t>
  </si>
  <si>
    <t>"Viz. výpis prvků D04</t>
  </si>
  <si>
    <t>D05</t>
  </si>
  <si>
    <t>Roletová garážová vrata 2000x2500 D+M</t>
  </si>
  <si>
    <t>374</t>
  </si>
  <si>
    <t>"Viz. výpis prvků D05</t>
  </si>
  <si>
    <t>219</t>
  </si>
  <si>
    <t>D06</t>
  </si>
  <si>
    <t>Vnitřní dveře dvoukřídlé, hliník 2000x2500 D+M</t>
  </si>
  <si>
    <t>376</t>
  </si>
  <si>
    <t>"Viz. výpis prvků D06</t>
  </si>
  <si>
    <t>K30-K32</t>
  </si>
  <si>
    <t>Nerezové kulaté madlo D+M</t>
  </si>
  <si>
    <t>378</t>
  </si>
  <si>
    <t>"Viz. výpis prvků K30 - K32</t>
  </si>
  <si>
    <t>2,5*6+2*4+1,5*4</t>
  </si>
  <si>
    <t>221</t>
  </si>
  <si>
    <t>K33</t>
  </si>
  <si>
    <t>Schodiště pozinkované budova "C" D+M</t>
  </si>
  <si>
    <t>380</t>
  </si>
  <si>
    <t>"Viz. výpis prvků K33</t>
  </si>
  <si>
    <t>O15</t>
  </si>
  <si>
    <t>Okno hliníkové 1300x3875 D+M</t>
  </si>
  <si>
    <t>382</t>
  </si>
  <si>
    <t>"Viz. výpis prvků O15</t>
  </si>
  <si>
    <t>223</t>
  </si>
  <si>
    <t>O16</t>
  </si>
  <si>
    <t>Okno hliníkové 1200x3875 D+M</t>
  </si>
  <si>
    <t>384</t>
  </si>
  <si>
    <t>"Viz. výpis prvků O16</t>
  </si>
  <si>
    <t>O17</t>
  </si>
  <si>
    <t>Okno hliníkové 2700x3875 D+M</t>
  </si>
  <si>
    <t>386</t>
  </si>
  <si>
    <t>"Viz. výpis prvků O17</t>
  </si>
  <si>
    <t>225</t>
  </si>
  <si>
    <t>Z1</t>
  </si>
  <si>
    <t>Venkovní žaluzie, elektrický pohon D+M</t>
  </si>
  <si>
    <t>388</t>
  </si>
  <si>
    <t>"Viz. výpis prvků Z1-Z3</t>
  </si>
  <si>
    <t>3*2*6</t>
  </si>
  <si>
    <t>4,5*2*3</t>
  </si>
  <si>
    <t>1,5*2*6</t>
  </si>
  <si>
    <t>Z4</t>
  </si>
  <si>
    <t>Výlez na plochou střechu 900x600 D+M</t>
  </si>
  <si>
    <t>390</t>
  </si>
  <si>
    <t>"Viz. výpis prvků Z4</t>
  </si>
  <si>
    <t>227</t>
  </si>
  <si>
    <t>Z5</t>
  </si>
  <si>
    <t>Záchytný systém D+M</t>
  </si>
  <si>
    <t>392</t>
  </si>
  <si>
    <t>"Viz. výpis prvků Z5</t>
  </si>
  <si>
    <t>Z6</t>
  </si>
  <si>
    <t>Světlík na střechu pro odvětrání CHÚC 1380x1380, elektronické ovládání D+M</t>
  </si>
  <si>
    <t>394</t>
  </si>
  <si>
    <t>"Viz. výpis prvků Z6</t>
  </si>
  <si>
    <t>229</t>
  </si>
  <si>
    <t>Z7</t>
  </si>
  <si>
    <t>Vnitřní žaluzie, hlinikové lamely, manuální ovládání D+M</t>
  </si>
  <si>
    <t>396</t>
  </si>
  <si>
    <t>"Viz. výpis prvků Z7</t>
  </si>
  <si>
    <t>3*2*11</t>
  </si>
  <si>
    <t>1,5*2*4</t>
  </si>
  <si>
    <t>1,48*2,115*2</t>
  </si>
  <si>
    <t>998767203</t>
  </si>
  <si>
    <t>Přesun hmot procentní pro zámečnické konstrukce v objektech v přes 12 do 24 m</t>
  </si>
  <si>
    <t>364</t>
  </si>
  <si>
    <t>Přesun hmot pro zámečnické konstrukce stanovený procentní sazbou (%) z ceny vodorovná dopravní vzdálenost do 50 m v objektech výšky přes 12 do 24 m</t>
  </si>
  <si>
    <t>https://podminky.urs.cz/item/CS_URS_2022_01/998767203</t>
  </si>
  <si>
    <t>231</t>
  </si>
  <si>
    <t>771121011</t>
  </si>
  <si>
    <t>Nátěr penetrační na podlahu</t>
  </si>
  <si>
    <t>398</t>
  </si>
  <si>
    <t>Příprava podkladu před provedením dlažby nátěr penetrační na podlahu</t>
  </si>
  <si>
    <t>https://podminky.urs.cz/item/CS_URS_2022_01/771121011</t>
  </si>
  <si>
    <t>771151011</t>
  </si>
  <si>
    <t>Samonivelační stěrka podlah pevnosti 20 MPa tl 3 mm</t>
  </si>
  <si>
    <t>400</t>
  </si>
  <si>
    <t>Příprava podkladu před provedením dlažby samonivelační stěrka min.pevnosti 20 MPa, tloušťky do 3 mm</t>
  </si>
  <si>
    <t>https://podminky.urs.cz/item/CS_URS_2022_01/771151011</t>
  </si>
  <si>
    <t>233</t>
  </si>
  <si>
    <t>771474112</t>
  </si>
  <si>
    <t>Montáž soklů z dlaždic keramických rovných flexibilní lepidlo v přes 65 do 90 mm</t>
  </si>
  <si>
    <t>402</t>
  </si>
  <si>
    <t>Montáž soklů z dlaždic keramických lepených flexibilním lepidlem rovných, výšky přes 65 do 90 mm</t>
  </si>
  <si>
    <t>https://podminky.urs.cz/item/CS_URS_2022_01/771474112</t>
  </si>
  <si>
    <t>(3,917+1,539+3,932)</t>
  </si>
  <si>
    <t>(3,947+5,081+3,918)+(2,460+2,010+2,489)</t>
  </si>
  <si>
    <t>59761338</t>
  </si>
  <si>
    <t>sokl-dlažba keramická slinutá hladká do interiéru i exteriéru 445x85mm</t>
  </si>
  <si>
    <t>404</t>
  </si>
  <si>
    <t>29,293*2,475 "Přepočtené koeficientem množství</t>
  </si>
  <si>
    <t>235</t>
  </si>
  <si>
    <t>771574111</t>
  </si>
  <si>
    <t>Montáž podlah keramických hladkých lepených flexibilním lepidlem do 9 ks/m2</t>
  </si>
  <si>
    <t>406</t>
  </si>
  <si>
    <t>Montáž podlah z dlaždic keramických lepených flexibilním lepidlem maloformátových hladkých přes 6 do 9 ks/m2</t>
  </si>
  <si>
    <t>https://podminky.urs.cz/item/CS_URS_2022_01/771574111</t>
  </si>
  <si>
    <t>6,04+3,31+1,8+3,91+7,65+7,3+1,38+1,39+2,39</t>
  </si>
  <si>
    <t>15,31+10,83+7,64+6,9+1,38+1,4+2,4+1,58+2,08+1,86</t>
  </si>
  <si>
    <t>10,83+7,43+6,65+1,39+1,4+2,8+4,34</t>
  </si>
  <si>
    <t>59761011</t>
  </si>
  <si>
    <t>dlažba keramická slinutá hladká do interiéru i exteriéru do 9ks/m2</t>
  </si>
  <si>
    <t>408</t>
  </si>
  <si>
    <t>121,39*1,1 "Přepočtené koeficientem množství</t>
  </si>
  <si>
    <t>237</t>
  </si>
  <si>
    <t>771577113</t>
  </si>
  <si>
    <t>Příplatek k montáži podlah keramických lepených flexibilním lepidlem za spárování bílým cementem</t>
  </si>
  <si>
    <t>410</t>
  </si>
  <si>
    <t>Montáž podlah z dlaždic keramických lepených flexibilním lepidlem Příplatek k cenám za spárování cement bílý</t>
  </si>
  <si>
    <t>https://podminky.urs.cz/item/CS_URS_2022_01/771577113</t>
  </si>
  <si>
    <t>771591112</t>
  </si>
  <si>
    <t>Izolace pod dlažbu nátěrem nebo stěrkou ve dvou vrstvách</t>
  </si>
  <si>
    <t>412</t>
  </si>
  <si>
    <t>Izolace podlahy pod dlažbu nátěrem nebo stěrkou ve dvou vrstvách</t>
  </si>
  <si>
    <t>https://podminky.urs.cz/item/CS_URS_2022_01/771591112</t>
  </si>
  <si>
    <t>239</t>
  </si>
  <si>
    <t>771592011</t>
  </si>
  <si>
    <t>Čištění vnitřních ploch podlah nebo schodišť po položení dlažby chemickými prostředky</t>
  </si>
  <si>
    <t>414</t>
  </si>
  <si>
    <t>Čištění vnitřních ploch po položení dlažby podlah nebo schodišť chemickými prostředky</t>
  </si>
  <si>
    <t>https://podminky.urs.cz/item/CS_URS_2022_01/771592011</t>
  </si>
  <si>
    <t>998771103</t>
  </si>
  <si>
    <t>Přesun hmot tonážní pro podlahy z dlaždic v objektech v přes 12 do 24 m</t>
  </si>
  <si>
    <t>416</t>
  </si>
  <si>
    <t>Přesun hmot pro podlahy z dlaždic stanovený z hmotnosti přesunovaného materiálu vodorovná dopravní vzdálenost do 50 m v objektech výšky přes 12 do 24 m</t>
  </si>
  <si>
    <t>https://podminky.urs.cz/item/CS_URS_2022_01/998771103</t>
  </si>
  <si>
    <t>241</t>
  </si>
  <si>
    <t>776111311</t>
  </si>
  <si>
    <t>Vysátí podkladu povlakových podlah</t>
  </si>
  <si>
    <t>418</t>
  </si>
  <si>
    <t>Příprava podkladu vysátí podlah</t>
  </si>
  <si>
    <t>https://podminky.urs.cz/item/CS_URS_2022_01/776111311</t>
  </si>
  <si>
    <t>776121112</t>
  </si>
  <si>
    <t>Vodou ředitelná penetrace savého podkladu povlakových podlah</t>
  </si>
  <si>
    <t>420</t>
  </si>
  <si>
    <t>Příprava podkladu penetrace vodou ředitelná podlah</t>
  </si>
  <si>
    <t>https://podminky.urs.cz/item/CS_URS_2022_01/776121112</t>
  </si>
  <si>
    <t>243</t>
  </si>
  <si>
    <t>776141111</t>
  </si>
  <si>
    <t>Vyrovnání podkladu povlakových podlah stěrkou pevnosti 20 MPa tl do 3 mm</t>
  </si>
  <si>
    <t>422</t>
  </si>
  <si>
    <t>Příprava podkladu vyrovnání samonivelační stěrkou podlah min.pevnosti 20 MPa, tloušťky do 3 mm</t>
  </si>
  <si>
    <t>https://podminky.urs.cz/item/CS_URS_2022_01/776141111</t>
  </si>
  <si>
    <t>776221111</t>
  </si>
  <si>
    <t>Lepení pásů z PVC standardním lepidlem</t>
  </si>
  <si>
    <t>424</t>
  </si>
  <si>
    <t>Montáž podlahovin z PVC lepením standardním lepidlem z pásů standardních</t>
  </si>
  <si>
    <t>https://podminky.urs.cz/item/CS_URS_2022_01/776221111</t>
  </si>
  <si>
    <t>10,75+5,67+37,71+7,93+7,64+122,73+10,42+16,12+3,84+8,8+71,24</t>
  </si>
  <si>
    <t>35,68+33,03+7,94+7,64+65,84+54,24+124,69+28,54+3,85+14,31+14,7+14,68+4,93+13,76</t>
  </si>
  <si>
    <t>35,13+15,03+27,36+15,31+55,04+96,32+28,54+7,64+7,94+28,55+84,24+14,26+30,11</t>
  </si>
  <si>
    <t>245</t>
  </si>
  <si>
    <t>28411141</t>
  </si>
  <si>
    <t xml:space="preserve">PVC vinyl homogenní protiskluzná se vsypem a výztuž. vrstvou tl 2.00mm nášlapná vrstva 2.00mm, hořlavost Bfl-s1, třída zátěže 34/43, útlum 7dB, bodová zátěž  ≤ 0.10mm, protiskluznost R10</t>
  </si>
  <si>
    <t>426</t>
  </si>
  <si>
    <t>1172,15*1,1 "Přepočtené koeficientem množství</t>
  </si>
  <si>
    <t>776411111</t>
  </si>
  <si>
    <t>Montáž obvodových soklíků výšky do 80 mm</t>
  </si>
  <si>
    <t>428</t>
  </si>
  <si>
    <t>Montáž soklíků lepením obvodových, výšky do 80 mm</t>
  </si>
  <si>
    <t>https://podminky.urs.cz/item/CS_URS_2022_01/776411111</t>
  </si>
  <si>
    <t>(0,280+4,020+2,481)+(1,068+0,486)+(2,709+0,604)+(0,456+0,361)+0,582+(0,147+0,309)+(0,295+5,625+0,832)+0,942+0,677+0,663+(0,302+0,353)+(5,043+0,214)</t>
  </si>
  <si>
    <t>(0,228+3,291+0,317)+0,486+4,557+(1,230+2,275+0,663+0,184+2,680+2,459+1,163)+(0,243+2,393+3,136+2,415+1,936)+(4,447+13,923+8,813+13,893+0,456)+1,929</t>
  </si>
  <si>
    <t>(1,635+3,475+2,945+3,446+0,471)+(0,221+1,988+3,136+2,975+4,565+2,371)+(1,679+0,265)+(0,236+1,576+2,415+1,561+0,206)+(12,119+5,949+5,124)+2,871+1,944</t>
  </si>
  <si>
    <t>1,944+1,929+(0,387+3,737+1,638+3,681+0,239)</t>
  </si>
  <si>
    <t>(0,262+3,289+0,311)+0,491+(4,369+0,262)+(0,327+4,353+0,507)+0,376+0,704+0,458+0,344+0,540+(3,551+0,311)+(2,438+0,393)+(11,750+0,295)+(0,278+0,311)</t>
  </si>
  <si>
    <t>3,502+5,368+(1,882+2,324+3,158+2,357+0,327)+(0,425+2,389+3,142+2,357+0,507)+1,391+(7,037+7,462+6,971)+(0,393+7,380+0,393)+(7,053+0,442)+(4,729+8,755)</t>
  </si>
  <si>
    <t>(6,071+0,245)+(0,311+8,526+14,696+8,231+1,113+0,344+4,566)+0,278+4,811+1,506+(0,327+4,304+6,611+4,369+3,093)+(0,605+1,636+0,327)+(0,295+1,473+0,507)</t>
  </si>
  <si>
    <t>1,375+2,324+1,506+(0,295+4,124)+0,884+(0,884+4,991+2,847+4,942+0,982)+(0,982+5,089+2,880+5,171+0,982)+(1,440+1,849+2,422+1,882+0,196)+(2,127+2,618)</t>
  </si>
  <si>
    <t>(5,122+0,295)+(1,604+1,980)</t>
  </si>
  <si>
    <t>(4,086+0,357)+(0,286+4,200+0,486)+0,629+0,643+0,286+0,429+3,757+(0,243+1,157)+(0,243+1,729)+(0,500+1,929)+3,871+(1,414+0,271)+(0,329+4,386+10,971)</t>
  </si>
  <si>
    <t>0,329+(0,400+2,243)+0,871+(5,200+0,229)+(3,700+4,943+3,529)+(2,257+1,943+2,157)+(0,271+8,157+6,314+6,057)+(1,086+4,700)+(6,200+7,800+7,986+1,286)</t>
  </si>
  <si>
    <t>(5,600+2,129)+(0,514+3,229+2,557+3,271)+1,329+(0,214+4,129+6,414+4,143+2,957)+(2,014+2,271+0,714+2,314+2,371+0,243)+(0,400+0,586+0,857+1,471+0,771)</t>
  </si>
  <si>
    <t>(0,242+2,557+2,286+1,129)+(4,429+4,129+6,300+1,443)+(1,271+1,043)+(6,786+9,357+8,543+9,314+0,286)+2,386+2,771+(0,271+6,586)+(2,600+5,043+6,257+5,014)</t>
  </si>
  <si>
    <t>2,600</t>
  </si>
  <si>
    <t>247</t>
  </si>
  <si>
    <t>28411009</t>
  </si>
  <si>
    <t>lišta soklová PVC 18x80mm</t>
  </si>
  <si>
    <t>430</t>
  </si>
  <si>
    <t>692,997*1,02 "Přepočtené koeficientem množství</t>
  </si>
  <si>
    <t>776991121</t>
  </si>
  <si>
    <t>Základní čištění nově položených podlahovin vysátím a setřením vlhkým mopem</t>
  </si>
  <si>
    <t>432</t>
  </si>
  <si>
    <t>Ostatní práce údržba nových podlahovin po pokládce čištění základní</t>
  </si>
  <si>
    <t>https://podminky.urs.cz/item/CS_URS_2022_01/776991121</t>
  </si>
  <si>
    <t>249</t>
  </si>
  <si>
    <t>998776103</t>
  </si>
  <si>
    <t>Přesun hmot tonážní pro podlahy povlakové v objektech v přes 12 do 24 m</t>
  </si>
  <si>
    <t>434</t>
  </si>
  <si>
    <t>Přesun hmot pro podlahy povlakové stanovený z hmotnosti přesunovaného materiálu vodorovná dopravní vzdálenost do 50 m v objektech výšky přes 12 do 24 m</t>
  </si>
  <si>
    <t>https://podminky.urs.cz/item/CS_URS_2022_01/998776103</t>
  </si>
  <si>
    <t>781121011</t>
  </si>
  <si>
    <t>Nátěr penetrační na stěnu</t>
  </si>
  <si>
    <t>436</t>
  </si>
  <si>
    <t>Příprava podkladu před provedením obkladu nátěr penetrační na stěnu</t>
  </si>
  <si>
    <t>https://podminky.urs.cz/item/CS_URS_2022_01/781121011</t>
  </si>
  <si>
    <t>251</t>
  </si>
  <si>
    <t>781131112</t>
  </si>
  <si>
    <t>Izolace pod obklad nátěrem nebo stěrkou ve dvou vrstvách</t>
  </si>
  <si>
    <t>438</t>
  </si>
  <si>
    <t>Izolace stěny pod obklad izolace nátěrem nebo stěrkou ve dvou vrstvách</t>
  </si>
  <si>
    <t>https://podminky.urs.cz/item/CS_URS_2022_01/781131112</t>
  </si>
  <si>
    <t>781474112</t>
  </si>
  <si>
    <t>Montáž obkladů vnitřních keramických hladkých přes 9 do 12 ks/m2 lepených flexibilním lepidlem</t>
  </si>
  <si>
    <t>440</t>
  </si>
  <si>
    <t>Montáž obkladů vnitřních stěn z dlaždic keramických lepených flexibilním lepidlem maloformátových hladkých přes 9 do 12 ks/m2</t>
  </si>
  <si>
    <t>https://podminky.urs.cz/item/CS_URS_2022_01/781474112</t>
  </si>
  <si>
    <t>(1,009+0,982+0,965)*1,500</t>
  </si>
  <si>
    <t>((0,184+1,244+0,928+0,950+0,221+0,169+0,530+0,155+0,169+0,928+0,847+1,097+0,110+1,097+1,708+1,156+0,169+1,171+0,920+1,966+1,664)+(2,312+0,169))*2,10</t>
  </si>
  <si>
    <t>0,110*2,100</t>
  </si>
  <si>
    <t>((0,258+0,869+1,738+2,820+1,995)+(0,155+1,914+0,140)+(1,723+0,898+1,693)+(1,745+0,803+2,437+0,221)+(0,184+0,626+2,732+1,546)+(0,169+0,906))*2,000</t>
  </si>
  <si>
    <t>(0,199+(0,177+1,958+1,333+1,958+0,265))*2,000</t>
  </si>
  <si>
    <t>(1,016+1,016+1,604+0,998)*1,500</t>
  </si>
  <si>
    <t>((0,287+1,738+0,214+1,370+1,959+0,199)+(0,236+0,604+2,703+1,583)+(0,155+0,921)+0,203+(0,243+2,224+0,147+0,221+0,707+1,749)+(1,738+0,847+1,712))*2,10</t>
  </si>
  <si>
    <t>((0,243+1,208+2,890)+(0,272+0,214+2,946)+(0,287+0,832+1,679+0,865)+(1,046+1,970)+(0,339+0,746+0,550+0,142+0,535+0,889+1,198+1,782+0,110)+0,191)*2,10</t>
  </si>
  <si>
    <t>((1,512+1,173+1,483+0,166)+(0,319+1,301+0,201))*2,100</t>
  </si>
  <si>
    <t>(0,133+1,959+0,140)*2,000</t>
  </si>
  <si>
    <t>(1,556+0,929+1,036+0,968)*1,500</t>
  </si>
  <si>
    <t>((1,557+0,207+0,186+0,671+1,671)+(1,743+0,836+1,700)+(0,186+0,550+1,721+0,200)+(1,193+0,679+1,064+0,364+0,200))*2,000</t>
  </si>
  <si>
    <t>((0,229+0,707+1,643+0,807)+(1,036+1,764)+(0,093+2,014+0,136)+(1,614+2,521+0,593+0,207)+(0,229+0,521)+0,171+(0,771+0,107)+(1,014+1,279+0,150))*2,100</t>
  </si>
  <si>
    <t>(0,164+1,807+1,450+0,136)*2,100</t>
  </si>
  <si>
    <t>(0,450+0,593+0,171+2,529+0,650)*0,700</t>
  </si>
  <si>
    <t>253</t>
  </si>
  <si>
    <t>59761026</t>
  </si>
  <si>
    <t>obklad keramický hladký do 12ks/m2</t>
  </si>
  <si>
    <t>442</t>
  </si>
  <si>
    <t>307,009*1,04 "Přepočtené koeficientem množství</t>
  </si>
  <si>
    <t>781477113</t>
  </si>
  <si>
    <t>Příplatek k montáži obkladů vnitřních keramických hladkých za spárování bílým cementem</t>
  </si>
  <si>
    <t>444</t>
  </si>
  <si>
    <t>Montáž obkladů vnitřních stěn z dlaždic keramických Příplatek k cenám za spárování cement bílý</t>
  </si>
  <si>
    <t>https://podminky.urs.cz/item/CS_URS_2022_01/781477113</t>
  </si>
  <si>
    <t>255</t>
  </si>
  <si>
    <t>781494511</t>
  </si>
  <si>
    <t>Plastové profily ukončovací lepené flexibilním lepidlem</t>
  </si>
  <si>
    <t>446</t>
  </si>
  <si>
    <t>Obklad - dokončující práce profily ukončovací lepené flexibilním lepidlem ukončovací</t>
  </si>
  <si>
    <t>https://podminky.urs.cz/item/CS_URS_2022_01/781494511</t>
  </si>
  <si>
    <t>(1,009+0,982+0,965)</t>
  </si>
  <si>
    <t>((0,184+1,244+0,928+0,950+0,221+0,169+0,530+0,155+0,169+0,928+0,847+1,097+0,110+1,097+1,708+1,156+0,169+1,171+0,920+1,966+1,664)+(2,312+0,169))</t>
  </si>
  <si>
    <t>0,110</t>
  </si>
  <si>
    <t>((0,258+0,869+1,738+2,820+1,995)+(0,155+1,914+0,140)+(1,723+0,898+1,693)+(1,745+0,803+2,437+0,221)+(0,184+0,626+2,732+1,546)+(0,169+0,906))</t>
  </si>
  <si>
    <t>(0,199+(0,177+1,958+1,333+1,958+0,265))</t>
  </si>
  <si>
    <t>(1,016+1,016+1,604+0,998)</t>
  </si>
  <si>
    <t>((0,287+1,738+0,214+1,370+1,959+0,199)+(0,236+0,604+2,703+1,583)+(0,155+0,921)+0,203+(0,243+2,224+0,147+0,221+0,707+1,749)+(1,738+0,847+1,712))</t>
  </si>
  <si>
    <t>((0,243+1,208+2,890)+(0,272+0,214+2,946)+(0,287+0,832+1,679+0,865)+(1,046+1,970)+(0,339+0,746+0,550+0,142+0,535+0,889+1,198+1,782+0,110)+0,191)</t>
  </si>
  <si>
    <t>((1,512+1,173+1,483+0,166)+(0,319+1,301+0,201))</t>
  </si>
  <si>
    <t>(0,133+1,959+0,140)</t>
  </si>
  <si>
    <t>(1,556+0,929+1,036+0,968)</t>
  </si>
  <si>
    <t>((1,557+0,207+0,186+0,671+1,671)+(1,743+0,836+1,700)+(0,186+0,550+1,721+0,200)+(1,193+0,679+1,064+0,364+0,200))</t>
  </si>
  <si>
    <t>((0,229+0,707+1,643+0,807)+(1,036+1,764)+(0,093+2,014+0,136)+(1,614+2,521+0,593+0,207)+(0,229+0,521)+0,171+(0,771+0,107)+(1,014+1,279+0,150))</t>
  </si>
  <si>
    <t>(0,164+1,807+1,450+0,136)</t>
  </si>
  <si>
    <t>(0,450+0,593+0,171+2,529+0,650)</t>
  </si>
  <si>
    <t>1,5*6</t>
  </si>
  <si>
    <t>2*16</t>
  </si>
  <si>
    <t>2*18</t>
  </si>
  <si>
    <t>1,5*8</t>
  </si>
  <si>
    <t>2*14</t>
  </si>
  <si>
    <t>0,7*2</t>
  </si>
  <si>
    <t>998781103</t>
  </si>
  <si>
    <t>Přesun hmot tonážní pro obklady keramické v objektech v přes 12 do 24 m</t>
  </si>
  <si>
    <t>448</t>
  </si>
  <si>
    <t>Přesun hmot pro obklady keramické stanovený z hmotnosti přesunovaného materiálu vodorovná dopravní vzdálenost do 50 m v objektech výšky přes 12 do 24 m</t>
  </si>
  <si>
    <t>https://podminky.urs.cz/item/CS_URS_2022_01/998781103</t>
  </si>
  <si>
    <t>784</t>
  </si>
  <si>
    <t>Dokončovací práce - malby a tapety</t>
  </si>
  <si>
    <t>257</t>
  </si>
  <si>
    <t>784221103</t>
  </si>
  <si>
    <t>Dvojnásobné bílé malby ze směsí za sucha dobře otěruvzdorných v místnostech přes 3,80 do 5,00 m</t>
  </si>
  <si>
    <t>450</t>
  </si>
  <si>
    <t>Malby z malířských směsí otěruvzdorných za sucha dvojnásobné, bílé za sucha otěruvzdorné dobře v místnostech výšky přes 3,80 do 5,00 m</t>
  </si>
  <si>
    <t>https://podminky.urs.cz/item/CS_URS_2022_01/784221103</t>
  </si>
  <si>
    <t>3259,832+1343,1</t>
  </si>
  <si>
    <t>784221141</t>
  </si>
  <si>
    <t>Příplatek k cenám 2x maleb za sucha otěruvzdorných za barevnou malbu tónovanou tónovacími přípravky</t>
  </si>
  <si>
    <t>452</t>
  </si>
  <si>
    <t>Malby z malířských směsí otěruvzdorných za sucha Příplatek k cenám dvojnásobných maleb za provádění barevné malby tónované tónovacími přípravky</t>
  </si>
  <si>
    <t>https://podminky.urs.cz/item/CS_URS_2022_01/784221141</t>
  </si>
  <si>
    <t>33-M</t>
  </si>
  <si>
    <t>Montáže dopr.zaříz.,sklad. zař. a váh</t>
  </si>
  <si>
    <t>259</t>
  </si>
  <si>
    <t>V1</t>
  </si>
  <si>
    <t>Výtah I, 1600x2020 D+M</t>
  </si>
  <si>
    <t>454</t>
  </si>
  <si>
    <t>Poznámka k položce:_x000d_
Osobní výtah bude přístupný v 1.NP z místnosti 103 a bude mít parametry:_x000d_
Nosnost: 480/500 kg_x000d_
Počet osob: 6 os_x000d_
Šířka kabiny: 1 000 mm_x000d_
Hloubka kabiny: 1 300 mm_x000d_
Výška kabiny: 2 200 (2 300) mm_x000d_
Dveře: 900/2100 mm_x000d_
Šířka šachty: 1 600 mm_x000d_
Hloubka šachty: 1 635 mm_x000d_
Hlava šachty: 3 320 mm_x000d_
Prohlubeň: min. 900 mm_x000d_
Provedení: standard</t>
  </si>
  <si>
    <t>V2</t>
  </si>
  <si>
    <t>Výtah II, 2020x2670 D+M</t>
  </si>
  <si>
    <t>456</t>
  </si>
  <si>
    <t>Poznámka k položce:_x000d_
Nákladní výtah bude přístupný v 1.NP z exteriéru a bude mít parametry:_x000d_
Nosnost: 1 250 kg_x000d_
Šířka kabiny: 1 100 mm_x000d_
Hloubka kabiny: 2 300 mm_x000d_
Výška kabiny: 2 700 mm_x000d_
Dveře:1100/2500 mm_x000d_
Šířka šachty: 2 000 mm_x000d_
Hloubka šachty: 2 600 mm_x000d_
Hlava šachty: 4 200 mm_x000d_
Prohlubeň: min. 1 100 mm_x000d_
Provedení: standard</t>
  </si>
  <si>
    <t>261</t>
  </si>
  <si>
    <t>V3</t>
  </si>
  <si>
    <t>458</t>
  </si>
  <si>
    <t>V4</t>
  </si>
  <si>
    <t>Stavební přípomoce</t>
  </si>
  <si>
    <t>460</t>
  </si>
  <si>
    <t xml:space="preserve">Poznámka k položce:_x000d_
Práce související s dodávkou a montáží výtahů - především různé stavební úpravy před montáží, následně pak po provedení montáže - zapravení rýh, otvorů, prostupů  apod. </t>
  </si>
  <si>
    <t>f1</t>
  </si>
  <si>
    <t>14,56</t>
  </si>
  <si>
    <t>f11</t>
  </si>
  <si>
    <t>101,76</t>
  </si>
  <si>
    <t>f12</t>
  </si>
  <si>
    <t>49,92</t>
  </si>
  <si>
    <t>f2</t>
  </si>
  <si>
    <t>63,12</t>
  </si>
  <si>
    <t>f8</t>
  </si>
  <si>
    <t>f9</t>
  </si>
  <si>
    <t>77,68</t>
  </si>
  <si>
    <t>B - Zdravotně technické instalace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</si>
  <si>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</si>
  <si>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</si>
  <si>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</si>
  <si>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</si>
  <si>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726 - Zdravotechnika - předstěnové instalace</t>
  </si>
  <si>
    <t>131251102</t>
  </si>
  <si>
    <t>Hloubení jam nezapažených v hornině třídy těžitelnosti I skupiny 3 objem do 50 m3 strojně</t>
  </si>
  <si>
    <t>CS ÚRS 2021 02</t>
  </si>
  <si>
    <t>-297925863</t>
  </si>
  <si>
    <t>Hloubení nezapažených jam a zářezů strojně s urovnáním dna do předepsaného profilu a spádu v hornině třídy těžitelnosti I skupiny 3 přes 20 do 50 m3</t>
  </si>
  <si>
    <t>https://podminky.urs.cz/item/CS_URS_2021_02/131251102</t>
  </si>
  <si>
    <t>132251104</t>
  </si>
  <si>
    <t>Hloubení rýh nezapažených š do 800 mm v hornině třídy těžitelnosti I skupiny 3 objem přes 100 m3 strojně</t>
  </si>
  <si>
    <t>796648882</t>
  </si>
  <si>
    <t>Hloubení nezapažených rýh šířky do 800 mm strojně s urovnáním dna do předepsaného profilu a spádu v hornině třídy těžitelnosti I skupiny 3 přes 100 m3</t>
  </si>
  <si>
    <t>https://podminky.urs.cz/item/CS_URS_2021_02/132251104</t>
  </si>
  <si>
    <t>77,76+24</t>
  </si>
  <si>
    <t>162351103</t>
  </si>
  <si>
    <t>Vodorovné přemístění přes 50 do 500 m výkopku/sypaniny z horniny třídy těžitelnosti I skupiny 1 až 3</t>
  </si>
  <si>
    <t>745427952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</si>
  <si>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</si>
  <si>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https://podminky.urs.cz/item/CS_URS_2021_02/162351103</t>
  </si>
  <si>
    <t>zemina ponechaná na zásyp</t>
  </si>
  <si>
    <t>zemina zpět na zásyp</t>
  </si>
  <si>
    <t>-1262525845</t>
  </si>
  <si>
    <t>https://podminky.urs.cz/item/CS_URS_2021_02/162751117</t>
  </si>
  <si>
    <t>odvoz na skládku</t>
  </si>
  <si>
    <t>f11+f12-f8</t>
  </si>
  <si>
    <t>167151101</t>
  </si>
  <si>
    <t>Nakládání výkopku z hornin třídy těžitelnosti I skupiny 1 až 3 do 100 m3</t>
  </si>
  <si>
    <t>-816972429</t>
  </si>
  <si>
    <t>Nakládání, skládání a překládání neulehlého výkopku nebo sypaniny strojně nakládání, množství do 100 m3, z horniny třídy těžitelnosti I, skupiny 1 až 3</t>
  </si>
  <si>
    <t>https://podminky.urs.cz/item/CS_URS_2021_02/167151101</t>
  </si>
  <si>
    <t>zemina odvezená na skládku</t>
  </si>
  <si>
    <t>2081677713</t>
  </si>
  <si>
    <t>https://podminky.urs.cz/item/CS_URS_2021_02/171201231</t>
  </si>
  <si>
    <t>77,68*2 'Přepočtené koeficientem množství</t>
  </si>
  <si>
    <t>1240806427</t>
  </si>
  <si>
    <t>https://podminky.urs.cz/item/CS_URS_2021_02/171251201</t>
  </si>
  <si>
    <t>174151101</t>
  </si>
  <si>
    <t>Zásyp jam, šachet rýh nebo kolem objektů sypaninou se zhutněním</t>
  </si>
  <si>
    <t>162017654</t>
  </si>
  <si>
    <t>Zásyp sypaninou z jakékoliv horniny strojně s uložením výkopku ve vrstvách se zhutněním jam, šachet, rýh nebo kolem objektů v těchto vykopávkách</t>
  </si>
  <si>
    <t>https://podminky.urs.cz/item/CS_URS_2021_02/174151101</t>
  </si>
  <si>
    <t>f11+f12-f1-f2</t>
  </si>
  <si>
    <t>175151101</t>
  </si>
  <si>
    <t>Obsypání potrubí strojně sypaninou bez prohození, uloženou do 3 m</t>
  </si>
  <si>
    <t>-786116499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</si>
  <si>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</si>
  <si>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https://podminky.urs.cz/item/CS_URS_2021_02/175151101</t>
  </si>
  <si>
    <t>4,8+58,32</t>
  </si>
  <si>
    <t>58337302</t>
  </si>
  <si>
    <t>štěrkopísek frakce 0/16</t>
  </si>
  <si>
    <t>-1872900437</t>
  </si>
  <si>
    <t>63,12*2 'Přepočtené koeficientem množství</t>
  </si>
  <si>
    <t>359901212</t>
  </si>
  <si>
    <t>Monitoring stoky jakékoli výšky na stávající kanalizaci</t>
  </si>
  <si>
    <t>-1259851873</t>
  </si>
  <si>
    <t>Monitoring stok (kamerový systém) jakékoli výšky stávající kanalizace</t>
  </si>
  <si>
    <t>https://podminky.urs.cz/item/CS_URS_2021_02/359901212</t>
  </si>
  <si>
    <t>451573111</t>
  </si>
  <si>
    <t>Lože pod potrubí otevřený výkop ze štěrkopísku</t>
  </si>
  <si>
    <t>-1329814636</t>
  </si>
  <si>
    <t>Lože pod potrubí, stoky a drobné objekty v otevřeném výkopu z písku a štěrkopísku do 63 mm</t>
  </si>
  <si>
    <t>https://podminky.urs.cz/item/CS_URS_2021_02/451573111</t>
  </si>
  <si>
    <t>1,6+12,96</t>
  </si>
  <si>
    <t>Trubní vedení</t>
  </si>
  <si>
    <t>871211211</t>
  </si>
  <si>
    <t>Montáž potrubí z PE100 SDR 11 otevřený výkop svařovaných elektrotvarovkou D 63 x 5,8 mm</t>
  </si>
  <si>
    <t>-1512656048</t>
  </si>
  <si>
    <t>Montáž vodovodního potrubí z plastů v otevřeném výkopu z polyetylenu PE 100 svařovaných elektrotvarovkou SDR 11/PN16 D 63 x 5,8 mm</t>
  </si>
  <si>
    <t>https://podminky.urs.cz/item/CS_URS_2021_02/871211211</t>
  </si>
  <si>
    <t>28613113</t>
  </si>
  <si>
    <t>trubka vodovodní PE100 PN 16 SDR11 63x5,8mm</t>
  </si>
  <si>
    <t>-1502315878</t>
  </si>
  <si>
    <t>871R00100</t>
  </si>
  <si>
    <t>Demontáž stávajícího potrubí v zemi do DN 50</t>
  </si>
  <si>
    <t>-453751215</t>
  </si>
  <si>
    <t>871R00200</t>
  </si>
  <si>
    <t>Napojení na stávající vodovodní potrubí z objektu A</t>
  </si>
  <si>
    <t>53479544</t>
  </si>
  <si>
    <t>894411R01</t>
  </si>
  <si>
    <t>Zřízení šachet kanalizačních plastových</t>
  </si>
  <si>
    <t>213714252</t>
  </si>
  <si>
    <t>56241618</t>
  </si>
  <si>
    <t>podzemní filtrační šachta DN 400 s košem, poklop pojízdný</t>
  </si>
  <si>
    <t>1345315770</t>
  </si>
  <si>
    <t>894411R90</t>
  </si>
  <si>
    <t>Vrtání prostupů do fitlrační šachty</t>
  </si>
  <si>
    <t>218290990</t>
  </si>
  <si>
    <t>894411R91</t>
  </si>
  <si>
    <t>Těsnění prostupů do fitlrační šachty DN125</t>
  </si>
  <si>
    <t>1332672356</t>
  </si>
  <si>
    <t>894812313</t>
  </si>
  <si>
    <t>Revizní a čistící šachta z PP typ DN 600 šachtové dno s přítokem tvaru T</t>
  </si>
  <si>
    <t>1620835440</t>
  </si>
  <si>
    <t>Revizní a čistící šachta z polypropylenu PP pro hladké trouby DN 600 šachtové dno DN 600 s přítokem tvaru T</t>
  </si>
  <si>
    <t>https://podminky.urs.cz/item/CS_URS_2021_02/894812313</t>
  </si>
  <si>
    <t>894812332</t>
  </si>
  <si>
    <t>Revizní a čistící šachta z PP DN 600 šachtová roura korugovaná světlé hloubky 2000 mm</t>
  </si>
  <si>
    <t>1317828995</t>
  </si>
  <si>
    <t>Revizní a čistící šachta z polypropylenu PP pro hladké trouby DN 600 roura šachtová korugovaná, světlé hloubky 2 000 mm</t>
  </si>
  <si>
    <t>https://podminky.urs.cz/item/CS_URS_2021_02/894812332</t>
  </si>
  <si>
    <t>894812339</t>
  </si>
  <si>
    <t>Příplatek k rourám revizní a čistící šachty z PP DN 600 za uříznutí šachtové roury</t>
  </si>
  <si>
    <t>1208991825</t>
  </si>
  <si>
    <t>Revizní a čistící šachta z polypropylenu PP pro hladké trouby DN 600 Příplatek k cenám 2331 - 2334 za uříznutí šachtové roury</t>
  </si>
  <si>
    <t>https://podminky.urs.cz/item/CS_URS_2021_02/894812339</t>
  </si>
  <si>
    <t>894812356</t>
  </si>
  <si>
    <t>Revizní a čistící šachta z PP DN 600 poklop litinový pro třídu zatížení B125 s betonovým prstencem</t>
  </si>
  <si>
    <t>-229581629</t>
  </si>
  <si>
    <t>Revizní a čistící šachta z polypropylenu PP pro hladké trouby DN 600 poklop (mříž) litinový pro třídu zatížení B125 s betonovým prstencem</t>
  </si>
  <si>
    <t>https://podminky.urs.cz/item/CS_URS_2021_02/894812356</t>
  </si>
  <si>
    <t>897171111</t>
  </si>
  <si>
    <t xml:space="preserve">Akumulační boxy z PP pro vsakování dešťových vod zatížené osobními automobily objemu do 10  m3</t>
  </si>
  <si>
    <t>-1009710637</t>
  </si>
  <si>
    <t>Akumulační boxy z polypropylenu PP pro vsakování dešťových vod pod plochy zatížené osobními automobily o celkovém akumulačním objemu do 10 m3</t>
  </si>
  <si>
    <t>https://podminky.urs.cz/item/CS_URS_2021_02/897171111</t>
  </si>
  <si>
    <t>Poznámka k položce:_x000d_
Vsakovací objekt 4,8x3,6x0,61 m ze vsakovacích boxů pojížděnných s mezerovitostí 95%, revizní šachta s poklopem s větracími otvory, geotextílie 200 g/m²</t>
  </si>
  <si>
    <t>899722113</t>
  </si>
  <si>
    <t>Krytí potrubí z plastů výstražnou fólií z PVC 34cm</t>
  </si>
  <si>
    <t>22033750</t>
  </si>
  <si>
    <t>Krytí potrubí z plastů výstražnou fólií z PVC šířky 34 cm</t>
  </si>
  <si>
    <t>https://podminky.urs.cz/item/CS_URS_2021_02/899722113</t>
  </si>
  <si>
    <t>899R00700</t>
  </si>
  <si>
    <t>Vysazení revizní šachty DN 600 na stávajícím potrubí vč. příslušenství</t>
  </si>
  <si>
    <t>1794876403</t>
  </si>
  <si>
    <t>899R00800</t>
  </si>
  <si>
    <t>Napojení na stávající svodné potrubí beton DN 200 v zemi přes pružnou spojku</t>
  </si>
  <si>
    <t>-927326800</t>
  </si>
  <si>
    <t>899R00801</t>
  </si>
  <si>
    <t>Zaslepení stávajícího potrubí zátkou DN 200</t>
  </si>
  <si>
    <t>-1625068119</t>
  </si>
  <si>
    <t>899R00900</t>
  </si>
  <si>
    <t>Demontáž betonového potrubí do DN 200</t>
  </si>
  <si>
    <t>752268199</t>
  </si>
  <si>
    <t>899R00901</t>
  </si>
  <si>
    <t>Demontáž revizní šachty DN 1000 hl. 1,5m</t>
  </si>
  <si>
    <t>-293529191</t>
  </si>
  <si>
    <t>935114R01</t>
  </si>
  <si>
    <t>Liniový odvodňovací žlab monoblokový (rošt součástí žlabu) šířky 100mm délky 11,5m s lapačem splavenin</t>
  </si>
  <si>
    <t>766889772</t>
  </si>
  <si>
    <t>Liniový odvodňovací žlab monoblokový (rošt součástí žlabu) šířky 100mm délky 11,5 m s lapačem splavenin</t>
  </si>
  <si>
    <t>977151R00</t>
  </si>
  <si>
    <t>Jádrové vrty diamantovými korunkami do stavebních materiálů D přes 100 do 110 mm</t>
  </si>
  <si>
    <t>-998643135</t>
  </si>
  <si>
    <t>Jádrové vrty diamantovými korunkami do stavebních materiálů (železobetonu, betonu, cihel, obkladů, dlažeb, kamene) průměru přes 100 do 110 mm</t>
  </si>
  <si>
    <t>977151R01</t>
  </si>
  <si>
    <t>Jádrové vrty dovrchní diamantovými korunkami do stavebních materiálů D přes 50 do 60 mm</t>
  </si>
  <si>
    <t>-104548784</t>
  </si>
  <si>
    <t>Jádrové vrty diamantovými korunkami do stavebních materiálů (železobetonu, betonu, cihel, obkladů, dlažeb, kamene) dovrchní (směrem vzhůru), průměru přes 50 do 60 mm</t>
  </si>
  <si>
    <t>977151R02</t>
  </si>
  <si>
    <t>Jádrové vrty dovrchní diamantovými korunkami do stavebních materiálů D přes 100 do 110 mm</t>
  </si>
  <si>
    <t>-2088631609</t>
  </si>
  <si>
    <t>Jádrové vrty diamantovými korunkami do stavebních materiálů (železobetonu, betonu, cihel, obkladů, dlažeb, kamene) dovrchní (směrem vzhůru), průměru přes 100 do 110 mm</t>
  </si>
  <si>
    <t>977151R03</t>
  </si>
  <si>
    <t>Jádrové vrty dovrchní diamantovými korunkami do stavebních materiálů D přes 120 do 130 mm</t>
  </si>
  <si>
    <t>-1845847942</t>
  </si>
  <si>
    <t>Jádrové vrty diamantovými korunkami do stavebních materiálů (železobetonu, betonu, cihel, obkladů, dlažeb, kamene) dovrchní (směrem vzhůru), průměru přes 120 do 130 mm</t>
  </si>
  <si>
    <t>977151R10</t>
  </si>
  <si>
    <t>Bourání prostupu 500x200mm do stávající zdi z plných cihel</t>
  </si>
  <si>
    <t>-1890913327</t>
  </si>
  <si>
    <t>977151R50</t>
  </si>
  <si>
    <t>Těsnění prostupu potrubí D63 s napojením na hydroizolaci</t>
  </si>
  <si>
    <t>-1276366607</t>
  </si>
  <si>
    <t>977151R51</t>
  </si>
  <si>
    <t>Systémová přechodka PP-HT/PVC-KG s napojením na hydroizolaci 75</t>
  </si>
  <si>
    <t>-1947789231</t>
  </si>
  <si>
    <t>977151R52</t>
  </si>
  <si>
    <t>Systémová přechodka PP-HT/PVC-KG s napojením na hydroizolaci 110</t>
  </si>
  <si>
    <t>576681833</t>
  </si>
  <si>
    <t>713463131</t>
  </si>
  <si>
    <t>Montáž izolace tepelné potrubí potrubními pouzdry bez úpravy slepenými 1x tl izolace do 25 mm</t>
  </si>
  <si>
    <t>-1747086789</t>
  </si>
  <si>
    <t>Montáž izolace tepelné potrubí a ohybů tvarovkami nebo deskami potrubními pouzdry bez povrchové úpravy (izolační materiál ve specifikaci) přilepenými v příčných a podélných spojích izolace potrubí jednovrstvá, tloušťky izolace do 25 mm</t>
  </si>
  <si>
    <t>https://podminky.urs.cz/item/CS_URS_2021_02/713463131</t>
  </si>
  <si>
    <t>28377094</t>
  </si>
  <si>
    <t>pouzdro izolační potrubní z pěnového polyetylenu 15/9mm</t>
  </si>
  <si>
    <t>-571849836</t>
  </si>
  <si>
    <t>28377103</t>
  </si>
  <si>
    <t>pouzdro izolační potrubní z pěnového polyetylenu 22/9mm</t>
  </si>
  <si>
    <t>-1363950718</t>
  </si>
  <si>
    <t>28377111</t>
  </si>
  <si>
    <t>pouzdro izolační potrubní z pěnového polyetylenu 28/9mm</t>
  </si>
  <si>
    <t>-303015263</t>
  </si>
  <si>
    <t>28377116</t>
  </si>
  <si>
    <t>pouzdro izolační potrubní z pěnového polyetylenu 35/13mm</t>
  </si>
  <si>
    <t>-779383615</t>
  </si>
  <si>
    <t>28377058</t>
  </si>
  <si>
    <t>pouzdro izolační potrubní z pěnového polyetylenu 40/13mm</t>
  </si>
  <si>
    <t>-308212132</t>
  </si>
  <si>
    <t>28377123</t>
  </si>
  <si>
    <t>pouzdro izolační potrubní z pěnového polyetylenu 54/13mm</t>
  </si>
  <si>
    <t>1295279997</t>
  </si>
  <si>
    <t>28377122</t>
  </si>
  <si>
    <t>pouzdro izolační potrubní z pěnového polyetylenu 63/13mm</t>
  </si>
  <si>
    <t>239348178</t>
  </si>
  <si>
    <t>713463211</t>
  </si>
  <si>
    <t>Montáž izolace tepelné potrubí potrubními pouzdry s Al fólií staženými Al páskou 1x D do 50 mm</t>
  </si>
  <si>
    <t>-71810702</t>
  </si>
  <si>
    <t>Montáž izolace tepelné potrubí a ohybů tvarovkami nebo deskami potrubními pouzdry s povrchovou úpravou hliníkovou fólií (izolační materiál ve specifikaci) přelepenými samolepící hliníkovou páskou potrubí jednovrstvá D do 50 mm</t>
  </si>
  <si>
    <t>https://podminky.urs.cz/item/CS_URS_2021_02/713463211</t>
  </si>
  <si>
    <t>63154013</t>
  </si>
  <si>
    <t>pouzdro izolační potrubní z minerální vlny s Al fólií max. 250/100°C 18/30mm</t>
  </si>
  <si>
    <t>401870095</t>
  </si>
  <si>
    <t>63154530</t>
  </si>
  <si>
    <t>pouzdro izolační potrubní z minerální vlny s Al fólií max. 250/100°C 22/30mm</t>
  </si>
  <si>
    <t>-720031314</t>
  </si>
  <si>
    <t>63154531</t>
  </si>
  <si>
    <t>pouzdro izolační potrubní z minerální vlny s Al fólií max. 250/100°C 28/30mm</t>
  </si>
  <si>
    <t>994779677</t>
  </si>
  <si>
    <t>63154572</t>
  </si>
  <si>
    <t>pouzdro izolační potrubní z minerální vlny s Al fólií max. 250/100°C 35/40mm</t>
  </si>
  <si>
    <t>-1937909130</t>
  </si>
  <si>
    <t>63154603</t>
  </si>
  <si>
    <t>pouzdro izolační potrubní z minerální vlny s Al fólií max. 250/100°C 42/50mm</t>
  </si>
  <si>
    <t>-293628421</t>
  </si>
  <si>
    <t>63154022</t>
  </si>
  <si>
    <t>pouzdro izolační potrubní z minerální vlny s Al fólií max. 250/100°C 54/50mm</t>
  </si>
  <si>
    <t>1935369989</t>
  </si>
  <si>
    <t>713463212</t>
  </si>
  <si>
    <t>Montáž izolace tepelné potrubí potrubními pouzdry s Al fólií staženými Al páskou 1x D přes 50 do 100 mm</t>
  </si>
  <si>
    <t>215893807</t>
  </si>
  <si>
    <t>Montáž izolace tepelné potrubí a ohybů tvarovkami nebo deskami potrubními pouzdry s povrchovou úpravou hliníkovou fólií (izolační materiál ve specifikaci) přelepenými samolepící hliníkovou páskou potrubí jednovrstvá D přes 50 do 100 mm</t>
  </si>
  <si>
    <t>https://podminky.urs.cz/item/CS_URS_2021_02/713463212</t>
  </si>
  <si>
    <t>63154607</t>
  </si>
  <si>
    <t>pouzdro izolační potrubní z minerální vlny s Al fólií max. 250/100°C 76/50mm</t>
  </si>
  <si>
    <t>-603130381</t>
  </si>
  <si>
    <t>998713201</t>
  </si>
  <si>
    <t>Přesun hmot procentní pro izolace tepelné v objektech v do 6 m</t>
  </si>
  <si>
    <t>-1814576526</t>
  </si>
  <si>
    <t>Přesun hmot pro izolace tepelné stanovený procentní sazbou (%) z ceny vodorovná dopravní vzdálenost do 50 m v objektech výšky do 6 m</t>
  </si>
  <si>
    <t>https://podminky.urs.cz/item/CS_URS_2021_02/998713201</t>
  </si>
  <si>
    <t>721</t>
  </si>
  <si>
    <t>Zdravotechnika - vnitřní kanalizace</t>
  </si>
  <si>
    <t>721173315</t>
  </si>
  <si>
    <t>Potrubí kanalizační z PVC SN 4 dešťové DN 110</t>
  </si>
  <si>
    <t>1282235857</t>
  </si>
  <si>
    <t>Potrubí z trub PVC SN4 dešťové DN 110</t>
  </si>
  <si>
    <t>https://podminky.urs.cz/item/CS_URS_2021_02/721173315</t>
  </si>
  <si>
    <t>721173316</t>
  </si>
  <si>
    <t>Potrubí kanalizační z PVC SN 4 dešťové DN 125</t>
  </si>
  <si>
    <t>1498370736</t>
  </si>
  <si>
    <t>Potrubí z trub PVC SN4 dešťové DN 125</t>
  </si>
  <si>
    <t>https://podminky.urs.cz/item/CS_URS_2021_02/721173316</t>
  </si>
  <si>
    <t>721173401</t>
  </si>
  <si>
    <t>Potrubí kanalizační z PVC SN 4 svodné DN 110</t>
  </si>
  <si>
    <t>1604233467</t>
  </si>
  <si>
    <t>Potrubí z trub PVC SN4 svodné (ležaté) DN 110</t>
  </si>
  <si>
    <t>https://podminky.urs.cz/item/CS_URS_2021_02/721173401</t>
  </si>
  <si>
    <t>721173402</t>
  </si>
  <si>
    <t>Potrubí kanalizační z PVC SN 4 svodné DN 125</t>
  </si>
  <si>
    <t>-775786375</t>
  </si>
  <si>
    <t>Potrubí z trub PVC SN4 svodné (ležaté) DN 125</t>
  </si>
  <si>
    <t>https://podminky.urs.cz/item/CS_URS_2021_02/721173402</t>
  </si>
  <si>
    <t>721174024</t>
  </si>
  <si>
    <t>Potrubí kanalizační z PP odpadní DN 75</t>
  </si>
  <si>
    <t>333504875</t>
  </si>
  <si>
    <t>Potrubí z trub polypropylenových odpadní (svislé) DN 75</t>
  </si>
  <si>
    <t>https://podminky.urs.cz/item/CS_URS_2021_02/721174024</t>
  </si>
  <si>
    <t>721174025</t>
  </si>
  <si>
    <t>Potrubí kanalizační z PP odpadní DN 110</t>
  </si>
  <si>
    <t>-2106045246</t>
  </si>
  <si>
    <t>Potrubí z trub polypropylenových odpadní (svislé) DN 110</t>
  </si>
  <si>
    <t>https://podminky.urs.cz/item/CS_URS_2021_02/721174025</t>
  </si>
  <si>
    <t>721174041</t>
  </si>
  <si>
    <t>Potrubí kanalizační z PP připojovací DN 32</t>
  </si>
  <si>
    <t>-280628696</t>
  </si>
  <si>
    <t>Potrubí z trub polypropylenových připojovací DN 32</t>
  </si>
  <si>
    <t>721174042</t>
  </si>
  <si>
    <t>Potrubí kanalizační z PP připojovací DN 40</t>
  </si>
  <si>
    <t>940968527</t>
  </si>
  <si>
    <t>Potrubí z trub polypropylenových připojovací DN 40</t>
  </si>
  <si>
    <t>https://podminky.urs.cz/item/CS_URS_2021_02/721174042</t>
  </si>
  <si>
    <t>721174043</t>
  </si>
  <si>
    <t>Potrubí kanalizační z PP připojovací DN 50</t>
  </si>
  <si>
    <t>1817209639</t>
  </si>
  <si>
    <t>Potrubí z trub polypropylenových připojovací DN 50</t>
  </si>
  <si>
    <t>https://podminky.urs.cz/item/CS_URS_2021_02/721174043</t>
  </si>
  <si>
    <t>721174045</t>
  </si>
  <si>
    <t>Potrubí kanalizační z PP připojovací DN 110</t>
  </si>
  <si>
    <t>1490657088</t>
  </si>
  <si>
    <t>Potrubí z trub polypropylenových připojovací DN 110</t>
  </si>
  <si>
    <t>https://podminky.urs.cz/item/CS_URS_2021_02/721174045</t>
  </si>
  <si>
    <t>721175211</t>
  </si>
  <si>
    <t>Potrubí kanalizační z PP odpadní odhlučněné třívrstvé DN 75</t>
  </si>
  <si>
    <t>-391065653</t>
  </si>
  <si>
    <t>Plastové potrubí odhlučněné třívrstvé odpadní (svislé) DN 75</t>
  </si>
  <si>
    <t>https://podminky.urs.cz/item/CS_URS_2021_02/721175211</t>
  </si>
  <si>
    <t>721194105</t>
  </si>
  <si>
    <t>Vyvedení a upevnění odpadních výpustek DN 40/50</t>
  </si>
  <si>
    <t>1858375961</t>
  </si>
  <si>
    <t>Vyměření přípojek na potrubí vyvedení a upevnění odpadních výpustek DN 40/50</t>
  </si>
  <si>
    <t>https://podminky.urs.cz/item/CS_URS_2021_02/721194105</t>
  </si>
  <si>
    <t>721194109</t>
  </si>
  <si>
    <t>Vyvedení a upevnění odpadních výpustek DN 110</t>
  </si>
  <si>
    <t>479915671</t>
  </si>
  <si>
    <t>Vyměření přípojek na potrubí vyvedení a upevnění odpadních výpustek DN 110</t>
  </si>
  <si>
    <t>https://podminky.urs.cz/item/CS_URS_2021_02/721194109</t>
  </si>
  <si>
    <t>721211403</t>
  </si>
  <si>
    <t>Vpusť podlahová s vodorovným odtokem DN 50/75 s kulovým kloubem</t>
  </si>
  <si>
    <t>1231005972</t>
  </si>
  <si>
    <t>Podlahové vpusti s vodorovným odtokem DN 50/75 s kulovým kloubem</t>
  </si>
  <si>
    <t>https://podminky.urs.cz/item/CS_URS_2021_02/721211403</t>
  </si>
  <si>
    <t>721211422</t>
  </si>
  <si>
    <t>Vpusť podlahová se svislým odtokem DN 50/75/110 mřížka nerez 138x138</t>
  </si>
  <si>
    <t>1800371518</t>
  </si>
  <si>
    <t>Podlahové vpusti se svislým odtokem DN 50/75/110 mřížka nerez 138x138</t>
  </si>
  <si>
    <t>https://podminky.urs.cz/item/CS_URS_2021_02/721211422</t>
  </si>
  <si>
    <t>721226R01</t>
  </si>
  <si>
    <t>Vodní ZU pro odvod kondenzátu DN40 s připojením DN32 popř. d 12-18 mm</t>
  </si>
  <si>
    <t>-180195753</t>
  </si>
  <si>
    <t>Vodní ZU pro odvod kondenzátu DN40 s připojením DN32 popř. d 12-18 mm, s přídavnou mechanickou uzávěrkou a čistící vložkou, s otáčivým ramenem odtoku</t>
  </si>
  <si>
    <t>721226R02</t>
  </si>
  <si>
    <t>Podomítkový sifon ke klimatizačním jednotkám DN32 - 100x100mm</t>
  </si>
  <si>
    <t>1503590129</t>
  </si>
  <si>
    <t>721242115</t>
  </si>
  <si>
    <t>Lapač střešních splavenin z PP s kulovým kloubem na odtoku DN 110</t>
  </si>
  <si>
    <t>1922763428</t>
  </si>
  <si>
    <t>Lapače střešních splavenin polypropylenové (PP) s kulovým kloubem na odtoku DN 110</t>
  </si>
  <si>
    <t>https://podminky.urs.cz/item/CS_URS_2021_02/721242115</t>
  </si>
  <si>
    <t>998721201</t>
  </si>
  <si>
    <t>Přesun hmot procentní pro vnitřní kanalizace v objektech v do 6 m</t>
  </si>
  <si>
    <t>-1970329718</t>
  </si>
  <si>
    <t>Přesun hmot pro vnitřní kanalizace stanovený procentní sazbou (%) z ceny vodorovná dopravní vzdálenost do 50 m v objektech výšky do 6 m</t>
  </si>
  <si>
    <t>https://podminky.urs.cz/item/CS_URS_2021_02/998721201</t>
  </si>
  <si>
    <t>722</t>
  </si>
  <si>
    <t>Zdravotechnika - vnitřní vodovod</t>
  </si>
  <si>
    <t>722130233</t>
  </si>
  <si>
    <t>Potrubí vodovodní ocelové závitové pozinkované svařované běžné DN 25</t>
  </si>
  <si>
    <t>590720173</t>
  </si>
  <si>
    <t>Potrubí z ocelových trubek pozinkovaných závitových svařovaných běžných DN 25</t>
  </si>
  <si>
    <t>https://podminky.urs.cz/item/CS_URS_2021_02/722130233</t>
  </si>
  <si>
    <t>722175001</t>
  </si>
  <si>
    <t>Potrubí vodovodní plastové PP-RCT svar polyfúze D 16x2,2 mm</t>
  </si>
  <si>
    <t>-767532524</t>
  </si>
  <si>
    <t>Potrubí z plastových trubek z polypropylenu PP-RCT svařovaných polyfúzně D 16 x 2,2</t>
  </si>
  <si>
    <t>https://podminky.urs.cz/item/CS_URS_2021_02/722175001</t>
  </si>
  <si>
    <t>722175002</t>
  </si>
  <si>
    <t>Potrubí vodovodní plastové PP-RCT svar polyfúze D 20x2,8 mm</t>
  </si>
  <si>
    <t>312413546</t>
  </si>
  <si>
    <t>Potrubí z plastových trubek z polypropylenu PP-RCT svařovaných polyfúzně D 20 x 2,8</t>
  </si>
  <si>
    <t>https://podminky.urs.cz/item/CS_URS_2021_02/722175002</t>
  </si>
  <si>
    <t>722175003</t>
  </si>
  <si>
    <t>Potrubí vodovodní plastové PP-RCT svar polyfúze D 25x3,5 mm</t>
  </si>
  <si>
    <t>-248318364</t>
  </si>
  <si>
    <t>Potrubí z plastových trubek z polypropylenu PP-RCT svařovaných polyfúzně D 25 x 3,5</t>
  </si>
  <si>
    <t>https://podminky.urs.cz/item/CS_URS_2021_02/722175003</t>
  </si>
  <si>
    <t>722175004</t>
  </si>
  <si>
    <t>Potrubí vodovodní plastové PP-RCT svar polyfúze D 32x4,4 mm</t>
  </si>
  <si>
    <t>-1555866435</t>
  </si>
  <si>
    <t>Potrubí z plastových trubek z polypropylenu PP-RCT svařovaných polyfúzně D 32 x 4,4</t>
  </si>
  <si>
    <t>https://podminky.urs.cz/item/CS_URS_2021_02/722175004</t>
  </si>
  <si>
    <t>722175005</t>
  </si>
  <si>
    <t>Potrubí vodovodní plastové PP-RCT svar polyfúze D 40x5,5 mm</t>
  </si>
  <si>
    <t>939256182</t>
  </si>
  <si>
    <t>Potrubí z plastových trubek z polypropylenu PP-RCT svařovaných polyfúzně D 40 x 5,5</t>
  </si>
  <si>
    <t>https://podminky.urs.cz/item/CS_URS_2021_02/722175005</t>
  </si>
  <si>
    <t>722175006</t>
  </si>
  <si>
    <t>Potrubí vodovodní plastové PP-RCT svar polyfúze D 50x6,9 mm</t>
  </si>
  <si>
    <t>1448430184</t>
  </si>
  <si>
    <t>Potrubí z plastových trubek z polypropylenu PP-RCT svařovaných polyfúzně D 50 x 6,9</t>
  </si>
  <si>
    <t>https://podminky.urs.cz/item/CS_URS_2021_02/722175006</t>
  </si>
  <si>
    <t>722175007</t>
  </si>
  <si>
    <t>Potrubí vodovodní plastové PP-RCT svar polyfúze D 63x8,6 mm</t>
  </si>
  <si>
    <t>-2052861720</t>
  </si>
  <si>
    <t>Potrubí z plastových trubek z polypropylenu PP-RCT svařovaných polyfúzně D 63 x 8,6</t>
  </si>
  <si>
    <t>https://podminky.urs.cz/item/CS_URS_2021_02/722175007</t>
  </si>
  <si>
    <t>722190401</t>
  </si>
  <si>
    <t>Vyvedení a upevnění výpustku DN do 25</t>
  </si>
  <si>
    <t>1741786332</t>
  </si>
  <si>
    <t>Zřízení přípojek na potrubí vyvedení a upevnění výpustek do DN 25</t>
  </si>
  <si>
    <t>https://podminky.urs.cz/item/CS_URS_2021_02/722190401</t>
  </si>
  <si>
    <t>722221134</t>
  </si>
  <si>
    <t>Ventil výtokový G 1/2" s jedním závitem</t>
  </si>
  <si>
    <t>1004668099</t>
  </si>
  <si>
    <t>Armatury s jedním závitem ventily výtokové G 1/2"</t>
  </si>
  <si>
    <t>https://podminky.urs.cz/item/CS_URS_2021_02/722221134</t>
  </si>
  <si>
    <t>722232043</t>
  </si>
  <si>
    <t>Kohout kulový přímý G 1/2" PN 42 do 185°C vnitřní závit</t>
  </si>
  <si>
    <t>373979313</t>
  </si>
  <si>
    <t>Armatury se dvěma závity kulové kohouty PN 42 do 185 °C přímé vnitřní závit G 1/2"</t>
  </si>
  <si>
    <t>https://podminky.urs.cz/item/CS_URS_2021_02/722232043</t>
  </si>
  <si>
    <t>722232044</t>
  </si>
  <si>
    <t>Kohout kulový přímý G 3/4" PN 42 do 185°C vnitřní závit</t>
  </si>
  <si>
    <t>-962029940</t>
  </si>
  <si>
    <t>Armatury se dvěma závity kulové kohouty PN 42 do 185 °C přímé vnitřní závit G 3/4"</t>
  </si>
  <si>
    <t>https://podminky.urs.cz/item/CS_URS_2021_02/722232044</t>
  </si>
  <si>
    <t>722232045</t>
  </si>
  <si>
    <t>Kohout kulový přímý G 1" PN 42 do 185°C vnitřní závit</t>
  </si>
  <si>
    <t>-1487710334</t>
  </si>
  <si>
    <t>Armatury se dvěma závity kulové kohouty PN 42 do 185 °C přímé vnitřní závit G 1"</t>
  </si>
  <si>
    <t>https://podminky.urs.cz/item/CS_URS_2021_02/722232045</t>
  </si>
  <si>
    <t>722232048</t>
  </si>
  <si>
    <t xml:space="preserve">Kohout kulový přímý  G 2" PN 42 do 185°C vnitřní závit</t>
  </si>
  <si>
    <t>-686743846</t>
  </si>
  <si>
    <t>Armatury se dvěma závity kulové kohouty PN 42 do 185 °C přímé vnitřní závit G 2"</t>
  </si>
  <si>
    <t>https://podminky.urs.cz/item/CS_URS_2021_02/722232048</t>
  </si>
  <si>
    <t>722232R01</t>
  </si>
  <si>
    <t>Zpětná kontrolovatelná armatura typ EA G 1/2" PN 10 do 65°C</t>
  </si>
  <si>
    <t>481171602</t>
  </si>
  <si>
    <t>Armatury se dvěma závity zpětná kontrolovatelné armatury typ EA PN 10 do 65 °C G 1/2"</t>
  </si>
  <si>
    <t>722232R03</t>
  </si>
  <si>
    <t>Zpětná kontrolovatelná armatura typ EA G 1" PN 10 do 65°C</t>
  </si>
  <si>
    <t>616377232</t>
  </si>
  <si>
    <t>Armatury se dvěma závity zpětná kontrolovatelné armatury typ EA PN 10 do 65 °C G 1"</t>
  </si>
  <si>
    <t>722250R02</t>
  </si>
  <si>
    <t>Hydrantový systém s tvarově stálou hadicí D 19 x 30 m celoplechový</t>
  </si>
  <si>
    <t>1259951208</t>
  </si>
  <si>
    <t>Požární příslušenství a armatury hydrantový systém s tvarově stálou hadicí celoplechový D 19 x 30 m</t>
  </si>
  <si>
    <t>722262301</t>
  </si>
  <si>
    <t xml:space="preserve">Vodoměr závitový vícevtokový mokroběžný do 40°C G 1"x 105 mm Qn 2,5 m3/h </t>
  </si>
  <si>
    <t>-1830142306</t>
  </si>
  <si>
    <t>Vodoměry pro vodu do 40°C závitové vícevtokové mokroběžné G 1"x 105 mm Qn 2,5</t>
  </si>
  <si>
    <t>https://podminky.urs.cz/item/CS_URS_2021_02/722262301</t>
  </si>
  <si>
    <t>722290226</t>
  </si>
  <si>
    <t>Zkouška těsnosti vodovodního potrubí závitového DN do 50</t>
  </si>
  <si>
    <t>-463134305</t>
  </si>
  <si>
    <t>Zkoušky, proplach a desinfekce vodovodního potrubí zkoušky těsnosti vodovodního potrubí závitového do DN 50</t>
  </si>
  <si>
    <t>https://podminky.urs.cz/item/CS_URS_2021_02/722290226</t>
  </si>
  <si>
    <t>722290234</t>
  </si>
  <si>
    <t>Proplach a dezinfekce vodovodního potrubí DN do 80</t>
  </si>
  <si>
    <t>1076345136</t>
  </si>
  <si>
    <t>Zkoušky, proplach a desinfekce vodovodního potrubí proplach a desinfekce vodovodního potrubí do DN 80</t>
  </si>
  <si>
    <t>https://podminky.urs.cz/item/CS_URS_2021_02/722290234</t>
  </si>
  <si>
    <t>998722201</t>
  </si>
  <si>
    <t>Přesun hmot procentní pro vnitřní vodovod v objektech v do 6 m</t>
  </si>
  <si>
    <t>330104515</t>
  </si>
  <si>
    <t>Přesun hmot pro vnitřní vodovod stanovený procentní sazbou (%) z ceny vodorovná dopravní vzdálenost do 50 m v objektech výšky do 6 m</t>
  </si>
  <si>
    <t>https://podminky.urs.cz/item/CS_URS_2021_02/998722201</t>
  </si>
  <si>
    <t>723</t>
  </si>
  <si>
    <t>Zdravotechnika - vnitřní plynovod</t>
  </si>
  <si>
    <t>723150365</t>
  </si>
  <si>
    <t>Chránička D 38x2,6 mm</t>
  </si>
  <si>
    <t>-438837573</t>
  </si>
  <si>
    <t>Potrubí z ocelových trubek hladkých černých spojovaných chráničky Ø 38/2,6</t>
  </si>
  <si>
    <t>https://podminky.urs.cz/item/CS_URS_2021_02/723150365</t>
  </si>
  <si>
    <t>723181023</t>
  </si>
  <si>
    <t>Potrubí měděné tvrdé spojované lisováním D 22x1 mm</t>
  </si>
  <si>
    <t>-212744703</t>
  </si>
  <si>
    <t>Potrubí z měděných trubek tvrdých, spojovaných lisováním Ø 22/1</t>
  </si>
  <si>
    <t>https://podminky.urs.cz/item/CS_URS_2021_02/723181023</t>
  </si>
  <si>
    <t>723231162</t>
  </si>
  <si>
    <t>Kohout kulový přímý G 1/2" PN 42 do 185°C plnoprůtokový vnitřní závit těžká řada</t>
  </si>
  <si>
    <t>507284619</t>
  </si>
  <si>
    <t>Armatury se dvěma závity kohouty kulové PN 42 do 185°C plnoprůtokové vnitřní závit těžká řada G 1/2"</t>
  </si>
  <si>
    <t>https://podminky.urs.cz/item/CS_URS_2021_02/723231162</t>
  </si>
  <si>
    <t>723290821</t>
  </si>
  <si>
    <t>Přemístění vnitrostaveništní demontovaných hmot pro vnitřní plynovod v objektech v do 6 m</t>
  </si>
  <si>
    <t>-391457282</t>
  </si>
  <si>
    <t>Vnitrostaveništní přemítění vybouraných (demontovaných) hmot vnitřní plynovod vodorovně do 100 m v objektech výšky do 6 m</t>
  </si>
  <si>
    <t>https://podminky.urs.cz/item/CS_URS_2021_02/723290821</t>
  </si>
  <si>
    <t>733290801</t>
  </si>
  <si>
    <t>Demontáž potrubí měděného D do 35x1,5 mm</t>
  </si>
  <si>
    <t>-231692506</t>
  </si>
  <si>
    <t>Demontáž potrubí z trubek měděných Ø do 35/1,5</t>
  </si>
  <si>
    <t>https://podminky.urs.cz/item/CS_URS_2021_02/733290801</t>
  </si>
  <si>
    <t>998723201</t>
  </si>
  <si>
    <t>Přesun hmot procentní pro vnitřní plynovod v objektech v do 6 m</t>
  </si>
  <si>
    <t>501737679</t>
  </si>
  <si>
    <t>Přesun hmot pro vnitřní plynovod stanovený procentní sazbou (%) z ceny vodorovná dopravní vzdálenost do 50 m v objektech výšky do 6 m</t>
  </si>
  <si>
    <t>https://podminky.urs.cz/item/CS_URS_2021_02/998723201</t>
  </si>
  <si>
    <t>725112022</t>
  </si>
  <si>
    <t>Klozet keramický závěsný na nosné stěny s hlubokým splachováním odpad vodorovný</t>
  </si>
  <si>
    <t>-137452709</t>
  </si>
  <si>
    <t>Zařízení záchodů klozety keramické závěsné na nosné stěny s hlubokým splachováním odpad vodorovný</t>
  </si>
  <si>
    <t>https://podminky.urs.cz/item/CS_URS_2021_02/725112022</t>
  </si>
  <si>
    <t>725112R01</t>
  </si>
  <si>
    <t>Klozet keramický závěsný na nosné stěny s hlubokým splachováním odpad vodorovný, pro tělesně postižené</t>
  </si>
  <si>
    <t>-365654806</t>
  </si>
  <si>
    <t>Zařízení záchodů klozety keramické závěsné na nosné stěny s hlubokým splachováním odpad vodorovný, pro tělesně postižené</t>
  </si>
  <si>
    <t>725121525</t>
  </si>
  <si>
    <t>Pisoárový záchodek automatický s radarovým senzorem</t>
  </si>
  <si>
    <t>-861857923</t>
  </si>
  <si>
    <t>Pisoárové záchodky keramické automatické s radarovým senzorem</t>
  </si>
  <si>
    <t>https://podminky.urs.cz/item/CS_URS_2021_02/725121525</t>
  </si>
  <si>
    <t>725211603</t>
  </si>
  <si>
    <t>Umyvadlo keramické bílé bez krytu na sifon připevněné na stěnu šrouby</t>
  </si>
  <si>
    <t>-1064186544</t>
  </si>
  <si>
    <t>Umyvadla keramická bílá bez výtokových armatur připevněná na stěnu šrouby bez sloupu nebo krytu na sifon</t>
  </si>
  <si>
    <t>https://podminky.urs.cz/item/CS_URS_2021_02/725211603</t>
  </si>
  <si>
    <t>725211681</t>
  </si>
  <si>
    <t>Umyvadlo keramické bílé zdravotní připevněné na stěnu šrouby</t>
  </si>
  <si>
    <t>2121772604</t>
  </si>
  <si>
    <t>Umyvadla keramická bílá bez výtokových armatur připevněná na stěnu šrouby zdravotní</t>
  </si>
  <si>
    <t>https://podminky.urs.cz/item/CS_URS_2021_02/725211681</t>
  </si>
  <si>
    <t>725231203</t>
  </si>
  <si>
    <t>Bidet bez armatur výtokových keramický závěsný se zápachovou uzávěrkou</t>
  </si>
  <si>
    <t>-1233707691</t>
  </si>
  <si>
    <t>Bidety bez výtokových armatur se zápachovou uzávěrkou keramické závěsné</t>
  </si>
  <si>
    <t>https://podminky.urs.cz/item/CS_URS_2021_02/725231203</t>
  </si>
  <si>
    <t>725241R01</t>
  </si>
  <si>
    <t>Podlahová sprchová vpust nerezová</t>
  </si>
  <si>
    <t>-183864807</t>
  </si>
  <si>
    <t>725244R03</t>
  </si>
  <si>
    <t>Dveře sprchové rámové se skleněnou výplní tl. 5 mm otvíravé jednokřídlové šířky 600 mm</t>
  </si>
  <si>
    <t>1454268000</t>
  </si>
  <si>
    <t>725311R01</t>
  </si>
  <si>
    <t>Dřez jednoduchý nerezový s odkapávací plochou</t>
  </si>
  <si>
    <t>-1293759883</t>
  </si>
  <si>
    <t>Dřezy bez výtokových armatur jednoduché nerezové s odkapávací plochou</t>
  </si>
  <si>
    <t>725331111</t>
  </si>
  <si>
    <t>Výlevka bez výtokových armatur keramická se sklopnou plastovou mřížkou 500 mm</t>
  </si>
  <si>
    <t>-1335361681</t>
  </si>
  <si>
    <t>Výlevky bez výtokových armatur a splachovací nádrže keramické se sklopnou plastovou mřížkou 425 mm</t>
  </si>
  <si>
    <t>https://podminky.urs.cz/item/CS_URS_2021_02/725331111</t>
  </si>
  <si>
    <t>725813111</t>
  </si>
  <si>
    <t>Ventil rohový bez připojovací trubičky nebo flexi hadičky G 1/2"</t>
  </si>
  <si>
    <t>900025313</t>
  </si>
  <si>
    <t>Ventily rohové bez připojovací trubičky nebo flexi hadičky G 1/2"</t>
  </si>
  <si>
    <t>https://podminky.urs.cz/item/CS_URS_2021_02/725813111</t>
  </si>
  <si>
    <t>55190005</t>
  </si>
  <si>
    <t>flexi hadice ohebná k baterii D 8x12mm F 1/2"xM10 500mm</t>
  </si>
  <si>
    <t>1666395120</t>
  </si>
  <si>
    <t>725821325</t>
  </si>
  <si>
    <t>Baterie dřezová stojánková páková s otáčivým kulatým ústím a délkou ramínka 220 mm</t>
  </si>
  <si>
    <t>1575075497</t>
  </si>
  <si>
    <t>Baterie dřezové stojánkové pákové s otáčivým ústím a délkou ramínka 220 mm</t>
  </si>
  <si>
    <t>https://podminky.urs.cz/item/CS_URS_2021_02/725821325</t>
  </si>
  <si>
    <t>725821R01</t>
  </si>
  <si>
    <t>Baterie dřezová nástěnná páková s otáčivým kulatým ústím a délkou ramínka 210 mm, pro výlevku</t>
  </si>
  <si>
    <t>-1371055815</t>
  </si>
  <si>
    <t>Baterie dřezové nástěnné pákové s otáčivým kulatým ústím a délkou ramínka 210 mm, pro výlevku</t>
  </si>
  <si>
    <t>725822611</t>
  </si>
  <si>
    <t>Baterie umyvadlová stojánková páková s přívodem jedné vody</t>
  </si>
  <si>
    <t>-1590636857</t>
  </si>
  <si>
    <t>Baterie umyvadlové stojánkové pákové s přívodem jedné vody</t>
  </si>
  <si>
    <t>https://podminky.urs.cz/item/CS_URS_2021_02/725822611</t>
  </si>
  <si>
    <t>725822613</t>
  </si>
  <si>
    <t>Baterie umyvadlová stojánková páková s výpustí</t>
  </si>
  <si>
    <t>-63674778</t>
  </si>
  <si>
    <t>Baterie umyvadlové stojánkové pákové s výpustí</t>
  </si>
  <si>
    <t>https://podminky.urs.cz/item/CS_URS_2021_02/725822613</t>
  </si>
  <si>
    <t>725822R01</t>
  </si>
  <si>
    <t>Baterie umyvadlová stojánková páková s výpustí, invalidní, s prodlouženým raménkem</t>
  </si>
  <si>
    <t>-1651718187</t>
  </si>
  <si>
    <t>Baterie umyvadlové stojánkové pákové s výpustí, invalidní, s prodlouženým raménkem</t>
  </si>
  <si>
    <t>725823112</t>
  </si>
  <si>
    <t>Baterie bidetové stojánkové pákové s výpustí</t>
  </si>
  <si>
    <t>493178102</t>
  </si>
  <si>
    <t>https://podminky.urs.cz/item/CS_URS_2021_02/725823112</t>
  </si>
  <si>
    <t>725841333</t>
  </si>
  <si>
    <t>Baterie sprchová podomítková s přepínačem a pevnou sprchou</t>
  </si>
  <si>
    <t>1495035378</t>
  </si>
  <si>
    <t>Baterie sprchové podomítkové (zápustné) s přepínačem a pevnou sprchou</t>
  </si>
  <si>
    <t>https://podminky.urs.cz/item/CS_URS_2021_02/725841333</t>
  </si>
  <si>
    <t>725861102</t>
  </si>
  <si>
    <t>Zápachová uzávěrka pro umyvadla DN 40</t>
  </si>
  <si>
    <t>-1437479437</t>
  </si>
  <si>
    <t>Zápachové uzávěrky zařizovacích předmětů pro umyvadla DN 40</t>
  </si>
  <si>
    <t>https://podminky.urs.cz/item/CS_URS_2021_02/725861102</t>
  </si>
  <si>
    <t>725862103</t>
  </si>
  <si>
    <t>Zápachová uzávěrka pro dřezy DN 40/50</t>
  </si>
  <si>
    <t>-374421476</t>
  </si>
  <si>
    <t>Zápachové uzávěrky zařizovacích předmětů pro dřezy DN 40/50</t>
  </si>
  <si>
    <t>https://podminky.urs.cz/item/CS_URS_2021_02/725862103</t>
  </si>
  <si>
    <t>998725201</t>
  </si>
  <si>
    <t>Přesun hmot procentní pro zařizovací předměty v objektech v do 6 m</t>
  </si>
  <si>
    <t>1397283791</t>
  </si>
  <si>
    <t>Přesun hmot pro zařizovací předměty stanovený procentní sazbou (%) z ceny vodorovná dopravní vzdálenost do 50 m v objektech výšky do 6 m</t>
  </si>
  <si>
    <t>https://podminky.urs.cz/item/CS_URS_2021_02/998725201</t>
  </si>
  <si>
    <t>726</t>
  </si>
  <si>
    <t>Zdravotechnika - předstěnové instalace</t>
  </si>
  <si>
    <t>726111011</t>
  </si>
  <si>
    <t>Instalační předstěna - bidet s nastavitelnou hl 120 až 160 mm do masivní zděné kce</t>
  </si>
  <si>
    <t>1410454023</t>
  </si>
  <si>
    <t>Předstěnové instalační systémy pro zazdění do masivních zděných konstrukcí pro bidety, s nastavitelnou hloubkou 120 až 160 mm</t>
  </si>
  <si>
    <t>https://podminky.urs.cz/item/CS_URS_2021_02/726111011</t>
  </si>
  <si>
    <t>726111031</t>
  </si>
  <si>
    <t>Instalační předstěna - klozet s ovládáním zepředu v 1080 mm závěsný do masivní zděné kce</t>
  </si>
  <si>
    <t>419393537</t>
  </si>
  <si>
    <t>Předstěnové instalační systémy pro zazdění do masivních zděných konstrukcí pro závěsné klozety ovládání zepředu, stavební výška 1080 mm</t>
  </si>
  <si>
    <t>https://podminky.urs.cz/item/CS_URS_2021_02/726111031</t>
  </si>
  <si>
    <t>726111R01</t>
  </si>
  <si>
    <t>Instalační předstěna - klozet pro tělesně postižené s pneumatickým oddáleným ovládáním závěsný do masivní zděné kce</t>
  </si>
  <si>
    <t>1136795564</t>
  </si>
  <si>
    <t xml:space="preserve">Předstěnové instalační systémy pro zazdění do masivních zděných konstrukcí pro závěsné klozety pro tělesně postižené s pneumatickým oddáleným ovládáním </t>
  </si>
  <si>
    <t>998726211</t>
  </si>
  <si>
    <t>Přesun hmot procentní pro instalační prefabrikáty v objektech v do 6 m</t>
  </si>
  <si>
    <t>-671201627</t>
  </si>
  <si>
    <t>Přesun hmot pro instalační prefabrikáty stanovený procentní sazbou (%) z ceny vodorovná dopravní vzdálenost do 50 m v objektech výšky do 6 m</t>
  </si>
  <si>
    <t>https://podminky.urs.cz/item/CS_URS_2021_02/998726211</t>
  </si>
  <si>
    <t>HZS2491</t>
  </si>
  <si>
    <t>Hodinová zúčtovací sazba dělník zednických výpomocí</t>
  </si>
  <si>
    <t>-176396652</t>
  </si>
  <si>
    <t>Hodinové zúčtovací sazby profesí PSV zednické výpomoci a pomocné práce PSV dělník zednických výpomocí</t>
  </si>
  <si>
    <t>https://podminky.urs.cz/item/CS_URS_2021_02/HZS2491</t>
  </si>
  <si>
    <t>Poznámka k položce:_x000d_
sekání drážek a prostupů, hrubé zapravení</t>
  </si>
  <si>
    <t>012103000</t>
  </si>
  <si>
    <t>Geodetické práce před výstavbou</t>
  </si>
  <si>
    <t>-1679210176</t>
  </si>
  <si>
    <t>https://podminky.urs.cz/item/CS_URS_2021_02/012103000</t>
  </si>
  <si>
    <t>Poznámka k položce:_x000d_
Vytyčení stávajího vodovodního potrubí z objektu A do demolovaného objektu</t>
  </si>
  <si>
    <t>013254000</t>
  </si>
  <si>
    <t>Dokumentace skutečného provedení stavby</t>
  </si>
  <si>
    <t>387438317</t>
  </si>
  <si>
    <t>https://podminky.urs.cz/item/CS_URS_2021_02/013254000</t>
  </si>
  <si>
    <t>043114R04</t>
  </si>
  <si>
    <t>Zkoušky tlakové, revize plynovodu</t>
  </si>
  <si>
    <t>1575653467</t>
  </si>
  <si>
    <t>091003R01</t>
  </si>
  <si>
    <t>Odvoz a likvidace odpadu</t>
  </si>
  <si>
    <t>-271972436</t>
  </si>
  <si>
    <t>Odvoz a likvidace odpadu, odvoz na skládku nebo do technických služeb, skládkovné, poplatky</t>
  </si>
  <si>
    <t>2,16</t>
  </si>
  <si>
    <t>f10</t>
  </si>
  <si>
    <t>21,6</t>
  </si>
  <si>
    <t>8,64</t>
  </si>
  <si>
    <t>10,8</t>
  </si>
  <si>
    <t>C - Ústřední vytápění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</si>
  <si>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</si>
  <si>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</si>
  <si>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</si>
  <si>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</si>
  <si>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783 - Dokončovací práce - nátěry</t>
  </si>
  <si>
    <t>132251102</t>
  </si>
  <si>
    <t>Hloubení rýh nezapažených š do 800 mm v hornině třídy těžitelnosti I skupiny 3 objem do 50 m3 strojně</t>
  </si>
  <si>
    <t>184031915</t>
  </si>
  <si>
    <t>Hloubení nezapažených rýh šířky do 800 mm strojně s urovnáním dna do předepsaného profilu a spádu v hornině třídy těžitelnosti I skupiny 3 přes 20 do 50 m3</t>
  </si>
  <si>
    <t>https://podminky.urs.cz/item/CS_URS_2021_02/132251102</t>
  </si>
  <si>
    <t>27*0,8*1</t>
  </si>
  <si>
    <t>-1477262629</t>
  </si>
  <si>
    <t>719620135</t>
  </si>
  <si>
    <t>f10-f8</t>
  </si>
  <si>
    <t>282175931</t>
  </si>
  <si>
    <t>158951028</t>
  </si>
  <si>
    <t>10,8*2 'Přepočtené koeficientem množství</t>
  </si>
  <si>
    <t>1342894187</t>
  </si>
  <si>
    <t>-615626495</t>
  </si>
  <si>
    <t>f10-f1-f2</t>
  </si>
  <si>
    <t>-760588741</t>
  </si>
  <si>
    <t>27*0,8*0,4</t>
  </si>
  <si>
    <t>500861131</t>
  </si>
  <si>
    <t>8,64*2 'Přepočtené koeficientem množství</t>
  </si>
  <si>
    <t>-1202847036</t>
  </si>
  <si>
    <t>27*0,8*0,1</t>
  </si>
  <si>
    <t>9771511R0</t>
  </si>
  <si>
    <t>Vrtání prostupu pro předizolované potrubí ve stěně</t>
  </si>
  <si>
    <t>-870445598</t>
  </si>
  <si>
    <t>Poznámka k položce:_x000d_
prostupy DN 80 skrz stěnu v 1.PP. Tloušťka stěny 600 mm, zdivo cihelné.</t>
  </si>
  <si>
    <t>-1134643614</t>
  </si>
  <si>
    <t>28377096</t>
  </si>
  <si>
    <t>pouzdro izolační potrubní z pěnového polyetylenu 15/20mm</t>
  </si>
  <si>
    <t>-1282959178</t>
  </si>
  <si>
    <t>28377106</t>
  </si>
  <si>
    <t>pouzdro izolační potrubní z pěnového polyetylenu 18/20mm</t>
  </si>
  <si>
    <t>-7464440</t>
  </si>
  <si>
    <t>28377049</t>
  </si>
  <si>
    <t>pouzdro izolační potrubní z pěnového polyetylenu 28/25mm</t>
  </si>
  <si>
    <t>328192839</t>
  </si>
  <si>
    <t>28377056</t>
  </si>
  <si>
    <t>pouzdro izolační potrubní z pěnového polyetylenu 35/25mm</t>
  </si>
  <si>
    <t>1410408345</t>
  </si>
  <si>
    <t>28377063</t>
  </si>
  <si>
    <t>pouzdro izolační potrubní z pěnového polyetylenu 45/25mm</t>
  </si>
  <si>
    <t>1849478652</t>
  </si>
  <si>
    <t>-1196560569</t>
  </si>
  <si>
    <t>754713771</t>
  </si>
  <si>
    <t>-2091915947</t>
  </si>
  <si>
    <t>732</t>
  </si>
  <si>
    <t>Ústřední vytápění - strojovny</t>
  </si>
  <si>
    <t>732890801</t>
  </si>
  <si>
    <t>Přesun demontovaných strojoven vodorovně 100 m v objektech v do 6 m</t>
  </si>
  <si>
    <t>-42351373</t>
  </si>
  <si>
    <t>Vnitrostaveništní přemístění vybouraných (demontovaných) hmot strojoven vodorovně do 100 m v objektech výšky do 6 m</t>
  </si>
  <si>
    <t>https://podminky.urs.cz/item/CS_URS_2021_02/732890801</t>
  </si>
  <si>
    <t>732890R01</t>
  </si>
  <si>
    <t>Vypuštění otopné soustavy objektu A</t>
  </si>
  <si>
    <t>-2068894396</t>
  </si>
  <si>
    <t>732890R02</t>
  </si>
  <si>
    <t>Prověření spojů a těsnosti a OT v objektu A</t>
  </si>
  <si>
    <t>-782069465</t>
  </si>
  <si>
    <t>732890R03</t>
  </si>
  <si>
    <t>Oprava spojů a těsnosti a OT v objektu A</t>
  </si>
  <si>
    <t>99627920</t>
  </si>
  <si>
    <t>732890R04</t>
  </si>
  <si>
    <t>Odvzdušnění otopné soustavy objetku A</t>
  </si>
  <si>
    <t>-37847193</t>
  </si>
  <si>
    <t>732890R05</t>
  </si>
  <si>
    <t>Demontáž stávajícího plynového kotle</t>
  </si>
  <si>
    <t>414824361</t>
  </si>
  <si>
    <t>732890R06</t>
  </si>
  <si>
    <t>Demontáž odkouření od plynového kotle</t>
  </si>
  <si>
    <t>295717977</t>
  </si>
  <si>
    <t>732890R07</t>
  </si>
  <si>
    <t>Vyplnění potrubí odkouření v místě prostupu z kotelny</t>
  </si>
  <si>
    <t>299527265</t>
  </si>
  <si>
    <t>732890R08</t>
  </si>
  <si>
    <t>Zaslepení nevyužívané větve VZT DN 65</t>
  </si>
  <si>
    <t>240538138</t>
  </si>
  <si>
    <t>732890R09</t>
  </si>
  <si>
    <t>Zaslepení nevyužívaného potrubí DN 32</t>
  </si>
  <si>
    <t>-460939621</t>
  </si>
  <si>
    <t>733</t>
  </si>
  <si>
    <t>Ústřední vytápění - rozvodné potrubí</t>
  </si>
  <si>
    <t>733120826</t>
  </si>
  <si>
    <t>Demontáž potrubí ocelového hladkého D přes 60,3 do 89</t>
  </si>
  <si>
    <t>-1887094543</t>
  </si>
  <si>
    <t>Demontáž potrubí z trubek ocelových hladkých Ø přes 60,3 do 89</t>
  </si>
  <si>
    <t>https://podminky.urs.cz/item/CS_URS_2021_02/733120826</t>
  </si>
  <si>
    <t>733121124</t>
  </si>
  <si>
    <t>Potrubí ocelové hladké bezešvé nízkotlaké spojované svařováním D 76x3,6</t>
  </si>
  <si>
    <t>1542431295</t>
  </si>
  <si>
    <t>Potrubí z trubek ocelových hladkých spojovaných svařováním černých bezešvých nízkotlakých T= do +115°C Ø 76/3,6</t>
  </si>
  <si>
    <t>https://podminky.urs.cz/item/CS_URS_2021_02/733121124</t>
  </si>
  <si>
    <t>733190225</t>
  </si>
  <si>
    <t>Zkouška těsnosti potrubí ocelové hladké D přes 60,3x2,9 do 89x5,0</t>
  </si>
  <si>
    <t>-819857414</t>
  </si>
  <si>
    <t>Zkoušky těsnosti potrubí, manžety prostupové z trubek ocelových zkoušky těsnosti potrubí (za provozu) z trubek ocelových hladkých Ø přes 60,3/2,9 do 89/5,0</t>
  </si>
  <si>
    <t>https://podminky.urs.cz/item/CS_URS_2021_02/733190225</t>
  </si>
  <si>
    <t>733223202</t>
  </si>
  <si>
    <t>Potrubí měděné tvrdé spojované tvrdým pájením D 15x1 mm</t>
  </si>
  <si>
    <t>826878546</t>
  </si>
  <si>
    <t>Potrubí z trubek měděných tvrdých spojovaných tvrdým pájením Ø 15/1</t>
  </si>
  <si>
    <t>https://podminky.urs.cz/item/CS_URS_2021_02/733223202</t>
  </si>
  <si>
    <t>733223203</t>
  </si>
  <si>
    <t>Potrubí měděné tvrdé spojované tvrdým pájením D 18x1 mm</t>
  </si>
  <si>
    <t>-2025196581</t>
  </si>
  <si>
    <t>Potrubí z trubek měděných tvrdých spojovaných tvrdým pájením Ø 18/1</t>
  </si>
  <si>
    <t>https://podminky.urs.cz/item/CS_URS_2021_02/733223203</t>
  </si>
  <si>
    <t>733223204</t>
  </si>
  <si>
    <t>Potrubí měděné tvrdé spojované tvrdým pájením D 22x1 mm</t>
  </si>
  <si>
    <t>-1913576393</t>
  </si>
  <si>
    <t>Potrubí z trubek měděných tvrdých spojovaných tvrdým pájením Ø 22/1</t>
  </si>
  <si>
    <t>https://podminky.urs.cz/item/CS_URS_2021_02/733223204</t>
  </si>
  <si>
    <t>733223205</t>
  </si>
  <si>
    <t>Potrubí měděné tvrdé spojované tvrdým pájením D 28x1,5 mm</t>
  </si>
  <si>
    <t>-1652863154</t>
  </si>
  <si>
    <t>Potrubí z trubek měděných tvrdých spojovaných tvrdým pájením Ø 28/1,5</t>
  </si>
  <si>
    <t>https://podminky.urs.cz/item/CS_URS_2021_02/733223205</t>
  </si>
  <si>
    <t>733223206</t>
  </si>
  <si>
    <t>Potrubí měděné tvrdé spojované tvrdým pájením D 35x1,5 mm</t>
  </si>
  <si>
    <t>1816186071</t>
  </si>
  <si>
    <t>Potrubí z trubek měděných tvrdých spojovaných tvrdým pájením Ø 35/1,5</t>
  </si>
  <si>
    <t>https://podminky.urs.cz/item/CS_URS_2021_02/733223206</t>
  </si>
  <si>
    <t>733223207</t>
  </si>
  <si>
    <t>Potrubí měděné tvrdé spojované tvrdým pájením D 42x1,5 mm</t>
  </si>
  <si>
    <t>-485387530</t>
  </si>
  <si>
    <t>Potrubí z trubek měděných tvrdých spojovaných tvrdým pájením Ø 42/1,5</t>
  </si>
  <si>
    <t>https://podminky.urs.cz/item/CS_URS_2021_02/733223207</t>
  </si>
  <si>
    <t>733223208</t>
  </si>
  <si>
    <t>Potrubí měděné tvrdé spojované tvrdým pájením D 54x2 mm</t>
  </si>
  <si>
    <t>709941453</t>
  </si>
  <si>
    <t>Potrubí z trubek měděných tvrdých spojovaných tvrdým pájením Ø 54/2</t>
  </si>
  <si>
    <t>https://podminky.urs.cz/item/CS_URS_2021_02/733223208</t>
  </si>
  <si>
    <t>733291101</t>
  </si>
  <si>
    <t>Zkouška těsnosti potrubí měděné D do 35x1,5</t>
  </si>
  <si>
    <t>803452992</t>
  </si>
  <si>
    <t>Zkoušky těsnosti potrubí z trubek měděných Ø do 35/1,5</t>
  </si>
  <si>
    <t>https://podminky.urs.cz/item/CS_URS_2021_02/733291101</t>
  </si>
  <si>
    <t>733291102</t>
  </si>
  <si>
    <t>Zkouška těsnosti potrubí měděné D přes 35x1,5 do 64x2</t>
  </si>
  <si>
    <t>-1665563580</t>
  </si>
  <si>
    <t>Zkoušky těsnosti potrubí z trubek měděných Ø přes 35/1,5 do 64/2,0</t>
  </si>
  <si>
    <t>https://podminky.urs.cz/item/CS_URS_2021_02/733291102</t>
  </si>
  <si>
    <t>733322R01</t>
  </si>
  <si>
    <t>Předizolované potrubí PEX DN 63</t>
  </si>
  <si>
    <t>-1068987911</t>
  </si>
  <si>
    <t>733391103</t>
  </si>
  <si>
    <t>Zkouška těsnosti potrubí plastové D přes 50x4,6 do 75x6,8</t>
  </si>
  <si>
    <t>-339047373</t>
  </si>
  <si>
    <t>Zkoušky těsnosti potrubí z trubek plastových Ø přes 50/4,6 do 75/6,8</t>
  </si>
  <si>
    <t>https://podminky.urs.cz/item/CS_URS_2021_02/733391103</t>
  </si>
  <si>
    <t>733890801</t>
  </si>
  <si>
    <t>Přemístění potrubí demontovaného vodorovně do 100 m v objektech v do 6 m</t>
  </si>
  <si>
    <t>-1030100434</t>
  </si>
  <si>
    <t>Vnitrostaveništní přemístění vybouraných (demontovaných) hmot rozvodů potrubí vodorovně do 100 m v objektech výšky do 6 m</t>
  </si>
  <si>
    <t>https://podminky.urs.cz/item/CS_URS_2021_02/733890801</t>
  </si>
  <si>
    <t>998733201</t>
  </si>
  <si>
    <t>Přesun hmot procentní pro rozvody potrubí v objektech v do 6 m</t>
  </si>
  <si>
    <t>198946493</t>
  </si>
  <si>
    <t>Přesun hmot pro rozvody potrubí stanovený procentní sazbou z ceny vodorovná dopravní vzdálenost do 50 m v objektech výšky do 6 m</t>
  </si>
  <si>
    <t>https://podminky.urs.cz/item/CS_URS_2021_02/998733201</t>
  </si>
  <si>
    <t>734</t>
  </si>
  <si>
    <t>Ústřední vytápění - armatury</t>
  </si>
  <si>
    <t>734221545</t>
  </si>
  <si>
    <t>Ventil závitový termostatický přímý jednoregulační G 1/2 PN 16 do 110°C bez hlavice ovládání</t>
  </si>
  <si>
    <t>-277529446</t>
  </si>
  <si>
    <t>Ventily regulační závitové termostatické, bez hlavice ovládání PN 16 do 110°C přímé jednoregulační G 1/2</t>
  </si>
  <si>
    <t>https://podminky.urs.cz/item/CS_URS_2021_02/734221545</t>
  </si>
  <si>
    <t>734221R01</t>
  </si>
  <si>
    <t>Termostatická hlavice kapalinová PN 10 do 110°C otopných těles</t>
  </si>
  <si>
    <t>469460882</t>
  </si>
  <si>
    <t>Ventily regulační závitové hlavice termostatické, pro ovládání ventilů PN 10 do 110°C kapalinové otopných těles</t>
  </si>
  <si>
    <t>734261712</t>
  </si>
  <si>
    <t>Šroubení regulační radiátorové přímé G 1/2 bez vypouštění</t>
  </si>
  <si>
    <t>-1320946609</t>
  </si>
  <si>
    <t>Šroubení regulační radiátorové přímé bez vypouštění G 1/2</t>
  </si>
  <si>
    <t>https://podminky.urs.cz/item/CS_URS_2021_02/734261712</t>
  </si>
  <si>
    <t>734291248</t>
  </si>
  <si>
    <t>Filtr závitový přímý G 2 1/2 PN 16 do 130°C s vnitřními závity</t>
  </si>
  <si>
    <t>2057210600</t>
  </si>
  <si>
    <t>Ostatní armatury filtry závitové PN 16 do 130°C přímé s vnitřními závity G 2 1/2</t>
  </si>
  <si>
    <t>https://podminky.urs.cz/item/CS_URS_2021_02/734291248</t>
  </si>
  <si>
    <t>734292719</t>
  </si>
  <si>
    <t>Kohout kulový přímý G 2 1/2 PN 42 do 185°C vnitřní závit</t>
  </si>
  <si>
    <t>-973579880</t>
  </si>
  <si>
    <t>Ostatní armatury kulové kohouty PN 42 do 185°C přímé vnitřní závit G 2 1/2</t>
  </si>
  <si>
    <t>https://podminky.urs.cz/item/CS_URS_2021_02/734292719</t>
  </si>
  <si>
    <t>734292R01</t>
  </si>
  <si>
    <t>Přechodka ocel DN 65 - PEX DN 63</t>
  </si>
  <si>
    <t>-393551268</t>
  </si>
  <si>
    <t xml:space="preserve">Přechodka ocel DN 65 - PEX DN 63
</t>
  </si>
  <si>
    <t>734292R02</t>
  </si>
  <si>
    <t>Přechodka PEX DN 63 - ocel DN 65</t>
  </si>
  <si>
    <t>-480767845</t>
  </si>
  <si>
    <t xml:space="preserve">Přechodka PEX DN 63 - ocel DN 65
</t>
  </si>
  <si>
    <t>734292R03</t>
  </si>
  <si>
    <t>Těsnící manžeta s napojením na hydroizolaci pro předizolované potrubí</t>
  </si>
  <si>
    <t>2096351724</t>
  </si>
  <si>
    <t>734292R04</t>
  </si>
  <si>
    <t>Napojení na stávající ocelové potrubí navařením</t>
  </si>
  <si>
    <t>-949210902</t>
  </si>
  <si>
    <t>734292R05</t>
  </si>
  <si>
    <t>Napojení na stávající ocelové potrubí s přechodem na měď</t>
  </si>
  <si>
    <t>1354147524</t>
  </si>
  <si>
    <t xml:space="preserve">Napojení na stávající ocelové potrubí s přechodem na měď
</t>
  </si>
  <si>
    <t>998734201</t>
  </si>
  <si>
    <t>Přesun hmot procentní pro armatury v objektech v do 6 m</t>
  </si>
  <si>
    <t>2129335162</t>
  </si>
  <si>
    <t>Přesun hmot pro armatury stanovený procentní sazbou (%) z ceny vodorovná dopravní vzdálenost do 50 m v objektech výšky do 6 m</t>
  </si>
  <si>
    <t>https://podminky.urs.cz/item/CS_URS_2021_02/998734201</t>
  </si>
  <si>
    <t>735</t>
  </si>
  <si>
    <t>Ústřední vytápění - otopná tělesa</t>
  </si>
  <si>
    <t>735151273</t>
  </si>
  <si>
    <t>Otopné těleso panelové jednodeskové 1 přídavná přestupní plocha výška/délka 600/600 mm výkon 601 W</t>
  </si>
  <si>
    <t>1990325044</t>
  </si>
  <si>
    <t>Otopná tělesa panelová jednodesková PN 1,0 MPa, T do 110°C s jednou přídavnou přestupní plochou výšky tělesa 600 mm stavební délky / výkonu 600 mm / 601 W</t>
  </si>
  <si>
    <t>https://podminky.urs.cz/item/CS_URS_2021_02/735151273</t>
  </si>
  <si>
    <t>735151275</t>
  </si>
  <si>
    <t>Otopné těleso panelové jednodeskové 1 přídavná přestupní plocha výška/délka 600/800 mm výkon 802 W</t>
  </si>
  <si>
    <t>-1534058969</t>
  </si>
  <si>
    <t>Otopná tělesa panelová jednodesková PN 1,0 MPa, T do 110°C s jednou přídavnou přestupní plochou výšky tělesa 600 mm stavební délky / výkonu 800 mm / 802 W</t>
  </si>
  <si>
    <t>https://podminky.urs.cz/item/CS_URS_2021_02/735151275</t>
  </si>
  <si>
    <t>735151277</t>
  </si>
  <si>
    <t>Otopné těleso panelové jednodeskové 1 přídavná přestupní plocha výška/délka 600/1000 mm výkon 1002 W</t>
  </si>
  <si>
    <t>1400580169</t>
  </si>
  <si>
    <t>Otopná tělesa panelová jednodesková PN 1,0 MPa, T do 110°C s jednou přídavnou přestupní plochou výšky tělesa 600 mm stavební délky / výkonu 1000 mm / 1002 W</t>
  </si>
  <si>
    <t>https://podminky.urs.cz/item/CS_URS_2021_02/735151277</t>
  </si>
  <si>
    <t>735151279</t>
  </si>
  <si>
    <t>Otopné těleso panelové jednodeskové 1 přídavná přestupní plocha výška/délka 600/1200 mm výkon 1202 W</t>
  </si>
  <si>
    <t>1813484132</t>
  </si>
  <si>
    <t>Otopná tělesa panelová jednodesková PN 1,0 MPa, T do 110°C s jednou přídavnou přestupní plochou výšky tělesa 600 mm stavební délky / výkonu 1200 mm / 1202 W</t>
  </si>
  <si>
    <t>https://podminky.urs.cz/item/CS_URS_2021_02/735151279</t>
  </si>
  <si>
    <t>735151280</t>
  </si>
  <si>
    <t>Otopné těleso panelové jednodeskové 1 přídavná přestupní plocha výška/délka 600/1400 mm výkon 1403 W</t>
  </si>
  <si>
    <t>-1801305208</t>
  </si>
  <si>
    <t>Otopná tělesa panelová jednodesková PN 1,0 MPa, T do 110°C s jednou přídavnou přestupní plochou výšky tělesa 600 mm stavební délky / výkonu 1400 mm / 1403 W</t>
  </si>
  <si>
    <t>https://podminky.urs.cz/item/CS_URS_2021_02/735151280</t>
  </si>
  <si>
    <t>735151477</t>
  </si>
  <si>
    <t>Otopné těleso panelové dvoudeskové 1 přídavná přestupní plocha výška/délka 600/1000 mm výkon 1288 W</t>
  </si>
  <si>
    <t>806127703</t>
  </si>
  <si>
    <t>Otopná tělesa panelová dvoudesková PN 1,0 MPa, T do 110°C s jednou přídavnou přestupní plochou výšky tělesa 600 mm stavební délky / výkonu 1000 mm / 1288 W</t>
  </si>
  <si>
    <t>https://podminky.urs.cz/item/CS_URS_2021_02/735151477</t>
  </si>
  <si>
    <t>735151478</t>
  </si>
  <si>
    <t>Otopné těleso panelové dvoudeskové 1 přídavná přestupní plocha výška/délka 600/1100 mm výkon 1417 W</t>
  </si>
  <si>
    <t>-2067571216</t>
  </si>
  <si>
    <t>Otopná tělesa panelová dvoudesková PN 1,0 MPa, T do 110°C s jednou přídavnou přestupní plochou výšky tělesa 600 mm stavební délky / výkonu 1100 mm / 1417 W</t>
  </si>
  <si>
    <t>https://podminky.urs.cz/item/CS_URS_2021_02/735151478</t>
  </si>
  <si>
    <t>735151573</t>
  </si>
  <si>
    <t>Otopné těleso panelové dvoudeskové 2 přídavné přestupní plochy výška/délka 600/600 mm výkon 1007 W</t>
  </si>
  <si>
    <t>-438022732</t>
  </si>
  <si>
    <t>Otopná tělesa panelová dvoudesková PN 1,0 MPa, T do 110°C se dvěma přídavnými přestupními plochami výšky tělesa 600 mm stavební délky / výkonu 600 mm / 1007 W</t>
  </si>
  <si>
    <t>https://podminky.urs.cz/item/CS_URS_2021_02/735151573</t>
  </si>
  <si>
    <t>735151576</t>
  </si>
  <si>
    <t>Otopné těleso panelové dvoudeskové 2 přídavné přestupní plochy výška/délka 600/900 mm výkon 1511 W</t>
  </si>
  <si>
    <t>1817923328</t>
  </si>
  <si>
    <t>Otopná tělesa panelová dvoudesková PN 1,0 MPa, T do 110°C se dvěma přídavnými přestupními plochami výšky tělesa 600 mm stavební délky / výkonu 900 mm / 1511 W</t>
  </si>
  <si>
    <t>https://podminky.urs.cz/item/CS_URS_2021_02/735151576</t>
  </si>
  <si>
    <t>735151593</t>
  </si>
  <si>
    <t>Otopné těleso panelové dvoudeskové 2 přídavné přestupní plochy výška/délka 900/600 mm výkon 1388 W</t>
  </si>
  <si>
    <t>-1895861395</t>
  </si>
  <si>
    <t>Otopná tělesa panelová dvoudesková PN 1,0 MPa, T do 110°C se dvěma přídavnými přestupními plochami výšky tělesa 900 mm stavební délky / výkonu 600 mm / 1388 W</t>
  </si>
  <si>
    <t>https://podminky.urs.cz/item/CS_URS_2021_02/735151593</t>
  </si>
  <si>
    <t>998735201</t>
  </si>
  <si>
    <t>Přesun hmot procentní pro otopná tělesa v objektech v do 6 m</t>
  </si>
  <si>
    <t>1735513591</t>
  </si>
  <si>
    <t>Přesun hmot pro otopná tělesa stanovený procentní sazbou (%) z ceny vodorovná dopravní vzdálenost do 50 m v objektech výšky do 6 m</t>
  </si>
  <si>
    <t>https://podminky.urs.cz/item/CS_URS_2021_02/998735201</t>
  </si>
  <si>
    <t>783</t>
  </si>
  <si>
    <t>Dokončovací práce - nátěry</t>
  </si>
  <si>
    <t>783614561</t>
  </si>
  <si>
    <t>Základní jednonásobný syntetický nátěr potrubí přes DN 50 do DN 100 mm</t>
  </si>
  <si>
    <t>1380231107</t>
  </si>
  <si>
    <t>Základní nátěr armatur a kovových potrubí jednonásobný potrubí přes DN 50 do DN 100 mm syntetický</t>
  </si>
  <si>
    <t>https://podminky.urs.cz/item/CS_URS_2021_02/783614561</t>
  </si>
  <si>
    <t>-1123521946</t>
  </si>
  <si>
    <t>1789017313</t>
  </si>
  <si>
    <t>043114R03</t>
  </si>
  <si>
    <t>Zkoušky topné, zaregulování, uvedení do provozu</t>
  </si>
  <si>
    <t>1277309636</t>
  </si>
  <si>
    <t>Zkoušky topné, zaregulování, uvedení do provozu, zaškolení obsluhy, vypuštění, napuštění soustavy</t>
  </si>
  <si>
    <t>-779438978</t>
  </si>
  <si>
    <t>D - Vzduchotechnika</t>
  </si>
  <si>
    <t>D0 - Větrání učeben</t>
  </si>
  <si>
    <t>D1 - Větrání soc. zázemí</t>
  </si>
  <si>
    <t>D2 - Odsávání škodlivin od svařování</t>
  </si>
  <si>
    <t>D3 - Odvětrání CHÚC</t>
  </si>
  <si>
    <t>D4 - Rozvod tlakového vzduchu</t>
  </si>
  <si>
    <t>D5 - Klimatizace učeben ve 3. NP</t>
  </si>
  <si>
    <t>D6 - Spojovací, těsnící a závěsový materiál</t>
  </si>
  <si>
    <t>D0</t>
  </si>
  <si>
    <t>Větrání učeben</t>
  </si>
  <si>
    <t>Pol1</t>
  </si>
  <si>
    <t>Jednotka 1 - větrání učeben VZT jednotka s rekuperátorem (93%), přívod a odvod: 2820 m3/h, ext. tlak 600 Pa, filtr F7/G4, elektrický ohřev 1,4 kW, 450kg, uzavírací klapky na vstupech, bypass, regulace, ovládání</t>
  </si>
  <si>
    <t>Pol2</t>
  </si>
  <si>
    <t>Jednotka 3 - větrání učeben VZT jednotka s rekuperátorem (93%), přívod a odvod: 2400 m3/h, ext. tlak 600 Pa, filtr F7/G4, elektrický ohřev 1,1 kW, 390kg, uzavírací klapky na vstupech, bypass, regulace, ovládání</t>
  </si>
  <si>
    <t>Pol3</t>
  </si>
  <si>
    <t>Regulační set - sestava přívodního a odvodního regulátoru průtoku vzduchu DN 200, se servopohonem, regulací, ovládáním a čidlem CO2; propojeno s centrální jednotkou přes ethernet</t>
  </si>
  <si>
    <t>Pol4</t>
  </si>
  <si>
    <t>Regulační set - sestava přívodního a odvodního regulátoru průtoku vzduchu DN 250, se servopohonem, regulací, ovládáním a čidlem CO2; propojeno s centrální jednotkou přes ethernet</t>
  </si>
  <si>
    <t>Pol5</t>
  </si>
  <si>
    <t>Regulační set - sestava přívodního a odvodního regulátoru průtoku vzduchu DN 250, se servopohonem, regulací, ovládáním a čidlem vlhkosti; propojeno s centrální jednotkou přes ethernet</t>
  </si>
  <si>
    <t>Pol6</t>
  </si>
  <si>
    <t>Zprovoznění a zaregulování regulačních setů (11x) a jednotek (3x)</t>
  </si>
  <si>
    <t>Pol7</t>
  </si>
  <si>
    <t>Požární klapka čtyřhranná 200x280 mm, ruční a teplotní</t>
  </si>
  <si>
    <t>ks</t>
  </si>
  <si>
    <t>Pol8</t>
  </si>
  <si>
    <t>Požární klapka čtyřhranná 200x250 mm, ruční a teplotní</t>
  </si>
  <si>
    <t>Pol9</t>
  </si>
  <si>
    <t>Požární klapka čtyřhranná 200x500 mm, ruční a teplotní</t>
  </si>
  <si>
    <t>Pol10</t>
  </si>
  <si>
    <t>Požární klapka čtyřhranná 250x500 mm, ruční a teplotní</t>
  </si>
  <si>
    <t>Pol11</t>
  </si>
  <si>
    <t>Tlumič hluku buňkový hranatý 400x500x2000mm</t>
  </si>
  <si>
    <t>Pol12</t>
  </si>
  <si>
    <t>Tlumič hluku buňkový hranatý 400x500x1000mm</t>
  </si>
  <si>
    <t>Pol13</t>
  </si>
  <si>
    <t>Tlumič hluku kruhový prům. 250mm, dl. 900mm</t>
  </si>
  <si>
    <t>Pol14</t>
  </si>
  <si>
    <t>Tlumič hluku kruhový prům. 200mm, dl. 900mm</t>
  </si>
  <si>
    <t>Pol15</t>
  </si>
  <si>
    <t>Výřivá vyúsť pro přívod vzduchu s nastavitelnými lopatkami, čelní deska čtvercová 600 mm, 24 lamel, včetně připojovacího boxu a regulační klapky</t>
  </si>
  <si>
    <t>Pol16</t>
  </si>
  <si>
    <t>Výřivá vyúsť pro přívod vzduchu s nastavitelnými lopatkami, čelní deska čtvercová 600 mm, 16 lamel, včetně připojovacího boxu a regulační klapky</t>
  </si>
  <si>
    <t>Pol17</t>
  </si>
  <si>
    <t>Vyústka na hranaté potrubí 1-řadá s regulací 400x100mm</t>
  </si>
  <si>
    <t>Pol18</t>
  </si>
  <si>
    <t>Vyústka na hranaté potrubí 1-řadá s regulací 520x100mm</t>
  </si>
  <si>
    <t>Pol19</t>
  </si>
  <si>
    <t>Vyústka na hranaté potrubí 1-řadá s regulací 320x100mm</t>
  </si>
  <si>
    <t>Pol20</t>
  </si>
  <si>
    <t>Talířový ventil kovový přívodní DN 125</t>
  </si>
  <si>
    <t>Pol21</t>
  </si>
  <si>
    <t>Talířový ventil kovový odvodní DN 100</t>
  </si>
  <si>
    <t>Pol22</t>
  </si>
  <si>
    <t>Talířový ventil kovový odvodní DN 125</t>
  </si>
  <si>
    <t>Pol23</t>
  </si>
  <si>
    <t>Talířový ventil kovový odvodní DN 160</t>
  </si>
  <si>
    <t>Pol24</t>
  </si>
  <si>
    <t>Spiro potrubí prům. 100, 50% tvarovek, včetně montážního materiálu</t>
  </si>
  <si>
    <t>Pol25</t>
  </si>
  <si>
    <t>Spiro potrubí prům. 125, 40% tvarovek, včetně montážního materiálu</t>
  </si>
  <si>
    <t>Pol26</t>
  </si>
  <si>
    <t>Spiro potrubí prům. 160, 40% tvarovek, včetně montážního materiálu</t>
  </si>
  <si>
    <t>Pol27</t>
  </si>
  <si>
    <t>Spiro potrubí prům. 180, 30% tvarovek, včetně montážního materiálu</t>
  </si>
  <si>
    <t>Pol28</t>
  </si>
  <si>
    <t>Spiro potrubí prům. 200, 30% tvarovek, včetně montážního materiálu</t>
  </si>
  <si>
    <t>Pol29</t>
  </si>
  <si>
    <t>Spiro potrubí prům. 250, 30% tvarovek, včetně montážního materiálu</t>
  </si>
  <si>
    <t>Pol30</t>
  </si>
  <si>
    <t>Čtyřhranné potrubí pozink, včetně 40% tvarovek, včetně montážního materiálu</t>
  </si>
  <si>
    <t>Pol31</t>
  </si>
  <si>
    <t>Tepelná izolace tl. 100mm s oplechováním, včetně montážního materiálu</t>
  </si>
  <si>
    <t>D1</t>
  </si>
  <si>
    <t>Větrání soc. zázemí</t>
  </si>
  <si>
    <t>Pol32</t>
  </si>
  <si>
    <t xml:space="preserve">Jednotka 2 - větrání zázemí  VZT jednotka s rekuperátorem (93%), přívod a odvod: 3130 m3/h, ext. tlak 400 Pa, filtr M5/G4, elektrický ohřev 1,9 kW, 450 kg, uzavírací klapky na vstupech, bypass, regulace, ovládání, čidla</t>
  </si>
  <si>
    <t>Jednotka 2 - větrání zázemí VZT jednotka s rekuperátorem (93%), přívod a odvod: 3130 m3/h, ext. tlak 400 Pa, filtr M5/G4, elektrický ohřev 1,9 kW, 450 kg, uzavírací klapky na vstupech, bypass, regulace, ovládání, čidla</t>
  </si>
  <si>
    <t>Pol33</t>
  </si>
  <si>
    <t>Požární klapka čtyřhranná 400x315 mm, ruční a teplotní</t>
  </si>
  <si>
    <t>Pol34</t>
  </si>
  <si>
    <t>Požární klapka kruhová průměr 250 mm, ruční a teplotní</t>
  </si>
  <si>
    <t>Pol35</t>
  </si>
  <si>
    <t>Tlumič hluku kruhový prům. 200mm, dl. 600mm</t>
  </si>
  <si>
    <t>Pol36</t>
  </si>
  <si>
    <t>Tlumič hluku kruhový prům. 100mm, dl. 600mm</t>
  </si>
  <si>
    <t>Pol37</t>
  </si>
  <si>
    <t>Výřivá vyúsť pro přívod vzduchu s nastavitelnými lopatkami, čelní deska čtvercová 600 mm, 48 lamel, včetně připojovacího boxu a regulační klapky</t>
  </si>
  <si>
    <t>Pol38</t>
  </si>
  <si>
    <t>Stěnová mřížka hliníková 800x100 mm, včetně montážního materiálu</t>
  </si>
  <si>
    <t>Pol39</t>
  </si>
  <si>
    <t>Spiro potrubí prům. 160, 30% tvarovek, včetně montážního materiálu</t>
  </si>
  <si>
    <t>Pol40</t>
  </si>
  <si>
    <t>Spiro potrubí prům. 225, 30% tvarovek, včetně montážního materiálu</t>
  </si>
  <si>
    <t>D2</t>
  </si>
  <si>
    <t>Odsávání škodlivin od svařování</t>
  </si>
  <si>
    <t>Pol41</t>
  </si>
  <si>
    <t>Filrační jednotka 8100 m³/h pro nepřetržitý provoz, s výměnnými filtračními kazetami s NANO vlákny 134m2, účinnost filtrace 99,9%, sběrná nádoba 50 l, včetně ovládání, vč. textilní vyústky</t>
  </si>
  <si>
    <t>Pol42</t>
  </si>
  <si>
    <t>Filrační a odsávací jednotka 900 m³/h vč. ventilátoru, s NANO filtrem 13m2 s automatickým čištěním filtrační vložky, napájení 400V, výkon ventilátoru 2,2 kW, vč. textilní vyústky</t>
  </si>
  <si>
    <t>Pol43</t>
  </si>
  <si>
    <t>Ventilátor v protihlukové skříni, 8100 m³/h, Ps 3600 Pa, 2955 ot./min., napájení 400V, 15 kW, frekvenční měnič, startér</t>
  </si>
  <si>
    <t>Pol44</t>
  </si>
  <si>
    <t>Polohovatelné odsávací rameno pro odsávání kouře a prachu DN 160, mechanismus zapouzdřen uvnitř hadice, uzavírací klapka v dýmníku, včetně upeňovací konzole</t>
  </si>
  <si>
    <t>Pol45</t>
  </si>
  <si>
    <t>Polohovatelné odsávací rameno pro odsávání kouře a prachu DN 200, mechanismus zapouzdřen vně hadice, do 120°C, včetně upeňovací konzole</t>
  </si>
  <si>
    <t>Pol46</t>
  </si>
  <si>
    <t>Příslušensví pro odsávací rameno - LED osvětlení s vypínačem ventilátoru START/STOP</t>
  </si>
  <si>
    <t>Pol47</t>
  </si>
  <si>
    <t>Pomocné kce - sloupky na ukotvení ramen (4 ks)</t>
  </si>
  <si>
    <t>Pol48</t>
  </si>
  <si>
    <t>Automatická uzavírací motorová klapka DN 160</t>
  </si>
  <si>
    <t>Pol49</t>
  </si>
  <si>
    <t>Automatická uzavírací motorová klapka DN 200</t>
  </si>
  <si>
    <t>Pol50</t>
  </si>
  <si>
    <t>Elektroinstalace pro obě filtrační jednotky vč. revize</t>
  </si>
  <si>
    <t>Pol51</t>
  </si>
  <si>
    <t>Instalace mechanická všech zařízení</t>
  </si>
  <si>
    <t>Pol52</t>
  </si>
  <si>
    <t>Dopojení stlačeného vzduchu</t>
  </si>
  <si>
    <t>Pol53</t>
  </si>
  <si>
    <t>Zprovoznění a zaškolení obsluhy po napojení elektro</t>
  </si>
  <si>
    <t>Pol54</t>
  </si>
  <si>
    <t>Požární klapka kruhová průměr 500 mm, ruční a teplotní</t>
  </si>
  <si>
    <t>Pol55</t>
  </si>
  <si>
    <t>Tlumič hluku kruhový prům. 500mm, dl. 2000mm</t>
  </si>
  <si>
    <t>Pol56</t>
  </si>
  <si>
    <t>Pol57</t>
  </si>
  <si>
    <t>Spiro potrubí prům. 200, 40% tvarovek, včetně montážního materiálu</t>
  </si>
  <si>
    <t>Pol58</t>
  </si>
  <si>
    <t>Spiro potrubí prům. 315, 30% tvarovek, včetně montážního materiálu</t>
  </si>
  <si>
    <t>Pol59</t>
  </si>
  <si>
    <t>Spiro potrubí prům. 400, 30% tvarovek, včetně montážního materiálu</t>
  </si>
  <si>
    <t>Pol60</t>
  </si>
  <si>
    <t>Spiro potrubí prům. 500, 50% tvarovek, včetně montážního materiálu</t>
  </si>
  <si>
    <t>D3</t>
  </si>
  <si>
    <t>Odvětrání CHÚC</t>
  </si>
  <si>
    <t>Pol61</t>
  </si>
  <si>
    <t>Radiální ventilátor 7500 m3/h, 410 Pa, 83 kg, otáčky 1.368 ot/min., LpA = 64 dBa (3m), 2,21 kW/400V, včetně pružnch vložek</t>
  </si>
  <si>
    <t>Pol62</t>
  </si>
  <si>
    <t>Uzavírací klapka čtyřhranná 1120x710 mm, se servopohonem</t>
  </si>
  <si>
    <t>Pol63</t>
  </si>
  <si>
    <t>Protidešťová žaluzie 1120x710 mm, pozink, včetně síta</t>
  </si>
  <si>
    <t>Pol64</t>
  </si>
  <si>
    <t>Krycí mřížka 800x600 mm. pozink</t>
  </si>
  <si>
    <t>Pol65</t>
  </si>
  <si>
    <t>Čtyřhranné potrubí pozink, včetně 30% tvarovek, včetně montážního materiálu</t>
  </si>
  <si>
    <t>Pol66</t>
  </si>
  <si>
    <t>Požární izolace</t>
  </si>
  <si>
    <t>D4</t>
  </si>
  <si>
    <t>Rozvod tlakového vzduchu</t>
  </si>
  <si>
    <t>Pol67</t>
  </si>
  <si>
    <t>Kulový kohout, DN 15, PN16</t>
  </si>
  <si>
    <t>Pol68</t>
  </si>
  <si>
    <t>Kulový kohout, DN 25, PN16</t>
  </si>
  <si>
    <t>Pol69</t>
  </si>
  <si>
    <t>Automatický odpouštěč kondenzátu</t>
  </si>
  <si>
    <t>Poznámka k položce:_x000d_
Automatický odpouštěč kondenzátu pro automatické, hladinou řízené vypouštění kondenzátu ze systému stlačeného vzduchu. Teplotní rozsah stlačeného vzduchu: 1,5 – 65 °C. Provedení z tvrzeného plastu a mosazi. Připojení pomocí závitu, možnost nouzového ručního otevření.</t>
  </si>
  <si>
    <t>Pol70</t>
  </si>
  <si>
    <t>Rychlospojka</t>
  </si>
  <si>
    <t>Pol71</t>
  </si>
  <si>
    <t>Trubky DN 15 z nerezu, spojované lisováním, včetně tvarovek</t>
  </si>
  <si>
    <t>Pol72</t>
  </si>
  <si>
    <t>Trubky DN 20 z nerezu, spojované lisováním, včetně tvarovek</t>
  </si>
  <si>
    <t>Pol73</t>
  </si>
  <si>
    <t>Trubky DN 25 z nerezu, spojované lisováním, včetně tvarovek</t>
  </si>
  <si>
    <t>Pol74</t>
  </si>
  <si>
    <t>Napojení na stáv. rozvod</t>
  </si>
  <si>
    <t>Pol75</t>
  </si>
  <si>
    <t>Instalační materiál</t>
  </si>
  <si>
    <t>D5</t>
  </si>
  <si>
    <t>Klimatizace učeben ve 3. NP</t>
  </si>
  <si>
    <t>Pol76</t>
  </si>
  <si>
    <t>Venkovní kondenzační jednotka pro m. č. 307, chladicí výkon jmenovitý 5,70 kW, příkon chlazení 1,72 kW, třída energetické účinnosti A++, SEER 6,40, rozměry 735x825x300 mm, hmotnost 47 kg, LwA 63 dBA, chladivo R-32</t>
  </si>
  <si>
    <t>Pol77</t>
  </si>
  <si>
    <t>Kazetová jednotka s kruhovým výdechem, rozměry 204x840x840 mm, hmotnost 19 kg, LpA (nízká/vysoká) 28/33 dBA, kabelové dálkové ovládání</t>
  </si>
  <si>
    <t>Pol78</t>
  </si>
  <si>
    <t>Venkovní kondenzační jednotky pro m. č. 308, 320, chladicí výkon jmenovitý 9,50 kW, příkon chlazení 2,92 kW, třída energetické účinnosti A++, SEER 6,55, rozměry 990x940x320 mm, hmotnost 70 kg, LpA 53 dBA, chladivo R-32</t>
  </si>
  <si>
    <t>Pol79</t>
  </si>
  <si>
    <t>Kazetová jednotka s kruhovým výdechem pro m. č. 308, 320, rozměry 246x840x840 mm, hmotnost 24 kg, LpA (nízká/vysoká) 29/37 dBA, včetně dekoračnáho panelu, kabelové dálkové ovládání</t>
  </si>
  <si>
    <t>Pol80</t>
  </si>
  <si>
    <t>Propojení venkovních a vnitřních jednotek - vedení chladiva a prokabelování</t>
  </si>
  <si>
    <t>D6</t>
  </si>
  <si>
    <t>Spojovací, těsnící a závěsový materiál</t>
  </si>
  <si>
    <t>Pol81</t>
  </si>
  <si>
    <t>Doprava materiálu</t>
  </si>
  <si>
    <t>Pol82</t>
  </si>
  <si>
    <t>Závěsy vzduchotechnického potrubí s tlumením vibrací</t>
  </si>
  <si>
    <t>Pol83</t>
  </si>
  <si>
    <t>Tlumící podložky na styku s nosnými konstrukcemi v půdním prostoru</t>
  </si>
  <si>
    <t>Pol84</t>
  </si>
  <si>
    <t>Zaregulování a zprovoznění</t>
  </si>
  <si>
    <t>Pol85</t>
  </si>
  <si>
    <t>Dokumentace ke kolaudaci</t>
  </si>
  <si>
    <t>Pol86</t>
  </si>
  <si>
    <t>Uzemnění potrubí</t>
  </si>
  <si>
    <t>Pol87</t>
  </si>
  <si>
    <t>Dokumentace skutečného provedení</t>
  </si>
  <si>
    <t>E - Elektroinstalace</t>
  </si>
  <si>
    <t>Úroveň 3:</t>
  </si>
  <si>
    <t>E1 - Silnoproud</t>
  </si>
  <si>
    <t>D0 - DEMONTÁŽE 1. - 3.NP – objekt A</t>
  </si>
  <si>
    <t>D1 - DEMONTÁŽE 1. - 3.NP – objekt B</t>
  </si>
  <si>
    <t>D2 - ROZVADĚČ RH pole 2 – dozbrojení</t>
  </si>
  <si>
    <t>D4 - PŘÍPRAVNÉ PRÁCE</t>
  </si>
  <si>
    <t>D5 - MONTÁŽ NOVÝCH ZAŘÍZENÍ</t>
  </si>
  <si>
    <t>D6 - ROZVADĚČ R11 – pole 1 (1.NP)</t>
  </si>
  <si>
    <t>D7 - ROZVADĚČ R11 – pole 2 (1.NP)</t>
  </si>
  <si>
    <t>D8 - ROZVADĚČ R12 (1.NP)</t>
  </si>
  <si>
    <t>D9 - ROZVADĚČ R13 (1.NP)</t>
  </si>
  <si>
    <t>D10 - ROZVADĚČ R14 (1.NP)</t>
  </si>
  <si>
    <t>D11 - ROZVADĚČ R21 (2.NP)</t>
  </si>
  <si>
    <t>D12 - ROZVADĚČ R22 (2.NP)</t>
  </si>
  <si>
    <t>D13 - ROZVADĚČ R23 (2.NP)</t>
  </si>
  <si>
    <t>D14 - ROZVADĚČ R31 (3.NP)</t>
  </si>
  <si>
    <t>D15 - ROZVADĚČ R32 (3.NP)</t>
  </si>
  <si>
    <t>D16 - ROZVADĚČ R33 (3.NP)</t>
  </si>
  <si>
    <t>D17 - ROZVADĚČ R34 (3.NP) – pole 1</t>
  </si>
  <si>
    <t>D18 - ROZVADĚČ R34 (3.NP) – pole 2 – REZERVA PRO INTELIGENTNÍ INSTALACI</t>
  </si>
  <si>
    <t>D19 - ROZVADĚČ R35 (3.NP)</t>
  </si>
  <si>
    <t>D20 - ROZVADĚČ R36 (3.NP)</t>
  </si>
  <si>
    <t>D21 - ROZVADĚČ RPO (1.NP)</t>
  </si>
  <si>
    <t>D22 - PŘÍSTROJE MIMO ROZVADĚČE</t>
  </si>
  <si>
    <t>D23 - KABELOVÉ TRASY</t>
  </si>
  <si>
    <t>D24 - MONTÁŽE</t>
  </si>
  <si>
    <t>D25 - UZEMNĚNÍ, POSPOJENÍ – HOP (MET)</t>
  </si>
  <si>
    <t>D26 - KABELÁŽE VZT 1-3, SILOVÁ KABELÁŽ, KOMUNIKAČNÍ KABELY</t>
  </si>
  <si>
    <t>D27 - MONTÁŽ OHŘEVU POTRUBÍ KONDENZÁTU VZT1-3</t>
  </si>
  <si>
    <t>D28 - HROMOSVODNÁ A ZEMNÍCÍ SOUSTAVA – DEMONTÁŽ A MONTÁŽ</t>
  </si>
  <si>
    <t xml:space="preserve">    D29 - Demontáž stávající soustavy</t>
  </si>
  <si>
    <t xml:space="preserve">    D30 - Nová jímací soustava a svody:</t>
  </si>
  <si>
    <t>D31 - AUTORSKÝ DOZOR PROJEKTANTA A DOKUMENTACE SKUTEČNÉHO PROVEDENÍ</t>
  </si>
  <si>
    <t xml:space="preserve">    D32 - Autorský dozor projektanta</t>
  </si>
  <si>
    <t xml:space="preserve">    D33 - Dokumentace skutečného provedení</t>
  </si>
  <si>
    <t>DEMONTÁŽE 1. - 3.NP – objekt A</t>
  </si>
  <si>
    <t>demontáž rozvaděče</t>
  </si>
  <si>
    <t>-1752846585</t>
  </si>
  <si>
    <t>Poznámka k položce:_x000d_
nástěnný / zapuštěný</t>
  </si>
  <si>
    <t>odpojení kabelu nad Ø 50mm²</t>
  </si>
  <si>
    <t>-778687325</t>
  </si>
  <si>
    <t>demontáž kabelu do Ø 16mm²</t>
  </si>
  <si>
    <t>metry</t>
  </si>
  <si>
    <t>-288715190</t>
  </si>
  <si>
    <t>demontáž kabelu nad Ø 50mm²</t>
  </si>
  <si>
    <t>-1713936054</t>
  </si>
  <si>
    <t>demontáž kabelových tras</t>
  </si>
  <si>
    <t>-984154911</t>
  </si>
  <si>
    <t>Poznámka k položce:_x000d_
kabeové rošty nástěnné/podstropní</t>
  </si>
  <si>
    <t>-582822987</t>
  </si>
  <si>
    <t>Poznámka k položce:_x000d_
příchytky SONAP</t>
  </si>
  <si>
    <t>1410959198</t>
  </si>
  <si>
    <t>Poznámka k položce:_x000d_
pod omítku (v podlaze)</t>
  </si>
  <si>
    <t>demontáž ochranného pospojení</t>
  </si>
  <si>
    <t>281892416</t>
  </si>
  <si>
    <t>Poznámka k položce:_x000d_
jen v rekonstruovaných místnstech</t>
  </si>
  <si>
    <t>pomocné demontážní práce</t>
  </si>
  <si>
    <t>-1995871042</t>
  </si>
  <si>
    <t>třídění demontovaného materiálu</t>
  </si>
  <si>
    <t>-1598064414</t>
  </si>
  <si>
    <t>odvoz demontovaného materiálu</t>
  </si>
  <si>
    <t>1134071723</t>
  </si>
  <si>
    <t>demontáž deblokačního spínače</t>
  </si>
  <si>
    <t>241640396</t>
  </si>
  <si>
    <t>demontáž svítidla</t>
  </si>
  <si>
    <t>-444165127</t>
  </si>
  <si>
    <t>demontáž vypínače</t>
  </si>
  <si>
    <t>1025642038</t>
  </si>
  <si>
    <t>demontáž zásuvky</t>
  </si>
  <si>
    <t>1370331043</t>
  </si>
  <si>
    <t>demontáž instalační krabice</t>
  </si>
  <si>
    <t>2080410215</t>
  </si>
  <si>
    <t>demontáž projektoru</t>
  </si>
  <si>
    <t>1358236282</t>
  </si>
  <si>
    <t>demontáž el. učebního stolu</t>
  </si>
  <si>
    <t>359287320</t>
  </si>
  <si>
    <t>odpojení kabelu do Ø 16mm²</t>
  </si>
  <si>
    <t>-1015825224</t>
  </si>
  <si>
    <t>DEMONTÁŽE 1. - 3.NP – objekt B</t>
  </si>
  <si>
    <t>165418513</t>
  </si>
  <si>
    <t>-771035966</t>
  </si>
  <si>
    <t>1600448824</t>
  </si>
  <si>
    <t>-439193545</t>
  </si>
  <si>
    <t>-312746079</t>
  </si>
  <si>
    <t>153935300</t>
  </si>
  <si>
    <t>-186097666</t>
  </si>
  <si>
    <t>1881057089</t>
  </si>
  <si>
    <t>-312795000</t>
  </si>
  <si>
    <t>93621402</t>
  </si>
  <si>
    <t>Poznámka k položce:_x000d_
2 pole skříňový rozvaděč</t>
  </si>
  <si>
    <t>demontáž zásuvkové / pojistkové skříně</t>
  </si>
  <si>
    <t>-838020107</t>
  </si>
  <si>
    <t>demontáž kuchyňských strojů</t>
  </si>
  <si>
    <t>-510003247</t>
  </si>
  <si>
    <t>odpojení kabelu do Ø 50mm²</t>
  </si>
  <si>
    <t>1667258480</t>
  </si>
  <si>
    <t>demontáž kabelu do Ø 50mm²</t>
  </si>
  <si>
    <t>-2040078553</t>
  </si>
  <si>
    <t>767733143</t>
  </si>
  <si>
    <t>Poznámka k položce:_x000d_
1 patro</t>
  </si>
  <si>
    <t>-217914927</t>
  </si>
  <si>
    <t>183159551</t>
  </si>
  <si>
    <t>-643634963</t>
  </si>
  <si>
    <t>908568962</t>
  </si>
  <si>
    <t>1651661507</t>
  </si>
  <si>
    <t>-1000839911</t>
  </si>
  <si>
    <t>714640018</t>
  </si>
  <si>
    <t>ROZVADĚČ RH pole 2 – dozbrojení</t>
  </si>
  <si>
    <t>deon 315A 400V</t>
  </si>
  <si>
    <t>-1303450885</t>
  </si>
  <si>
    <t>Poznámka k položce:_x000d_
jistič</t>
  </si>
  <si>
    <t>nadproudová spoušť jističe</t>
  </si>
  <si>
    <t>1496264362</t>
  </si>
  <si>
    <t>Poznámka k položce:_x000d_
300A</t>
  </si>
  <si>
    <t>připojovací praporce Cu pasovina 350A</t>
  </si>
  <si>
    <t>-45866552</t>
  </si>
  <si>
    <t>Poznámka k položce:_x000d_
přívod/vývod celkem 6 délkových metrů</t>
  </si>
  <si>
    <t>izolační přepážka</t>
  </si>
  <si>
    <t>-1576211460</t>
  </si>
  <si>
    <t>Poznámka k položce:_x000d_
mezi fázemi</t>
  </si>
  <si>
    <t>úprava stávajících sběrnic</t>
  </si>
  <si>
    <t>-266494811</t>
  </si>
  <si>
    <t>Poznámka k položce:_x000d_
pasoviny vyvrtání otvorů pro připojení</t>
  </si>
  <si>
    <t>úprava plechového krytu</t>
  </si>
  <si>
    <t>1747136011</t>
  </si>
  <si>
    <t>Poznámka k položce:_x000d_
vytvoření otvoru pro jistič</t>
  </si>
  <si>
    <t>montáž nového jističe do pole rozv.</t>
  </si>
  <si>
    <t>843736578</t>
  </si>
  <si>
    <t>pomocný materiál</t>
  </si>
  <si>
    <t>-178751662</t>
  </si>
  <si>
    <t>Poznámka k položce:_x000d_
šrouby, podložky, matice atd.</t>
  </si>
  <si>
    <t>popisky</t>
  </si>
  <si>
    <t>-819415878</t>
  </si>
  <si>
    <t>Poznámka k položce:_x000d_
popisy přístrojů</t>
  </si>
  <si>
    <t>revize, atest</t>
  </si>
  <si>
    <t>-2127222401</t>
  </si>
  <si>
    <t>Poznámka k položce:_x000d_
revize, atest</t>
  </si>
  <si>
    <t>PŘÍPRAVNÉ PRÁCE</t>
  </si>
  <si>
    <t>příprava pracoviště</t>
  </si>
  <si>
    <t>1851078156</t>
  </si>
  <si>
    <t>doprava materiálu</t>
  </si>
  <si>
    <t>-474360120</t>
  </si>
  <si>
    <t>vysokozdvižná plošina</t>
  </si>
  <si>
    <t>-2060329549</t>
  </si>
  <si>
    <t>Poznámka k položce:_x000d_
dle počtu dnů</t>
  </si>
  <si>
    <t>zaměření vodovodního řadu</t>
  </si>
  <si>
    <t>1976811466</t>
  </si>
  <si>
    <t>zaměření kanalizačního potrubí</t>
  </si>
  <si>
    <t>2040446941</t>
  </si>
  <si>
    <t>zaměření kabelů slabo</t>
  </si>
  <si>
    <t>-1045856577</t>
  </si>
  <si>
    <t>Poznámka k položce:_x000d_
Cetin</t>
  </si>
  <si>
    <t>zaměření kabelů elektro NN</t>
  </si>
  <si>
    <t>-1080291073</t>
  </si>
  <si>
    <t>Poznámka k položce:_x000d_
ČEZ Distribuce a.s.</t>
  </si>
  <si>
    <t>MONTÁŽ NOVÝCH ZAŘÍZENÍ</t>
  </si>
  <si>
    <t>strojové odstranění asfaltu</t>
  </si>
  <si>
    <t>1184959036</t>
  </si>
  <si>
    <t>Poznámka k položce:_x000d_
šířka 0,4 v navržené trase</t>
  </si>
  <si>
    <t>ruční výkop kabel. trasy</t>
  </si>
  <si>
    <t>447319010</t>
  </si>
  <si>
    <t>Poznámka k položce:_x000d_
0,4x1,0 m</t>
  </si>
  <si>
    <t>U-žlab</t>
  </si>
  <si>
    <t>-1872342547</t>
  </si>
  <si>
    <t>Poznámka k položce:_x000d_
délka 1m betonový s víkem</t>
  </si>
  <si>
    <t>osazení U-žlabu</t>
  </si>
  <si>
    <t>1606458980</t>
  </si>
  <si>
    <t>1-CYKY</t>
  </si>
  <si>
    <t>115802935</t>
  </si>
  <si>
    <t>Poznámka k položce:_x000d_
4Jx25 RM</t>
  </si>
  <si>
    <t>744521902</t>
  </si>
  <si>
    <t>Poznámka k položce:_x000d_
4Jx70 RM</t>
  </si>
  <si>
    <t>1809068776</t>
  </si>
  <si>
    <t>Poznámka k položce:_x000d_
3x150+70 RM</t>
  </si>
  <si>
    <t>FeZn 30x4</t>
  </si>
  <si>
    <t>970215773</t>
  </si>
  <si>
    <t>trubka elektroinstalační Ø160 mm</t>
  </si>
  <si>
    <t>724679003</t>
  </si>
  <si>
    <t>pokládka trubky</t>
  </si>
  <si>
    <t>-2075476336</t>
  </si>
  <si>
    <t>pokládka kabelu CYKY</t>
  </si>
  <si>
    <t>1504165956</t>
  </si>
  <si>
    <t>cihly nebo CWS desky</t>
  </si>
  <si>
    <t>476594927</t>
  </si>
  <si>
    <t>Poznámka k položce:_x000d_
šířka 0,4</t>
  </si>
  <si>
    <t>písek do výkopu</t>
  </si>
  <si>
    <t>1302298553</t>
  </si>
  <si>
    <t>Poznámka k položce:_x000d_
0,4x0,3 m</t>
  </si>
  <si>
    <t>výstražná fólie</t>
  </si>
  <si>
    <t>1442383468</t>
  </si>
  <si>
    <t>zasypání a zhutnění výkopu</t>
  </si>
  <si>
    <t>-1374522458</t>
  </si>
  <si>
    <t>připojení kabelu nad Ø 50mm²</t>
  </si>
  <si>
    <t>-144778245</t>
  </si>
  <si>
    <t>oživení a uvedení do provozu</t>
  </si>
  <si>
    <t>-845200163</t>
  </si>
  <si>
    <t>1980359236</t>
  </si>
  <si>
    <t>ROZVADĚČ R11 – pole 1 (1.NP)</t>
  </si>
  <si>
    <t>Pol100</t>
  </si>
  <si>
    <t>kabelové vývodky</t>
  </si>
  <si>
    <t>2114520384</t>
  </si>
  <si>
    <t>Poznámka k položce:_x000d_
sada</t>
  </si>
  <si>
    <t>Pol101</t>
  </si>
  <si>
    <t>1477969467</t>
  </si>
  <si>
    <t>Pol102</t>
  </si>
  <si>
    <t>drátování rozvaděče</t>
  </si>
  <si>
    <t>-1273109528</t>
  </si>
  <si>
    <t>Poznámka k položce:_x000d_
drátování rozvaděče</t>
  </si>
  <si>
    <t>Pol103</t>
  </si>
  <si>
    <t>štítek rozvaděče</t>
  </si>
  <si>
    <t>319756692</t>
  </si>
  <si>
    <t>109530540</t>
  </si>
  <si>
    <t>-655735584</t>
  </si>
  <si>
    <t>Poznámka k položce:_x000d_
270A</t>
  </si>
  <si>
    <t>-1497433008</t>
  </si>
  <si>
    <t>1825900413</t>
  </si>
  <si>
    <t>-1092441788</t>
  </si>
  <si>
    <t>-1863363631</t>
  </si>
  <si>
    <t>rozvaděč skříňový oceloplechový</t>
  </si>
  <si>
    <t>1413838344</t>
  </si>
  <si>
    <t>Poznámka k položce:_x000d_
1000x2000x400 mm</t>
  </si>
  <si>
    <t>bočnice</t>
  </si>
  <si>
    <t>1751449868</t>
  </si>
  <si>
    <t>Poznámka k položce:_x000d_
2000x400 mm</t>
  </si>
  <si>
    <t>podstavec výška 100 mm</t>
  </si>
  <si>
    <t>281814661</t>
  </si>
  <si>
    <t>montážní deska</t>
  </si>
  <si>
    <t>-266795467</t>
  </si>
  <si>
    <t>kapsa na dokumentaci</t>
  </si>
  <si>
    <t>-1197388992</t>
  </si>
  <si>
    <t>MTP 500/5A</t>
  </si>
  <si>
    <t>168735618</t>
  </si>
  <si>
    <t>Poznámka k položce:_x000d_
měřící trafo proudu</t>
  </si>
  <si>
    <t>3x B+C</t>
  </si>
  <si>
    <t>-65497946</t>
  </si>
  <si>
    <t>Poznámka k položce:_x000d_
ochrana proti přepětí</t>
  </si>
  <si>
    <t>nosič sběrnic 400A</t>
  </si>
  <si>
    <t>-1255346511</t>
  </si>
  <si>
    <t>Poznámka k položce:_x000d_
L1,L2,L3 3f</t>
  </si>
  <si>
    <t>-2138469850</t>
  </si>
  <si>
    <t>Poznámka k položce:_x000d_
PEN</t>
  </si>
  <si>
    <t>Cu pasovina 400A</t>
  </si>
  <si>
    <t>-135833422</t>
  </si>
  <si>
    <t>Poznámka k položce:_x000d_
délka 2 m</t>
  </si>
  <si>
    <t>poj. odpínač</t>
  </si>
  <si>
    <t>-1776941242</t>
  </si>
  <si>
    <t>Poznámka k položce:_x000d_
1f – 63A</t>
  </si>
  <si>
    <t>-83195775</t>
  </si>
  <si>
    <t>Poznámka k položce:_x000d_
3f – 125A</t>
  </si>
  <si>
    <t>pojistka gG/gL</t>
  </si>
  <si>
    <t>-1271722419</t>
  </si>
  <si>
    <t>Poznámka k položce:_x000d_
6A</t>
  </si>
  <si>
    <t>-255678248</t>
  </si>
  <si>
    <t>Poznámka k položce:_x000d_
20A</t>
  </si>
  <si>
    <t>-1018487438</t>
  </si>
  <si>
    <t>Poznámka k položce:_x000d_
63A</t>
  </si>
  <si>
    <t>-1231409745</t>
  </si>
  <si>
    <t>Poznámka k položce:_x000d_
125A</t>
  </si>
  <si>
    <t>zkratovací svorkovnice</t>
  </si>
  <si>
    <t>-274113974</t>
  </si>
  <si>
    <t>Poznámka k položce:_x000d_
pro miltimetr</t>
  </si>
  <si>
    <t>multimetr na panel</t>
  </si>
  <si>
    <t>-1316669094</t>
  </si>
  <si>
    <t>Poznámka k položce:_x000d_
Un, Us, In, Is ….</t>
  </si>
  <si>
    <t>16B/1</t>
  </si>
  <si>
    <t>-2108230571</t>
  </si>
  <si>
    <t>Poznámka k položce:_x000d_
1f jistič</t>
  </si>
  <si>
    <t>25D/3</t>
  </si>
  <si>
    <t>1687995760</t>
  </si>
  <si>
    <t>Poznámka k položce:_x000d_
3f jistič</t>
  </si>
  <si>
    <t>32B/3</t>
  </si>
  <si>
    <t>-1280236988</t>
  </si>
  <si>
    <t>40B/3</t>
  </si>
  <si>
    <t>751312539</t>
  </si>
  <si>
    <t>100B/3</t>
  </si>
  <si>
    <t>1534048503</t>
  </si>
  <si>
    <t>125B/3</t>
  </si>
  <si>
    <t>-1136845582</t>
  </si>
  <si>
    <t xml:space="preserve">CYA  1,5 černý</t>
  </si>
  <si>
    <t>-477179992</t>
  </si>
  <si>
    <t>CYA 1,5 černý</t>
  </si>
  <si>
    <t>Poznámka k položce:_x000d_
vodič</t>
  </si>
  <si>
    <t xml:space="preserve">CYA  1,5 modrý světlý</t>
  </si>
  <si>
    <t>-1337462497</t>
  </si>
  <si>
    <t>CYA 1,5 modrý světlý</t>
  </si>
  <si>
    <t xml:space="preserve">CYA  1,5 zeleno-žlutý</t>
  </si>
  <si>
    <t>-2104638439</t>
  </si>
  <si>
    <t>CYA 1,5 zeleno-žlutý</t>
  </si>
  <si>
    <t>Pol88</t>
  </si>
  <si>
    <t xml:space="preserve">CYA  2,5 černý</t>
  </si>
  <si>
    <t>-241632945</t>
  </si>
  <si>
    <t>CYA 2,5 černý</t>
  </si>
  <si>
    <t>Pol89</t>
  </si>
  <si>
    <t xml:space="preserve">CYA  2,5 modrý světlý</t>
  </si>
  <si>
    <t>-1301313941</t>
  </si>
  <si>
    <t>CYA 2,5 modrý světlý</t>
  </si>
  <si>
    <t>Pol90</t>
  </si>
  <si>
    <t xml:space="preserve">CYA  2,5 zeleno-žlutý</t>
  </si>
  <si>
    <t>-217791634</t>
  </si>
  <si>
    <t>CYA 2,5 zeleno-žlutý</t>
  </si>
  <si>
    <t>Pol91</t>
  </si>
  <si>
    <t xml:space="preserve">CYA  4 černý</t>
  </si>
  <si>
    <t>329784392</t>
  </si>
  <si>
    <t>CYA 4 černý</t>
  </si>
  <si>
    <t>Pol92</t>
  </si>
  <si>
    <t xml:space="preserve">CYA  4 modrý světlý</t>
  </si>
  <si>
    <t>-1722412553</t>
  </si>
  <si>
    <t>CYA 4 modrý světlý</t>
  </si>
  <si>
    <t>Pol93</t>
  </si>
  <si>
    <t xml:space="preserve">CYA  4 zeleno-žlutý</t>
  </si>
  <si>
    <t>1185504284</t>
  </si>
  <si>
    <t>CYA 4 zeleno-žlutý</t>
  </si>
  <si>
    <t>Pol94</t>
  </si>
  <si>
    <t xml:space="preserve">CYA  6 černý</t>
  </si>
  <si>
    <t>-457274647</t>
  </si>
  <si>
    <t>CYA 6 černý</t>
  </si>
  <si>
    <t>Pol95</t>
  </si>
  <si>
    <t xml:space="preserve">CYA  6 zeleno-žlutý</t>
  </si>
  <si>
    <t>879030756</t>
  </si>
  <si>
    <t>CYA 6 zeleno-žlutý</t>
  </si>
  <si>
    <t>Pol96</t>
  </si>
  <si>
    <t>CYA 25 černý</t>
  </si>
  <si>
    <t>-781568577</t>
  </si>
  <si>
    <t>-1172012194</t>
  </si>
  <si>
    <t>Pol97</t>
  </si>
  <si>
    <t>CYA 25 zeleno-žlutý</t>
  </si>
  <si>
    <t>-1698395334</t>
  </si>
  <si>
    <t>1187855558</t>
  </si>
  <si>
    <t>Pol98</t>
  </si>
  <si>
    <t>CYA 35 černý</t>
  </si>
  <si>
    <t>68491161</t>
  </si>
  <si>
    <t>Pol99</t>
  </si>
  <si>
    <t>CYA 35 zeleno-žlutý</t>
  </si>
  <si>
    <t>-9394383</t>
  </si>
  <si>
    <t>D7</t>
  </si>
  <si>
    <t>ROZVADĚČ R11 – pole 2 (1.NP)</t>
  </si>
  <si>
    <t>-1748522832</t>
  </si>
  <si>
    <t>1633828190</t>
  </si>
  <si>
    <t>162298760</t>
  </si>
  <si>
    <t>Pol104</t>
  </si>
  <si>
    <t>nosič sběrnic 125A</t>
  </si>
  <si>
    <t>1842496702</t>
  </si>
  <si>
    <t>1058989339</t>
  </si>
  <si>
    <t>Pol105</t>
  </si>
  <si>
    <t>Cu pasovina 125A</t>
  </si>
  <si>
    <t>618131886</t>
  </si>
  <si>
    <t>Pol106</t>
  </si>
  <si>
    <t>FI25/4p/0,03</t>
  </si>
  <si>
    <t>-860880513</t>
  </si>
  <si>
    <t>Poznámka k položce:_x000d_
char. G proudový chránič</t>
  </si>
  <si>
    <t>Pol107</t>
  </si>
  <si>
    <t>FI40/4p/0,03</t>
  </si>
  <si>
    <t>1613095735</t>
  </si>
  <si>
    <t>Pol108</t>
  </si>
  <si>
    <t>FI63/4p/0,03</t>
  </si>
  <si>
    <t>1152940821</t>
  </si>
  <si>
    <t>Pol109</t>
  </si>
  <si>
    <t>N7</t>
  </si>
  <si>
    <t>-1939416559</t>
  </si>
  <si>
    <t>Poznámka k položce:_x000d_
nulový můstek</t>
  </si>
  <si>
    <t>Pol110</t>
  </si>
  <si>
    <t>2B/1</t>
  </si>
  <si>
    <t>1900418642</t>
  </si>
  <si>
    <t>Pol111</t>
  </si>
  <si>
    <t>4C/1</t>
  </si>
  <si>
    <t>1855175951</t>
  </si>
  <si>
    <t>Pol112</t>
  </si>
  <si>
    <t>6B/1</t>
  </si>
  <si>
    <t>2119255275</t>
  </si>
  <si>
    <t>Pol113</t>
  </si>
  <si>
    <t>10B/1</t>
  </si>
  <si>
    <t>1388266328</t>
  </si>
  <si>
    <t>Pol114</t>
  </si>
  <si>
    <t>10B/2</t>
  </si>
  <si>
    <t>516663336</t>
  </si>
  <si>
    <t>Poznámka k položce:_x000d_
2f jistič</t>
  </si>
  <si>
    <t>Pol115</t>
  </si>
  <si>
    <t>10C/3</t>
  </si>
  <si>
    <t>-436407275</t>
  </si>
  <si>
    <t>Pol116</t>
  </si>
  <si>
    <t>16C/1</t>
  </si>
  <si>
    <t>513210327</t>
  </si>
  <si>
    <t>Pol117</t>
  </si>
  <si>
    <t>16C/3</t>
  </si>
  <si>
    <t>-645398619</t>
  </si>
  <si>
    <t>Pol118</t>
  </si>
  <si>
    <t>40C/3</t>
  </si>
  <si>
    <t>1419926453</t>
  </si>
  <si>
    <t>Pol119</t>
  </si>
  <si>
    <t>63C/3</t>
  </si>
  <si>
    <t>1324862039</t>
  </si>
  <si>
    <t>Pol120</t>
  </si>
  <si>
    <t>CYA 10 černý</t>
  </si>
  <si>
    <t>-456148600</t>
  </si>
  <si>
    <t>Pol121</t>
  </si>
  <si>
    <t>CYA 10 modrý světlý</t>
  </si>
  <si>
    <t>2034591187</t>
  </si>
  <si>
    <t>Pol122</t>
  </si>
  <si>
    <t>CYA 10 zeleno-žlutý</t>
  </si>
  <si>
    <t>159695136</t>
  </si>
  <si>
    <t>Pol123</t>
  </si>
  <si>
    <t>1032759856</t>
  </si>
  <si>
    <t>-1016003758</t>
  </si>
  <si>
    <t>1693719375</t>
  </si>
  <si>
    <t>1518481693</t>
  </si>
  <si>
    <t>1935182665</t>
  </si>
  <si>
    <t>-287079033</t>
  </si>
  <si>
    <t>-1791891236</t>
  </si>
  <si>
    <t>1541843738</t>
  </si>
  <si>
    <t>61692562</t>
  </si>
  <si>
    <t>-948422773</t>
  </si>
  <si>
    <t>764360835</t>
  </si>
  <si>
    <t>1829672274</t>
  </si>
  <si>
    <t>454875161</t>
  </si>
  <si>
    <t>1539623426</t>
  </si>
  <si>
    <t>-2012794332</t>
  </si>
  <si>
    <t>-1721600512</t>
  </si>
  <si>
    <t>397414384</t>
  </si>
  <si>
    <t>D8</t>
  </si>
  <si>
    <t>ROZVADĚČ R12 (1.NP)</t>
  </si>
  <si>
    <t>-1548464991</t>
  </si>
  <si>
    <t>-972015092</t>
  </si>
  <si>
    <t>1882524688</t>
  </si>
  <si>
    <t>1048617860</t>
  </si>
  <si>
    <t>1906510090</t>
  </si>
  <si>
    <t>-120533785</t>
  </si>
  <si>
    <t>1078128758</t>
  </si>
  <si>
    <t>1019254254</t>
  </si>
  <si>
    <t>Pol124</t>
  </si>
  <si>
    <t>skříň oceloplechová nástěnná</t>
  </si>
  <si>
    <t>-1221376664</t>
  </si>
  <si>
    <t>Poznámka k položce:_x000d_
810x1650 mm s mont. deskou</t>
  </si>
  <si>
    <t>Pol125</t>
  </si>
  <si>
    <t>sada úchytů na stěnu</t>
  </si>
  <si>
    <t>-1696499515</t>
  </si>
  <si>
    <t>Pol126</t>
  </si>
  <si>
    <t>32-3f</t>
  </si>
  <si>
    <t>-474848755</t>
  </si>
  <si>
    <t>Poznámka k položce:_x000d_
spínač na DIN</t>
  </si>
  <si>
    <t>Pol127</t>
  </si>
  <si>
    <t>1B/1</t>
  </si>
  <si>
    <t>-716517127</t>
  </si>
  <si>
    <t>Pol128</t>
  </si>
  <si>
    <t>25C/3</t>
  </si>
  <si>
    <t>-1878100124</t>
  </si>
  <si>
    <t>Pol129</t>
  </si>
  <si>
    <t>FI10B/2p/0,03</t>
  </si>
  <si>
    <t>-1086098390</t>
  </si>
  <si>
    <t>Poznámka k položce:_x000d_
char. G proudový chránič s jističem</t>
  </si>
  <si>
    <t>Pol130</t>
  </si>
  <si>
    <t>FI16C/2p/0,03</t>
  </si>
  <si>
    <t>-1705426406</t>
  </si>
  <si>
    <t>Pol131</t>
  </si>
  <si>
    <t>impulsní relé, ovl. 230V 50Hz</t>
  </si>
  <si>
    <t>1084344359</t>
  </si>
  <si>
    <t>Pol132</t>
  </si>
  <si>
    <t>stykač 25A 1f</t>
  </si>
  <si>
    <t>1277383760</t>
  </si>
  <si>
    <t>Pol133</t>
  </si>
  <si>
    <t>-189946950</t>
  </si>
  <si>
    <t>Pol134</t>
  </si>
  <si>
    <t>1351341140</t>
  </si>
  <si>
    <t>-1821893067</t>
  </si>
  <si>
    <t>2074562138</t>
  </si>
  <si>
    <t>-1762526241</t>
  </si>
  <si>
    <t>43370115</t>
  </si>
  <si>
    <t>-848451860</t>
  </si>
  <si>
    <t>716090318</t>
  </si>
  <si>
    <t>-1346409809</t>
  </si>
  <si>
    <t>-2045211563</t>
  </si>
  <si>
    <t>959911440</t>
  </si>
  <si>
    <t>-97249120</t>
  </si>
  <si>
    <t>-2060062762</t>
  </si>
  <si>
    <t>971052315</t>
  </si>
  <si>
    <t>-1288724585</t>
  </si>
  <si>
    <t>-682509966</t>
  </si>
  <si>
    <t>1919324348</t>
  </si>
  <si>
    <t>D9</t>
  </si>
  <si>
    <t>ROZVADĚČ R13 (1.NP)</t>
  </si>
  <si>
    <t>1329878361</t>
  </si>
  <si>
    <t>662550383</t>
  </si>
  <si>
    <t>467406666</t>
  </si>
  <si>
    <t>-1692288557</t>
  </si>
  <si>
    <t>-514501013</t>
  </si>
  <si>
    <t>1028442727</t>
  </si>
  <si>
    <t>-1395124689</t>
  </si>
  <si>
    <t>-1585001614</t>
  </si>
  <si>
    <t>1427615421</t>
  </si>
  <si>
    <t>213</t>
  </si>
  <si>
    <t>-1935565438</t>
  </si>
  <si>
    <t>-1030097418</t>
  </si>
  <si>
    <t>-959384560</t>
  </si>
  <si>
    <t>1720381529</t>
  </si>
  <si>
    <t>185855105</t>
  </si>
  <si>
    <t>-1402473928</t>
  </si>
  <si>
    <t>2147183309</t>
  </si>
  <si>
    <t>Pol135</t>
  </si>
  <si>
    <t>80-3f</t>
  </si>
  <si>
    <t>1153894771</t>
  </si>
  <si>
    <t>Pol136</t>
  </si>
  <si>
    <t>16B/3</t>
  </si>
  <si>
    <t>-679910738</t>
  </si>
  <si>
    <t>Pol137</t>
  </si>
  <si>
    <t>32C/3</t>
  </si>
  <si>
    <t>1021653975</t>
  </si>
  <si>
    <t>Pol138</t>
  </si>
  <si>
    <t>295017733</t>
  </si>
  <si>
    <t>Pol139</t>
  </si>
  <si>
    <t>1201957252</t>
  </si>
  <si>
    <t>Pol140</t>
  </si>
  <si>
    <t>stykač 100A 3f</t>
  </si>
  <si>
    <t>-43493636</t>
  </si>
  <si>
    <t>Pol141</t>
  </si>
  <si>
    <t>stop tlačítko na čelní panel</t>
  </si>
  <si>
    <t>-377000824</t>
  </si>
  <si>
    <t>Poznámka k položce:_x000d_
rozpínací bez aretace</t>
  </si>
  <si>
    <t>Pol142</t>
  </si>
  <si>
    <t>svorkovnice (10 sv. 2,5 mm)</t>
  </si>
  <si>
    <t>-559365308</t>
  </si>
  <si>
    <t>Poznámka k položce:_x000d_
vč. popisek, čela, konc. přepážek</t>
  </si>
  <si>
    <t>1930074737</t>
  </si>
  <si>
    <t>-1721404199</t>
  </si>
  <si>
    <t>2004843374</t>
  </si>
  <si>
    <t>-1619588105</t>
  </si>
  <si>
    <t>1732075011</t>
  </si>
  <si>
    <t>-1949518025</t>
  </si>
  <si>
    <t>1571791554</t>
  </si>
  <si>
    <t>-607536153</t>
  </si>
  <si>
    <t>1384690969</t>
  </si>
  <si>
    <t>-648171831</t>
  </si>
  <si>
    <t>-254986198</t>
  </si>
  <si>
    <t>1797385508</t>
  </si>
  <si>
    <t>-379953063</t>
  </si>
  <si>
    <t>-1453675005</t>
  </si>
  <si>
    <t>-1844235180</t>
  </si>
  <si>
    <t>-1232948266</t>
  </si>
  <si>
    <t>-778078821</t>
  </si>
  <si>
    <t>-2116935757</t>
  </si>
  <si>
    <t>1067954356</t>
  </si>
  <si>
    <t>ROZVADĚČ R14 (1.NP)</t>
  </si>
  <si>
    <t>-779144837</t>
  </si>
  <si>
    <t>-1740261218</t>
  </si>
  <si>
    <t>810669461</t>
  </si>
  <si>
    <t>276597011</t>
  </si>
  <si>
    <t>-590148306</t>
  </si>
  <si>
    <t>583064977</t>
  </si>
  <si>
    <t>-1133740241</t>
  </si>
  <si>
    <t>-1648205573</t>
  </si>
  <si>
    <t>1525405319</t>
  </si>
  <si>
    <t>1176502250</t>
  </si>
  <si>
    <t>-2049790288</t>
  </si>
  <si>
    <t>-1538324690</t>
  </si>
  <si>
    <t>1599409053</t>
  </si>
  <si>
    <t>-872001173</t>
  </si>
  <si>
    <t>281</t>
  </si>
  <si>
    <t>1204924030</t>
  </si>
  <si>
    <t>-1671995087</t>
  </si>
  <si>
    <t>-238715297</t>
  </si>
  <si>
    <t>-880065244</t>
  </si>
  <si>
    <t>1586404615</t>
  </si>
  <si>
    <t>Pol143</t>
  </si>
  <si>
    <t>stykač 63A 3f</t>
  </si>
  <si>
    <t>1126335077</t>
  </si>
  <si>
    <t>Pol144</t>
  </si>
  <si>
    <t xml:space="preserve">CYA  6 modrý světlý</t>
  </si>
  <si>
    <t>933041383</t>
  </si>
  <si>
    <t>CYA 6 modrý světlý</t>
  </si>
  <si>
    <t>-887370748</t>
  </si>
  <si>
    <t>1710715520</t>
  </si>
  <si>
    <t>1720540728</t>
  </si>
  <si>
    <t>-1038166669</t>
  </si>
  <si>
    <t>-1380311715</t>
  </si>
  <si>
    <t>-61450296</t>
  </si>
  <si>
    <t>1776304464</t>
  </si>
  <si>
    <t>1100401035</t>
  </si>
  <si>
    <t>2093580613</t>
  </si>
  <si>
    <t>62019625</t>
  </si>
  <si>
    <t>-1343350950</t>
  </si>
  <si>
    <t>-1480916769</t>
  </si>
  <si>
    <t>1225299002</t>
  </si>
  <si>
    <t>-82668091</t>
  </si>
  <si>
    <t>-1960705447</t>
  </si>
  <si>
    <t>-1110894937</t>
  </si>
  <si>
    <t>ROZVADĚČ R21 (2.NP)</t>
  </si>
  <si>
    <t>319</t>
  </si>
  <si>
    <t>381946389</t>
  </si>
  <si>
    <t>1965116693</t>
  </si>
  <si>
    <t>323</t>
  </si>
  <si>
    <t>-1044002376</t>
  </si>
  <si>
    <t>287</t>
  </si>
  <si>
    <t>764841312</t>
  </si>
  <si>
    <t>2132291981</t>
  </si>
  <si>
    <t>289</t>
  </si>
  <si>
    <t>1931011003</t>
  </si>
  <si>
    <t>-1443640585</t>
  </si>
  <si>
    <t>305</t>
  </si>
  <si>
    <t>-1068984869</t>
  </si>
  <si>
    <t>394451703</t>
  </si>
  <si>
    <t>293</t>
  </si>
  <si>
    <t>154226467</t>
  </si>
  <si>
    <t>2107010046</t>
  </si>
  <si>
    <t>210089882</t>
  </si>
  <si>
    <t>297</t>
  </si>
  <si>
    <t>1403947766</t>
  </si>
  <si>
    <t>-564935471</t>
  </si>
  <si>
    <t>949153930</t>
  </si>
  <si>
    <t>299</t>
  </si>
  <si>
    <t>1754667634</t>
  </si>
  <si>
    <t>303</t>
  </si>
  <si>
    <t>1433300178</t>
  </si>
  <si>
    <t>1097692520</t>
  </si>
  <si>
    <t>307</t>
  </si>
  <si>
    <t>-302585940</t>
  </si>
  <si>
    <t>-1947301723</t>
  </si>
  <si>
    <t>291</t>
  </si>
  <si>
    <t>Pol145</t>
  </si>
  <si>
    <t>100-3f</t>
  </si>
  <si>
    <t>-1080826838</t>
  </si>
  <si>
    <t>Pol146</t>
  </si>
  <si>
    <t>25B/3</t>
  </si>
  <si>
    <t>2110262711</t>
  </si>
  <si>
    <t>301</t>
  </si>
  <si>
    <t>Pol147</t>
  </si>
  <si>
    <t>80B/3</t>
  </si>
  <si>
    <t>1117497956</t>
  </si>
  <si>
    <t>321</t>
  </si>
  <si>
    <t>-1202746597</t>
  </si>
  <si>
    <t>1849299280</t>
  </si>
  <si>
    <t>-1757916969</t>
  </si>
  <si>
    <t>-1574262495</t>
  </si>
  <si>
    <t>1260379237</t>
  </si>
  <si>
    <t>-816582262</t>
  </si>
  <si>
    <t>1217250232</t>
  </si>
  <si>
    <t>-109063745</t>
  </si>
  <si>
    <t>295</t>
  </si>
  <si>
    <t>99218238</t>
  </si>
  <si>
    <t>-993371274</t>
  </si>
  <si>
    <t>309</t>
  </si>
  <si>
    <t>1492310667</t>
  </si>
  <si>
    <t>-1680290726</t>
  </si>
  <si>
    <t>311</t>
  </si>
  <si>
    <t>-292934444</t>
  </si>
  <si>
    <t>1811127409</t>
  </si>
  <si>
    <t>313</t>
  </si>
  <si>
    <t>-786837846</t>
  </si>
  <si>
    <t>1435295604</t>
  </si>
  <si>
    <t>315</t>
  </si>
  <si>
    <t>-2107246369</t>
  </si>
  <si>
    <t>-2014069405</t>
  </si>
  <si>
    <t>317</t>
  </si>
  <si>
    <t>-1408550591</t>
  </si>
  <si>
    <t>332054985</t>
  </si>
  <si>
    <t>ROZVADĚČ R22 (2.NP)</t>
  </si>
  <si>
    <t>345</t>
  </si>
  <si>
    <t>-1120157022</t>
  </si>
  <si>
    <t>-277093174</t>
  </si>
  <si>
    <t>349</t>
  </si>
  <si>
    <t>-905073396</t>
  </si>
  <si>
    <t>333</t>
  </si>
  <si>
    <t>-1421552791</t>
  </si>
  <si>
    <t>-474458130</t>
  </si>
  <si>
    <t>329</t>
  </si>
  <si>
    <t>526280317</t>
  </si>
  <si>
    <t>-1527358492</t>
  </si>
  <si>
    <t>-1282445197</t>
  </si>
  <si>
    <t>327</t>
  </si>
  <si>
    <t>114974158</t>
  </si>
  <si>
    <t>92281989</t>
  </si>
  <si>
    <t>335</t>
  </si>
  <si>
    <t>47292387</t>
  </si>
  <si>
    <t>1908204017</t>
  </si>
  <si>
    <t>-1477791596</t>
  </si>
  <si>
    <t>151615543</t>
  </si>
  <si>
    <t>325</t>
  </si>
  <si>
    <t>Pol148</t>
  </si>
  <si>
    <t>skříň plastová nástěnná</t>
  </si>
  <si>
    <t>1196680810</t>
  </si>
  <si>
    <t>Poznámka k položce:_x000d_
310x586 mm vč. příslušenství</t>
  </si>
  <si>
    <t>347</t>
  </si>
  <si>
    <t>1511082643</t>
  </si>
  <si>
    <t>478167706</t>
  </si>
  <si>
    <t>331</t>
  </si>
  <si>
    <t>-1580991369</t>
  </si>
  <si>
    <t>337</t>
  </si>
  <si>
    <t>255198822</t>
  </si>
  <si>
    <t>81440378</t>
  </si>
  <si>
    <t>339</t>
  </si>
  <si>
    <t>-400415166</t>
  </si>
  <si>
    <t>1734344175</t>
  </si>
  <si>
    <t>341</t>
  </si>
  <si>
    <t>695421244</t>
  </si>
  <si>
    <t>-1525154654</t>
  </si>
  <si>
    <t>343</t>
  </si>
  <si>
    <t>1530316686</t>
  </si>
  <si>
    <t>272629358</t>
  </si>
  <si>
    <t>ROZVADĚČ R23 (2.NP)</t>
  </si>
  <si>
    <t>383</t>
  </si>
  <si>
    <t>1415999394</t>
  </si>
  <si>
    <t>1113176952</t>
  </si>
  <si>
    <t>387</t>
  </si>
  <si>
    <t>-1492920631</t>
  </si>
  <si>
    <t>365</t>
  </si>
  <si>
    <t>1537095961</t>
  </si>
  <si>
    <t>-297047287</t>
  </si>
  <si>
    <t>191954979</t>
  </si>
  <si>
    <t>357</t>
  </si>
  <si>
    <t>1306099750</t>
  </si>
  <si>
    <t>631684575</t>
  </si>
  <si>
    <t>359</t>
  </si>
  <si>
    <t>1568723779</t>
  </si>
  <si>
    <t>361</t>
  </si>
  <si>
    <t>-95376792</t>
  </si>
  <si>
    <t>-1907035823</t>
  </si>
  <si>
    <t>-20970017</t>
  </si>
  <si>
    <t>381</t>
  </si>
  <si>
    <t>158755948</t>
  </si>
  <si>
    <t>-683661511</t>
  </si>
  <si>
    <t>351</t>
  </si>
  <si>
    <t>1941256596</t>
  </si>
  <si>
    <t>1482231404</t>
  </si>
  <si>
    <t>1002246891</t>
  </si>
  <si>
    <t>842610897</t>
  </si>
  <si>
    <t>363</t>
  </si>
  <si>
    <t>1781505772</t>
  </si>
  <si>
    <t>1535146249</t>
  </si>
  <si>
    <t>367</t>
  </si>
  <si>
    <t>1271531432</t>
  </si>
  <si>
    <t>-2071300573</t>
  </si>
  <si>
    <t>371</t>
  </si>
  <si>
    <t>-1825697911</t>
  </si>
  <si>
    <t>369</t>
  </si>
  <si>
    <t>-1629991431</t>
  </si>
  <si>
    <t>355</t>
  </si>
  <si>
    <t>Pol149</t>
  </si>
  <si>
    <t>63-3f</t>
  </si>
  <si>
    <t>2131211175</t>
  </si>
  <si>
    <t>385</t>
  </si>
  <si>
    <t>1753802365</t>
  </si>
  <si>
    <t>353</t>
  </si>
  <si>
    <t>345826716</t>
  </si>
  <si>
    <t>905333664</t>
  </si>
  <si>
    <t>661218124</t>
  </si>
  <si>
    <t>-2014934099</t>
  </si>
  <si>
    <t>373</t>
  </si>
  <si>
    <t>-1798265018</t>
  </si>
  <si>
    <t>-1163048902</t>
  </si>
  <si>
    <t>375</t>
  </si>
  <si>
    <t>1843993199</t>
  </si>
  <si>
    <t>544319378</t>
  </si>
  <si>
    <t>377</t>
  </si>
  <si>
    <t>1918141853</t>
  </si>
  <si>
    <t>-217484757</t>
  </si>
  <si>
    <t>379</t>
  </si>
  <si>
    <t>1509182035</t>
  </si>
  <si>
    <t>-767507236</t>
  </si>
  <si>
    <t>ROZVADĚČ R31 (3.NP)</t>
  </si>
  <si>
    <t>423</t>
  </si>
  <si>
    <t>-736528834</t>
  </si>
  <si>
    <t>1419769678</t>
  </si>
  <si>
    <t>427</t>
  </si>
  <si>
    <t>-49864487</t>
  </si>
  <si>
    <t>-414926689</t>
  </si>
  <si>
    <t>405</t>
  </si>
  <si>
    <t>1543249031</t>
  </si>
  <si>
    <t>1777508202</t>
  </si>
  <si>
    <t>395</t>
  </si>
  <si>
    <t>256327743</t>
  </si>
  <si>
    <t>21004956</t>
  </si>
  <si>
    <t>399</t>
  </si>
  <si>
    <t>-1839801732</t>
  </si>
  <si>
    <t>992009257</t>
  </si>
  <si>
    <t>-90347564</t>
  </si>
  <si>
    <t>417</t>
  </si>
  <si>
    <t>-567397130</t>
  </si>
  <si>
    <t>1376619933</t>
  </si>
  <si>
    <t>208267237</t>
  </si>
  <si>
    <t>-513142407</t>
  </si>
  <si>
    <t>417902046</t>
  </si>
  <si>
    <t>393</t>
  </si>
  <si>
    <t>1863926786</t>
  </si>
  <si>
    <t>1478568062</t>
  </si>
  <si>
    <t>401</t>
  </si>
  <si>
    <t>-755393069</t>
  </si>
  <si>
    <t>389</t>
  </si>
  <si>
    <t>Pol150</t>
  </si>
  <si>
    <t>-836909013</t>
  </si>
  <si>
    <t>Poznámka k položce:_x000d_
610x850 mm s mont. deskou</t>
  </si>
  <si>
    <t>403</t>
  </si>
  <si>
    <t>Pol151</t>
  </si>
  <si>
    <t>63B/3</t>
  </si>
  <si>
    <t>-350803858</t>
  </si>
  <si>
    <t>Pol152</t>
  </si>
  <si>
    <t>elektroměr 3f 40A</t>
  </si>
  <si>
    <t>92717679</t>
  </si>
  <si>
    <t>Poznámka k položce:_x000d_
nefakturační</t>
  </si>
  <si>
    <t>419</t>
  </si>
  <si>
    <t>Pol153</t>
  </si>
  <si>
    <t>CYA 16 černý</t>
  </si>
  <si>
    <t>1945640242</t>
  </si>
  <si>
    <t>Pol154</t>
  </si>
  <si>
    <t>CYA 16 zeleno-žlutý</t>
  </si>
  <si>
    <t>783310034</t>
  </si>
  <si>
    <t>425</t>
  </si>
  <si>
    <t>-2096020228</t>
  </si>
  <si>
    <t>391</t>
  </si>
  <si>
    <t>-843779663</t>
  </si>
  <si>
    <t>1292554334</t>
  </si>
  <si>
    <t>397</t>
  </si>
  <si>
    <t>1430868981</t>
  </si>
  <si>
    <t>407</t>
  </si>
  <si>
    <t>-2109772505</t>
  </si>
  <si>
    <t>909899709</t>
  </si>
  <si>
    <t>409</t>
  </si>
  <si>
    <t>-1612124018</t>
  </si>
  <si>
    <t>-1893077457</t>
  </si>
  <si>
    <t>411</t>
  </si>
  <si>
    <t>633473813</t>
  </si>
  <si>
    <t>882500874</t>
  </si>
  <si>
    <t>413</t>
  </si>
  <si>
    <t>364806978</t>
  </si>
  <si>
    <t>-795992637</t>
  </si>
  <si>
    <t>415</t>
  </si>
  <si>
    <t>1591870460</t>
  </si>
  <si>
    <t>-1951904557</t>
  </si>
  <si>
    <t>421</t>
  </si>
  <si>
    <t>1783827934</t>
  </si>
  <si>
    <t>-687270631</t>
  </si>
  <si>
    <t>ROZVADĚČ R32 (3.NP)</t>
  </si>
  <si>
    <t>451</t>
  </si>
  <si>
    <t>-1693100335</t>
  </si>
  <si>
    <t>-999294409</t>
  </si>
  <si>
    <t>455</t>
  </si>
  <si>
    <t>368979635</t>
  </si>
  <si>
    <t>439</t>
  </si>
  <si>
    <t>1956380206</t>
  </si>
  <si>
    <t>1965057639</t>
  </si>
  <si>
    <t>435</t>
  </si>
  <si>
    <t>-1738870105</t>
  </si>
  <si>
    <t>-2119823747</t>
  </si>
  <si>
    <t>368285223</t>
  </si>
  <si>
    <t>1836378163</t>
  </si>
  <si>
    <t>433</t>
  </si>
  <si>
    <t>-100432612</t>
  </si>
  <si>
    <t>-1549970833</t>
  </si>
  <si>
    <t>441</t>
  </si>
  <si>
    <t>1476259790</t>
  </si>
  <si>
    <t>-1851302829</t>
  </si>
  <si>
    <t>1812623128</t>
  </si>
  <si>
    <t>1664806501</t>
  </si>
  <si>
    <t>429</t>
  </si>
  <si>
    <t>-962938718</t>
  </si>
  <si>
    <t>453</t>
  </si>
  <si>
    <t>1856146840</t>
  </si>
  <si>
    <t>431</t>
  </si>
  <si>
    <t>-1338888796</t>
  </si>
  <si>
    <t>-2117381957</t>
  </si>
  <si>
    <t>437</t>
  </si>
  <si>
    <t>-983868705</t>
  </si>
  <si>
    <t>443</t>
  </si>
  <si>
    <t>-1185336193</t>
  </si>
  <si>
    <t>-169794028</t>
  </si>
  <si>
    <t>445</t>
  </si>
  <si>
    <t>-2077474855</t>
  </si>
  <si>
    <t>-1047091773</t>
  </si>
  <si>
    <t>447</t>
  </si>
  <si>
    <t>780765839</t>
  </si>
  <si>
    <t>682024680</t>
  </si>
  <si>
    <t>449</t>
  </si>
  <si>
    <t>-1296131839</t>
  </si>
  <si>
    <t>1235144238</t>
  </si>
  <si>
    <t>ROZVADĚČ R33 (3.NP)</t>
  </si>
  <si>
    <t>486</t>
  </si>
  <si>
    <t>1262012842</t>
  </si>
  <si>
    <t>487</t>
  </si>
  <si>
    <t>-1905388392</t>
  </si>
  <si>
    <t>490</t>
  </si>
  <si>
    <t>-1112168410</t>
  </si>
  <si>
    <t>471</t>
  </si>
  <si>
    <t>-1944951814</t>
  </si>
  <si>
    <t>473</t>
  </si>
  <si>
    <t>1682571076</t>
  </si>
  <si>
    <t>463</t>
  </si>
  <si>
    <t>652710838</t>
  </si>
  <si>
    <t>464</t>
  </si>
  <si>
    <t>-149808473</t>
  </si>
  <si>
    <t>465</t>
  </si>
  <si>
    <t>742192225</t>
  </si>
  <si>
    <t>467</t>
  </si>
  <si>
    <t>1887662074</t>
  </si>
  <si>
    <t>468</t>
  </si>
  <si>
    <t>-1225537112</t>
  </si>
  <si>
    <t>469</t>
  </si>
  <si>
    <t>1198624039</t>
  </si>
  <si>
    <t>-262549709</t>
  </si>
  <si>
    <t>461</t>
  </si>
  <si>
    <t>-1895055050</t>
  </si>
  <si>
    <t>462</t>
  </si>
  <si>
    <t>-1049332531</t>
  </si>
  <si>
    <t>489</t>
  </si>
  <si>
    <t>906419403</t>
  </si>
  <si>
    <t>491</t>
  </si>
  <si>
    <t>2083172326</t>
  </si>
  <si>
    <t>472</t>
  </si>
  <si>
    <t>-646715255</t>
  </si>
  <si>
    <t>457</t>
  </si>
  <si>
    <t>Pol155</t>
  </si>
  <si>
    <t>-1510584134</t>
  </si>
  <si>
    <t>470</t>
  </si>
  <si>
    <t>Pol156</t>
  </si>
  <si>
    <t>FI10C/2p/0,03</t>
  </si>
  <si>
    <t>839315899</t>
  </si>
  <si>
    <t>474</t>
  </si>
  <si>
    <t>Pol157</t>
  </si>
  <si>
    <t>stykač 40A 3f</t>
  </si>
  <si>
    <t>-2011459778</t>
  </si>
  <si>
    <t>488</t>
  </si>
  <si>
    <t>-252506690</t>
  </si>
  <si>
    <t>459</t>
  </si>
  <si>
    <t>-1975392310</t>
  </si>
  <si>
    <t>526083500</t>
  </si>
  <si>
    <t>466</t>
  </si>
  <si>
    <t>-1536819591</t>
  </si>
  <si>
    <t>475</t>
  </si>
  <si>
    <t>-1998923102</t>
  </si>
  <si>
    <t>476</t>
  </si>
  <si>
    <t>-1088294200</t>
  </si>
  <si>
    <t>477</t>
  </si>
  <si>
    <t>-2045320975</t>
  </si>
  <si>
    <t>478</t>
  </si>
  <si>
    <t>1197470136</t>
  </si>
  <si>
    <t>479</t>
  </si>
  <si>
    <t>2106686523</t>
  </si>
  <si>
    <t>480</t>
  </si>
  <si>
    <t>1823100626</t>
  </si>
  <si>
    <t>481</t>
  </si>
  <si>
    <t>-1772383390</t>
  </si>
  <si>
    <t>482</t>
  </si>
  <si>
    <t>-1700682440</t>
  </si>
  <si>
    <t>483</t>
  </si>
  <si>
    <t>-627242145</t>
  </si>
  <si>
    <t>484</t>
  </si>
  <si>
    <t>1185379070</t>
  </si>
  <si>
    <t>485</t>
  </si>
  <si>
    <t>-492014332</t>
  </si>
  <si>
    <t>ROZVADĚČ R34 (3.NP) – pole 1</t>
  </si>
  <si>
    <t>516</t>
  </si>
  <si>
    <t>-1664269538</t>
  </si>
  <si>
    <t>517</t>
  </si>
  <si>
    <t>769903168</t>
  </si>
  <si>
    <t>520</t>
  </si>
  <si>
    <t>-1960598683</t>
  </si>
  <si>
    <t>505</t>
  </si>
  <si>
    <t>1871856133</t>
  </si>
  <si>
    <t>506</t>
  </si>
  <si>
    <t>-1221634387</t>
  </si>
  <si>
    <t>498</t>
  </si>
  <si>
    <t>-1181109750</t>
  </si>
  <si>
    <t>499</t>
  </si>
  <si>
    <t>983970989</t>
  </si>
  <si>
    <t>500</t>
  </si>
  <si>
    <t>1475759265</t>
  </si>
  <si>
    <t>501</t>
  </si>
  <si>
    <t>277891050</t>
  </si>
  <si>
    <t>502</t>
  </si>
  <si>
    <t>-384116098</t>
  </si>
  <si>
    <t>514</t>
  </si>
  <si>
    <t>-2102600899</t>
  </si>
  <si>
    <t>515</t>
  </si>
  <si>
    <t>-468815916</t>
  </si>
  <si>
    <t>492</t>
  </si>
  <si>
    <t>-684601249</t>
  </si>
  <si>
    <t>493</t>
  </si>
  <si>
    <t>-1491847672</t>
  </si>
  <si>
    <t>497</t>
  </si>
  <si>
    <t>1231041312</t>
  </si>
  <si>
    <t>519</t>
  </si>
  <si>
    <t>-491625351</t>
  </si>
  <si>
    <t>521</t>
  </si>
  <si>
    <t>685203067</t>
  </si>
  <si>
    <t>507</t>
  </si>
  <si>
    <t>-119833078</t>
  </si>
  <si>
    <t>496</t>
  </si>
  <si>
    <t>-1287170195</t>
  </si>
  <si>
    <t>503</t>
  </si>
  <si>
    <t>767683021</t>
  </si>
  <si>
    <t>504</t>
  </si>
  <si>
    <t>Pol158</t>
  </si>
  <si>
    <t>FI25/2p/0,03</t>
  </si>
  <si>
    <t>1162226819</t>
  </si>
  <si>
    <t>518</t>
  </si>
  <si>
    <t>-2084763274</t>
  </si>
  <si>
    <t>494</t>
  </si>
  <si>
    <t>649874468</t>
  </si>
  <si>
    <t>495</t>
  </si>
  <si>
    <t>1879427264</t>
  </si>
  <si>
    <t>508</t>
  </si>
  <si>
    <t>171722257</t>
  </si>
  <si>
    <t>509</t>
  </si>
  <si>
    <t>-1204242733</t>
  </si>
  <si>
    <t>510</t>
  </si>
  <si>
    <t>-207413482</t>
  </si>
  <si>
    <t>511</t>
  </si>
  <si>
    <t>663800703</t>
  </si>
  <si>
    <t>294810682</t>
  </si>
  <si>
    <t>513</t>
  </si>
  <si>
    <t>-746867793</t>
  </si>
  <si>
    <t>ROZVADĚČ R34 (3.NP) – pole 2 – REZERVA PRO INTELIGENTNÍ INSTALACI</t>
  </si>
  <si>
    <t>528</t>
  </si>
  <si>
    <t>-1267966283</t>
  </si>
  <si>
    <t>529</t>
  </si>
  <si>
    <t>33875653</t>
  </si>
  <si>
    <t>532</t>
  </si>
  <si>
    <t>-343152655</t>
  </si>
  <si>
    <t>522</t>
  </si>
  <si>
    <t>371439029</t>
  </si>
  <si>
    <t>523</t>
  </si>
  <si>
    <t>-1924952484</t>
  </si>
  <si>
    <t>524</t>
  </si>
  <si>
    <t>Pol159</t>
  </si>
  <si>
    <t>20B/3</t>
  </si>
  <si>
    <t>-1505856671</t>
  </si>
  <si>
    <t>531</t>
  </si>
  <si>
    <t>Pol160</t>
  </si>
  <si>
    <t>141276896</t>
  </si>
  <si>
    <t>533</t>
  </si>
  <si>
    <t>Pol161</t>
  </si>
  <si>
    <t>-1831548275</t>
  </si>
  <si>
    <t>530</t>
  </si>
  <si>
    <t>-1117263946</t>
  </si>
  <si>
    <t>525</t>
  </si>
  <si>
    <t>2052169996</t>
  </si>
  <si>
    <t>526</t>
  </si>
  <si>
    <t>-1045705145</t>
  </si>
  <si>
    <t>527</t>
  </si>
  <si>
    <t>-948966094</t>
  </si>
  <si>
    <t>ROZVADĚČ R35 (3.NP)</t>
  </si>
  <si>
    <t>556</t>
  </si>
  <si>
    <t>-311980557</t>
  </si>
  <si>
    <t>557</t>
  </si>
  <si>
    <t>1127240448</t>
  </si>
  <si>
    <t>560</t>
  </si>
  <si>
    <t>379971462</t>
  </si>
  <si>
    <t>545</t>
  </si>
  <si>
    <t>447140498</t>
  </si>
  <si>
    <t>546</t>
  </si>
  <si>
    <t>-689088778</t>
  </si>
  <si>
    <t>540</t>
  </si>
  <si>
    <t>1722286029</t>
  </si>
  <si>
    <t>541</t>
  </si>
  <si>
    <t>1381839228</t>
  </si>
  <si>
    <t>542</t>
  </si>
  <si>
    <t>1791992063</t>
  </si>
  <si>
    <t>543</t>
  </si>
  <si>
    <t>1159900347</t>
  </si>
  <si>
    <t>535</t>
  </si>
  <si>
    <t>250442048</t>
  </si>
  <si>
    <t>539</t>
  </si>
  <si>
    <t>292188511</t>
  </si>
  <si>
    <t>559</t>
  </si>
  <si>
    <t>844478921</t>
  </si>
  <si>
    <t>561</t>
  </si>
  <si>
    <t>424453681</t>
  </si>
  <si>
    <t>538</t>
  </si>
  <si>
    <t>-433852410</t>
  </si>
  <si>
    <t>554</t>
  </si>
  <si>
    <t>1384977915</t>
  </si>
  <si>
    <t>555</t>
  </si>
  <si>
    <t>-1800744713</t>
  </si>
  <si>
    <t>534</t>
  </si>
  <si>
    <t>-269599764</t>
  </si>
  <si>
    <t>547</t>
  </si>
  <si>
    <t>1047551185</t>
  </si>
  <si>
    <t>544</t>
  </si>
  <si>
    <t>1822461994</t>
  </si>
  <si>
    <t>558</t>
  </si>
  <si>
    <t>-1744711530</t>
  </si>
  <si>
    <t>536</t>
  </si>
  <si>
    <t>1503752205</t>
  </si>
  <si>
    <t>537</t>
  </si>
  <si>
    <t>-800948216</t>
  </si>
  <si>
    <t>548</t>
  </si>
  <si>
    <t>-2033585783</t>
  </si>
  <si>
    <t>549</t>
  </si>
  <si>
    <t>747047864</t>
  </si>
  <si>
    <t>550</t>
  </si>
  <si>
    <t>-1998178163</t>
  </si>
  <si>
    <t>551</t>
  </si>
  <si>
    <t>510898644</t>
  </si>
  <si>
    <t>552</t>
  </si>
  <si>
    <t>557026451</t>
  </si>
  <si>
    <t>553</t>
  </si>
  <si>
    <t>-1395893151</t>
  </si>
  <si>
    <t>ROZVADĚČ R36 (3.NP)</t>
  </si>
  <si>
    <t>583</t>
  </si>
  <si>
    <t>-810222928</t>
  </si>
  <si>
    <t>586</t>
  </si>
  <si>
    <t>1728037194</t>
  </si>
  <si>
    <t>570</t>
  </si>
  <si>
    <t>1868592095</t>
  </si>
  <si>
    <t>571</t>
  </si>
  <si>
    <t>1369779775</t>
  </si>
  <si>
    <t>566</t>
  </si>
  <si>
    <t>-881626103</t>
  </si>
  <si>
    <t>567</t>
  </si>
  <si>
    <t>1934033012</t>
  </si>
  <si>
    <t>568</t>
  </si>
  <si>
    <t>-1968432030</t>
  </si>
  <si>
    <t>563</t>
  </si>
  <si>
    <t>877938097</t>
  </si>
  <si>
    <t>565</t>
  </si>
  <si>
    <t>1082525243</t>
  </si>
  <si>
    <t>572</t>
  </si>
  <si>
    <t>1453099935</t>
  </si>
  <si>
    <t>573</t>
  </si>
  <si>
    <t>530611973</t>
  </si>
  <si>
    <t>585</t>
  </si>
  <si>
    <t>1693819519</t>
  </si>
  <si>
    <t>587</t>
  </si>
  <si>
    <t>320406396</t>
  </si>
  <si>
    <t>569</t>
  </si>
  <si>
    <t>705788065</t>
  </si>
  <si>
    <t>562</t>
  </si>
  <si>
    <t>-959640580</t>
  </si>
  <si>
    <t>582</t>
  </si>
  <si>
    <t>Pol162</t>
  </si>
  <si>
    <t>531775916</t>
  </si>
  <si>
    <t>584</t>
  </si>
  <si>
    <t>-770256426</t>
  </si>
  <si>
    <t>564</t>
  </si>
  <si>
    <t>1092760781</t>
  </si>
  <si>
    <t>574</t>
  </si>
  <si>
    <t>1262497793</t>
  </si>
  <si>
    <t>575</t>
  </si>
  <si>
    <t>-1274339972</t>
  </si>
  <si>
    <t>576</t>
  </si>
  <si>
    <t>1307505881</t>
  </si>
  <si>
    <t>577</t>
  </si>
  <si>
    <t>680078793</t>
  </si>
  <si>
    <t>578</t>
  </si>
  <si>
    <t>-304031681</t>
  </si>
  <si>
    <t>579</t>
  </si>
  <si>
    <t>-654383100</t>
  </si>
  <si>
    <t>580</t>
  </si>
  <si>
    <t>1354339935</t>
  </si>
  <si>
    <t>581</t>
  </si>
  <si>
    <t>-1933798508</t>
  </si>
  <si>
    <t>D21</t>
  </si>
  <si>
    <t>ROZVADĚČ RPO (1.NP)</t>
  </si>
  <si>
    <t>614</t>
  </si>
  <si>
    <t>1783502919</t>
  </si>
  <si>
    <t>617</t>
  </si>
  <si>
    <t>-1252068154</t>
  </si>
  <si>
    <t>594</t>
  </si>
  <si>
    <t>-975472094</t>
  </si>
  <si>
    <t>595</t>
  </si>
  <si>
    <t>-1311329089</t>
  </si>
  <si>
    <t>589</t>
  </si>
  <si>
    <t>-128180806</t>
  </si>
  <si>
    <t>592</t>
  </si>
  <si>
    <t>-1638451922</t>
  </si>
  <si>
    <t>618</t>
  </si>
  <si>
    <t>698190233</t>
  </si>
  <si>
    <t>613</t>
  </si>
  <si>
    <t>1723546927</t>
  </si>
  <si>
    <t>588</t>
  </si>
  <si>
    <t>Pol163</t>
  </si>
  <si>
    <t>895116448</t>
  </si>
  <si>
    <t>Poznámka k položce:_x000d_
250x400 mm s mont. deskou</t>
  </si>
  <si>
    <t>591</t>
  </si>
  <si>
    <t>Pol164</t>
  </si>
  <si>
    <t>32-1f</t>
  </si>
  <si>
    <t>-20885825</t>
  </si>
  <si>
    <t>593</t>
  </si>
  <si>
    <t>Pol165</t>
  </si>
  <si>
    <t>1C/1</t>
  </si>
  <si>
    <t>668754398</t>
  </si>
  <si>
    <t>596</t>
  </si>
  <si>
    <t>Pol166</t>
  </si>
  <si>
    <t>PK</t>
  </si>
  <si>
    <t>1584027778</t>
  </si>
  <si>
    <t>Poznámka k položce:_x000d_
pomocný kontakt</t>
  </si>
  <si>
    <t>597</t>
  </si>
  <si>
    <t>Pol167</t>
  </si>
  <si>
    <t>spínač na DIN</t>
  </si>
  <si>
    <t>-523141938</t>
  </si>
  <si>
    <t>Poznámka k položce:_x000d_
1-0-2</t>
  </si>
  <si>
    <t>598</t>
  </si>
  <si>
    <t>Pol168</t>
  </si>
  <si>
    <t>relé 3p na DIN 16A</t>
  </si>
  <si>
    <t>-40173963</t>
  </si>
  <si>
    <t>599</t>
  </si>
  <si>
    <t>Pol169</t>
  </si>
  <si>
    <t>nosič. tr. pojistky</t>
  </si>
  <si>
    <t>-1170173621</t>
  </si>
  <si>
    <t>600</t>
  </si>
  <si>
    <t>Pol170</t>
  </si>
  <si>
    <t>0,2</t>
  </si>
  <si>
    <t>-2046223290</t>
  </si>
  <si>
    <t>Poznámka k položce:_x000d_
pojistka trubičková</t>
  </si>
  <si>
    <t>601</t>
  </si>
  <si>
    <t>Pol171</t>
  </si>
  <si>
    <t>0,5</t>
  </si>
  <si>
    <t>-1303735145</t>
  </si>
  <si>
    <t>602</t>
  </si>
  <si>
    <t>Pol172</t>
  </si>
  <si>
    <t>svorkovnice (22 sv. 4 mm)</t>
  </si>
  <si>
    <t>383049529</t>
  </si>
  <si>
    <t>603</t>
  </si>
  <si>
    <t>Pol173</t>
  </si>
  <si>
    <t>svorkovnice (6 sv. 1,5 mm)</t>
  </si>
  <si>
    <t>1097480958</t>
  </si>
  <si>
    <t>604</t>
  </si>
  <si>
    <t>Pol174</t>
  </si>
  <si>
    <t>ústředna výskytu kouře</t>
  </si>
  <si>
    <t>-183488475</t>
  </si>
  <si>
    <t>Poznámka k položce:_x000d_
pro 8 snímačů</t>
  </si>
  <si>
    <t>605</t>
  </si>
  <si>
    <t>Pol175</t>
  </si>
  <si>
    <t>-1694488371</t>
  </si>
  <si>
    <t>Poznámka k položce:_x000d_
čidlo kouře</t>
  </si>
  <si>
    <t>606</t>
  </si>
  <si>
    <t>Pol176</t>
  </si>
  <si>
    <t>-1689419831</t>
  </si>
  <si>
    <t>Poznámka k položce:_x000d_
kalibrace čidla</t>
  </si>
  <si>
    <t>611</t>
  </si>
  <si>
    <t>Pol177</t>
  </si>
  <si>
    <t xml:space="preserve">CYA  4 světle modrý</t>
  </si>
  <si>
    <t>1254072039</t>
  </si>
  <si>
    <t>CYA 4 světle modrý</t>
  </si>
  <si>
    <t>616</t>
  </si>
  <si>
    <t>Pol178</t>
  </si>
  <si>
    <t>-253249761</t>
  </si>
  <si>
    <t>615</t>
  </si>
  <si>
    <t>-2017327978</t>
  </si>
  <si>
    <t>590</t>
  </si>
  <si>
    <t>1640886941</t>
  </si>
  <si>
    <t>607</t>
  </si>
  <si>
    <t>1296157180</t>
  </si>
  <si>
    <t>608</t>
  </si>
  <si>
    <t>1076080009</t>
  </si>
  <si>
    <t>609</t>
  </si>
  <si>
    <t>173006385</t>
  </si>
  <si>
    <t>610</t>
  </si>
  <si>
    <t>1551994836</t>
  </si>
  <si>
    <t>612</t>
  </si>
  <si>
    <t>-676903174</t>
  </si>
  <si>
    <t>D22</t>
  </si>
  <si>
    <t>PŘÍSTROJE MIMO ROZVADĚČE</t>
  </si>
  <si>
    <t>619</t>
  </si>
  <si>
    <t>Pol179</t>
  </si>
  <si>
    <t>bezp. tlačítko červené nástěnné IP44</t>
  </si>
  <si>
    <t>322237704</t>
  </si>
  <si>
    <t>Poznámka k položce:_x000d_
kompletní bez aretace</t>
  </si>
  <si>
    <t>620</t>
  </si>
  <si>
    <t>Pol180</t>
  </si>
  <si>
    <t>CENTRAL STOP s tabulkou</t>
  </si>
  <si>
    <t>-1318175286</t>
  </si>
  <si>
    <t>Poznámka k položce:_x000d_
tlačítko prosklené nástěnné</t>
  </si>
  <si>
    <t>621</t>
  </si>
  <si>
    <t>Pol181</t>
  </si>
  <si>
    <t>deblokační spínač 230V 16A IP44</t>
  </si>
  <si>
    <t>-1913752546</t>
  </si>
  <si>
    <t>Poznámka k položce:_x000d_
tahem zapni nástěnný</t>
  </si>
  <si>
    <t>622</t>
  </si>
  <si>
    <t>Pol182</t>
  </si>
  <si>
    <t>deblokační spínač 400V 16A IP44</t>
  </si>
  <si>
    <t>-1060736919</t>
  </si>
  <si>
    <t>623</t>
  </si>
  <si>
    <t>Pol183</t>
  </si>
  <si>
    <t>deblokační spínač 400V 32A IP44</t>
  </si>
  <si>
    <t>488728333</t>
  </si>
  <si>
    <t>624</t>
  </si>
  <si>
    <t>Pol184</t>
  </si>
  <si>
    <t>downlight svítidlo podhledové 16W</t>
  </si>
  <si>
    <t>657821770</t>
  </si>
  <si>
    <t>Poznámka k položce:_x000d_
IP54 vč. zdroje LED</t>
  </si>
  <si>
    <t>625</t>
  </si>
  <si>
    <t>Pol185</t>
  </si>
  <si>
    <t>downlight svítidlo podhledové 28W</t>
  </si>
  <si>
    <t>-988570991</t>
  </si>
  <si>
    <t>626</t>
  </si>
  <si>
    <t>Pol186</t>
  </si>
  <si>
    <t>nouzové svítidlo podhledové 3W IP20</t>
  </si>
  <si>
    <t>-1521846183</t>
  </si>
  <si>
    <t>Poznámka k položce:_x000d_
230V s vest. bat., 1 hodina provoz</t>
  </si>
  <si>
    <t>627</t>
  </si>
  <si>
    <t>-1377879861</t>
  </si>
  <si>
    <t>628</t>
  </si>
  <si>
    <t>Pol187</t>
  </si>
  <si>
    <t>nouzové svítidlo přisazené 3W IP66</t>
  </si>
  <si>
    <t>1732624493</t>
  </si>
  <si>
    <t>629</t>
  </si>
  <si>
    <t>Pol188</t>
  </si>
  <si>
    <t>osoušeč rukou</t>
  </si>
  <si>
    <t>-1110922156</t>
  </si>
  <si>
    <t>Poznámka k položce:_x000d_
230V 1,5 kW</t>
  </si>
  <si>
    <t>630</t>
  </si>
  <si>
    <t>Pol189</t>
  </si>
  <si>
    <t>ovladač START/STOP se sig. ZAP</t>
  </si>
  <si>
    <t>819863522</t>
  </si>
  <si>
    <t>Poznámka k položce:_x000d_
kompletní IP44, bez aretace</t>
  </si>
  <si>
    <t>631</t>
  </si>
  <si>
    <t>Pol190</t>
  </si>
  <si>
    <t>ovladač žaluzií</t>
  </si>
  <si>
    <t>-1638734980</t>
  </si>
  <si>
    <t>Poznámka k položce:_x000d_
kompletní pod omítku</t>
  </si>
  <si>
    <t>632</t>
  </si>
  <si>
    <t>Pol191</t>
  </si>
  <si>
    <t>pohybový spínač IP22</t>
  </si>
  <si>
    <t>220751709</t>
  </si>
  <si>
    <t>Poznámka k položce:_x000d_
dosah 8 m vnitřní</t>
  </si>
  <si>
    <t>633</t>
  </si>
  <si>
    <t>Pol192</t>
  </si>
  <si>
    <t>pohybový spínač IP67</t>
  </si>
  <si>
    <t>1614790887</t>
  </si>
  <si>
    <t>Poznámka k položce:_x000d_
dosah 8 m venkovní</t>
  </si>
  <si>
    <t>634</t>
  </si>
  <si>
    <t>Pol193</t>
  </si>
  <si>
    <t>požární tlačítko IP44</t>
  </si>
  <si>
    <t>993208510</t>
  </si>
  <si>
    <t>635</t>
  </si>
  <si>
    <t>Pol194</t>
  </si>
  <si>
    <t>reflektor LED asymetrický 230V 50W</t>
  </si>
  <si>
    <t>-1003112190</t>
  </si>
  <si>
    <t>Poznámka k položce:_x000d_
IP67</t>
  </si>
  <si>
    <t>636</t>
  </si>
  <si>
    <t>Pol195</t>
  </si>
  <si>
    <t>spínač 230V kompletní nástěnný IP20</t>
  </si>
  <si>
    <t>1199787721</t>
  </si>
  <si>
    <t>Poznámka k položce:_x000d_
se zámkem FAB a sig. ZAP</t>
  </si>
  <si>
    <t>637</t>
  </si>
  <si>
    <t>Pol196</t>
  </si>
  <si>
    <t>svítidlo LED podhledové 230V 24W</t>
  </si>
  <si>
    <t>1931505813</t>
  </si>
  <si>
    <t>Poznámka k položce:_x000d_
IP20 + rámeček, kryt vč. zdroje LED</t>
  </si>
  <si>
    <t>638</t>
  </si>
  <si>
    <t>Pol197</t>
  </si>
  <si>
    <t>-1774345112</t>
  </si>
  <si>
    <t>Poznámka k položce:_x000d_
DALI IP20 + rámeček, kryt vč. zdroje LED</t>
  </si>
  <si>
    <t>639</t>
  </si>
  <si>
    <t>Pol198</t>
  </si>
  <si>
    <t>svítidlo LED podhledové 230V 35W</t>
  </si>
  <si>
    <t>1962843064</t>
  </si>
  <si>
    <t>640</t>
  </si>
  <si>
    <t>Pol199</t>
  </si>
  <si>
    <t>svítidlo LED podhledové 230V 49W</t>
  </si>
  <si>
    <t>-1333043264</t>
  </si>
  <si>
    <t>641</t>
  </si>
  <si>
    <t>Pol200</t>
  </si>
  <si>
    <t>501661674</t>
  </si>
  <si>
    <t>642</t>
  </si>
  <si>
    <t>Pol201</t>
  </si>
  <si>
    <t>svítidlo LED přisazené 230V 40W</t>
  </si>
  <si>
    <t>1776982900</t>
  </si>
  <si>
    <t>Poznámka k položce:_x000d_
IP66 vč. zdroje LED</t>
  </si>
  <si>
    <t>643</t>
  </si>
  <si>
    <t>Pol202</t>
  </si>
  <si>
    <t>svítidlo přisazené 24W IP20</t>
  </si>
  <si>
    <t>1915468741</t>
  </si>
  <si>
    <t>Poznámka k položce:_x000d_
vč. zdroje LED</t>
  </si>
  <si>
    <t>644</t>
  </si>
  <si>
    <t>Pol203</t>
  </si>
  <si>
    <t>tlačítko bez aretace, bez signalizace</t>
  </si>
  <si>
    <t>1125854541</t>
  </si>
  <si>
    <t>645</t>
  </si>
  <si>
    <t>Pol204</t>
  </si>
  <si>
    <t>TOTAL STOP s tabulkou</t>
  </si>
  <si>
    <t>-1450777392</t>
  </si>
  <si>
    <t>646</t>
  </si>
  <si>
    <t>Pol205</t>
  </si>
  <si>
    <t>vypínač 1</t>
  </si>
  <si>
    <t>-1371649520</t>
  </si>
  <si>
    <t>647</t>
  </si>
  <si>
    <t>Pol206</t>
  </si>
  <si>
    <t>vypínač 1 IP44</t>
  </si>
  <si>
    <t>663117254</t>
  </si>
  <si>
    <t>648</t>
  </si>
  <si>
    <t>Pol207</t>
  </si>
  <si>
    <t>vypínač 6</t>
  </si>
  <si>
    <t>-1851358480</t>
  </si>
  <si>
    <t>649</t>
  </si>
  <si>
    <t>Pol208</t>
  </si>
  <si>
    <t>vypínač 7</t>
  </si>
  <si>
    <t>1487038386</t>
  </si>
  <si>
    <t>650</t>
  </si>
  <si>
    <t>Pol209</t>
  </si>
  <si>
    <t>zásuvka 230V 50Hz - bílá</t>
  </si>
  <si>
    <t>-715653961</t>
  </si>
  <si>
    <t>Poznámka k položce:_x000d_
do kabel. kanálu – modul 45</t>
  </si>
  <si>
    <t>651</t>
  </si>
  <si>
    <t>-83849509</t>
  </si>
  <si>
    <t>Poznámka k položce:_x000d_
pod omítku</t>
  </si>
  <si>
    <t>652</t>
  </si>
  <si>
    <t>Pol210</t>
  </si>
  <si>
    <t>zásuvka 230V 50Hz 16A IP67</t>
  </si>
  <si>
    <t>660691604</t>
  </si>
  <si>
    <t>Poznámka k položce:_x000d_
nástěnná</t>
  </si>
  <si>
    <t>653</t>
  </si>
  <si>
    <t>Pol211</t>
  </si>
  <si>
    <t>zásuvka 230V 50Hz s přep."D" - bílá</t>
  </si>
  <si>
    <t>100233700</t>
  </si>
  <si>
    <t>654</t>
  </si>
  <si>
    <t>-1003508660</t>
  </si>
  <si>
    <t>655</t>
  </si>
  <si>
    <t>Pol212</t>
  </si>
  <si>
    <t>zásuvka 400V 50Hz 16A IP67</t>
  </si>
  <si>
    <t>-832607664</t>
  </si>
  <si>
    <t>656</t>
  </si>
  <si>
    <t>Pol213</t>
  </si>
  <si>
    <t>zásuvka 400V 50Hz 32A IP67</t>
  </si>
  <si>
    <t>-1219410959</t>
  </si>
  <si>
    <t>657</t>
  </si>
  <si>
    <t>Pol214</t>
  </si>
  <si>
    <t>zásuvková skříň IP44 s jištěním</t>
  </si>
  <si>
    <t>-1099766956</t>
  </si>
  <si>
    <t>Poznámka k položce:_x000d_
s jištěním 1x 400V 32A, 1x 16A, 2x 230V 16A</t>
  </si>
  <si>
    <t>658</t>
  </si>
  <si>
    <t>Pol215</t>
  </si>
  <si>
    <t>200361219</t>
  </si>
  <si>
    <t>Poznámka k položce:_x000d_
1x 24V 1x 400V 32A, 1x 16A, 2x 230V 16A</t>
  </si>
  <si>
    <t>659</t>
  </si>
  <si>
    <t>Pol216</t>
  </si>
  <si>
    <t>zvuková signalizace 230V 50Hz IP44</t>
  </si>
  <si>
    <t>-1998912850</t>
  </si>
  <si>
    <t>Poznámka k položce:_x000d_
přerušovaný tón_x000d_
čidlo kouře</t>
  </si>
  <si>
    <t>660</t>
  </si>
  <si>
    <t>Pol217</t>
  </si>
  <si>
    <t>ovladač chlazení</t>
  </si>
  <si>
    <t>255177173</t>
  </si>
  <si>
    <t>Poznámka k položce:_x000d_
chlazení dle dodavatele technologie</t>
  </si>
  <si>
    <t>661</t>
  </si>
  <si>
    <t>Pol218</t>
  </si>
  <si>
    <t>snímač CO2</t>
  </si>
  <si>
    <t>991136992</t>
  </si>
  <si>
    <t>Poznámka k položce:_x000d_
VZT dle dodavatele technologie</t>
  </si>
  <si>
    <t>662</t>
  </si>
  <si>
    <t>Pol219</t>
  </si>
  <si>
    <t>snímač H – vlhkost</t>
  </si>
  <si>
    <t>-1041544852</t>
  </si>
  <si>
    <t>663</t>
  </si>
  <si>
    <t>Pol220</t>
  </si>
  <si>
    <t>servopohon klapky 230V 50Hz</t>
  </si>
  <si>
    <t>-1023186267</t>
  </si>
  <si>
    <t>Poznámka k položce:_x000d_
VZT s hav. funkcí</t>
  </si>
  <si>
    <t>664</t>
  </si>
  <si>
    <t>Pol221</t>
  </si>
  <si>
    <t>servopohon okna 230V 50Hz</t>
  </si>
  <si>
    <t>-268380638</t>
  </si>
  <si>
    <t>665</t>
  </si>
  <si>
    <t>Pol222</t>
  </si>
  <si>
    <t>-2139119968</t>
  </si>
  <si>
    <t>Poznámka k položce:_x000d_
pro ventilátor nástěnný</t>
  </si>
  <si>
    <t>666</t>
  </si>
  <si>
    <t>Pol223</t>
  </si>
  <si>
    <t>antistatická podlaha m.č. 308</t>
  </si>
  <si>
    <t>-1390755263</t>
  </si>
  <si>
    <t>Poznámka k položce:_x000d_
96 m2 role 2x23 m</t>
  </si>
  <si>
    <t>670</t>
  </si>
  <si>
    <t>588120375</t>
  </si>
  <si>
    <t>Poznámka k položce:_x000d_
84 m2 role 2x23 m</t>
  </si>
  <si>
    <t>667</t>
  </si>
  <si>
    <t>Pol224</t>
  </si>
  <si>
    <t>882607817</t>
  </si>
  <si>
    <t>Poznámka k položce:_x000d_
pro 96 m2 stěrka nivelační</t>
  </si>
  <si>
    <t>671</t>
  </si>
  <si>
    <t>-1092649716</t>
  </si>
  <si>
    <t>Poznámka k položce:_x000d_
pro 84 m2 stěrka nivelační</t>
  </si>
  <si>
    <t>668</t>
  </si>
  <si>
    <t>Pol225</t>
  </si>
  <si>
    <t>-1148314355</t>
  </si>
  <si>
    <t>Poznámka k položce:_x000d_
pro 96 m2 lepidlo</t>
  </si>
  <si>
    <t>672</t>
  </si>
  <si>
    <t>-316845555</t>
  </si>
  <si>
    <t>Poznámka k položce:_x000d_
pro 84 m2 lepidlo</t>
  </si>
  <si>
    <t>669</t>
  </si>
  <si>
    <t>Pol226</t>
  </si>
  <si>
    <t>CYA 16 ZŽ</t>
  </si>
  <si>
    <t>550297299</t>
  </si>
  <si>
    <t>Poznámka k položce:_x000d_
m.č. 308 pospojení podlahy</t>
  </si>
  <si>
    <t>673</t>
  </si>
  <si>
    <t>673082762</t>
  </si>
  <si>
    <t>Poznámka k položce:_x000d_
m.č. 320 pospojení podlahy</t>
  </si>
  <si>
    <t>674</t>
  </si>
  <si>
    <t>Pol227</t>
  </si>
  <si>
    <t>krabice přístrojová</t>
  </si>
  <si>
    <t>1876995577</t>
  </si>
  <si>
    <t>Poznámka k položce:_x000d_
vč. svorek pod omítku</t>
  </si>
  <si>
    <t>675</t>
  </si>
  <si>
    <t>Pol228</t>
  </si>
  <si>
    <t>krabice rozbočná</t>
  </si>
  <si>
    <t>-1352879347</t>
  </si>
  <si>
    <t>676</t>
  </si>
  <si>
    <t>Pol229</t>
  </si>
  <si>
    <t>krabice rozbočná pevná</t>
  </si>
  <si>
    <t>95366629</t>
  </si>
  <si>
    <t>Poznámka k položce:_x000d_
vč. svorek na omítku</t>
  </si>
  <si>
    <t>677</t>
  </si>
  <si>
    <t>Pol230</t>
  </si>
  <si>
    <t>UPS 230V 4 kVA</t>
  </si>
  <si>
    <t>-582955063</t>
  </si>
  <si>
    <t>Poznámka k položce:_x000d_
s přívodními kabely</t>
  </si>
  <si>
    <t>678</t>
  </si>
  <si>
    <t>Pol231</t>
  </si>
  <si>
    <t>-947865843</t>
  </si>
  <si>
    <t>D23</t>
  </si>
  <si>
    <t>KABELOVÉ TRASY</t>
  </si>
  <si>
    <t>685</t>
  </si>
  <si>
    <t>-585136665</t>
  </si>
  <si>
    <t>679</t>
  </si>
  <si>
    <t>Pol232</t>
  </si>
  <si>
    <t>1-CXKH-R</t>
  </si>
  <si>
    <t>-1549472540</t>
  </si>
  <si>
    <t>Poznámka k položce:_x000d_
2Ox1,5</t>
  </si>
  <si>
    <t>680</t>
  </si>
  <si>
    <t>Pol233</t>
  </si>
  <si>
    <t>218726187</t>
  </si>
  <si>
    <t>Poznámka k položce:_x000d_
3Jx1,5</t>
  </si>
  <si>
    <t>681</t>
  </si>
  <si>
    <t>Pol234</t>
  </si>
  <si>
    <t>1440240549</t>
  </si>
  <si>
    <t>Poznámka k položce:_x000d_
3Jx4</t>
  </si>
  <si>
    <t>682</t>
  </si>
  <si>
    <t>Pol235</t>
  </si>
  <si>
    <t>1696373458</t>
  </si>
  <si>
    <t>683</t>
  </si>
  <si>
    <t>Pol236</t>
  </si>
  <si>
    <t>-1152968129</t>
  </si>
  <si>
    <t>Poznámka k položce:_x000d_
4Jx35 RM</t>
  </si>
  <si>
    <t>686</t>
  </si>
  <si>
    <t>Pol237</t>
  </si>
  <si>
    <t>-1080359742</t>
  </si>
  <si>
    <t>687</t>
  </si>
  <si>
    <t>Pol238</t>
  </si>
  <si>
    <t>-1099214609</t>
  </si>
  <si>
    <t>688</t>
  </si>
  <si>
    <t>Pol239</t>
  </si>
  <si>
    <t>CYKY</t>
  </si>
  <si>
    <t>172665854</t>
  </si>
  <si>
    <t>690</t>
  </si>
  <si>
    <t>-1545753333</t>
  </si>
  <si>
    <t>Poznámka k položce:_x000d_
3Jx 1,5</t>
  </si>
  <si>
    <t>692</t>
  </si>
  <si>
    <t>-1426796824</t>
  </si>
  <si>
    <t>Poznámka k položce:_x000d_
3Ox1,5</t>
  </si>
  <si>
    <t>689</t>
  </si>
  <si>
    <t>Pol240</t>
  </si>
  <si>
    <t>-1931293741</t>
  </si>
  <si>
    <t>Poznámka k položce:_x000d_
2Ox2,5</t>
  </si>
  <si>
    <t>691</t>
  </si>
  <si>
    <t>Pol241</t>
  </si>
  <si>
    <t>-1514149208</t>
  </si>
  <si>
    <t>Poznámka k položce:_x000d_
3Jx 2,5</t>
  </si>
  <si>
    <t>693</t>
  </si>
  <si>
    <t>Pol242</t>
  </si>
  <si>
    <t>-1286382362</t>
  </si>
  <si>
    <t>Poznámka k položce:_x000d_
4Jx 4</t>
  </si>
  <si>
    <t>694</t>
  </si>
  <si>
    <t>Pol243</t>
  </si>
  <si>
    <t>-1816052237</t>
  </si>
  <si>
    <t>Poznámka k položce:_x000d_
4Jx 6</t>
  </si>
  <si>
    <t>695</t>
  </si>
  <si>
    <t>Pol244</t>
  </si>
  <si>
    <t>-739468686</t>
  </si>
  <si>
    <t>Poznámka k položce:_x000d_
4Jx10</t>
  </si>
  <si>
    <t>696</t>
  </si>
  <si>
    <t>Pol245</t>
  </si>
  <si>
    <t>-1518769335</t>
  </si>
  <si>
    <t>Poznámka k položce:_x000d_
4Jx16</t>
  </si>
  <si>
    <t>697</t>
  </si>
  <si>
    <t>Pol246</t>
  </si>
  <si>
    <t>972834551</t>
  </si>
  <si>
    <t>Poznámka k položce:_x000d_
5Jx 1,5</t>
  </si>
  <si>
    <t>698</t>
  </si>
  <si>
    <t>Pol247</t>
  </si>
  <si>
    <t>1336147208</t>
  </si>
  <si>
    <t>Poznámka k položce:_x000d_
5Jx 2,5</t>
  </si>
  <si>
    <t>699</t>
  </si>
  <si>
    <t>Pol248</t>
  </si>
  <si>
    <t>854670815</t>
  </si>
  <si>
    <t>Poznámka k položce:_x000d_
5Jx 4</t>
  </si>
  <si>
    <t>700</t>
  </si>
  <si>
    <t>Pol249</t>
  </si>
  <si>
    <t>620499094</t>
  </si>
  <si>
    <t>Poznámka k položce:_x000d_
5Jx 6</t>
  </si>
  <si>
    <t>701</t>
  </si>
  <si>
    <t>Pol250</t>
  </si>
  <si>
    <t>-914894018</t>
  </si>
  <si>
    <t>Poznámka k položce:_x000d_
5Jx10</t>
  </si>
  <si>
    <t>702</t>
  </si>
  <si>
    <t>Pol251</t>
  </si>
  <si>
    <t>798812429</t>
  </si>
  <si>
    <t>Poznámka k položce:_x000d_
7Ox1,5</t>
  </si>
  <si>
    <t>703</t>
  </si>
  <si>
    <t>Pol252</t>
  </si>
  <si>
    <t>CYSY</t>
  </si>
  <si>
    <t>381225156</t>
  </si>
  <si>
    <t>704</t>
  </si>
  <si>
    <t>Pol253</t>
  </si>
  <si>
    <t>SHKH-R</t>
  </si>
  <si>
    <t>1786459525</t>
  </si>
  <si>
    <t>Poznámka k položce:_x000d_
3x2x0,5</t>
  </si>
  <si>
    <t>705</t>
  </si>
  <si>
    <t>Pol254</t>
  </si>
  <si>
    <t>trubka elektroinstalační Ø 16mm</t>
  </si>
  <si>
    <t>1902605783</t>
  </si>
  <si>
    <t>Poznámka k položce:_x000d_
délka 3 m pevná vč. upevňovacího materiálu</t>
  </si>
  <si>
    <t>706</t>
  </si>
  <si>
    <t>Pol255</t>
  </si>
  <si>
    <t>trubka elektroinstalační Ø 20mm</t>
  </si>
  <si>
    <t>-1273554016</t>
  </si>
  <si>
    <t>Poznámka k položce:_x000d_
ohebná, nehořlavá</t>
  </si>
  <si>
    <t>707</t>
  </si>
  <si>
    <t>Pol256</t>
  </si>
  <si>
    <t>trubka elektroinstalační Ø 23mm</t>
  </si>
  <si>
    <t>-1781722572</t>
  </si>
  <si>
    <t>Poznámka k položce:_x000d_
ohebná, pod omítku</t>
  </si>
  <si>
    <t>708</t>
  </si>
  <si>
    <t>Pol257</t>
  </si>
  <si>
    <t>1378070019</t>
  </si>
  <si>
    <t>Poznámka k položce:_x000d_
ohebná, do podlahy</t>
  </si>
  <si>
    <t>709</t>
  </si>
  <si>
    <t>Pol258</t>
  </si>
  <si>
    <t>trubka elektroinstalační Ø 29mm</t>
  </si>
  <si>
    <t>1079046410</t>
  </si>
  <si>
    <t>710</t>
  </si>
  <si>
    <t>Pol259</t>
  </si>
  <si>
    <t>trubka elektroinstalační Ø 36mm</t>
  </si>
  <si>
    <t>-951381767</t>
  </si>
  <si>
    <t>Pol260</t>
  </si>
  <si>
    <t>trubka elektroinstalační Ø 40mm</t>
  </si>
  <si>
    <t>689299797</t>
  </si>
  <si>
    <t>Poznámka k položce:_x000d_
délka 2 m pevná vč. upevňovacího materiálu</t>
  </si>
  <si>
    <t>Pol261</t>
  </si>
  <si>
    <t>lišta kabelová</t>
  </si>
  <si>
    <t>2044838273</t>
  </si>
  <si>
    <t>Poznámka k položce:_x000d_
délka 2,5m 5x20 mm</t>
  </si>
  <si>
    <t>Pol262</t>
  </si>
  <si>
    <t>kabelový kanál dělený</t>
  </si>
  <si>
    <t>2002684346</t>
  </si>
  <si>
    <t>Poznámka k položce:_x000d_
délka 2,0m kabelový kanál dělený</t>
  </si>
  <si>
    <t>714</t>
  </si>
  <si>
    <t>Pol263</t>
  </si>
  <si>
    <t>stínící příčka</t>
  </si>
  <si>
    <t>-590338627</t>
  </si>
  <si>
    <t>Poznámka k položce:_x000d_
délka 2,0m stínící příčka</t>
  </si>
  <si>
    <t>715</t>
  </si>
  <si>
    <t>Pol264</t>
  </si>
  <si>
    <t>sada lanko pro pospojování</t>
  </si>
  <si>
    <t>1973900489</t>
  </si>
  <si>
    <t>Poznámka k položce:_x000d_
sada lanko pro pospojování</t>
  </si>
  <si>
    <t>716</t>
  </si>
  <si>
    <t>Pol265</t>
  </si>
  <si>
    <t>250/100 kabelový žlab s víkem</t>
  </si>
  <si>
    <t>-748671753</t>
  </si>
  <si>
    <t>Poznámka k položce:_x000d_
délka 2,0m EI 30 DP1, vč. upevňovacího mat.</t>
  </si>
  <si>
    <t>717</t>
  </si>
  <si>
    <t>Pol266</t>
  </si>
  <si>
    <t>100/50 kabelový žlab s víkem</t>
  </si>
  <si>
    <t>77676344</t>
  </si>
  <si>
    <t>718</t>
  </si>
  <si>
    <t>Pol267</t>
  </si>
  <si>
    <t>-1646537510</t>
  </si>
  <si>
    <t>Poznámka k položce:_x000d_
délka 2,0m vč. upevňovacího mat.</t>
  </si>
  <si>
    <t>719</t>
  </si>
  <si>
    <t>Pol268</t>
  </si>
  <si>
    <t>příchytka kabelová</t>
  </si>
  <si>
    <t>-712143356</t>
  </si>
  <si>
    <t>Poznámka k položce:_x000d_
14-28</t>
  </si>
  <si>
    <t>720</t>
  </si>
  <si>
    <t>Pol269</t>
  </si>
  <si>
    <t>-375543068</t>
  </si>
  <si>
    <t>Poznámka k položce:_x000d_
malá</t>
  </si>
  <si>
    <t>Pol270</t>
  </si>
  <si>
    <t>835488938</t>
  </si>
  <si>
    <t>684</t>
  </si>
  <si>
    <t>224601212</t>
  </si>
  <si>
    <t>D24</t>
  </si>
  <si>
    <t>MONTÁŽE</t>
  </si>
  <si>
    <t>Pol271</t>
  </si>
  <si>
    <t>1431793733</t>
  </si>
  <si>
    <t>Pol272</t>
  </si>
  <si>
    <t>1689193699</t>
  </si>
  <si>
    <t>724</t>
  </si>
  <si>
    <t>Pol273</t>
  </si>
  <si>
    <t>osazení rozvaděče (skříňový)</t>
  </si>
  <si>
    <t>1117923306</t>
  </si>
  <si>
    <t>Poznámka k položce:_x000d_
počet polí</t>
  </si>
  <si>
    <t>Pol274</t>
  </si>
  <si>
    <t>osazení rozvaděče (nástěnný)</t>
  </si>
  <si>
    <t>-495223796</t>
  </si>
  <si>
    <t>Pol275</t>
  </si>
  <si>
    <t>montáž nových kabel. tras</t>
  </si>
  <si>
    <t>-697778020</t>
  </si>
  <si>
    <t>Poznámka k položce:_x000d_
strop do kabel. žlabu – ohniodolný žlab</t>
  </si>
  <si>
    <t>727</t>
  </si>
  <si>
    <t>Pol276</t>
  </si>
  <si>
    <t>-343492448</t>
  </si>
  <si>
    <t>Poznámka k položce:_x000d_
strop do kabel. žlabu</t>
  </si>
  <si>
    <t>728</t>
  </si>
  <si>
    <t>Pol277</t>
  </si>
  <si>
    <t>-697453762</t>
  </si>
  <si>
    <t>Poznámka k položce:_x000d_
do lišt</t>
  </si>
  <si>
    <t>729</t>
  </si>
  <si>
    <t>Pol278</t>
  </si>
  <si>
    <t>1813473004</t>
  </si>
  <si>
    <t>Poznámka k položce:_x000d_
vč. příslušenství do kabel. parapetního kanálu</t>
  </si>
  <si>
    <t>730</t>
  </si>
  <si>
    <t>Pol279</t>
  </si>
  <si>
    <t>-931061434</t>
  </si>
  <si>
    <t>Poznámka k položce:_x000d_
parap. kanálu montáž pospojení dělících příček_x000d_
montáž ochr. pospojování</t>
  </si>
  <si>
    <t>731</t>
  </si>
  <si>
    <t>Pol280</t>
  </si>
  <si>
    <t>pokládka zemnících vodičů</t>
  </si>
  <si>
    <t>-1678914530</t>
  </si>
  <si>
    <t>Poznámka k položce:_x000d_
1018 m 1.NP</t>
  </si>
  <si>
    <t>1510592243</t>
  </si>
  <si>
    <t>Poznámka k položce:_x000d_
1018 m 2.NP</t>
  </si>
  <si>
    <t>426324541</t>
  </si>
  <si>
    <t>Poznámka k položce:_x000d_
1018 m 3.NP</t>
  </si>
  <si>
    <t>Pol281</t>
  </si>
  <si>
    <t>připojení zemnících vodičů</t>
  </si>
  <si>
    <t>-1874528386</t>
  </si>
  <si>
    <t>Poznámka k položce:_x000d_
60x 1.NP</t>
  </si>
  <si>
    <t>-1931675130</t>
  </si>
  <si>
    <t>Poznámka k položce:_x000d_
60x 2.NP</t>
  </si>
  <si>
    <t>736</t>
  </si>
  <si>
    <t>845491931</t>
  </si>
  <si>
    <t>Poznámka k položce:_x000d_
60x 3.NP</t>
  </si>
  <si>
    <t>737</t>
  </si>
  <si>
    <t>Pol282</t>
  </si>
  <si>
    <t>osazení svítidla</t>
  </si>
  <si>
    <t>-1680567622</t>
  </si>
  <si>
    <t>738</t>
  </si>
  <si>
    <t>Pol283</t>
  </si>
  <si>
    <t>osazení zásuvky</t>
  </si>
  <si>
    <t>781654643</t>
  </si>
  <si>
    <t>739</t>
  </si>
  <si>
    <t>Pol284</t>
  </si>
  <si>
    <t>527682787</t>
  </si>
  <si>
    <t>Poznámka k položce:_x000d_
naástěnná</t>
  </si>
  <si>
    <t>740</t>
  </si>
  <si>
    <t>Pol285</t>
  </si>
  <si>
    <t>223679960</t>
  </si>
  <si>
    <t>Poznámka k položce:_x000d_
do kanálu parapetního</t>
  </si>
  <si>
    <t>741</t>
  </si>
  <si>
    <t>Pol286</t>
  </si>
  <si>
    <t>osazení vypínače</t>
  </si>
  <si>
    <t>-338349088</t>
  </si>
  <si>
    <t>742</t>
  </si>
  <si>
    <t>Pol287</t>
  </si>
  <si>
    <t>osazení ovl. žaluzií</t>
  </si>
  <si>
    <t>-1770265836</t>
  </si>
  <si>
    <t>743</t>
  </si>
  <si>
    <t>Pol288</t>
  </si>
  <si>
    <t>osazení tlačítka</t>
  </si>
  <si>
    <t>192707658</t>
  </si>
  <si>
    <t>744</t>
  </si>
  <si>
    <t>Pol289</t>
  </si>
  <si>
    <t>osazení osoušeče</t>
  </si>
  <si>
    <t>1973882865</t>
  </si>
  <si>
    <t>Poznámka k položce:_x000d_
na omítku</t>
  </si>
  <si>
    <t>745</t>
  </si>
  <si>
    <t>Pol290</t>
  </si>
  <si>
    <t>osazení pohybového spínače</t>
  </si>
  <si>
    <t>1572947075</t>
  </si>
  <si>
    <t>746</t>
  </si>
  <si>
    <t>Pol291</t>
  </si>
  <si>
    <t>-1174839195</t>
  </si>
  <si>
    <t>747</t>
  </si>
  <si>
    <t>Pol292</t>
  </si>
  <si>
    <t>osazení deblok. spínače 1f/3f</t>
  </si>
  <si>
    <t>-208251797</t>
  </si>
  <si>
    <t>748</t>
  </si>
  <si>
    <t>Pol293</t>
  </si>
  <si>
    <t>osazení zásuvkové skříně</t>
  </si>
  <si>
    <t>-27713391</t>
  </si>
  <si>
    <t>Poznámka k položce:_x000d_
na omítku / na konstrukci</t>
  </si>
  <si>
    <t>749</t>
  </si>
  <si>
    <t>Pol294</t>
  </si>
  <si>
    <t>osazení pož. hlásiče</t>
  </si>
  <si>
    <t>-1688485015</t>
  </si>
  <si>
    <t>Poznámka k položce:_x000d_
do podhledu</t>
  </si>
  <si>
    <t>750</t>
  </si>
  <si>
    <t>Pol295</t>
  </si>
  <si>
    <t>osazení instalační krabice</t>
  </si>
  <si>
    <t>1086817482</t>
  </si>
  <si>
    <t>Pol296</t>
  </si>
  <si>
    <t>-1832774231</t>
  </si>
  <si>
    <t>752</t>
  </si>
  <si>
    <t>Pol297</t>
  </si>
  <si>
    <t>osazení ovladače /stop tlačítka</t>
  </si>
  <si>
    <t>-431274061</t>
  </si>
  <si>
    <t>756</t>
  </si>
  <si>
    <t>255910539</t>
  </si>
  <si>
    <t>753</t>
  </si>
  <si>
    <t>Pol298</t>
  </si>
  <si>
    <t>osazení čidla CO2 / H</t>
  </si>
  <si>
    <t>715203781</t>
  </si>
  <si>
    <t>754</t>
  </si>
  <si>
    <t>Pol299</t>
  </si>
  <si>
    <t>montáž antistatické podlahy</t>
  </si>
  <si>
    <t>1361842492</t>
  </si>
  <si>
    <t>Poznámka k položce:_x000d_
vč. pospojení 96 m2</t>
  </si>
  <si>
    <t>755</t>
  </si>
  <si>
    <t>-1956430065</t>
  </si>
  <si>
    <t>Poznámka k položce:_x000d_
vč. pospojení 84 m2</t>
  </si>
  <si>
    <t>757</t>
  </si>
  <si>
    <t>Pol300</t>
  </si>
  <si>
    <t>požární utěsnění kab. žlabů</t>
  </si>
  <si>
    <t>627841364</t>
  </si>
  <si>
    <t>Poznámka k položce:_x000d_
EI30-DP1 průchod požárními pásmy</t>
  </si>
  <si>
    <t>758</t>
  </si>
  <si>
    <t>Pol301</t>
  </si>
  <si>
    <t>943318694</t>
  </si>
  <si>
    <t>Poznámka k položce:_x000d_
EI30-DP1 prostup žlabem – pož. vývodky</t>
  </si>
  <si>
    <t>759</t>
  </si>
  <si>
    <t>Pol302</t>
  </si>
  <si>
    <t>osazení regulátoru chlazení</t>
  </si>
  <si>
    <t>906392345</t>
  </si>
  <si>
    <t>760</t>
  </si>
  <si>
    <t>Pol303</t>
  </si>
  <si>
    <t>pokládka kabelů</t>
  </si>
  <si>
    <t>-1757784825</t>
  </si>
  <si>
    <t>Poznámka k položce:_x000d_
volně – příchytky</t>
  </si>
  <si>
    <t>761</t>
  </si>
  <si>
    <t>Pol304</t>
  </si>
  <si>
    <t>1104883963</t>
  </si>
  <si>
    <t>Poznámka k položce:_x000d_
střecha – pevná trubka</t>
  </si>
  <si>
    <t>Pol305</t>
  </si>
  <si>
    <t>769212474</t>
  </si>
  <si>
    <t>Poznámka k položce:_x000d_
trubka ve stěně</t>
  </si>
  <si>
    <t>1307392087</t>
  </si>
  <si>
    <t>Poznámka k položce:_x000d_
kabelový žlab</t>
  </si>
  <si>
    <t>Pol306</t>
  </si>
  <si>
    <t>203717854</t>
  </si>
  <si>
    <t>Poznámka k položce:_x000d_
trubka v podlaze</t>
  </si>
  <si>
    <t>Pol307</t>
  </si>
  <si>
    <t>-778290983</t>
  </si>
  <si>
    <t>Poznámka k položce:_x000d_
parapetní kanál</t>
  </si>
  <si>
    <t>Pol308</t>
  </si>
  <si>
    <t>připojení kabelu do Ø 16mm²</t>
  </si>
  <si>
    <t>441535809</t>
  </si>
  <si>
    <t>Pol309</t>
  </si>
  <si>
    <t>připojení kabelu do Ø 50mm²</t>
  </si>
  <si>
    <t>277597996</t>
  </si>
  <si>
    <t>768</t>
  </si>
  <si>
    <t>Pol310</t>
  </si>
  <si>
    <t>vysekání prostupů</t>
  </si>
  <si>
    <t>371046195</t>
  </si>
  <si>
    <t>769</t>
  </si>
  <si>
    <t>Pol311</t>
  </si>
  <si>
    <t>zazdění prostupů</t>
  </si>
  <si>
    <t>1955255674</t>
  </si>
  <si>
    <t>770</t>
  </si>
  <si>
    <t>Pol312</t>
  </si>
  <si>
    <t>prořez kabelů</t>
  </si>
  <si>
    <t>-1809444572</t>
  </si>
  <si>
    <t>Poznámka k položce:_x000d_
odhad 5%</t>
  </si>
  <si>
    <t>Pol313</t>
  </si>
  <si>
    <t>osazení výukového stolu</t>
  </si>
  <si>
    <t>-1922366719</t>
  </si>
  <si>
    <t>Poznámka k položce:_x000d_
stávající přestěhovaný stůl</t>
  </si>
  <si>
    <t>772</t>
  </si>
  <si>
    <t>Pol314</t>
  </si>
  <si>
    <t>vypracování provozního manuálu</t>
  </si>
  <si>
    <t>1769708301</t>
  </si>
  <si>
    <t>773</t>
  </si>
  <si>
    <t>Pol315</t>
  </si>
  <si>
    <t>oživení a uvedení do prov.</t>
  </si>
  <si>
    <t>-1778744425</t>
  </si>
  <si>
    <t>774</t>
  </si>
  <si>
    <t>Pol316</t>
  </si>
  <si>
    <t>výchozí revize</t>
  </si>
  <si>
    <t>250425439</t>
  </si>
  <si>
    <t>D25</t>
  </si>
  <si>
    <t>UZEMNĚNÍ, POSPOJENÍ – HOP (MET)</t>
  </si>
  <si>
    <t>775</t>
  </si>
  <si>
    <t>Pol317</t>
  </si>
  <si>
    <t>skřínka s PEN/PE svorkovnicí</t>
  </si>
  <si>
    <t>-322338037</t>
  </si>
  <si>
    <t>Pol318</t>
  </si>
  <si>
    <t>osazení skřínky</t>
  </si>
  <si>
    <t>2067596464</t>
  </si>
  <si>
    <t>777</t>
  </si>
  <si>
    <t>Pol319</t>
  </si>
  <si>
    <t>připojení vodičů do Ø 16mm²</t>
  </si>
  <si>
    <t>755080610</t>
  </si>
  <si>
    <t>778</t>
  </si>
  <si>
    <t>Pol320</t>
  </si>
  <si>
    <t>připojení vodičů do Ø 50mm²</t>
  </si>
  <si>
    <t>-272887311</t>
  </si>
  <si>
    <t>779</t>
  </si>
  <si>
    <t>Pol321</t>
  </si>
  <si>
    <t>připojení vodičů nad Ø 50mm²</t>
  </si>
  <si>
    <t>1551534971</t>
  </si>
  <si>
    <t>780</t>
  </si>
  <si>
    <t>Pol322</t>
  </si>
  <si>
    <t>vysekání otvoru</t>
  </si>
  <si>
    <t>1586800974</t>
  </si>
  <si>
    <t>D26</t>
  </si>
  <si>
    <t>KABELÁŽE VZT 1-3, SILOVÁ KABELÁŽ, KOMUNIKAČNÍ KABELY</t>
  </si>
  <si>
    <t>-1331708801</t>
  </si>
  <si>
    <t>2138235198</t>
  </si>
  <si>
    <t>786</t>
  </si>
  <si>
    <t>880397761</t>
  </si>
  <si>
    <t>-825346733</t>
  </si>
  <si>
    <t>788</t>
  </si>
  <si>
    <t>1659702273</t>
  </si>
  <si>
    <t>789</t>
  </si>
  <si>
    <t>1619394781</t>
  </si>
  <si>
    <t>782</t>
  </si>
  <si>
    <t>Pol323</t>
  </si>
  <si>
    <t>SYKFY</t>
  </si>
  <si>
    <t>-944328144</t>
  </si>
  <si>
    <t>Poznámka k položce:_x000d_
2x2x0,5</t>
  </si>
  <si>
    <t>Pol324</t>
  </si>
  <si>
    <t>UTP cat 5e</t>
  </si>
  <si>
    <t>-1425382000</t>
  </si>
  <si>
    <t>785</t>
  </si>
  <si>
    <t>Pol325</t>
  </si>
  <si>
    <t>-1750072473</t>
  </si>
  <si>
    <t>790</t>
  </si>
  <si>
    <t>Pol326</t>
  </si>
  <si>
    <t>prostup na střechu</t>
  </si>
  <si>
    <t>-1630240220</t>
  </si>
  <si>
    <t>791</t>
  </si>
  <si>
    <t>Pol327</t>
  </si>
  <si>
    <t>utěsnění prostupu proti vlhkosti</t>
  </si>
  <si>
    <t>-1554359085</t>
  </si>
  <si>
    <t>792</t>
  </si>
  <si>
    <t>Pol328</t>
  </si>
  <si>
    <t>1677491482</t>
  </si>
  <si>
    <t>Poznámka k položce:_x000d_
VZT1-3</t>
  </si>
  <si>
    <t>793</t>
  </si>
  <si>
    <t>Pol329</t>
  </si>
  <si>
    <t>963443246</t>
  </si>
  <si>
    <t>D27</t>
  </si>
  <si>
    <t>MONTÁŽ OHŘEVU POTRUBÍ KONDENZÁTU VZT1-3</t>
  </si>
  <si>
    <t>799</t>
  </si>
  <si>
    <t>1453603637</t>
  </si>
  <si>
    <t>800</t>
  </si>
  <si>
    <t>130728676</t>
  </si>
  <si>
    <t>803</t>
  </si>
  <si>
    <t>-1478590022</t>
  </si>
  <si>
    <t>794</t>
  </si>
  <si>
    <t>Pol330</t>
  </si>
  <si>
    <t>topný kabel 100W/1m</t>
  </si>
  <si>
    <t>-1258022368</t>
  </si>
  <si>
    <t>Poznámka k položce:_x000d_
topný kabel (délka 10m)</t>
  </si>
  <si>
    <t>795</t>
  </si>
  <si>
    <t>Pol331</t>
  </si>
  <si>
    <t>ovladač top. kabelu</t>
  </si>
  <si>
    <t>1662839045</t>
  </si>
  <si>
    <t>Poznámka k položce:_x000d_
umístit do instal. krabice</t>
  </si>
  <si>
    <t>796</t>
  </si>
  <si>
    <t>Pol332</t>
  </si>
  <si>
    <t>čidlo teploty</t>
  </si>
  <si>
    <t>646660557</t>
  </si>
  <si>
    <t>Poznámka k položce:_x000d_
příslušenství</t>
  </si>
  <si>
    <t>797</t>
  </si>
  <si>
    <t>Pol333</t>
  </si>
  <si>
    <t>fixing Al páska</t>
  </si>
  <si>
    <t>-1264760874</t>
  </si>
  <si>
    <t>Poznámka k položce:_x000d_
příslušenství balení</t>
  </si>
  <si>
    <t>798</t>
  </si>
  <si>
    <t>Pol334</t>
  </si>
  <si>
    <t>spojka (sada spojka / koncovka)</t>
  </si>
  <si>
    <t>1386612527</t>
  </si>
  <si>
    <t>801</t>
  </si>
  <si>
    <t>Pol335</t>
  </si>
  <si>
    <t>osazení teplotních čidel</t>
  </si>
  <si>
    <t>1195575968</t>
  </si>
  <si>
    <t>802</t>
  </si>
  <si>
    <t>Pol336</t>
  </si>
  <si>
    <t>osazení topných kabelů</t>
  </si>
  <si>
    <t>-1542156669</t>
  </si>
  <si>
    <t>Poznámka k položce:_x000d_
délka 10 m vytápění potrubí kondenzátu</t>
  </si>
  <si>
    <t>804</t>
  </si>
  <si>
    <t>Pol337</t>
  </si>
  <si>
    <t>-770775726</t>
  </si>
  <si>
    <t>805</t>
  </si>
  <si>
    <t>Pol338</t>
  </si>
  <si>
    <t>-663763876</t>
  </si>
  <si>
    <t>D28</t>
  </si>
  <si>
    <t>HROMOSVODNÁ A ZEMNÍCÍ SOUSTAVA – DEMONTÁŽ A MONTÁŽ</t>
  </si>
  <si>
    <t>D29</t>
  </si>
  <si>
    <t>Demontáž stávající soustavy</t>
  </si>
  <si>
    <t>806</t>
  </si>
  <si>
    <t>Pol339</t>
  </si>
  <si>
    <t>stávající svod</t>
  </si>
  <si>
    <t>1732315206</t>
  </si>
  <si>
    <t>807</t>
  </si>
  <si>
    <t>Pol340</t>
  </si>
  <si>
    <t>demontáž zemnícího vedení na střeše</t>
  </si>
  <si>
    <t>-831780130</t>
  </si>
  <si>
    <t>808</t>
  </si>
  <si>
    <t>Pol341</t>
  </si>
  <si>
    <t>demontáž stávajícího zemnění</t>
  </si>
  <si>
    <t>1651315593</t>
  </si>
  <si>
    <t>D30</t>
  </si>
  <si>
    <t>Nová jímací soustava a svody:</t>
  </si>
  <si>
    <t>809</t>
  </si>
  <si>
    <t>Pol342</t>
  </si>
  <si>
    <t>jímací vedení Ø 8mm</t>
  </si>
  <si>
    <t>1591252950</t>
  </si>
  <si>
    <t>810</t>
  </si>
  <si>
    <t>Pol343</t>
  </si>
  <si>
    <t>podpěra vedení</t>
  </si>
  <si>
    <t>-380920875</t>
  </si>
  <si>
    <t>811</t>
  </si>
  <si>
    <t>Pol344</t>
  </si>
  <si>
    <t>svorka</t>
  </si>
  <si>
    <t>-552975811</t>
  </si>
  <si>
    <t>812</t>
  </si>
  <si>
    <t>Pol345</t>
  </si>
  <si>
    <t>jínací tyč 2,0m</t>
  </si>
  <si>
    <t>-670047490</t>
  </si>
  <si>
    <t>813</t>
  </si>
  <si>
    <t>Pol346</t>
  </si>
  <si>
    <t>svorka SP</t>
  </si>
  <si>
    <t>-441956106</t>
  </si>
  <si>
    <t>814</t>
  </si>
  <si>
    <t>Pol347</t>
  </si>
  <si>
    <t>podpěra vedení 36</t>
  </si>
  <si>
    <t>773801471</t>
  </si>
  <si>
    <t>815</t>
  </si>
  <si>
    <t>Pol348</t>
  </si>
  <si>
    <t>úchyt do zateplení</t>
  </si>
  <si>
    <t>-1157531882</t>
  </si>
  <si>
    <t>816</t>
  </si>
  <si>
    <t>Pol349</t>
  </si>
  <si>
    <t>zemnící svorka</t>
  </si>
  <si>
    <t>-817839508</t>
  </si>
  <si>
    <t>817</t>
  </si>
  <si>
    <t>Pol350</t>
  </si>
  <si>
    <t>zaváděcí tyč nerez 16/1500</t>
  </si>
  <si>
    <t>1489943915</t>
  </si>
  <si>
    <t>818</t>
  </si>
  <si>
    <t>Pol351</t>
  </si>
  <si>
    <t>podpěra zaváděcí tyče</t>
  </si>
  <si>
    <t>-1170148806</t>
  </si>
  <si>
    <t>819</t>
  </si>
  <si>
    <t>Pol352</t>
  </si>
  <si>
    <t>svorka zemní 16/8</t>
  </si>
  <si>
    <t>-997795095</t>
  </si>
  <si>
    <t>820</t>
  </si>
  <si>
    <t>Pol353</t>
  </si>
  <si>
    <t>izolační páska</t>
  </si>
  <si>
    <t>-1239811456</t>
  </si>
  <si>
    <t>821</t>
  </si>
  <si>
    <t>Pol354</t>
  </si>
  <si>
    <t>svorka k jímací tyči</t>
  </si>
  <si>
    <t>-1656110148</t>
  </si>
  <si>
    <t>822</t>
  </si>
  <si>
    <t>Pol355</t>
  </si>
  <si>
    <t>beton. podpěra tyče</t>
  </si>
  <si>
    <t>-311784611</t>
  </si>
  <si>
    <t>823</t>
  </si>
  <si>
    <t>Pol356</t>
  </si>
  <si>
    <t>jímací vedení AlMgSi 8mm</t>
  </si>
  <si>
    <t>-1722730181</t>
  </si>
  <si>
    <t>824</t>
  </si>
  <si>
    <t>Pol357</t>
  </si>
  <si>
    <t>montáž hromosvodu</t>
  </si>
  <si>
    <t>-123145923</t>
  </si>
  <si>
    <t>825</t>
  </si>
  <si>
    <t>Pol358</t>
  </si>
  <si>
    <t>747457304</t>
  </si>
  <si>
    <t>D31</t>
  </si>
  <si>
    <t>AUTORSKÝ DOZOR PROJEKTANTA A DOKUMENTACE SKUTEČNÉHO PROVEDENÍ</t>
  </si>
  <si>
    <t>D32</t>
  </si>
  <si>
    <t>Autorský dozor projektanta</t>
  </si>
  <si>
    <t>826</t>
  </si>
  <si>
    <t>Pol359</t>
  </si>
  <si>
    <t>kontrolní den (1 KD cca 3 hodiny)</t>
  </si>
  <si>
    <t>143708433</t>
  </si>
  <si>
    <t>Poznámka k položce:_x000d_
cca odhad 80 KD</t>
  </si>
  <si>
    <t>827</t>
  </si>
  <si>
    <t>Pol360</t>
  </si>
  <si>
    <t>Dopravné</t>
  </si>
  <si>
    <t>-743220526</t>
  </si>
  <si>
    <t>Poznámka k položce:_x000d_
+ čas na cestu</t>
  </si>
  <si>
    <t>828</t>
  </si>
  <si>
    <t>Pol361</t>
  </si>
  <si>
    <t>cestovní náklady</t>
  </si>
  <si>
    <t>1464223468</t>
  </si>
  <si>
    <t>Poznámka k položce:_x000d_
cca</t>
  </si>
  <si>
    <t>D33</t>
  </si>
  <si>
    <t>829</t>
  </si>
  <si>
    <t>Pol362</t>
  </si>
  <si>
    <t>vypracování projektové dokumentace</t>
  </si>
  <si>
    <t>1289241496</t>
  </si>
  <si>
    <t>Poznámka k položce:_x000d_
elektro silno skutečného provedení</t>
  </si>
  <si>
    <t>830</t>
  </si>
  <si>
    <t>Pol363</t>
  </si>
  <si>
    <t>-1157671139</t>
  </si>
  <si>
    <t>Poznámka k položce:_x000d_
elektro slabo skutečného provedení</t>
  </si>
  <si>
    <t>E2 - Slaboproud</t>
  </si>
  <si>
    <t>D0 - Strukturovaná kabeláž CAT 6A</t>
  </si>
  <si>
    <t>D1 - Slaboproudé rozvody – IP PBX ústředna</t>
  </si>
  <si>
    <t>D2 - Slaboproudé rozvody – IP PBX ústředna – IP telefonní přístroje</t>
  </si>
  <si>
    <t>D3 - Slaboproudé rozvody – IP PBX ústředna - přístupové terminály</t>
  </si>
  <si>
    <t xml:space="preserve">D4 - Slaboproudé rozvody  – CCTV</t>
  </si>
  <si>
    <t xml:space="preserve">D5 - Slaboproudé rozvody  – jednotný čas - JČ</t>
  </si>
  <si>
    <t xml:space="preserve">D6 - Slaboproudé rozvody  –  napojení DATA projektorů + repro</t>
  </si>
  <si>
    <t>D7 - Ostatní</t>
  </si>
  <si>
    <t>Strukturovaná kabeláž CAT 6A</t>
  </si>
  <si>
    <t>Pol438</t>
  </si>
  <si>
    <t>Routerboard, 1x Gbit LAN, 802.11ad, 60GHz, kompletní spoj</t>
  </si>
  <si>
    <t>Pol439</t>
  </si>
  <si>
    <t>Kryt, radomový, přední i zadní, pro kompletní spoj</t>
  </si>
  <si>
    <t>Pol440</t>
  </si>
  <si>
    <t>kryt zásuvky komunikační - bílá</t>
  </si>
  <si>
    <t>Pol441</t>
  </si>
  <si>
    <t>maska nosná s jedním otvorem</t>
  </si>
  <si>
    <t>Pol442</t>
  </si>
  <si>
    <t>maska nosná s dvěma otvory</t>
  </si>
  <si>
    <t>Pol443</t>
  </si>
  <si>
    <t>rámeček jednonásobný - bílý</t>
  </si>
  <si>
    <t>Pol444</t>
  </si>
  <si>
    <t>keystone CAT6A STP</t>
  </si>
  <si>
    <t>Pol445</t>
  </si>
  <si>
    <t>Konektor RJ45 CAT6A STP</t>
  </si>
  <si>
    <t>Pol446</t>
  </si>
  <si>
    <t>19" rozvaděč stojanový 45U/800x1000</t>
  </si>
  <si>
    <t>Pol447</t>
  </si>
  <si>
    <t>Sada koleček (2x s brzdou,2x bez brzdy)</t>
  </si>
  <si>
    <t>Pol448</t>
  </si>
  <si>
    <t>Podstavec 800x800 NEW s filtrem 1x</t>
  </si>
  <si>
    <t>Pol449</t>
  </si>
  <si>
    <t>patch panel 24 x RJ45 CAT6A STP</t>
  </si>
  <si>
    <t>Pol450</t>
  </si>
  <si>
    <t>Optická vana osazená 8-mi Adaptéry SC SM OS simplex</t>
  </si>
  <si>
    <t>Pol451</t>
  </si>
  <si>
    <t>Optická vana osazená 16-ti Adaptéry SC SM OS simplex</t>
  </si>
  <si>
    <t>Pol452</t>
  </si>
  <si>
    <t>Kazeta na 12 svárů, kazeta pro uchycení svárů v rozvaděči vč. víčka, hřebínků a ochran svárů</t>
  </si>
  <si>
    <t>Pol453</t>
  </si>
  <si>
    <t>Optický pigtail SM 9/125um, konektor SC, délka 1,5</t>
  </si>
  <si>
    <t>Pol454</t>
  </si>
  <si>
    <t xml:space="preserve">19' rozvodný panel  8*250V UTE,přívod černý-2m</t>
  </si>
  <si>
    <t>19' rozvodný panel 8*250V UTE,přívod černý-2m</t>
  </si>
  <si>
    <t>Pol455</t>
  </si>
  <si>
    <t xml:space="preserve">Vent.j.spodní(horní)220V/70W  2 ventil. ,termostat</t>
  </si>
  <si>
    <t>Vent.j.spodní(horní)220V/70W 2 ventil. ,termostat</t>
  </si>
  <si>
    <t>Pol456</t>
  </si>
  <si>
    <t>záslepka 1U</t>
  </si>
  <si>
    <t>Pol457</t>
  </si>
  <si>
    <t>19" vyvazovací panel 1U 5x plastová úchytka</t>
  </si>
  <si>
    <t>Pol458</t>
  </si>
  <si>
    <t>Vyvazovací háček nerez 40 x 40 mm</t>
  </si>
  <si>
    <t>Pol459</t>
  </si>
  <si>
    <t>Vertikální zemnicí lišta 45U</t>
  </si>
  <si>
    <t>Pol460</t>
  </si>
  <si>
    <t>kabel CAT6A STP LSOH</t>
  </si>
  <si>
    <t>Pol461</t>
  </si>
  <si>
    <t xml:space="preserve">Patch kabel CAT6A SFTP  1m</t>
  </si>
  <si>
    <t>Patch kabel CAT6A SFTP 1m</t>
  </si>
  <si>
    <t>Pol462</t>
  </si>
  <si>
    <t>Patch kabel, optický, LC-SC, PC, 9/125, simplex, 1m</t>
  </si>
  <si>
    <t>Pol463</t>
  </si>
  <si>
    <t>Patch kabel, optický, SC-SC, 9/125, simplex,, 1m</t>
  </si>
  <si>
    <t>Pol464</t>
  </si>
  <si>
    <t>universální optický kabel 8vl. 9/125, LSZH</t>
  </si>
  <si>
    <t>Pol465</t>
  </si>
  <si>
    <t>rackmount Stacking switche , 24 port 100/1000 RJ-45, 2x combo 10 Gbit SFP+, 2x 10 Gbit SFP+</t>
  </si>
  <si>
    <t>Pol466</t>
  </si>
  <si>
    <t xml:space="preserve">rackmount router-switch, 12 x SFP+ (10Gbps), 2 x SFP28  (25Gbps)</t>
  </si>
  <si>
    <t>rackmount router-switch, 12 x SFP+ (10Gbps), 2 x SFP28 (25Gbps)</t>
  </si>
  <si>
    <t>Pol467</t>
  </si>
  <si>
    <t>Stacking kable</t>
  </si>
  <si>
    <t>Pol468</t>
  </si>
  <si>
    <t>Modul SFP+ pro 10Gbit Ethernet. LC simplexní konektor</t>
  </si>
  <si>
    <t>Pol469</t>
  </si>
  <si>
    <t>rackmount záložní zdroj 1U 2000VA</t>
  </si>
  <si>
    <t>Pol470</t>
  </si>
  <si>
    <t>podružný instalační materiál</t>
  </si>
  <si>
    <t>jednn</t>
  </si>
  <si>
    <t>Pol471</t>
  </si>
  <si>
    <t>instalace/přeložení - 60GHz spoje</t>
  </si>
  <si>
    <t>pár</t>
  </si>
  <si>
    <t>Pol472</t>
  </si>
  <si>
    <t>instalace - protažení metalické kabeláže</t>
  </si>
  <si>
    <t>Pol473</t>
  </si>
  <si>
    <t>instalace a pokládka optické kabeláže</t>
  </si>
  <si>
    <t>Pol474</t>
  </si>
  <si>
    <t>instalace - usazení rackového rozvaděče</t>
  </si>
  <si>
    <t>Pol475</t>
  </si>
  <si>
    <t>vystrojení a zakončení metalické datové kabeláže na Patch panelech</t>
  </si>
  <si>
    <t>keyst</t>
  </si>
  <si>
    <t>Pol476</t>
  </si>
  <si>
    <t>instalace dat. zásuvek vč. zakončení metalické kabeláže</t>
  </si>
  <si>
    <t>zás</t>
  </si>
  <si>
    <t>Pol477</t>
  </si>
  <si>
    <t>vystrojení a zakončení optického kabelu v optické vaně</t>
  </si>
  <si>
    <t>vl</t>
  </si>
  <si>
    <t>Pol478</t>
  </si>
  <si>
    <t>optický svár</t>
  </si>
  <si>
    <t>Pol479</t>
  </si>
  <si>
    <t>měření a certifikace metalické kabeláže</t>
  </si>
  <si>
    <t>tras</t>
  </si>
  <si>
    <t>Pol480</t>
  </si>
  <si>
    <t>měření a certifikace optické kabeláže</t>
  </si>
  <si>
    <t>Pol481</t>
  </si>
  <si>
    <t>instalace a konfigurace aktivních prvků</t>
  </si>
  <si>
    <t>Slaboproudé rozvody – IP PBX ústředna</t>
  </si>
  <si>
    <t>Pol482</t>
  </si>
  <si>
    <t>IP PBX, až 16 portů, 100 uživatelů, 30 hovorů, rack</t>
  </si>
  <si>
    <t>Pol483</t>
  </si>
  <si>
    <t>Rozšiřující karta</t>
  </si>
  <si>
    <t>Pol484</t>
  </si>
  <si>
    <t xml:space="preserve">BRI modul  – 2xBRI port pro 2 ISDN2 linky</t>
  </si>
  <si>
    <t>BRI modul – 2xBRI port pro 2 ISDN2 linky</t>
  </si>
  <si>
    <t>Pol485</t>
  </si>
  <si>
    <t>instalace ústředny</t>
  </si>
  <si>
    <t>Slaboproudé rozvody – IP PBX ústředna – IP telefonní přístroje</t>
  </si>
  <si>
    <t>Pol486</t>
  </si>
  <si>
    <t>Základní IP telefon s přehledným grafickým displejem,PoE</t>
  </si>
  <si>
    <t>Pol487</t>
  </si>
  <si>
    <t>IP telefon stolní, grafický 7" displej, podpora přístupových terminálů, PoE</t>
  </si>
  <si>
    <t>Pol488</t>
  </si>
  <si>
    <t>instalace telefonního přístroje</t>
  </si>
  <si>
    <t>Slaboproudé rozvody – IP PBX ústředna - přístupové terminály</t>
  </si>
  <si>
    <t>Pol489</t>
  </si>
  <si>
    <t>Hlavní jednotka s kamerou</t>
  </si>
  <si>
    <t>Pol490</t>
  </si>
  <si>
    <t>5 tlačítek - modul</t>
  </si>
  <si>
    <t>Pol491</t>
  </si>
  <si>
    <t>RFID 125 kHz - modul</t>
  </si>
  <si>
    <t>Pol492</t>
  </si>
  <si>
    <t>Rám pro instalaci na povrch, 3 moduly</t>
  </si>
  <si>
    <t>Pol493</t>
  </si>
  <si>
    <t>záslepka jednoho tlačítka</t>
  </si>
  <si>
    <t>Pol494</t>
  </si>
  <si>
    <t>RFID Čipová karta EM R/0/200 (21520101) 125kHz</t>
  </si>
  <si>
    <t>Pol495</t>
  </si>
  <si>
    <t>Licence pro správu IP dveřních jednotek a přístupových jednotek, pro 5 zařízení</t>
  </si>
  <si>
    <t>Pol496</t>
  </si>
  <si>
    <t>Přepěťová ochrana, STP vedení, zemnící vodič, podpora PoE</t>
  </si>
  <si>
    <t>Pol497</t>
  </si>
  <si>
    <t>nízkoodběrový elektrický zámek</t>
  </si>
  <si>
    <t>Pol498</t>
  </si>
  <si>
    <t>instalace elektrického zámku</t>
  </si>
  <si>
    <t>Pol499</t>
  </si>
  <si>
    <t>instalace přístupového terminálu</t>
  </si>
  <si>
    <t xml:space="preserve">Slaboproudé rozvody  – CCTV</t>
  </si>
  <si>
    <t>Pol500</t>
  </si>
  <si>
    <t>síťový video rekordér pro záznam až 32x IP kamer, 320Mbps, H.265+, 2x HDD, 4K-HDMI, 1x LAN</t>
  </si>
  <si>
    <t>Pol501</t>
  </si>
  <si>
    <t>Pevný disk, interní, 6TB, SATA III, 3,5", 5400 rpm, 256MB</t>
  </si>
  <si>
    <t>Pol502</t>
  </si>
  <si>
    <t>IP kam. dome, 4Mpix, 20fps, Starvis, H.265+, motor. 2.7-13.5mm, WDR, IR40m, IK10</t>
  </si>
  <si>
    <t>Pol503</t>
  </si>
  <si>
    <t>Instalační krabice, pod dome kamery,</t>
  </si>
  <si>
    <t>Pol504</t>
  </si>
  <si>
    <t>Police, 19", výška 2U, 400mm, univerzální, nosnost 45kg,</t>
  </si>
  <si>
    <t>Pol505</t>
  </si>
  <si>
    <t>instalace NVR + SW</t>
  </si>
  <si>
    <t>Pol506</t>
  </si>
  <si>
    <t>instalace kamer</t>
  </si>
  <si>
    <t xml:space="preserve">Slaboproudé rozvody  – jednotný čas - JČ</t>
  </si>
  <si>
    <t>Pol507</t>
  </si>
  <si>
    <t>Interiérové LAN podružné hodiny , PoE</t>
  </si>
  <si>
    <t>Pol508</t>
  </si>
  <si>
    <t>Síťový časový server NTP + DCF / GPS</t>
  </si>
  <si>
    <t>Pol509</t>
  </si>
  <si>
    <t>instalace NTP serveru</t>
  </si>
  <si>
    <t>Pol510</t>
  </si>
  <si>
    <t>instalace hodin</t>
  </si>
  <si>
    <t>Pol511</t>
  </si>
  <si>
    <t>SW konfigurace</t>
  </si>
  <si>
    <t xml:space="preserve">Slaboproudé rozvody  –  napojení DATA projektorů + repro</t>
  </si>
  <si>
    <t>Pol512</t>
  </si>
  <si>
    <t>keystone modul HDMI A - HDMI, F/F</t>
  </si>
  <si>
    <t>Pol513</t>
  </si>
  <si>
    <t>HDMI kabel propojovací, 20 m, (HDMI 2.0)</t>
  </si>
  <si>
    <t>Pol514</t>
  </si>
  <si>
    <t>USB zásuvka</t>
  </si>
  <si>
    <t>Pol515</t>
  </si>
  <si>
    <t>USB kabel 20m</t>
  </si>
  <si>
    <t>Pol516</t>
  </si>
  <si>
    <t>Reproduktory aktivní, 2.0 o výkonu 50W</t>
  </si>
  <si>
    <t>párů</t>
  </si>
  <si>
    <t>Pol517</t>
  </si>
  <si>
    <t>stíněný stereo audio kabel 15m, 2× jack 3.5 mm</t>
  </si>
  <si>
    <t>Pol518</t>
  </si>
  <si>
    <t>kabel CYSY 2 x 1,5</t>
  </si>
  <si>
    <t>Pol519</t>
  </si>
  <si>
    <t>instalace zásuvek</t>
  </si>
  <si>
    <t>Pol520</t>
  </si>
  <si>
    <t>instalace kabeláže</t>
  </si>
  <si>
    <t>sad</t>
  </si>
  <si>
    <t>Pol521</t>
  </si>
  <si>
    <t>instalace aktivních reproduktorů</t>
  </si>
  <si>
    <t>Ostatní</t>
  </si>
  <si>
    <t>Pol522</t>
  </si>
  <si>
    <t>Podružný instalační materiál</t>
  </si>
  <si>
    <t>Pol523</t>
  </si>
  <si>
    <t>Doprava a přesun materiálu</t>
  </si>
  <si>
    <t>Pol524</t>
  </si>
  <si>
    <t>Pol525</t>
  </si>
  <si>
    <t>Provozní předpis</t>
  </si>
  <si>
    <t>E3 - Domácí rozhlas s odposlechem</t>
  </si>
  <si>
    <t>D1 - Evakuační rozhlas</t>
  </si>
  <si>
    <t>Evakuační rozhlas</t>
  </si>
  <si>
    <t>Pol598</t>
  </si>
  <si>
    <t xml:space="preserve">Rozhlasová ústředna - mixážní zesilovač 240W (jmen. výkon) pro 6 zón,  6 mikrofonních/linkových vstupů, 3 vstupy pro hudbu na pozadí, 100V/telefonní vstup, nízkoohmový výstup dle normy na Domácí rozhlas s nuceným poslechem - vč. Nástěnného RACKu a přísluš</t>
  </si>
  <si>
    <t>Rozhlasová ústředna - mixážní zesilovač 240W (jmen. výkon) pro 6 zón, 6 mikrofonních/linkových vstupů, 3 vstupy pro hudbu na pozadí, 100V/telefonní vstup, nízkoohmový výstup dle normy na Domácí rozhlas s nuceným poslechem - vč. Nástěnného RACKu a příslušenství a propojovacích kabelů - výpočet - 1 ks v ředitelně školy = 1 ks</t>
  </si>
  <si>
    <t>Pol599</t>
  </si>
  <si>
    <t>Zesilovač s jmenovitým výkonem 120W/100V v RACkovém provedení pro 100V rozvod - výpočet - osazen v RACKu v ředitelně 1 ks</t>
  </si>
  <si>
    <t>Pol600</t>
  </si>
  <si>
    <t>Zesilovač s jmenovitým výkonem 360W/100V v RACkovém provedení pro 100V rozvod - výpočet - osazen v RACKu v ředitelně školy 1 ks</t>
  </si>
  <si>
    <t>Pol601</t>
  </si>
  <si>
    <t>Náhradní zdroj UPS 1000VA s bateriovým modulem na 30 minut - RACKové provedení - výpočet - 1ks instalován v RACKu v ředitelně školy 1 ks</t>
  </si>
  <si>
    <t>Pol602</t>
  </si>
  <si>
    <t>Zdroj hudby - SD / USB MP3 přehrávač / tuner - výpočet - 1 ks osazen v rozhlasové ústředně v ředitelně školy = 1 ks</t>
  </si>
  <si>
    <t>Pol603</t>
  </si>
  <si>
    <t>Požární panel s mikrofonem pro evakuační hlášení - výpočet - instalován v RACKu v ředitelně školy 1 ks</t>
  </si>
  <si>
    <t>Pol604</t>
  </si>
  <si>
    <t>Stanice hlasatele pro hlášení do 6 zón, gong, 5m kabel - výpočet - osazen v ředitelně školy 1 ks</t>
  </si>
  <si>
    <t>Pol605</t>
  </si>
  <si>
    <t>Záznamník evakuačního hlášení kompatibilní s rozhlasovou ústřednou - výpočet - osazen v ústředně v ředitelně školy 1 ks</t>
  </si>
  <si>
    <t>Pol606</t>
  </si>
  <si>
    <t>Skříňový reproduktor 9/6W - kovové provedení, bílé lakování EVAC - výpočet - ve 3.NP - 18 ks ve 2.NP - 15 ks v 1.NP - 14 ks celkem = 47 ks</t>
  </si>
  <si>
    <t>Pol607</t>
  </si>
  <si>
    <t>Skříňový reproduktor 9/6W - kovové provedení, bílé lakování EVAC - IP 65 - výpočet - v 1.NP - 3 ks + ve 2.NP 4 ks + ve 3.NP - 3 ks = 10 ks</t>
  </si>
  <si>
    <t>Pol608</t>
  </si>
  <si>
    <t>Deska dohledu nad linkami rozhlasu - 6 linek - výpočet - je připojena k ústředně rozhlasu - kontroluje impedanci na 6 linkách (reproduktorových větvích)</t>
  </si>
  <si>
    <t>Pol609</t>
  </si>
  <si>
    <t>Simulátor zátěže sada 12 ks - výpočet - 1 sada 12 ks v balení pro celou akci - osazeny na konci reproduktorové linky 6 linek celkem v objektu</t>
  </si>
  <si>
    <t>Pol610</t>
  </si>
  <si>
    <t>Kabel bezhalogenový 4x1,5 s Cu žílami dle vyhl.č.23/2008Sb. Požární odolnost 30 minut - reproduktorová linka - výpočet - 1 1.NP 460 m + 2.NP 450 m a ve 3.NP - 470 m = celkem 1380 m</t>
  </si>
  <si>
    <t>Pol611</t>
  </si>
  <si>
    <t>Kabel mikrofonní MK 2x0,75 - výpočet - osazev v ředitelně školy ve vzdálenosti do 10 m od ústředně rozhlasu</t>
  </si>
  <si>
    <t>Pol612</t>
  </si>
  <si>
    <t>Krabice propojovací - bezhalogenová + svorkovnice - výpočet - podle počtu reproduktorů = 57 ks - keramická svorkovnice pro napojení reproduktorů na reproduktorovou linku</t>
  </si>
  <si>
    <t>Pol613</t>
  </si>
  <si>
    <t xml:space="preserve">Trubka PVC bezhalogenová pr.16 mm - výpočet - v 1.NP 300 m + 2.NP 300 m + ve 3.NP 350 m  =  celkem 950 m</t>
  </si>
  <si>
    <t>Trubka PVC bezhalogenová pr.16 mm - výpočet - v 1.NP 300 m + 2.NP 300 m + ve 3.NP 350 m = celkem 950 m</t>
  </si>
  <si>
    <t>Pol614</t>
  </si>
  <si>
    <t xml:space="preserve">Příchytka pro 2 kabely nad podhledem certifikovaná pro ohniodolné kabely - výpočet - v 1.NP 200 ks + ve 2.NP 250 ks + ve 3.NP - 350 ks =  celkem 850 ks</t>
  </si>
  <si>
    <t>Příchytka pro 2 kabely nad podhledem certifikovaná pro ohniodolné kabely - výpočet - v 1.NP 200 ks + ve 2.NP 250 ks + ve 3.NP - 350 ks = celkem 850 ks</t>
  </si>
  <si>
    <t>Pol615</t>
  </si>
  <si>
    <t>Svorkovnice, šrouby, hmoždinky,drobný mat.</t>
  </si>
  <si>
    <t>sada</t>
  </si>
  <si>
    <t>Pol616</t>
  </si>
  <si>
    <t>Stavební přípomoce, sekání, průvrty, průrazy</t>
  </si>
  <si>
    <t>Pol617</t>
  </si>
  <si>
    <t>Požární ucpávky</t>
  </si>
  <si>
    <t>Pol618</t>
  </si>
  <si>
    <t>Zkoušení reproduktoru - výpočet - podle počtu reproduktorů = celkem 57 ks</t>
  </si>
  <si>
    <t>Pol619</t>
  </si>
  <si>
    <t>Koordinace na stavbě s ostatními profesemi</t>
  </si>
  <si>
    <t>Nhod</t>
  </si>
  <si>
    <t>Pol620</t>
  </si>
  <si>
    <t>Měření srozumitelnosti řeči</t>
  </si>
  <si>
    <t>Pol621</t>
  </si>
  <si>
    <t>Oživení, uvedení do provozu - úprava SW po rekonstrukci</t>
  </si>
  <si>
    <t>Pol622</t>
  </si>
  <si>
    <t>Výchozí revize elektro</t>
  </si>
  <si>
    <t>Pol623</t>
  </si>
  <si>
    <t>Dokumentace skutečného stavu - dle požadavku investoru 4x papírové vyhotovení + 1x na CD nosiči</t>
  </si>
  <si>
    <t>F - Chytrá elektroinstalace</t>
  </si>
  <si>
    <t xml:space="preserve">D1 - Měření a regulace   </t>
  </si>
  <si>
    <t xml:space="preserve">D2 - Vedlejší náklady   </t>
  </si>
  <si>
    <t xml:space="preserve">Měření a regulace   </t>
  </si>
  <si>
    <t>Pol526</t>
  </si>
  <si>
    <t>Řídicí jednotka PLC</t>
  </si>
  <si>
    <t>-1258355377</t>
  </si>
  <si>
    <t>Pol527</t>
  </si>
  <si>
    <t>Zdroj 24V 4,2A</t>
  </si>
  <si>
    <t>-1604273908</t>
  </si>
  <si>
    <t>Pol528</t>
  </si>
  <si>
    <t>Zdroj 24V 10A</t>
  </si>
  <si>
    <t>1133248198</t>
  </si>
  <si>
    <t>Pol529</t>
  </si>
  <si>
    <t>Zdroj 12V 5A</t>
  </si>
  <si>
    <t>382934961</t>
  </si>
  <si>
    <t>Pol530</t>
  </si>
  <si>
    <t>Jednotka komunikace</t>
  </si>
  <si>
    <t>1515686408</t>
  </si>
  <si>
    <t>Pol531</t>
  </si>
  <si>
    <t>Hlavice 24V 0-10V</t>
  </si>
  <si>
    <t>302212466</t>
  </si>
  <si>
    <t>Pol532</t>
  </si>
  <si>
    <t>Jednotka audio</t>
  </si>
  <si>
    <t>197616763</t>
  </si>
  <si>
    <t>Pol533</t>
  </si>
  <si>
    <t>Rozsiřující modul audio</t>
  </si>
  <si>
    <t>-670769952</t>
  </si>
  <si>
    <t>Pol534</t>
  </si>
  <si>
    <t>Vestavný reproduktor</t>
  </si>
  <si>
    <t>-543130734</t>
  </si>
  <si>
    <t>Pol535</t>
  </si>
  <si>
    <t>Box pro snížené stropy</t>
  </si>
  <si>
    <t>1790662371</t>
  </si>
  <si>
    <t>Pol536</t>
  </si>
  <si>
    <t>Jednotka výstupů</t>
  </si>
  <si>
    <t>1507108886</t>
  </si>
  <si>
    <t>Pol537</t>
  </si>
  <si>
    <t>Jednotka vstupů</t>
  </si>
  <si>
    <t>261567150</t>
  </si>
  <si>
    <t>Pol538</t>
  </si>
  <si>
    <t>Přístupová klavesnice 24V NFC,code bílá</t>
  </si>
  <si>
    <t>-2010479851</t>
  </si>
  <si>
    <t>Pol539</t>
  </si>
  <si>
    <t>DALI jednotka</t>
  </si>
  <si>
    <t>-1630212086</t>
  </si>
  <si>
    <t>Pol540</t>
  </si>
  <si>
    <t>3-fázový elektroměr (Modbus)</t>
  </si>
  <si>
    <t>1985918992</t>
  </si>
  <si>
    <t>Pol541</t>
  </si>
  <si>
    <t>Modbus modul</t>
  </si>
  <si>
    <t>531318457</t>
  </si>
  <si>
    <t>Pol542</t>
  </si>
  <si>
    <t xml:space="preserve">PIR senzor  bílá</t>
  </si>
  <si>
    <t>-538737418</t>
  </si>
  <si>
    <t>PIR senzor bílá</t>
  </si>
  <si>
    <t>Pol543</t>
  </si>
  <si>
    <t>Meteostanice</t>
  </si>
  <si>
    <t>667715349</t>
  </si>
  <si>
    <t>Pol544</t>
  </si>
  <si>
    <t>Záplavový senzor bezdrátový</t>
  </si>
  <si>
    <t>-650594396</t>
  </si>
  <si>
    <t>Pol545</t>
  </si>
  <si>
    <t>Bezdrátová jednotka</t>
  </si>
  <si>
    <t>2146034349</t>
  </si>
  <si>
    <t>Pol546</t>
  </si>
  <si>
    <t>SMA anténa 4dBi 868 MHz</t>
  </si>
  <si>
    <t>-509606406</t>
  </si>
  <si>
    <t>Pol547</t>
  </si>
  <si>
    <t>LED pásek RGBW 24V</t>
  </si>
  <si>
    <t>1429562796</t>
  </si>
  <si>
    <t>Pol548</t>
  </si>
  <si>
    <t>LED profil zápustný neanodizovaný vč.difuzoru</t>
  </si>
  <si>
    <t>517107395</t>
  </si>
  <si>
    <t>Pol549</t>
  </si>
  <si>
    <t>RGBW 24V stmívač pro LED</t>
  </si>
  <si>
    <t>110288727</t>
  </si>
  <si>
    <t>Pol550</t>
  </si>
  <si>
    <t>Detektor kouře bezdrátový</t>
  </si>
  <si>
    <t>-1131543778</t>
  </si>
  <si>
    <t>Pol551</t>
  </si>
  <si>
    <t>IR bezdrátový</t>
  </si>
  <si>
    <t>-399842867</t>
  </si>
  <si>
    <t>Pol552</t>
  </si>
  <si>
    <t>Dotykové tlačítko skleněné bílá</t>
  </si>
  <si>
    <t>894541193</t>
  </si>
  <si>
    <t>Pol553</t>
  </si>
  <si>
    <t>Kapacitní tlačítku bezdrátové pod stůl</t>
  </si>
  <si>
    <t>-270061466</t>
  </si>
  <si>
    <t>Pol554</t>
  </si>
  <si>
    <t>Držák pro 4 × AA baterie kapacitní tlačítko bezdrátové</t>
  </si>
  <si>
    <t>-1535745317</t>
  </si>
  <si>
    <t>Pol555</t>
  </si>
  <si>
    <t xml:space="preserve">Senzor CO2-  Měří teplotu, vlhkost a CO2</t>
  </si>
  <si>
    <t>-1621162509</t>
  </si>
  <si>
    <t>Senzor CO2- Měří teplotu, vlhkost a CO2</t>
  </si>
  <si>
    <t>Pol556</t>
  </si>
  <si>
    <t>kabelová vývodka pro hlavice - 16 A - 2 mod. - bílá komplet</t>
  </si>
  <si>
    <t>2131466870</t>
  </si>
  <si>
    <t>Pol557</t>
  </si>
  <si>
    <t>Instalační relé Instalační relé 230V AC</t>
  </si>
  <si>
    <t>1980813653</t>
  </si>
  <si>
    <t>Pol558</t>
  </si>
  <si>
    <t>Nízkoodběrový zámek 12V DC</t>
  </si>
  <si>
    <t>1785481173</t>
  </si>
  <si>
    <t>Pol559</t>
  </si>
  <si>
    <t>IP kamera 4Mpx(2.8mm)</t>
  </si>
  <si>
    <t>522542009</t>
  </si>
  <si>
    <t>Pol560</t>
  </si>
  <si>
    <t>NVR pro kamery určeno pro nejvýše 8 IP kamer</t>
  </si>
  <si>
    <t>-648633547</t>
  </si>
  <si>
    <t>Pol561</t>
  </si>
  <si>
    <t>Kompletně gigabitový switch s podporou PoE pro 8 kamer</t>
  </si>
  <si>
    <t>1779880068</t>
  </si>
  <si>
    <t>Pol562</t>
  </si>
  <si>
    <t>HDD disk 4TB</t>
  </si>
  <si>
    <t>-1298213768</t>
  </si>
  <si>
    <t>Pol563</t>
  </si>
  <si>
    <t>Patice pro kamery</t>
  </si>
  <si>
    <t>-1531399961</t>
  </si>
  <si>
    <t>Pol564</t>
  </si>
  <si>
    <t>Tlačítko dvojité vypínač, ovládače žaluzií, č.1/0+1/0, bílé komplet</t>
  </si>
  <si>
    <t>1574410180</t>
  </si>
  <si>
    <t>Pol565</t>
  </si>
  <si>
    <t>Kabel J-Y(ST)Y 1x2x0,8 šedý - DALI komunikace světla 307,308</t>
  </si>
  <si>
    <t>1167334603</t>
  </si>
  <si>
    <t>Pol566</t>
  </si>
  <si>
    <t>Kabel UTP kulatý, kat. 6a</t>
  </si>
  <si>
    <t>1317796518</t>
  </si>
  <si>
    <t>Pol567</t>
  </si>
  <si>
    <t>Reproduktorový kabel profesionální 2×2,5 mm²</t>
  </si>
  <si>
    <t>2042395517</t>
  </si>
  <si>
    <t>Pol568</t>
  </si>
  <si>
    <t>Kabel UTP kulatý, cat. 5e</t>
  </si>
  <si>
    <t>127840350</t>
  </si>
  <si>
    <t>Pol569</t>
  </si>
  <si>
    <t>Kabel CYKY 5x1,5</t>
  </si>
  <si>
    <t>-1538339079</t>
  </si>
  <si>
    <t xml:space="preserve">Vedlejší náklady   </t>
  </si>
  <si>
    <t>Pol570</t>
  </si>
  <si>
    <t>Doprava</t>
  </si>
  <si>
    <t>407989700</t>
  </si>
  <si>
    <t>Pol571</t>
  </si>
  <si>
    <t>Podružný materiál</t>
  </si>
  <si>
    <t>-1667791279</t>
  </si>
  <si>
    <t>Pol572</t>
  </si>
  <si>
    <t>Přidružené výkony</t>
  </si>
  <si>
    <t>-211522549</t>
  </si>
  <si>
    <t>Pol573</t>
  </si>
  <si>
    <t>Montáž</t>
  </si>
  <si>
    <t>-911863922</t>
  </si>
  <si>
    <t>Pol574</t>
  </si>
  <si>
    <t>Projekt skutečného provedení</t>
  </si>
  <si>
    <t>522616532</t>
  </si>
  <si>
    <t>Pol575</t>
  </si>
  <si>
    <t>Oživení a základní program systému</t>
  </si>
  <si>
    <t>-1252691041</t>
  </si>
  <si>
    <t>Pol576</t>
  </si>
  <si>
    <t>Koordinační činnost</t>
  </si>
  <si>
    <t>1117480351</t>
  </si>
  <si>
    <t>Pol577</t>
  </si>
  <si>
    <t>Zaškolení obsluhy</t>
  </si>
  <si>
    <t>-1790494156</t>
  </si>
  <si>
    <t>G - Technické plyny</t>
  </si>
  <si>
    <t>D1 - Druh plynu: Argon</t>
  </si>
  <si>
    <t>D2 - Druh plynu: Corgon (argon + CO2)</t>
  </si>
  <si>
    <t>D3 - Ostatní</t>
  </si>
  <si>
    <t>D4 - Montáž</t>
  </si>
  <si>
    <t>Druh plynu: Argon</t>
  </si>
  <si>
    <t>Pol578</t>
  </si>
  <si>
    <t>Dodávka a montáž trubka ocelová svařovaná tř. 17 AISI 304, rozměr 18x1,5</t>
  </si>
  <si>
    <t>bm</t>
  </si>
  <si>
    <t>Pol579</t>
  </si>
  <si>
    <t>Dodávka a montáž trubka ocelová svařovaná tř. 17 AISI 304, rozměr 26,9x1,6</t>
  </si>
  <si>
    <t>Pol580</t>
  </si>
  <si>
    <t>Dodávka tvarovky nerez</t>
  </si>
  <si>
    <t>Pol581</t>
  </si>
  <si>
    <t>Dodávka a montáž chránička potrubí ocelová trubka tř. 17, utěsnění ucpávkou bez omezení dilatační schopnosti potrubí, DN40/0,5m</t>
  </si>
  <si>
    <t>Pol582</t>
  </si>
  <si>
    <t>Dodávka a montáž tlaková stanice MB70 GCE Autogen pro argon, 300/20 bar + MB LINE pro připojení 3 tlakových lahví, včetně tlakových hadic a držáku tlakových lahví</t>
  </si>
  <si>
    <t>Pol583</t>
  </si>
  <si>
    <t>Dodávka a montáž pentil pojistný HEROSE, otevírací přetlak 16 bar</t>
  </si>
  <si>
    <t>Pol584</t>
  </si>
  <si>
    <t>Dodávka a montáž odběrné místo DINSET SINGLE UNITS GCE Autogen pro argon</t>
  </si>
  <si>
    <t>Pol585</t>
  </si>
  <si>
    <t>Propláchnutí rozvodu dusíkem</t>
  </si>
  <si>
    <t>m tr.</t>
  </si>
  <si>
    <t>Pol586</t>
  </si>
  <si>
    <t>Ochranný plyn pro svařování potrubí</t>
  </si>
  <si>
    <t>Pol587</t>
  </si>
  <si>
    <t>Značení potrubí</t>
  </si>
  <si>
    <t>Pol588</t>
  </si>
  <si>
    <t>Konzole a příchytný materiál, maximální vzdálenost podpor potrubí 18x1,5 - 1,5m, 26,9x1,6 - 2,5m</t>
  </si>
  <si>
    <t>Pol589</t>
  </si>
  <si>
    <t>Závěrečná tlaková zkouška</t>
  </si>
  <si>
    <t>Druh plynu: Corgon (argon + CO2)</t>
  </si>
  <si>
    <t>Pol590</t>
  </si>
  <si>
    <t>Dodávka a montáž tlaková stanice MB70 GCE Autogen pro corgon, 300/20 bar + MB LINE pro připojení 3 tlakových lahví, včetně tlakových hadic a držáku tlakových lahví</t>
  </si>
  <si>
    <t>Pol591</t>
  </si>
  <si>
    <t>Dodávka a montáž odběrné místo DINSET SINGLE UNITS GCE Autogen pro corgon</t>
  </si>
  <si>
    <t>Pol592</t>
  </si>
  <si>
    <t>Požární ucpávka DN40 dle předpisů PBŘ</t>
  </si>
  <si>
    <t>Pol593</t>
  </si>
  <si>
    <t>Zkoušky potrubí, revize</t>
  </si>
  <si>
    <t>Pol594</t>
  </si>
  <si>
    <t xml:space="preserve">Dokumentace skutečného provedení  (red correct)</t>
  </si>
  <si>
    <t>Dokumentace skutečného provedení (red correct)</t>
  </si>
  <si>
    <t>Pol595</t>
  </si>
  <si>
    <t>montáž</t>
  </si>
  <si>
    <t>Pol596</t>
  </si>
  <si>
    <t>mechanizace</t>
  </si>
  <si>
    <t>Pol597</t>
  </si>
  <si>
    <t xml:space="preserve">VRN  (doprava, materiál)</t>
  </si>
  <si>
    <t>VRN (doprava, materiál)</t>
  </si>
  <si>
    <t xml:space="preserve">Poznámka k položce:_x000d_
Liberec, 11/2021             Vypracoval: Ing. Zdeněk Kvapil</t>
  </si>
  <si>
    <t>SO_03 - Zpevněné plochy</t>
  </si>
  <si>
    <t xml:space="preserve">    5 - Komunikace pozemní</t>
  </si>
  <si>
    <t>113107211</t>
  </si>
  <si>
    <t>Odstranění podkladu z kameniva těženého tl do 100 mm strojně pl přes 200 m2</t>
  </si>
  <si>
    <t>1982194620</t>
  </si>
  <si>
    <t>Odstranění podkladů nebo krytů strojně plochy jednotlivě přes 200 m2 s přemístěním hmot na skládku na vzdálenost do 20 m nebo s naložením na dopravní prostředek z kameniva těženého, o tl. vrstvy do 100 mm</t>
  </si>
  <si>
    <t>https://podminky.urs.cz/item/CS_URS_2022_01/113107211</t>
  </si>
  <si>
    <t>113154253</t>
  </si>
  <si>
    <t>Frézování živičného krytu tl 50 mm pruh š přes 0,5 do 1 m pl přes 500 do 1000 m2 s překážkami v trase</t>
  </si>
  <si>
    <t>1319523851</t>
  </si>
  <si>
    <t>Frézování živičného podkladu nebo krytu s naložením na dopravní prostředek plochy přes 500 do 1 000 m2 s překážkami v trase pruhu šířky do 1 m, tloušťky vrstvy 50 mm</t>
  </si>
  <si>
    <t>https://podminky.urs.cz/item/CS_URS_2022_01/113154253</t>
  </si>
  <si>
    <t>325984392</t>
  </si>
  <si>
    <t>4,9*0,1*1*2</t>
  </si>
  <si>
    <t>2,8*0,1*1*2</t>
  </si>
  <si>
    <t>290694597</t>
  </si>
  <si>
    <t>4,9*1*2*2</t>
  </si>
  <si>
    <t>2,8*1*2*2</t>
  </si>
  <si>
    <t>-945803772</t>
  </si>
  <si>
    <t>1,54*0,06</t>
  </si>
  <si>
    <t>Komunikace pozemní</t>
  </si>
  <si>
    <t>564851011R01</t>
  </si>
  <si>
    <t>Podklad ze štěrkodrtě ŠD 0/32 plochy do 100 m2 tl 150 mm</t>
  </si>
  <si>
    <t>-1808980722</t>
  </si>
  <si>
    <t>Podklad ze štěrkodrti ŠD s rozprostřením a zhutněním plochy jednotlivě do 100 m2, po zhutnění tl. 150 mm</t>
  </si>
  <si>
    <t>104,64+650</t>
  </si>
  <si>
    <t>564851011R02</t>
  </si>
  <si>
    <t>Podklad ze štěrkodrtě ŠD 0/63 plochy do 100 m2 tl 150 mm</t>
  </si>
  <si>
    <t>1064062223</t>
  </si>
  <si>
    <t>565155101</t>
  </si>
  <si>
    <t>Asfaltový beton vrstva podkladní ACP 16 (obalované kamenivo OKS) tl 70 mm š do 1,5 m</t>
  </si>
  <si>
    <t>-1677951202</t>
  </si>
  <si>
    <t>Asfaltový beton vrstva podkladní ACP 16 (obalované kamenivo střednězrnné - OKS) s rozprostřením a zhutněním v pruhu šířky do 1,5 m, po zhutnění tl. 70 mm</t>
  </si>
  <si>
    <t>https://podminky.urs.cz/item/CS_URS_2022_01/565155101</t>
  </si>
  <si>
    <t>573111111</t>
  </si>
  <si>
    <t>Postřik živičný infiltrační s posypem z asfaltu množství 0,60 kg/m2</t>
  </si>
  <si>
    <t>-2139357765</t>
  </si>
  <si>
    <t>Postřik infiltrační PI z asfaltu silničního s posypem kamenivem, v množství 0,60 kg/m2</t>
  </si>
  <si>
    <t>https://podminky.urs.cz/item/CS_URS_2022_01/573111111</t>
  </si>
  <si>
    <t>573211107</t>
  </si>
  <si>
    <t>Postřik živičný spojovací z asfaltu v množství 0,30 kg/m2</t>
  </si>
  <si>
    <t>-1915208398</t>
  </si>
  <si>
    <t>Postřik spojovací PS bez posypu kamenivem z asfaltu silničního, v množství 0,30 kg/m2</t>
  </si>
  <si>
    <t>https://podminky.urs.cz/item/CS_URS_2022_01/573211107</t>
  </si>
  <si>
    <t>577134111</t>
  </si>
  <si>
    <t>Asfaltový beton vrstva obrusná ACO 11 (ABS) tř. I tl 40 mm š do 3 m z nemodifikovaného asfaltu</t>
  </si>
  <si>
    <t>-166553403</t>
  </si>
  <si>
    <t>Asfaltový beton vrstva obrusná ACO 11 (ABS) s rozprostřením a se zhutněním z nemodifikovaného asfaltu v pruhu šířky do 3 m tř. I, po zhutnění tl. 40 mm</t>
  </si>
  <si>
    <t>https://podminky.urs.cz/item/CS_URS_2022_01/577134111</t>
  </si>
  <si>
    <t>997221611</t>
  </si>
  <si>
    <t>Nakládání suti na dopravní prostředky pro vodorovnou dopravu</t>
  </si>
  <si>
    <t>426638002</t>
  </si>
  <si>
    <t>Nakládání na dopravní prostředky pro vodorovnou dopravu suti</t>
  </si>
  <si>
    <t>https://podminky.urs.cz/item/CS_URS_2022_01/997221611</t>
  </si>
  <si>
    <t>99722-R01</t>
  </si>
  <si>
    <t>Odvoz suti a vybouraných hmot na skládku, (vč. poplatku za uložení) dle platné legislativy - odpadu asfaltového bez dehtu kód odpadu 17 03 02</t>
  </si>
  <si>
    <t>1033477373</t>
  </si>
  <si>
    <t>86,784</t>
  </si>
  <si>
    <t>99722-R03</t>
  </si>
  <si>
    <t>Odvoz suti a vybouraných hmot na skládku, (vč. poplatku za uložení) dle platné legislativy - zeminy a kamení kód odpadu 17 05 04</t>
  </si>
  <si>
    <t>-332628327</t>
  </si>
  <si>
    <t>135,835</t>
  </si>
  <si>
    <t>998225111</t>
  </si>
  <si>
    <t>Přesun hmot pro pozemní komunikace s krytem z kamene, monolitickým betonovým nebo živičným</t>
  </si>
  <si>
    <t>1266760798</t>
  </si>
  <si>
    <t>Přesun hmot pro komunikace s krytem z kameniva, monolitickým betonovým nebo živičným dopravní vzdálenost do 200 m jakékoliv délky objektu</t>
  </si>
  <si>
    <t>https://podminky.urs.cz/item/CS_URS_2022_01/998225111</t>
  </si>
  <si>
    <t>VRN1 - Průzkumné, geodetické a projektové práce</t>
  </si>
  <si>
    <t>VRN3 - Zařízení staveniště</t>
  </si>
  <si>
    <t>VRN4 - Inženýrská činnost</t>
  </si>
  <si>
    <t>VRN6 - Územní vlivy</t>
  </si>
  <si>
    <t>VRN7 - Provozní vlivy</t>
  </si>
  <si>
    <t>VRN9 - Ostatní náklady</t>
  </si>
  <si>
    <t>010001000</t>
  </si>
  <si>
    <t>1258095191</t>
  </si>
  <si>
    <t>https://podminky.urs.cz/item/CS_URS_2022_01/010001000</t>
  </si>
  <si>
    <t xml:space="preserve">Poznámka k položce:_x000d_
PRŮZKUMNÉ PRÁCE DIAGNOSTIKY KONSTRUKCÍ V PODZEMÍ_x000d_
</t>
  </si>
  <si>
    <t>012002000</t>
  </si>
  <si>
    <t>Geodetické práce</t>
  </si>
  <si>
    <t>-2001300938</t>
  </si>
  <si>
    <t>https://podminky.urs.cz/item/CS_URS_2022_01/012002000</t>
  </si>
  <si>
    <t xml:space="preserve">Poznámka k položce:_x000d_
"Zaměřené před zahajením výstavby. 
Zaměření skutečného provedení stavby."_x000d_
</t>
  </si>
  <si>
    <t>013002000</t>
  </si>
  <si>
    <t>Projektové práce</t>
  </si>
  <si>
    <t>1449540674</t>
  </si>
  <si>
    <t>https://podminky.urs.cz/item/CS_URS_2022_01/013002000</t>
  </si>
  <si>
    <t>963762921</t>
  </si>
  <si>
    <t>https://podminky.urs.cz/item/CS_URS_2022_01/013254000</t>
  </si>
  <si>
    <t xml:space="preserve">Poznámka k položce:_x000d_
Dokumentace skutečného provedení stavby, Obsah a rozsah dle zadávací dokumentace_x000d_
</t>
  </si>
  <si>
    <t>030001000</t>
  </si>
  <si>
    <t>-2090076796</t>
  </si>
  <si>
    <t>https://podminky.urs.cz/item/CS_URS_2022_01/030001000</t>
  </si>
  <si>
    <t xml:space="preserve">Poznámka k položce:_x000d_
Zajištění dvou kanceláří jako zázemí pro objednatele (SS+TDI) vč. sociálního zařízení a elektřiny. Dále zajištění kanceláře - zasedací místnosti pro cca 20 osob pro konání KD stavby a jednání se zástupci objednatele. Po celou dobu realizace._x000d_
_x000d_
zahrnuje objednatelem povolené náklady na pořízení (event. pronájem), provozování, udržování a likvidaci zhotovitelova zařízení_x000d_
</t>
  </si>
  <si>
    <t>031203000</t>
  </si>
  <si>
    <t>Terénní úpravy pro zařízení staveniště</t>
  </si>
  <si>
    <t>1058710732</t>
  </si>
  <si>
    <t>https://podminky.urs.cz/item/CS_URS_2022_01/031203000</t>
  </si>
  <si>
    <t>033103000</t>
  </si>
  <si>
    <t>Připojení energií</t>
  </si>
  <si>
    <t>-1293615791</t>
  </si>
  <si>
    <t>https://podminky.urs.cz/item/CS_URS_2022_01/033103000</t>
  </si>
  <si>
    <t>034103000</t>
  </si>
  <si>
    <t>Oplocení staveniště</t>
  </si>
  <si>
    <t>14955336</t>
  </si>
  <si>
    <t>https://podminky.urs.cz/item/CS_URS_2022_01/034103000</t>
  </si>
  <si>
    <t>034503000</t>
  </si>
  <si>
    <t>Informační tabule na staveništi</t>
  </si>
  <si>
    <t>-1850280119</t>
  </si>
  <si>
    <t>https://podminky.urs.cz/item/CS_URS_2022_01/034503000</t>
  </si>
  <si>
    <t>039103000</t>
  </si>
  <si>
    <t>Rozebrání, bourání a odvoz zařízení staveniště</t>
  </si>
  <si>
    <t>267315252</t>
  </si>
  <si>
    <t>https://podminky.urs.cz/item/CS_URS_2022_01/039103000</t>
  </si>
  <si>
    <t>042503000</t>
  </si>
  <si>
    <t>Plán BOZP na staveništi</t>
  </si>
  <si>
    <t>-1071012235</t>
  </si>
  <si>
    <t>https://podminky.urs.cz/item/CS_URS_2022_01/042503000</t>
  </si>
  <si>
    <t>043103000</t>
  </si>
  <si>
    <t>Zkoušky bez rozlišení</t>
  </si>
  <si>
    <t>869810025</t>
  </si>
  <si>
    <t>https://podminky.urs.cz/item/CS_URS_2022_01/043103000</t>
  </si>
  <si>
    <t>043154000</t>
  </si>
  <si>
    <t>Zkoušky hutnicí</t>
  </si>
  <si>
    <t>-1906964810</t>
  </si>
  <si>
    <t>https://podminky.urs.cz/item/CS_URS_2022_01/043154000</t>
  </si>
  <si>
    <t>065002000</t>
  </si>
  <si>
    <t>Mimostaveništní doprava materiálů</t>
  </si>
  <si>
    <t>55909768</t>
  </si>
  <si>
    <t>https://podminky.urs.cz/item/CS_URS_2022_01/065002000</t>
  </si>
  <si>
    <t>VRN7</t>
  </si>
  <si>
    <t>Provozní vlivy</t>
  </si>
  <si>
    <t>070001000</t>
  </si>
  <si>
    <t>1046178705</t>
  </si>
  <si>
    <t>https://podminky.urs.cz/item/CS_URS_2022_01/070001000</t>
  </si>
  <si>
    <t>072103001</t>
  </si>
  <si>
    <t>Projednání DIO a zajištění DIR komunikace II.a III. třídy, místní komunikace</t>
  </si>
  <si>
    <t>171150270</t>
  </si>
  <si>
    <t>https://podminky.urs.cz/item/CS_URS_2022_01/072103001</t>
  </si>
  <si>
    <t>090001000</t>
  </si>
  <si>
    <t>690464400</t>
  </si>
  <si>
    <t>https://podminky.urs.cz/item/CS_URS_2022_01/090001000</t>
  </si>
  <si>
    <t xml:space="preserve">Poznámka k položce:_x000d_
OSTATNÍ POŽADAVKY - POSUDKY, KONTROLY, REVIZNÍ ZPRÁVY_x000d_
_x000d_
_x000d_
zahrnuje veškeré náklady spojené s objednatelem požadovanými pracemi_x000d_
</t>
  </si>
  <si>
    <t>-1436069462</t>
  </si>
  <si>
    <t xml:space="preserve">Poznámka k položce:_x000d_
Výstražné a bezpečnostní značky a tabulky podle požadavku ČSN ISO 3864 – Bezpečnostní barvy a bezpečnostní značky, ČSN 018013 – Požární tabulky a nař. vl. č. 375/2017 Sb. _x000d_
- hlavní vypínač elektrické energie, rozvaděče a elektrické zařízení. _x000d_
- hlavní uzávěr vody _x000d_
- směry úniku fotoluminiscenčními tabulkami _x000d_
</t>
  </si>
  <si>
    <t>SEZNAM FIGUR</t>
  </si>
  <si>
    <t>Výměra</t>
  </si>
  <si>
    <t xml:space="preserve"> SO_02/ B</t>
  </si>
  <si>
    <t>Použití figury:</t>
  </si>
  <si>
    <t xml:space="preserve"> SO_02/ C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</si>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</sst>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43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4" fillId="0" borderId="17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/>
    </xf>
    <xf numFmtId="167" fontId="44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5" fillId="0" borderId="24" xfId="0" applyFont="1" applyBorder="1" applyAlignment="1">
      <alignment vertical="center" wrapText="1"/>
    </xf>
    <xf numFmtId="0" fontId="45" fillId="0" borderId="25" xfId="0" applyFont="1" applyBorder="1" applyAlignment="1">
      <alignment vertical="center" wrapText="1"/>
    </xf>
    <xf numFmtId="0" fontId="45" fillId="0" borderId="26" xfId="0" applyFont="1" applyBorder="1" applyAlignment="1">
      <alignment vertical="center" wrapText="1"/>
    </xf>
    <xf numFmtId="0" fontId="45" fillId="0" borderId="27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45" fillId="0" borderId="27" xfId="0" applyFont="1" applyBorder="1" applyAlignment="1">
      <alignment vertical="center" wrapText="1"/>
    </xf>
    <xf numFmtId="0" fontId="47" fillId="0" borderId="29" xfId="0" applyFont="1" applyBorder="1" applyAlignment="1">
      <alignment horizontal="left" wrapText="1"/>
    </xf>
    <xf numFmtId="0" fontId="45" fillId="0" borderId="28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9" fillId="0" borderId="27" xfId="0" applyFont="1" applyBorder="1" applyAlignment="1">
      <alignment vertical="center" wrapText="1"/>
    </xf>
    <xf numFmtId="0" fontId="48" fillId="0" borderId="1" xfId="0" applyFont="1" applyBorder="1" applyAlignment="1">
      <alignment vertical="center" wrapText="1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vertical="center"/>
    </xf>
    <xf numFmtId="49" fontId="48" fillId="0" borderId="1" xfId="0" applyNumberFormat="1" applyFont="1" applyBorder="1" applyAlignment="1">
      <alignment horizontal="left" vertical="center" wrapText="1"/>
    </xf>
    <xf numFmtId="49" fontId="48" fillId="0" borderId="1" xfId="0" applyNumberFormat="1" applyFont="1" applyBorder="1" applyAlignment="1">
      <alignment vertical="center" wrapText="1"/>
    </xf>
    <xf numFmtId="0" fontId="45" fillId="0" borderId="30" xfId="0" applyFont="1" applyBorder="1" applyAlignment="1">
      <alignment vertical="center" wrapText="1"/>
    </xf>
    <xf numFmtId="0" fontId="50" fillId="0" borderId="29" xfId="0" applyFont="1" applyBorder="1" applyAlignment="1">
      <alignment vertical="center" wrapText="1"/>
    </xf>
    <xf numFmtId="0" fontId="45" fillId="0" borderId="31" xfId="0" applyFont="1" applyBorder="1" applyAlignment="1">
      <alignment vertical="center" wrapText="1"/>
    </xf>
    <xf numFmtId="0" fontId="45" fillId="0" borderId="1" xfId="0" applyFont="1" applyBorder="1" applyAlignment="1">
      <alignment vertical="top"/>
    </xf>
    <xf numFmtId="0" fontId="45" fillId="0" borderId="0" xfId="0" applyFont="1" applyAlignment="1">
      <alignment vertical="top"/>
    </xf>
    <xf numFmtId="0" fontId="45" fillId="0" borderId="24" xfId="0" applyFont="1" applyBorder="1" applyAlignment="1">
      <alignment horizontal="left" vertical="center"/>
    </xf>
    <xf numFmtId="0" fontId="45" fillId="0" borderId="25" xfId="0" applyFont="1" applyBorder="1" applyAlignment="1">
      <alignment horizontal="left" vertical="center"/>
    </xf>
    <xf numFmtId="0" fontId="45" fillId="0" borderId="26" xfId="0" applyFont="1" applyBorder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5" fillId="0" borderId="28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7" fillId="0" borderId="29" xfId="0" applyFont="1" applyBorder="1" applyAlignment="1">
      <alignment horizontal="center" vertical="center"/>
    </xf>
    <xf numFmtId="0" fontId="51" fillId="0" borderId="29" xfId="0" applyFont="1" applyBorder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48" fillId="0" borderId="1" xfId="0" applyFont="1" applyFill="1" applyBorder="1" applyAlignment="1">
      <alignment horizontal="left" vertical="center"/>
    </xf>
    <xf numFmtId="0" fontId="48" fillId="0" borderId="1" xfId="0" applyFont="1" applyFill="1" applyBorder="1" applyAlignment="1">
      <alignment horizontal="center" vertical="center"/>
    </xf>
    <xf numFmtId="0" fontId="45" fillId="0" borderId="30" xfId="0" applyFont="1" applyBorder="1" applyAlignment="1">
      <alignment horizontal="left" vertical="center"/>
    </xf>
    <xf numFmtId="0" fontId="50" fillId="0" borderId="29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left" vertical="center" wrapText="1"/>
    </xf>
    <xf numFmtId="0" fontId="45" fillId="0" borderId="25" xfId="0" applyFont="1" applyBorder="1" applyAlignment="1">
      <alignment horizontal="left" vertical="center" wrapText="1"/>
    </xf>
    <xf numFmtId="0" fontId="45" fillId="0" borderId="26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/>
    </xf>
    <xf numFmtId="0" fontId="49" fillId="0" borderId="30" xfId="0" applyFont="1" applyBorder="1" applyAlignment="1">
      <alignment horizontal="left" vertical="center" wrapText="1"/>
    </xf>
    <xf numFmtId="0" fontId="49" fillId="0" borderId="29" xfId="0" applyFont="1" applyBorder="1" applyAlignment="1">
      <alignment horizontal="left" vertical="center" wrapText="1"/>
    </xf>
    <xf numFmtId="0" fontId="49" fillId="0" borderId="3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top"/>
    </xf>
    <xf numFmtId="0" fontId="48" fillId="0" borderId="1" xfId="0" applyFont="1" applyBorder="1" applyAlignment="1">
      <alignment horizontal="center" vertical="top"/>
    </xf>
    <xf numFmtId="0" fontId="49" fillId="0" borderId="30" xfId="0" applyFont="1" applyBorder="1" applyAlignment="1">
      <alignment horizontal="left" vertical="center"/>
    </xf>
    <xf numFmtId="0" fontId="49" fillId="0" borderId="3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47" fillId="0" borderId="1" xfId="0" applyFont="1" applyBorder="1" applyAlignment="1">
      <alignment vertical="center"/>
    </xf>
    <xf numFmtId="0" fontId="51" fillId="0" borderId="29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8" fillId="0" borderId="1" xfId="0" applyFont="1" applyBorder="1" applyAlignment="1">
      <alignment vertical="top"/>
    </xf>
    <xf numFmtId="49" fontId="4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7" fillId="0" borderId="29" xfId="0" applyFont="1" applyBorder="1" applyAlignment="1">
      <alignment horizontal="left"/>
    </xf>
    <xf numFmtId="0" fontId="51" fillId="0" borderId="29" xfId="0" applyFont="1" applyBorder="1" applyAlignment="1"/>
    <xf numFmtId="0" fontId="45" fillId="0" borderId="27" xfId="0" applyFont="1" applyBorder="1" applyAlignment="1">
      <alignment vertical="top"/>
    </xf>
    <xf numFmtId="0" fontId="45" fillId="0" borderId="28" xfId="0" applyFont="1" applyBorder="1" applyAlignment="1">
      <alignment vertical="top"/>
    </xf>
    <xf numFmtId="0" fontId="45" fillId="0" borderId="30" xfId="0" applyFont="1" applyBorder="1" applyAlignment="1">
      <alignment vertical="top"/>
    </xf>
    <xf numFmtId="0" fontId="45" fillId="0" borderId="29" xfId="0" applyFont="1" applyBorder="1" applyAlignment="1">
      <alignment vertical="top"/>
    </xf>
    <xf numFmtId="0" fontId="4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965043331" TargetMode="External" /><Relationship Id="rId2" Type="http://schemas.openxmlformats.org/officeDocument/2006/relationships/hyperlink" Target="https://podminky.urs.cz/item/CS_URS_2022_01/981011313" TargetMode="External" /><Relationship Id="rId3" Type="http://schemas.openxmlformats.org/officeDocument/2006/relationships/hyperlink" Target="https://podminky.urs.cz/item/CS_URS_2022_01/981331111" TargetMode="External" /><Relationship Id="rId4" Type="http://schemas.openxmlformats.org/officeDocument/2006/relationships/hyperlink" Target="https://podminky.urs.cz/item/CS_URS_2022_01/711131811" TargetMode="External" /><Relationship Id="rId5" Type="http://schemas.openxmlformats.org/officeDocument/2006/relationships/hyperlink" Target="https://podminky.urs.cz/item/CS_URS_2022_01/762343811" TargetMode="External" /><Relationship Id="rId6" Type="http://schemas.openxmlformats.org/officeDocument/2006/relationships/hyperlink" Target="https://podminky.urs.cz/item/CS_URS_2022_01/762711810" TargetMode="External" /><Relationship Id="rId7" Type="http://schemas.openxmlformats.org/officeDocument/2006/relationships/hyperlink" Target="https://podminky.urs.cz/item/CS_URS_2022_01/764002851" TargetMode="External" /><Relationship Id="rId8" Type="http://schemas.openxmlformats.org/officeDocument/2006/relationships/hyperlink" Target="https://podminky.urs.cz/item/CS_URS_2022_01/765151801" TargetMode="External" /><Relationship Id="rId9" Type="http://schemas.openxmlformats.org/officeDocument/2006/relationships/hyperlink" Target="https://podminky.urs.cz/item/CS_URS_2022_01/21819040R" TargetMode="External" /><Relationship Id="rId10" Type="http://schemas.openxmlformats.org/officeDocument/2006/relationships/hyperlink" Target="https://podminky.urs.cz/item/CS_URS_2022_01/023002000" TargetMode="External" /><Relationship Id="rId11" Type="http://schemas.openxmlformats.org/officeDocument/2006/relationships/hyperlink" Target="https://podminky.urs.cz/item/CS_URS_2022_01/042903000" TargetMode="External" /><Relationship Id="rId12" Type="http://schemas.openxmlformats.org/officeDocument/2006/relationships/hyperlink" Target="https://podminky.urs.cz/item/CS_URS_2022_01/062002000" TargetMode="External" /><Relationship Id="rId13" Type="http://schemas.openxmlformats.org/officeDocument/2006/relationships/hyperlink" Target="https://podminky.urs.cz/item/CS_URS_2022_01/091003000" TargetMode="External" /><Relationship Id="rId1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22251504" TargetMode="External" /><Relationship Id="rId2" Type="http://schemas.openxmlformats.org/officeDocument/2006/relationships/hyperlink" Target="https://podminky.urs.cz/item/CS_URS_2022_01/132251254" TargetMode="External" /><Relationship Id="rId3" Type="http://schemas.openxmlformats.org/officeDocument/2006/relationships/hyperlink" Target="https://podminky.urs.cz/item/CS_URS_2022_01/162751117" TargetMode="External" /><Relationship Id="rId4" Type="http://schemas.openxmlformats.org/officeDocument/2006/relationships/hyperlink" Target="https://podminky.urs.cz/item/CS_URS_2022_01/171201231" TargetMode="External" /><Relationship Id="rId5" Type="http://schemas.openxmlformats.org/officeDocument/2006/relationships/hyperlink" Target="https://podminky.urs.cz/item/CS_URS_2022_01/171251201" TargetMode="External" /><Relationship Id="rId6" Type="http://schemas.openxmlformats.org/officeDocument/2006/relationships/hyperlink" Target="https://podminky.urs.cz/item/CS_URS_2022_01/174111101" TargetMode="External" /><Relationship Id="rId7" Type="http://schemas.openxmlformats.org/officeDocument/2006/relationships/hyperlink" Target="https://podminky.urs.cz/item/CS_URS_2022_01/271572211" TargetMode="External" /><Relationship Id="rId8" Type="http://schemas.openxmlformats.org/officeDocument/2006/relationships/hyperlink" Target="https://podminky.urs.cz/item/CS_URS_2022_01/273313611" TargetMode="External" /><Relationship Id="rId9" Type="http://schemas.openxmlformats.org/officeDocument/2006/relationships/hyperlink" Target="https://podminky.urs.cz/item/CS_URS_2022_01/273321611" TargetMode="External" /><Relationship Id="rId10" Type="http://schemas.openxmlformats.org/officeDocument/2006/relationships/hyperlink" Target="https://podminky.urs.cz/item/CS_URS_2022_01/273351121" TargetMode="External" /><Relationship Id="rId11" Type="http://schemas.openxmlformats.org/officeDocument/2006/relationships/hyperlink" Target="https://podminky.urs.cz/item/CS_URS_2022_01/273351122" TargetMode="External" /><Relationship Id="rId12" Type="http://schemas.openxmlformats.org/officeDocument/2006/relationships/hyperlink" Target="https://podminky.urs.cz/item/CS_URS_2022_01/273362021" TargetMode="External" /><Relationship Id="rId13" Type="http://schemas.openxmlformats.org/officeDocument/2006/relationships/hyperlink" Target="https://podminky.urs.cz/item/CS_URS_2022_01/274313711" TargetMode="External" /><Relationship Id="rId14" Type="http://schemas.openxmlformats.org/officeDocument/2006/relationships/hyperlink" Target="https://podminky.urs.cz/item/CS_URS_2022_01/274351121" TargetMode="External" /><Relationship Id="rId15" Type="http://schemas.openxmlformats.org/officeDocument/2006/relationships/hyperlink" Target="https://podminky.urs.cz/item/CS_URS_2022_01/274351122" TargetMode="External" /><Relationship Id="rId16" Type="http://schemas.openxmlformats.org/officeDocument/2006/relationships/hyperlink" Target="https://podminky.urs.cz/item/CS_URS_2022_01/274361821" TargetMode="External" /><Relationship Id="rId17" Type="http://schemas.openxmlformats.org/officeDocument/2006/relationships/hyperlink" Target="https://podminky.urs.cz/item/CS_URS_2022_01/275313711" TargetMode="External" /><Relationship Id="rId18" Type="http://schemas.openxmlformats.org/officeDocument/2006/relationships/hyperlink" Target="https://podminky.urs.cz/item/CS_URS_2022_01/275351121" TargetMode="External" /><Relationship Id="rId19" Type="http://schemas.openxmlformats.org/officeDocument/2006/relationships/hyperlink" Target="https://podminky.urs.cz/item/CS_URS_2022_01/275351122" TargetMode="External" /><Relationship Id="rId20" Type="http://schemas.openxmlformats.org/officeDocument/2006/relationships/hyperlink" Target="https://podminky.urs.cz/item/CS_URS_2022_01/275361821" TargetMode="External" /><Relationship Id="rId21" Type="http://schemas.openxmlformats.org/officeDocument/2006/relationships/hyperlink" Target="https://podminky.urs.cz/item/CS_URS_2022_01/279113134" TargetMode="External" /><Relationship Id="rId22" Type="http://schemas.openxmlformats.org/officeDocument/2006/relationships/hyperlink" Target="https://podminky.urs.cz/item/CS_URS_2022_01/279113135" TargetMode="External" /><Relationship Id="rId23" Type="http://schemas.openxmlformats.org/officeDocument/2006/relationships/hyperlink" Target="https://podminky.urs.cz/item/CS_URS_2022_01/279361821" TargetMode="External" /><Relationship Id="rId24" Type="http://schemas.openxmlformats.org/officeDocument/2006/relationships/hyperlink" Target="https://podminky.urs.cz/item/CS_URS_2022_01/311234051" TargetMode="External" /><Relationship Id="rId25" Type="http://schemas.openxmlformats.org/officeDocument/2006/relationships/hyperlink" Target="https://podminky.urs.cz/item/CS_URS_2022_01/311236101" TargetMode="External" /><Relationship Id="rId26" Type="http://schemas.openxmlformats.org/officeDocument/2006/relationships/hyperlink" Target="https://podminky.urs.cz/item/CS_URS_2022_01/311237161" TargetMode="External" /><Relationship Id="rId27" Type="http://schemas.openxmlformats.org/officeDocument/2006/relationships/hyperlink" Target="https://podminky.urs.cz/item/CS_URS_2022_01/311261218" TargetMode="External" /><Relationship Id="rId28" Type="http://schemas.openxmlformats.org/officeDocument/2006/relationships/hyperlink" Target="https://podminky.urs.cz/item/CS_URS_2022_01/311311972" TargetMode="External" /><Relationship Id="rId29" Type="http://schemas.openxmlformats.org/officeDocument/2006/relationships/hyperlink" Target="https://podminky.urs.cz/item/CS_URS_2022_01/311351131" TargetMode="External" /><Relationship Id="rId30" Type="http://schemas.openxmlformats.org/officeDocument/2006/relationships/hyperlink" Target="https://podminky.urs.cz/item/CS_URS_2022_01/311361821" TargetMode="External" /><Relationship Id="rId31" Type="http://schemas.openxmlformats.org/officeDocument/2006/relationships/hyperlink" Target="https://podminky.urs.cz/item/CS_URS_2022_01/317168012" TargetMode="External" /><Relationship Id="rId32" Type="http://schemas.openxmlformats.org/officeDocument/2006/relationships/hyperlink" Target="https://podminky.urs.cz/item/CS_URS_2022_01/317168017" TargetMode="External" /><Relationship Id="rId33" Type="http://schemas.openxmlformats.org/officeDocument/2006/relationships/hyperlink" Target="https://podminky.urs.cz/item/CS_URS_2022_01/317168022" TargetMode="External" /><Relationship Id="rId34" Type="http://schemas.openxmlformats.org/officeDocument/2006/relationships/hyperlink" Target="https://podminky.urs.cz/item/CS_URS_2022_01/317168025" TargetMode="External" /><Relationship Id="rId35" Type="http://schemas.openxmlformats.org/officeDocument/2006/relationships/hyperlink" Target="https://podminky.urs.cz/item/CS_URS_2022_01/317168027" TargetMode="External" /><Relationship Id="rId36" Type="http://schemas.openxmlformats.org/officeDocument/2006/relationships/hyperlink" Target="https://podminky.urs.cz/item/CS_URS_2022_01/317168052" TargetMode="External" /><Relationship Id="rId37" Type="http://schemas.openxmlformats.org/officeDocument/2006/relationships/hyperlink" Target="https://podminky.urs.cz/item/CS_URS_2022_01/317168053" TargetMode="External" /><Relationship Id="rId38" Type="http://schemas.openxmlformats.org/officeDocument/2006/relationships/hyperlink" Target="https://podminky.urs.cz/item/CS_URS_2022_01/317168054" TargetMode="External" /><Relationship Id="rId39" Type="http://schemas.openxmlformats.org/officeDocument/2006/relationships/hyperlink" Target="https://podminky.urs.cz/item/CS_URS_2022_01/317168055" TargetMode="External" /><Relationship Id="rId40" Type="http://schemas.openxmlformats.org/officeDocument/2006/relationships/hyperlink" Target="https://podminky.urs.cz/item/CS_URS_2022_01/317168057" TargetMode="External" /><Relationship Id="rId41" Type="http://schemas.openxmlformats.org/officeDocument/2006/relationships/hyperlink" Target="https://podminky.urs.cz/item/CS_URS_2022_01/317168058" TargetMode="External" /><Relationship Id="rId42" Type="http://schemas.openxmlformats.org/officeDocument/2006/relationships/hyperlink" Target="https://podminky.urs.cz/item/CS_URS_2022_01/317321411" TargetMode="External" /><Relationship Id="rId43" Type="http://schemas.openxmlformats.org/officeDocument/2006/relationships/hyperlink" Target="https://podminky.urs.cz/item/CS_URS_2022_01/317351107" TargetMode="External" /><Relationship Id="rId44" Type="http://schemas.openxmlformats.org/officeDocument/2006/relationships/hyperlink" Target="https://podminky.urs.cz/item/CS_URS_2022_01/317351108" TargetMode="External" /><Relationship Id="rId45" Type="http://schemas.openxmlformats.org/officeDocument/2006/relationships/hyperlink" Target="https://podminky.urs.cz/item/CS_URS_2022_01/317361821" TargetMode="External" /><Relationship Id="rId46" Type="http://schemas.openxmlformats.org/officeDocument/2006/relationships/hyperlink" Target="https://podminky.urs.cz/item/CS_URS_2022_01/330321410" TargetMode="External" /><Relationship Id="rId47" Type="http://schemas.openxmlformats.org/officeDocument/2006/relationships/hyperlink" Target="https://podminky.urs.cz/item/CS_URS_2022_01/331351121" TargetMode="External" /><Relationship Id="rId48" Type="http://schemas.openxmlformats.org/officeDocument/2006/relationships/hyperlink" Target="https://podminky.urs.cz/item/CS_URS_2022_01/331351122" TargetMode="External" /><Relationship Id="rId49" Type="http://schemas.openxmlformats.org/officeDocument/2006/relationships/hyperlink" Target="https://podminky.urs.cz/item/CS_URS_2022_01/331361821" TargetMode="External" /><Relationship Id="rId50" Type="http://schemas.openxmlformats.org/officeDocument/2006/relationships/hyperlink" Target="https://podminky.urs.cz/item/CS_URS_2022_01/342244111" TargetMode="External" /><Relationship Id="rId51" Type="http://schemas.openxmlformats.org/officeDocument/2006/relationships/hyperlink" Target="https://podminky.urs.cz/item/CS_URS_2022_01/342244121" TargetMode="External" /><Relationship Id="rId52" Type="http://schemas.openxmlformats.org/officeDocument/2006/relationships/hyperlink" Target="https://podminky.urs.cz/item/CS_URS_2022_01/342272205" TargetMode="External" /><Relationship Id="rId53" Type="http://schemas.openxmlformats.org/officeDocument/2006/relationships/hyperlink" Target="https://podminky.urs.cz/item/CS_URS_2022_01/342272225" TargetMode="External" /><Relationship Id="rId54" Type="http://schemas.openxmlformats.org/officeDocument/2006/relationships/hyperlink" Target="https://podminky.urs.cz/item/CS_URS_2022_01/411321616" TargetMode="External" /><Relationship Id="rId55" Type="http://schemas.openxmlformats.org/officeDocument/2006/relationships/hyperlink" Target="https://podminky.urs.cz/item/CS_URS_2022_01/411351011" TargetMode="External" /><Relationship Id="rId56" Type="http://schemas.openxmlformats.org/officeDocument/2006/relationships/hyperlink" Target="https://podminky.urs.cz/item/CS_URS_2022_01/411351012" TargetMode="External" /><Relationship Id="rId57" Type="http://schemas.openxmlformats.org/officeDocument/2006/relationships/hyperlink" Target="https://podminky.urs.cz/item/CS_URS_2022_01/411354313" TargetMode="External" /><Relationship Id="rId58" Type="http://schemas.openxmlformats.org/officeDocument/2006/relationships/hyperlink" Target="https://podminky.urs.cz/item/CS_URS_2022_01/411354314" TargetMode="External" /><Relationship Id="rId59" Type="http://schemas.openxmlformats.org/officeDocument/2006/relationships/hyperlink" Target="https://podminky.urs.cz/item/CS_URS_2022_01/411361821" TargetMode="External" /><Relationship Id="rId60" Type="http://schemas.openxmlformats.org/officeDocument/2006/relationships/hyperlink" Target="https://podminky.urs.cz/item/CS_URS_2022_01/413321414" TargetMode="External" /><Relationship Id="rId61" Type="http://schemas.openxmlformats.org/officeDocument/2006/relationships/hyperlink" Target="https://podminky.urs.cz/item/CS_URS_2022_01/413351111" TargetMode="External" /><Relationship Id="rId62" Type="http://schemas.openxmlformats.org/officeDocument/2006/relationships/hyperlink" Target="https://podminky.urs.cz/item/CS_URS_2022_01/413351112" TargetMode="External" /><Relationship Id="rId63" Type="http://schemas.openxmlformats.org/officeDocument/2006/relationships/hyperlink" Target="https://podminky.urs.cz/item/CS_URS_2022_01/413352111" TargetMode="External" /><Relationship Id="rId64" Type="http://schemas.openxmlformats.org/officeDocument/2006/relationships/hyperlink" Target="https://podminky.urs.cz/item/CS_URS_2022_01/413352112" TargetMode="External" /><Relationship Id="rId65" Type="http://schemas.openxmlformats.org/officeDocument/2006/relationships/hyperlink" Target="https://podminky.urs.cz/item/CS_URS_2022_01/417321515" TargetMode="External" /><Relationship Id="rId66" Type="http://schemas.openxmlformats.org/officeDocument/2006/relationships/hyperlink" Target="https://podminky.urs.cz/item/CS_URS_2022_01/417351115" TargetMode="External" /><Relationship Id="rId67" Type="http://schemas.openxmlformats.org/officeDocument/2006/relationships/hyperlink" Target="https://podminky.urs.cz/item/CS_URS_2022_01/417351116" TargetMode="External" /><Relationship Id="rId68" Type="http://schemas.openxmlformats.org/officeDocument/2006/relationships/hyperlink" Target="https://podminky.urs.cz/item/CS_URS_2022_01/417361821" TargetMode="External" /><Relationship Id="rId69" Type="http://schemas.openxmlformats.org/officeDocument/2006/relationships/hyperlink" Target="https://podminky.urs.cz/item/CS_URS_2022_01/612341121" TargetMode="External" /><Relationship Id="rId70" Type="http://schemas.openxmlformats.org/officeDocument/2006/relationships/hyperlink" Target="https://podminky.urs.cz/item/CS_URS_2022_01/621142001" TargetMode="External" /><Relationship Id="rId71" Type="http://schemas.openxmlformats.org/officeDocument/2006/relationships/hyperlink" Target="https://podminky.urs.cz/item/CS_URS_2022_01/621221041" TargetMode="External" /><Relationship Id="rId72" Type="http://schemas.openxmlformats.org/officeDocument/2006/relationships/hyperlink" Target="https://podminky.urs.cz/item/CS_URS_2022_01/621521032" TargetMode="External" /><Relationship Id="rId73" Type="http://schemas.openxmlformats.org/officeDocument/2006/relationships/hyperlink" Target="https://podminky.urs.cz/item/CS_URS_2022_01/622142001" TargetMode="External" /><Relationship Id="rId74" Type="http://schemas.openxmlformats.org/officeDocument/2006/relationships/hyperlink" Target="https://podminky.urs.cz/item/CS_URS_2022_01/622221041" TargetMode="External" /><Relationship Id="rId75" Type="http://schemas.openxmlformats.org/officeDocument/2006/relationships/hyperlink" Target="https://podminky.urs.cz/item/CS_URS_2022_01/622222001" TargetMode="External" /><Relationship Id="rId76" Type="http://schemas.openxmlformats.org/officeDocument/2006/relationships/hyperlink" Target="https://podminky.urs.cz/item/CS_URS_2022_01/622252001" TargetMode="External" /><Relationship Id="rId77" Type="http://schemas.openxmlformats.org/officeDocument/2006/relationships/hyperlink" Target="https://podminky.urs.cz/item/CS_URS_2022_01/622252002" TargetMode="External" /><Relationship Id="rId78" Type="http://schemas.openxmlformats.org/officeDocument/2006/relationships/hyperlink" Target="https://podminky.urs.cz/item/CS_URS_2022_01/622521032" TargetMode="External" /><Relationship Id="rId79" Type="http://schemas.openxmlformats.org/officeDocument/2006/relationships/hyperlink" Target="https://podminky.urs.cz/item/CS_URS_2022_01/631311114" TargetMode="External" /><Relationship Id="rId80" Type="http://schemas.openxmlformats.org/officeDocument/2006/relationships/hyperlink" Target="https://podminky.urs.cz/item/CS_URS_2022_01/631311134" TargetMode="External" /><Relationship Id="rId81" Type="http://schemas.openxmlformats.org/officeDocument/2006/relationships/hyperlink" Target="https://podminky.urs.cz/item/CS_URS_2022_01/631311135" TargetMode="External" /><Relationship Id="rId82" Type="http://schemas.openxmlformats.org/officeDocument/2006/relationships/hyperlink" Target="https://podminky.urs.cz/item/CS_URS_2022_01/631319011" TargetMode="External" /><Relationship Id="rId83" Type="http://schemas.openxmlformats.org/officeDocument/2006/relationships/hyperlink" Target="https://podminky.urs.cz/item/CS_URS_2022_01/631319013" TargetMode="External" /><Relationship Id="rId84" Type="http://schemas.openxmlformats.org/officeDocument/2006/relationships/hyperlink" Target="https://podminky.urs.cz/item/CS_URS_2022_01/631362021" TargetMode="External" /><Relationship Id="rId85" Type="http://schemas.openxmlformats.org/officeDocument/2006/relationships/hyperlink" Target="https://podminky.urs.cz/item/CS_URS_2022_01/632481213" TargetMode="External" /><Relationship Id="rId86" Type="http://schemas.openxmlformats.org/officeDocument/2006/relationships/hyperlink" Target="https://podminky.urs.cz/item/CS_URS_2022_01/633811111" TargetMode="External" /><Relationship Id="rId87" Type="http://schemas.openxmlformats.org/officeDocument/2006/relationships/hyperlink" Target="https://podminky.urs.cz/item/CS_URS_2022_01/6363R01" TargetMode="External" /><Relationship Id="rId88" Type="http://schemas.openxmlformats.org/officeDocument/2006/relationships/hyperlink" Target="https://podminky.urs.cz/item/CS_URS_2022_01/941111122" TargetMode="External" /><Relationship Id="rId89" Type="http://schemas.openxmlformats.org/officeDocument/2006/relationships/hyperlink" Target="https://podminky.urs.cz/item/CS_URS_2022_01/941111222" TargetMode="External" /><Relationship Id="rId90" Type="http://schemas.openxmlformats.org/officeDocument/2006/relationships/hyperlink" Target="https://podminky.urs.cz/item/CS_URS_2022_01/941111822" TargetMode="External" /><Relationship Id="rId91" Type="http://schemas.openxmlformats.org/officeDocument/2006/relationships/hyperlink" Target="https://podminky.urs.cz/item/CS_URS_2022_01/944511111" TargetMode="External" /><Relationship Id="rId92" Type="http://schemas.openxmlformats.org/officeDocument/2006/relationships/hyperlink" Target="https://podminky.urs.cz/item/CS_URS_2022_01/944511211" TargetMode="External" /><Relationship Id="rId93" Type="http://schemas.openxmlformats.org/officeDocument/2006/relationships/hyperlink" Target="https://podminky.urs.cz/item/CS_URS_2022_01/944511811" TargetMode="External" /><Relationship Id="rId94" Type="http://schemas.openxmlformats.org/officeDocument/2006/relationships/hyperlink" Target="https://podminky.urs.cz/item/CS_URS_2022_01/949101111" TargetMode="External" /><Relationship Id="rId95" Type="http://schemas.openxmlformats.org/officeDocument/2006/relationships/hyperlink" Target="https://podminky.urs.cz/item/CS_URS_2022_01/952901111" TargetMode="External" /><Relationship Id="rId96" Type="http://schemas.openxmlformats.org/officeDocument/2006/relationships/hyperlink" Target="https://podminky.urs.cz/item/CS_URS_2022_01/953511112" TargetMode="External" /><Relationship Id="rId97" Type="http://schemas.openxmlformats.org/officeDocument/2006/relationships/hyperlink" Target="https://podminky.urs.cz/item/CS_URS_2022_01/965042221" TargetMode="External" /><Relationship Id="rId98" Type="http://schemas.openxmlformats.org/officeDocument/2006/relationships/hyperlink" Target="https://podminky.urs.cz/item/CS_URS_2022_01/971033561" TargetMode="External" /><Relationship Id="rId99" Type="http://schemas.openxmlformats.org/officeDocument/2006/relationships/hyperlink" Target="https://podminky.urs.cz/item/CS_URS_2022_01/971033651" TargetMode="External" /><Relationship Id="rId100" Type="http://schemas.openxmlformats.org/officeDocument/2006/relationships/hyperlink" Target="https://podminky.urs.cz/item/CS_URS_2022_01/977151111" TargetMode="External" /><Relationship Id="rId101" Type="http://schemas.openxmlformats.org/officeDocument/2006/relationships/hyperlink" Target="https://podminky.urs.cz/item/CS_URS_2022_01/997013114" TargetMode="External" /><Relationship Id="rId102" Type="http://schemas.openxmlformats.org/officeDocument/2006/relationships/hyperlink" Target="https://podminky.urs.cz/item/CS_URS_2022_01/998011003" TargetMode="External" /><Relationship Id="rId103" Type="http://schemas.openxmlformats.org/officeDocument/2006/relationships/hyperlink" Target="https://podminky.urs.cz/item/CS_URS_2022_01/711111001" TargetMode="External" /><Relationship Id="rId104" Type="http://schemas.openxmlformats.org/officeDocument/2006/relationships/hyperlink" Target="https://podminky.urs.cz/item/CS_URS_2022_01/711112001" TargetMode="External" /><Relationship Id="rId105" Type="http://schemas.openxmlformats.org/officeDocument/2006/relationships/hyperlink" Target="https://podminky.urs.cz/item/CS_URS_2022_01/711141559" TargetMode="External" /><Relationship Id="rId106" Type="http://schemas.openxmlformats.org/officeDocument/2006/relationships/hyperlink" Target="https://podminky.urs.cz/item/CS_URS_2022_01/711142559" TargetMode="External" /><Relationship Id="rId107" Type="http://schemas.openxmlformats.org/officeDocument/2006/relationships/hyperlink" Target="https://podminky.urs.cz/item/CS_URS_2022_01/711199095" TargetMode="External" /><Relationship Id="rId108" Type="http://schemas.openxmlformats.org/officeDocument/2006/relationships/hyperlink" Target="https://podminky.urs.cz/item/CS_URS_2022_01/711199097" TargetMode="External" /><Relationship Id="rId109" Type="http://schemas.openxmlformats.org/officeDocument/2006/relationships/hyperlink" Target="https://podminky.urs.cz/item/CS_URS_2022_01/998711103" TargetMode="External" /><Relationship Id="rId110" Type="http://schemas.openxmlformats.org/officeDocument/2006/relationships/hyperlink" Target="https://podminky.urs.cz/item/CS_URS_2022_01/712311101" TargetMode="External" /><Relationship Id="rId111" Type="http://schemas.openxmlformats.org/officeDocument/2006/relationships/hyperlink" Target="https://podminky.urs.cz/item/CS_URS_2022_01/712331111" TargetMode="External" /><Relationship Id="rId112" Type="http://schemas.openxmlformats.org/officeDocument/2006/relationships/hyperlink" Target="https://podminky.urs.cz/item/CS_URS_2022_01/712341559" TargetMode="External" /><Relationship Id="rId113" Type="http://schemas.openxmlformats.org/officeDocument/2006/relationships/hyperlink" Target="https://podminky.urs.cz/item/CS_URS_2022_01/712341559" TargetMode="External" /><Relationship Id="rId114" Type="http://schemas.openxmlformats.org/officeDocument/2006/relationships/hyperlink" Target="https://podminky.urs.cz/item/CS_URS_2022_01/712361802" TargetMode="External" /><Relationship Id="rId115" Type="http://schemas.openxmlformats.org/officeDocument/2006/relationships/hyperlink" Target="https://podminky.urs.cz/item/CS_URS_2022_01/712431111" TargetMode="External" /><Relationship Id="rId116" Type="http://schemas.openxmlformats.org/officeDocument/2006/relationships/hyperlink" Target="https://podminky.urs.cz/item/CS_URS_2022_01/998712103" TargetMode="External" /><Relationship Id="rId117" Type="http://schemas.openxmlformats.org/officeDocument/2006/relationships/hyperlink" Target="https://podminky.urs.cz/item/CS_URS_2022_01/713121111" TargetMode="External" /><Relationship Id="rId118" Type="http://schemas.openxmlformats.org/officeDocument/2006/relationships/hyperlink" Target="https://podminky.urs.cz/item/CS_URS_2022_01/713121111" TargetMode="External" /><Relationship Id="rId119" Type="http://schemas.openxmlformats.org/officeDocument/2006/relationships/hyperlink" Target="https://podminky.urs.cz/item/CS_URS_2022_01/713121111" TargetMode="External" /><Relationship Id="rId120" Type="http://schemas.openxmlformats.org/officeDocument/2006/relationships/hyperlink" Target="https://podminky.urs.cz/item/CS_URS_2022_01/713131141" TargetMode="External" /><Relationship Id="rId121" Type="http://schemas.openxmlformats.org/officeDocument/2006/relationships/hyperlink" Target="https://podminky.urs.cz/item/CS_URS_2022_01/713131141" TargetMode="External" /><Relationship Id="rId122" Type="http://schemas.openxmlformats.org/officeDocument/2006/relationships/hyperlink" Target="https://podminky.urs.cz/item/CS_URS_2022_01/713141136" TargetMode="External" /><Relationship Id="rId123" Type="http://schemas.openxmlformats.org/officeDocument/2006/relationships/hyperlink" Target="https://podminky.urs.cz/item/CS_URS_2022_01/713141336" TargetMode="External" /><Relationship Id="rId124" Type="http://schemas.openxmlformats.org/officeDocument/2006/relationships/hyperlink" Target="https://podminky.urs.cz/item/CS_URS_2022_01/998713103" TargetMode="External" /><Relationship Id="rId125" Type="http://schemas.openxmlformats.org/officeDocument/2006/relationships/hyperlink" Target="https://podminky.urs.cz/item/CS_URS_2022_01/725291708" TargetMode="External" /><Relationship Id="rId126" Type="http://schemas.openxmlformats.org/officeDocument/2006/relationships/hyperlink" Target="https://podminky.urs.cz/item/CS_URS_2022_01/725291722" TargetMode="External" /><Relationship Id="rId127" Type="http://schemas.openxmlformats.org/officeDocument/2006/relationships/hyperlink" Target="https://podminky.urs.cz/item/CS_URS_2022_01/762083121" TargetMode="External" /><Relationship Id="rId128" Type="http://schemas.openxmlformats.org/officeDocument/2006/relationships/hyperlink" Target="https://podminky.urs.cz/item/CS_URS_2022_01/762332132" TargetMode="External" /><Relationship Id="rId129" Type="http://schemas.openxmlformats.org/officeDocument/2006/relationships/hyperlink" Target="https://podminky.urs.cz/item/CS_URS_2022_01/762332133" TargetMode="External" /><Relationship Id="rId130" Type="http://schemas.openxmlformats.org/officeDocument/2006/relationships/hyperlink" Target="https://podminky.urs.cz/item/CS_URS_2022_01/762341026" TargetMode="External" /><Relationship Id="rId131" Type="http://schemas.openxmlformats.org/officeDocument/2006/relationships/hyperlink" Target="https://podminky.urs.cz/item/CS_URS_2022_01/762395000" TargetMode="External" /><Relationship Id="rId132" Type="http://schemas.openxmlformats.org/officeDocument/2006/relationships/hyperlink" Target="https://podminky.urs.cz/item/CS_URS_2022_01/762591140" TargetMode="External" /><Relationship Id="rId133" Type="http://schemas.openxmlformats.org/officeDocument/2006/relationships/hyperlink" Target="https://podminky.urs.cz/item/CS_URS_2022_01/998762103" TargetMode="External" /><Relationship Id="rId134" Type="http://schemas.openxmlformats.org/officeDocument/2006/relationships/hyperlink" Target="https://podminky.urs.cz/item/CS_URS_2022_01/763111311" TargetMode="External" /><Relationship Id="rId135" Type="http://schemas.openxmlformats.org/officeDocument/2006/relationships/hyperlink" Target="https://podminky.urs.cz/item/CS_URS_2022_01/763111717" TargetMode="External" /><Relationship Id="rId136" Type="http://schemas.openxmlformats.org/officeDocument/2006/relationships/hyperlink" Target="https://podminky.urs.cz/item/CS_URS_2022_01/763131714" TargetMode="External" /><Relationship Id="rId137" Type="http://schemas.openxmlformats.org/officeDocument/2006/relationships/hyperlink" Target="https://podminky.urs.cz/item/CS_URS_2022_01/763131765" TargetMode="External" /><Relationship Id="rId138" Type="http://schemas.openxmlformats.org/officeDocument/2006/relationships/hyperlink" Target="https://podminky.urs.cz/item/CS_URS_2022_01/763131771" TargetMode="External" /><Relationship Id="rId139" Type="http://schemas.openxmlformats.org/officeDocument/2006/relationships/hyperlink" Target="https://podminky.urs.cz/item/CS_URS_2022_01/763135101" TargetMode="External" /><Relationship Id="rId140" Type="http://schemas.openxmlformats.org/officeDocument/2006/relationships/hyperlink" Target="https://podminky.urs.cz/item/CS_URS_2022_01/763135701" TargetMode="External" /><Relationship Id="rId141" Type="http://schemas.openxmlformats.org/officeDocument/2006/relationships/hyperlink" Target="https://podminky.urs.cz/item/CS_URS_2022_01/998763303" TargetMode="External" /><Relationship Id="rId142" Type="http://schemas.openxmlformats.org/officeDocument/2006/relationships/hyperlink" Target="https://podminky.urs.cz/item/CS_URS_2022_01/764212403" TargetMode="External" /><Relationship Id="rId143" Type="http://schemas.openxmlformats.org/officeDocument/2006/relationships/hyperlink" Target="https://podminky.urs.cz/item/CS_URS_2022_01/764212436" TargetMode="External" /><Relationship Id="rId144" Type="http://schemas.openxmlformats.org/officeDocument/2006/relationships/hyperlink" Target="https://podminky.urs.cz/item/CS_URS_2022_01/764214611" TargetMode="External" /><Relationship Id="rId145" Type="http://schemas.openxmlformats.org/officeDocument/2006/relationships/hyperlink" Target="https://podminky.urs.cz/item/CS_URS_2022_01/764216604" TargetMode="External" /><Relationship Id="rId146" Type="http://schemas.openxmlformats.org/officeDocument/2006/relationships/hyperlink" Target="https://podminky.urs.cz/item/CS_URS_2022_01/764511601" TargetMode="External" /><Relationship Id="rId147" Type="http://schemas.openxmlformats.org/officeDocument/2006/relationships/hyperlink" Target="https://podminky.urs.cz/item/CS_URS_2022_01/764511643" TargetMode="External" /><Relationship Id="rId148" Type="http://schemas.openxmlformats.org/officeDocument/2006/relationships/hyperlink" Target="https://podminky.urs.cz/item/CS_URS_2022_01/764518623" TargetMode="External" /><Relationship Id="rId149" Type="http://schemas.openxmlformats.org/officeDocument/2006/relationships/hyperlink" Target="https://podminky.urs.cz/item/CS_URS_2022_01/998764103" TargetMode="External" /><Relationship Id="rId150" Type="http://schemas.openxmlformats.org/officeDocument/2006/relationships/hyperlink" Target="https://podminky.urs.cz/item/CS_URS_2022_01/765151001" TargetMode="External" /><Relationship Id="rId151" Type="http://schemas.openxmlformats.org/officeDocument/2006/relationships/hyperlink" Target="https://podminky.urs.cz/item/CS_URS_2022_01/765151021" TargetMode="External" /><Relationship Id="rId152" Type="http://schemas.openxmlformats.org/officeDocument/2006/relationships/hyperlink" Target="https://podminky.urs.cz/item/CS_URS_2022_01/998765103" TargetMode="External" /><Relationship Id="rId153" Type="http://schemas.openxmlformats.org/officeDocument/2006/relationships/hyperlink" Target="https://podminky.urs.cz/item/CS_URS_2022_01/998766203" TargetMode="External" /><Relationship Id="rId154" Type="http://schemas.openxmlformats.org/officeDocument/2006/relationships/hyperlink" Target="https://podminky.urs.cz/item/CS_URS_2022_01/767531111" TargetMode="External" /><Relationship Id="rId155" Type="http://schemas.openxmlformats.org/officeDocument/2006/relationships/hyperlink" Target="https://podminky.urs.cz/item/CS_URS_2022_01/998767203" TargetMode="External" /><Relationship Id="rId156" Type="http://schemas.openxmlformats.org/officeDocument/2006/relationships/hyperlink" Target="https://podminky.urs.cz/item/CS_URS_2022_01/771121011" TargetMode="External" /><Relationship Id="rId157" Type="http://schemas.openxmlformats.org/officeDocument/2006/relationships/hyperlink" Target="https://podminky.urs.cz/item/CS_URS_2022_01/771151011" TargetMode="External" /><Relationship Id="rId158" Type="http://schemas.openxmlformats.org/officeDocument/2006/relationships/hyperlink" Target="https://podminky.urs.cz/item/CS_URS_2022_01/771474112" TargetMode="External" /><Relationship Id="rId159" Type="http://schemas.openxmlformats.org/officeDocument/2006/relationships/hyperlink" Target="https://podminky.urs.cz/item/CS_URS_2022_01/771574111" TargetMode="External" /><Relationship Id="rId160" Type="http://schemas.openxmlformats.org/officeDocument/2006/relationships/hyperlink" Target="https://podminky.urs.cz/item/CS_URS_2022_01/771577113" TargetMode="External" /><Relationship Id="rId161" Type="http://schemas.openxmlformats.org/officeDocument/2006/relationships/hyperlink" Target="https://podminky.urs.cz/item/CS_URS_2022_01/771591112" TargetMode="External" /><Relationship Id="rId162" Type="http://schemas.openxmlformats.org/officeDocument/2006/relationships/hyperlink" Target="https://podminky.urs.cz/item/CS_URS_2022_01/771592011" TargetMode="External" /><Relationship Id="rId163" Type="http://schemas.openxmlformats.org/officeDocument/2006/relationships/hyperlink" Target="https://podminky.urs.cz/item/CS_URS_2022_01/998771103" TargetMode="External" /><Relationship Id="rId164" Type="http://schemas.openxmlformats.org/officeDocument/2006/relationships/hyperlink" Target="https://podminky.urs.cz/item/CS_URS_2022_01/776111311" TargetMode="External" /><Relationship Id="rId165" Type="http://schemas.openxmlformats.org/officeDocument/2006/relationships/hyperlink" Target="https://podminky.urs.cz/item/CS_URS_2022_01/776121112" TargetMode="External" /><Relationship Id="rId166" Type="http://schemas.openxmlformats.org/officeDocument/2006/relationships/hyperlink" Target="https://podminky.urs.cz/item/CS_URS_2022_01/776141111" TargetMode="External" /><Relationship Id="rId167" Type="http://schemas.openxmlformats.org/officeDocument/2006/relationships/hyperlink" Target="https://podminky.urs.cz/item/CS_URS_2022_01/776221111" TargetMode="External" /><Relationship Id="rId168" Type="http://schemas.openxmlformats.org/officeDocument/2006/relationships/hyperlink" Target="https://podminky.urs.cz/item/CS_URS_2022_01/776411111" TargetMode="External" /><Relationship Id="rId169" Type="http://schemas.openxmlformats.org/officeDocument/2006/relationships/hyperlink" Target="https://podminky.urs.cz/item/CS_URS_2022_01/776991121" TargetMode="External" /><Relationship Id="rId170" Type="http://schemas.openxmlformats.org/officeDocument/2006/relationships/hyperlink" Target="https://podminky.urs.cz/item/CS_URS_2022_01/998776103" TargetMode="External" /><Relationship Id="rId171" Type="http://schemas.openxmlformats.org/officeDocument/2006/relationships/hyperlink" Target="https://podminky.urs.cz/item/CS_URS_2022_01/781121011" TargetMode="External" /><Relationship Id="rId172" Type="http://schemas.openxmlformats.org/officeDocument/2006/relationships/hyperlink" Target="https://podminky.urs.cz/item/CS_URS_2022_01/781131112" TargetMode="External" /><Relationship Id="rId173" Type="http://schemas.openxmlformats.org/officeDocument/2006/relationships/hyperlink" Target="https://podminky.urs.cz/item/CS_URS_2022_01/781474112" TargetMode="External" /><Relationship Id="rId174" Type="http://schemas.openxmlformats.org/officeDocument/2006/relationships/hyperlink" Target="https://podminky.urs.cz/item/CS_URS_2022_01/781477113" TargetMode="External" /><Relationship Id="rId175" Type="http://schemas.openxmlformats.org/officeDocument/2006/relationships/hyperlink" Target="https://podminky.urs.cz/item/CS_URS_2022_01/781494511" TargetMode="External" /><Relationship Id="rId176" Type="http://schemas.openxmlformats.org/officeDocument/2006/relationships/hyperlink" Target="https://podminky.urs.cz/item/CS_URS_2022_01/998781103" TargetMode="External" /><Relationship Id="rId177" Type="http://schemas.openxmlformats.org/officeDocument/2006/relationships/hyperlink" Target="https://podminky.urs.cz/item/CS_URS_2022_01/784221103" TargetMode="External" /><Relationship Id="rId178" Type="http://schemas.openxmlformats.org/officeDocument/2006/relationships/hyperlink" Target="https://podminky.urs.cz/item/CS_URS_2022_01/784221141" TargetMode="External" /><Relationship Id="rId17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1251102" TargetMode="External" /><Relationship Id="rId2" Type="http://schemas.openxmlformats.org/officeDocument/2006/relationships/hyperlink" Target="https://podminky.urs.cz/item/CS_URS_2021_02/132251104" TargetMode="External" /><Relationship Id="rId3" Type="http://schemas.openxmlformats.org/officeDocument/2006/relationships/hyperlink" Target="https://podminky.urs.cz/item/CS_URS_2021_02/162351103" TargetMode="External" /><Relationship Id="rId4" Type="http://schemas.openxmlformats.org/officeDocument/2006/relationships/hyperlink" Target="https://podminky.urs.cz/item/CS_URS_2021_02/162751117" TargetMode="External" /><Relationship Id="rId5" Type="http://schemas.openxmlformats.org/officeDocument/2006/relationships/hyperlink" Target="https://podminky.urs.cz/item/CS_URS_2021_02/167151101" TargetMode="External" /><Relationship Id="rId6" Type="http://schemas.openxmlformats.org/officeDocument/2006/relationships/hyperlink" Target="https://podminky.urs.cz/item/CS_URS_2021_02/171201231" TargetMode="External" /><Relationship Id="rId7" Type="http://schemas.openxmlformats.org/officeDocument/2006/relationships/hyperlink" Target="https://podminky.urs.cz/item/CS_URS_2021_02/171251201" TargetMode="External" /><Relationship Id="rId8" Type="http://schemas.openxmlformats.org/officeDocument/2006/relationships/hyperlink" Target="https://podminky.urs.cz/item/CS_URS_2021_02/174151101" TargetMode="External" /><Relationship Id="rId9" Type="http://schemas.openxmlformats.org/officeDocument/2006/relationships/hyperlink" Target="https://podminky.urs.cz/item/CS_URS_2021_02/175151101" TargetMode="External" /><Relationship Id="rId10" Type="http://schemas.openxmlformats.org/officeDocument/2006/relationships/hyperlink" Target="https://podminky.urs.cz/item/CS_URS_2021_02/359901212" TargetMode="External" /><Relationship Id="rId11" Type="http://schemas.openxmlformats.org/officeDocument/2006/relationships/hyperlink" Target="https://podminky.urs.cz/item/CS_URS_2021_02/451573111" TargetMode="External" /><Relationship Id="rId12" Type="http://schemas.openxmlformats.org/officeDocument/2006/relationships/hyperlink" Target="https://podminky.urs.cz/item/CS_URS_2021_02/871211211" TargetMode="External" /><Relationship Id="rId13" Type="http://schemas.openxmlformats.org/officeDocument/2006/relationships/hyperlink" Target="https://podminky.urs.cz/item/CS_URS_2021_02/894812313" TargetMode="External" /><Relationship Id="rId14" Type="http://schemas.openxmlformats.org/officeDocument/2006/relationships/hyperlink" Target="https://podminky.urs.cz/item/CS_URS_2021_02/894812332" TargetMode="External" /><Relationship Id="rId15" Type="http://schemas.openxmlformats.org/officeDocument/2006/relationships/hyperlink" Target="https://podminky.urs.cz/item/CS_URS_2021_02/894812339" TargetMode="External" /><Relationship Id="rId16" Type="http://schemas.openxmlformats.org/officeDocument/2006/relationships/hyperlink" Target="https://podminky.urs.cz/item/CS_URS_2021_02/894812356" TargetMode="External" /><Relationship Id="rId17" Type="http://schemas.openxmlformats.org/officeDocument/2006/relationships/hyperlink" Target="https://podminky.urs.cz/item/CS_URS_2021_02/897171111" TargetMode="External" /><Relationship Id="rId18" Type="http://schemas.openxmlformats.org/officeDocument/2006/relationships/hyperlink" Target="https://podminky.urs.cz/item/CS_URS_2021_02/899722113" TargetMode="External" /><Relationship Id="rId19" Type="http://schemas.openxmlformats.org/officeDocument/2006/relationships/hyperlink" Target="https://podminky.urs.cz/item/CS_URS_2021_02/713463131" TargetMode="External" /><Relationship Id="rId20" Type="http://schemas.openxmlformats.org/officeDocument/2006/relationships/hyperlink" Target="https://podminky.urs.cz/item/CS_URS_2021_02/713463211" TargetMode="External" /><Relationship Id="rId21" Type="http://schemas.openxmlformats.org/officeDocument/2006/relationships/hyperlink" Target="https://podminky.urs.cz/item/CS_URS_2021_02/713463212" TargetMode="External" /><Relationship Id="rId22" Type="http://schemas.openxmlformats.org/officeDocument/2006/relationships/hyperlink" Target="https://podminky.urs.cz/item/CS_URS_2021_02/998713201" TargetMode="External" /><Relationship Id="rId23" Type="http://schemas.openxmlformats.org/officeDocument/2006/relationships/hyperlink" Target="https://podminky.urs.cz/item/CS_URS_2021_02/721173315" TargetMode="External" /><Relationship Id="rId24" Type="http://schemas.openxmlformats.org/officeDocument/2006/relationships/hyperlink" Target="https://podminky.urs.cz/item/CS_URS_2021_02/721173316" TargetMode="External" /><Relationship Id="rId25" Type="http://schemas.openxmlformats.org/officeDocument/2006/relationships/hyperlink" Target="https://podminky.urs.cz/item/CS_URS_2021_02/721173401" TargetMode="External" /><Relationship Id="rId26" Type="http://schemas.openxmlformats.org/officeDocument/2006/relationships/hyperlink" Target="https://podminky.urs.cz/item/CS_URS_2021_02/721173402" TargetMode="External" /><Relationship Id="rId27" Type="http://schemas.openxmlformats.org/officeDocument/2006/relationships/hyperlink" Target="https://podminky.urs.cz/item/CS_URS_2021_02/721174024" TargetMode="External" /><Relationship Id="rId28" Type="http://schemas.openxmlformats.org/officeDocument/2006/relationships/hyperlink" Target="https://podminky.urs.cz/item/CS_URS_2021_02/721174025" TargetMode="External" /><Relationship Id="rId29" Type="http://schemas.openxmlformats.org/officeDocument/2006/relationships/hyperlink" Target="https://podminky.urs.cz/item/CS_URS_2021_02/721174042" TargetMode="External" /><Relationship Id="rId30" Type="http://schemas.openxmlformats.org/officeDocument/2006/relationships/hyperlink" Target="https://podminky.urs.cz/item/CS_URS_2021_02/721174043" TargetMode="External" /><Relationship Id="rId31" Type="http://schemas.openxmlformats.org/officeDocument/2006/relationships/hyperlink" Target="https://podminky.urs.cz/item/CS_URS_2021_02/721174045" TargetMode="External" /><Relationship Id="rId32" Type="http://schemas.openxmlformats.org/officeDocument/2006/relationships/hyperlink" Target="https://podminky.urs.cz/item/CS_URS_2021_02/721175211" TargetMode="External" /><Relationship Id="rId33" Type="http://schemas.openxmlformats.org/officeDocument/2006/relationships/hyperlink" Target="https://podminky.urs.cz/item/CS_URS_2021_02/721194105" TargetMode="External" /><Relationship Id="rId34" Type="http://schemas.openxmlformats.org/officeDocument/2006/relationships/hyperlink" Target="https://podminky.urs.cz/item/CS_URS_2021_02/721194109" TargetMode="External" /><Relationship Id="rId35" Type="http://schemas.openxmlformats.org/officeDocument/2006/relationships/hyperlink" Target="https://podminky.urs.cz/item/CS_URS_2021_02/721211403" TargetMode="External" /><Relationship Id="rId36" Type="http://schemas.openxmlformats.org/officeDocument/2006/relationships/hyperlink" Target="https://podminky.urs.cz/item/CS_URS_2021_02/721211422" TargetMode="External" /><Relationship Id="rId37" Type="http://schemas.openxmlformats.org/officeDocument/2006/relationships/hyperlink" Target="https://podminky.urs.cz/item/CS_URS_2021_02/721242115" TargetMode="External" /><Relationship Id="rId38" Type="http://schemas.openxmlformats.org/officeDocument/2006/relationships/hyperlink" Target="https://podminky.urs.cz/item/CS_URS_2021_02/998721201" TargetMode="External" /><Relationship Id="rId39" Type="http://schemas.openxmlformats.org/officeDocument/2006/relationships/hyperlink" Target="https://podminky.urs.cz/item/CS_URS_2021_02/722130233" TargetMode="External" /><Relationship Id="rId40" Type="http://schemas.openxmlformats.org/officeDocument/2006/relationships/hyperlink" Target="https://podminky.urs.cz/item/CS_URS_2021_02/722175001" TargetMode="External" /><Relationship Id="rId41" Type="http://schemas.openxmlformats.org/officeDocument/2006/relationships/hyperlink" Target="https://podminky.urs.cz/item/CS_URS_2021_02/722175002" TargetMode="External" /><Relationship Id="rId42" Type="http://schemas.openxmlformats.org/officeDocument/2006/relationships/hyperlink" Target="https://podminky.urs.cz/item/CS_URS_2021_02/722175003" TargetMode="External" /><Relationship Id="rId43" Type="http://schemas.openxmlformats.org/officeDocument/2006/relationships/hyperlink" Target="https://podminky.urs.cz/item/CS_URS_2021_02/722175004" TargetMode="External" /><Relationship Id="rId44" Type="http://schemas.openxmlformats.org/officeDocument/2006/relationships/hyperlink" Target="https://podminky.urs.cz/item/CS_URS_2021_02/722175005" TargetMode="External" /><Relationship Id="rId45" Type="http://schemas.openxmlformats.org/officeDocument/2006/relationships/hyperlink" Target="https://podminky.urs.cz/item/CS_URS_2021_02/722175006" TargetMode="External" /><Relationship Id="rId46" Type="http://schemas.openxmlformats.org/officeDocument/2006/relationships/hyperlink" Target="https://podminky.urs.cz/item/CS_URS_2021_02/722175007" TargetMode="External" /><Relationship Id="rId47" Type="http://schemas.openxmlformats.org/officeDocument/2006/relationships/hyperlink" Target="https://podminky.urs.cz/item/CS_URS_2021_02/722190401" TargetMode="External" /><Relationship Id="rId48" Type="http://schemas.openxmlformats.org/officeDocument/2006/relationships/hyperlink" Target="https://podminky.urs.cz/item/CS_URS_2021_02/722221134" TargetMode="External" /><Relationship Id="rId49" Type="http://schemas.openxmlformats.org/officeDocument/2006/relationships/hyperlink" Target="https://podminky.urs.cz/item/CS_URS_2021_02/722232043" TargetMode="External" /><Relationship Id="rId50" Type="http://schemas.openxmlformats.org/officeDocument/2006/relationships/hyperlink" Target="https://podminky.urs.cz/item/CS_URS_2021_02/722232044" TargetMode="External" /><Relationship Id="rId51" Type="http://schemas.openxmlformats.org/officeDocument/2006/relationships/hyperlink" Target="https://podminky.urs.cz/item/CS_URS_2021_02/722232045" TargetMode="External" /><Relationship Id="rId52" Type="http://schemas.openxmlformats.org/officeDocument/2006/relationships/hyperlink" Target="https://podminky.urs.cz/item/CS_URS_2021_02/722232048" TargetMode="External" /><Relationship Id="rId53" Type="http://schemas.openxmlformats.org/officeDocument/2006/relationships/hyperlink" Target="https://podminky.urs.cz/item/CS_URS_2021_02/722262301" TargetMode="External" /><Relationship Id="rId54" Type="http://schemas.openxmlformats.org/officeDocument/2006/relationships/hyperlink" Target="https://podminky.urs.cz/item/CS_URS_2021_02/722290226" TargetMode="External" /><Relationship Id="rId55" Type="http://schemas.openxmlformats.org/officeDocument/2006/relationships/hyperlink" Target="https://podminky.urs.cz/item/CS_URS_2021_02/722290234" TargetMode="External" /><Relationship Id="rId56" Type="http://schemas.openxmlformats.org/officeDocument/2006/relationships/hyperlink" Target="https://podminky.urs.cz/item/CS_URS_2021_02/998722201" TargetMode="External" /><Relationship Id="rId57" Type="http://schemas.openxmlformats.org/officeDocument/2006/relationships/hyperlink" Target="https://podminky.urs.cz/item/CS_URS_2021_02/723150365" TargetMode="External" /><Relationship Id="rId58" Type="http://schemas.openxmlformats.org/officeDocument/2006/relationships/hyperlink" Target="https://podminky.urs.cz/item/CS_URS_2021_02/723181023" TargetMode="External" /><Relationship Id="rId59" Type="http://schemas.openxmlformats.org/officeDocument/2006/relationships/hyperlink" Target="https://podminky.urs.cz/item/CS_URS_2021_02/723231162" TargetMode="External" /><Relationship Id="rId60" Type="http://schemas.openxmlformats.org/officeDocument/2006/relationships/hyperlink" Target="https://podminky.urs.cz/item/CS_URS_2021_02/723290821" TargetMode="External" /><Relationship Id="rId61" Type="http://schemas.openxmlformats.org/officeDocument/2006/relationships/hyperlink" Target="https://podminky.urs.cz/item/CS_URS_2021_02/733290801" TargetMode="External" /><Relationship Id="rId62" Type="http://schemas.openxmlformats.org/officeDocument/2006/relationships/hyperlink" Target="https://podminky.urs.cz/item/CS_URS_2021_02/998723201" TargetMode="External" /><Relationship Id="rId63" Type="http://schemas.openxmlformats.org/officeDocument/2006/relationships/hyperlink" Target="https://podminky.urs.cz/item/CS_URS_2021_02/725112022" TargetMode="External" /><Relationship Id="rId64" Type="http://schemas.openxmlformats.org/officeDocument/2006/relationships/hyperlink" Target="https://podminky.urs.cz/item/CS_URS_2021_02/725121525" TargetMode="External" /><Relationship Id="rId65" Type="http://schemas.openxmlformats.org/officeDocument/2006/relationships/hyperlink" Target="https://podminky.urs.cz/item/CS_URS_2021_02/725211603" TargetMode="External" /><Relationship Id="rId66" Type="http://schemas.openxmlformats.org/officeDocument/2006/relationships/hyperlink" Target="https://podminky.urs.cz/item/CS_URS_2021_02/725211681" TargetMode="External" /><Relationship Id="rId67" Type="http://schemas.openxmlformats.org/officeDocument/2006/relationships/hyperlink" Target="https://podminky.urs.cz/item/CS_URS_2021_02/725231203" TargetMode="External" /><Relationship Id="rId68" Type="http://schemas.openxmlformats.org/officeDocument/2006/relationships/hyperlink" Target="https://podminky.urs.cz/item/CS_URS_2021_02/725331111" TargetMode="External" /><Relationship Id="rId69" Type="http://schemas.openxmlformats.org/officeDocument/2006/relationships/hyperlink" Target="https://podminky.urs.cz/item/CS_URS_2021_02/725813111" TargetMode="External" /><Relationship Id="rId70" Type="http://schemas.openxmlformats.org/officeDocument/2006/relationships/hyperlink" Target="https://podminky.urs.cz/item/CS_URS_2021_02/725821325" TargetMode="External" /><Relationship Id="rId71" Type="http://schemas.openxmlformats.org/officeDocument/2006/relationships/hyperlink" Target="https://podminky.urs.cz/item/CS_URS_2021_02/725822611" TargetMode="External" /><Relationship Id="rId72" Type="http://schemas.openxmlformats.org/officeDocument/2006/relationships/hyperlink" Target="https://podminky.urs.cz/item/CS_URS_2021_02/725822613" TargetMode="External" /><Relationship Id="rId73" Type="http://schemas.openxmlformats.org/officeDocument/2006/relationships/hyperlink" Target="https://podminky.urs.cz/item/CS_URS_2021_02/725823112" TargetMode="External" /><Relationship Id="rId74" Type="http://schemas.openxmlformats.org/officeDocument/2006/relationships/hyperlink" Target="https://podminky.urs.cz/item/CS_URS_2021_02/725841333" TargetMode="External" /><Relationship Id="rId75" Type="http://schemas.openxmlformats.org/officeDocument/2006/relationships/hyperlink" Target="https://podminky.urs.cz/item/CS_URS_2021_02/725861102" TargetMode="External" /><Relationship Id="rId76" Type="http://schemas.openxmlformats.org/officeDocument/2006/relationships/hyperlink" Target="https://podminky.urs.cz/item/CS_URS_2021_02/725862103" TargetMode="External" /><Relationship Id="rId77" Type="http://schemas.openxmlformats.org/officeDocument/2006/relationships/hyperlink" Target="https://podminky.urs.cz/item/CS_URS_2021_02/998725201" TargetMode="External" /><Relationship Id="rId78" Type="http://schemas.openxmlformats.org/officeDocument/2006/relationships/hyperlink" Target="https://podminky.urs.cz/item/CS_URS_2021_02/726111011" TargetMode="External" /><Relationship Id="rId79" Type="http://schemas.openxmlformats.org/officeDocument/2006/relationships/hyperlink" Target="https://podminky.urs.cz/item/CS_URS_2021_02/726111031" TargetMode="External" /><Relationship Id="rId80" Type="http://schemas.openxmlformats.org/officeDocument/2006/relationships/hyperlink" Target="https://podminky.urs.cz/item/CS_URS_2021_02/998726211" TargetMode="External" /><Relationship Id="rId81" Type="http://schemas.openxmlformats.org/officeDocument/2006/relationships/hyperlink" Target="https://podminky.urs.cz/item/CS_URS_2021_02/HZS2491" TargetMode="External" /><Relationship Id="rId82" Type="http://schemas.openxmlformats.org/officeDocument/2006/relationships/hyperlink" Target="https://podminky.urs.cz/item/CS_URS_2021_02/012103000" TargetMode="External" /><Relationship Id="rId83" Type="http://schemas.openxmlformats.org/officeDocument/2006/relationships/hyperlink" Target="https://podminky.urs.cz/item/CS_URS_2021_02/013254000" TargetMode="External" /><Relationship Id="rId8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102" TargetMode="External" /><Relationship Id="rId2" Type="http://schemas.openxmlformats.org/officeDocument/2006/relationships/hyperlink" Target="https://podminky.urs.cz/item/CS_URS_2021_02/162351103" TargetMode="External" /><Relationship Id="rId3" Type="http://schemas.openxmlformats.org/officeDocument/2006/relationships/hyperlink" Target="https://podminky.urs.cz/item/CS_URS_2021_02/162751117" TargetMode="External" /><Relationship Id="rId4" Type="http://schemas.openxmlformats.org/officeDocument/2006/relationships/hyperlink" Target="https://podminky.urs.cz/item/CS_URS_2021_02/167151101" TargetMode="External" /><Relationship Id="rId5" Type="http://schemas.openxmlformats.org/officeDocument/2006/relationships/hyperlink" Target="https://podminky.urs.cz/item/CS_URS_2021_02/171201231" TargetMode="External" /><Relationship Id="rId6" Type="http://schemas.openxmlformats.org/officeDocument/2006/relationships/hyperlink" Target="https://podminky.urs.cz/item/CS_URS_2021_02/171251201" TargetMode="External" /><Relationship Id="rId7" Type="http://schemas.openxmlformats.org/officeDocument/2006/relationships/hyperlink" Target="https://podminky.urs.cz/item/CS_URS_2021_02/174151101" TargetMode="External" /><Relationship Id="rId8" Type="http://schemas.openxmlformats.org/officeDocument/2006/relationships/hyperlink" Target="https://podminky.urs.cz/item/CS_URS_2021_02/175151101" TargetMode="External" /><Relationship Id="rId9" Type="http://schemas.openxmlformats.org/officeDocument/2006/relationships/hyperlink" Target="https://podminky.urs.cz/item/CS_URS_2021_02/451573111" TargetMode="External" /><Relationship Id="rId10" Type="http://schemas.openxmlformats.org/officeDocument/2006/relationships/hyperlink" Target="https://podminky.urs.cz/item/CS_URS_2021_02/713463131" TargetMode="External" /><Relationship Id="rId11" Type="http://schemas.openxmlformats.org/officeDocument/2006/relationships/hyperlink" Target="https://podminky.urs.cz/item/CS_URS_2021_02/713463211" TargetMode="External" /><Relationship Id="rId12" Type="http://schemas.openxmlformats.org/officeDocument/2006/relationships/hyperlink" Target="https://podminky.urs.cz/item/CS_URS_2021_02/998713201" TargetMode="External" /><Relationship Id="rId13" Type="http://schemas.openxmlformats.org/officeDocument/2006/relationships/hyperlink" Target="https://podminky.urs.cz/item/CS_URS_2021_02/732890801" TargetMode="External" /><Relationship Id="rId14" Type="http://schemas.openxmlformats.org/officeDocument/2006/relationships/hyperlink" Target="https://podminky.urs.cz/item/CS_URS_2021_02/733120826" TargetMode="External" /><Relationship Id="rId15" Type="http://schemas.openxmlformats.org/officeDocument/2006/relationships/hyperlink" Target="https://podminky.urs.cz/item/CS_URS_2021_02/733121124" TargetMode="External" /><Relationship Id="rId16" Type="http://schemas.openxmlformats.org/officeDocument/2006/relationships/hyperlink" Target="https://podminky.urs.cz/item/CS_URS_2021_02/733190225" TargetMode="External" /><Relationship Id="rId17" Type="http://schemas.openxmlformats.org/officeDocument/2006/relationships/hyperlink" Target="https://podminky.urs.cz/item/CS_URS_2021_02/733223202" TargetMode="External" /><Relationship Id="rId18" Type="http://schemas.openxmlformats.org/officeDocument/2006/relationships/hyperlink" Target="https://podminky.urs.cz/item/CS_URS_2021_02/733223203" TargetMode="External" /><Relationship Id="rId19" Type="http://schemas.openxmlformats.org/officeDocument/2006/relationships/hyperlink" Target="https://podminky.urs.cz/item/CS_URS_2021_02/733223204" TargetMode="External" /><Relationship Id="rId20" Type="http://schemas.openxmlformats.org/officeDocument/2006/relationships/hyperlink" Target="https://podminky.urs.cz/item/CS_URS_2021_02/733223205" TargetMode="External" /><Relationship Id="rId21" Type="http://schemas.openxmlformats.org/officeDocument/2006/relationships/hyperlink" Target="https://podminky.urs.cz/item/CS_URS_2021_02/733223206" TargetMode="External" /><Relationship Id="rId22" Type="http://schemas.openxmlformats.org/officeDocument/2006/relationships/hyperlink" Target="https://podminky.urs.cz/item/CS_URS_2021_02/733223207" TargetMode="External" /><Relationship Id="rId23" Type="http://schemas.openxmlformats.org/officeDocument/2006/relationships/hyperlink" Target="https://podminky.urs.cz/item/CS_URS_2021_02/733223208" TargetMode="External" /><Relationship Id="rId24" Type="http://schemas.openxmlformats.org/officeDocument/2006/relationships/hyperlink" Target="https://podminky.urs.cz/item/CS_URS_2021_02/733291101" TargetMode="External" /><Relationship Id="rId25" Type="http://schemas.openxmlformats.org/officeDocument/2006/relationships/hyperlink" Target="https://podminky.urs.cz/item/CS_URS_2021_02/733291102" TargetMode="External" /><Relationship Id="rId26" Type="http://schemas.openxmlformats.org/officeDocument/2006/relationships/hyperlink" Target="https://podminky.urs.cz/item/CS_URS_2021_02/733391103" TargetMode="External" /><Relationship Id="rId27" Type="http://schemas.openxmlformats.org/officeDocument/2006/relationships/hyperlink" Target="https://podminky.urs.cz/item/CS_URS_2021_02/733890801" TargetMode="External" /><Relationship Id="rId28" Type="http://schemas.openxmlformats.org/officeDocument/2006/relationships/hyperlink" Target="https://podminky.urs.cz/item/CS_URS_2021_02/998733201" TargetMode="External" /><Relationship Id="rId29" Type="http://schemas.openxmlformats.org/officeDocument/2006/relationships/hyperlink" Target="https://podminky.urs.cz/item/CS_URS_2021_02/734221545" TargetMode="External" /><Relationship Id="rId30" Type="http://schemas.openxmlformats.org/officeDocument/2006/relationships/hyperlink" Target="https://podminky.urs.cz/item/CS_URS_2021_02/734261712" TargetMode="External" /><Relationship Id="rId31" Type="http://schemas.openxmlformats.org/officeDocument/2006/relationships/hyperlink" Target="https://podminky.urs.cz/item/CS_URS_2021_02/734291248" TargetMode="External" /><Relationship Id="rId32" Type="http://schemas.openxmlformats.org/officeDocument/2006/relationships/hyperlink" Target="https://podminky.urs.cz/item/CS_URS_2021_02/734292719" TargetMode="External" /><Relationship Id="rId33" Type="http://schemas.openxmlformats.org/officeDocument/2006/relationships/hyperlink" Target="https://podminky.urs.cz/item/CS_URS_2021_02/998734201" TargetMode="External" /><Relationship Id="rId34" Type="http://schemas.openxmlformats.org/officeDocument/2006/relationships/hyperlink" Target="https://podminky.urs.cz/item/CS_URS_2021_02/735151273" TargetMode="External" /><Relationship Id="rId35" Type="http://schemas.openxmlformats.org/officeDocument/2006/relationships/hyperlink" Target="https://podminky.urs.cz/item/CS_URS_2021_02/735151275" TargetMode="External" /><Relationship Id="rId36" Type="http://schemas.openxmlformats.org/officeDocument/2006/relationships/hyperlink" Target="https://podminky.urs.cz/item/CS_URS_2021_02/735151277" TargetMode="External" /><Relationship Id="rId37" Type="http://schemas.openxmlformats.org/officeDocument/2006/relationships/hyperlink" Target="https://podminky.urs.cz/item/CS_URS_2021_02/735151279" TargetMode="External" /><Relationship Id="rId38" Type="http://schemas.openxmlformats.org/officeDocument/2006/relationships/hyperlink" Target="https://podminky.urs.cz/item/CS_URS_2021_02/735151280" TargetMode="External" /><Relationship Id="rId39" Type="http://schemas.openxmlformats.org/officeDocument/2006/relationships/hyperlink" Target="https://podminky.urs.cz/item/CS_URS_2021_02/735151477" TargetMode="External" /><Relationship Id="rId40" Type="http://schemas.openxmlformats.org/officeDocument/2006/relationships/hyperlink" Target="https://podminky.urs.cz/item/CS_URS_2021_02/735151478" TargetMode="External" /><Relationship Id="rId41" Type="http://schemas.openxmlformats.org/officeDocument/2006/relationships/hyperlink" Target="https://podminky.urs.cz/item/CS_URS_2021_02/735151573" TargetMode="External" /><Relationship Id="rId42" Type="http://schemas.openxmlformats.org/officeDocument/2006/relationships/hyperlink" Target="https://podminky.urs.cz/item/CS_URS_2021_02/735151576" TargetMode="External" /><Relationship Id="rId43" Type="http://schemas.openxmlformats.org/officeDocument/2006/relationships/hyperlink" Target="https://podminky.urs.cz/item/CS_URS_2021_02/735151593" TargetMode="External" /><Relationship Id="rId44" Type="http://schemas.openxmlformats.org/officeDocument/2006/relationships/hyperlink" Target="https://podminky.urs.cz/item/CS_URS_2021_02/998735201" TargetMode="External" /><Relationship Id="rId45" Type="http://schemas.openxmlformats.org/officeDocument/2006/relationships/hyperlink" Target="https://podminky.urs.cz/item/CS_URS_2021_02/783614561" TargetMode="External" /><Relationship Id="rId46" Type="http://schemas.openxmlformats.org/officeDocument/2006/relationships/hyperlink" Target="https://podminky.urs.cz/item/CS_URS_2021_02/HZS2491" TargetMode="External" /><Relationship Id="rId47" Type="http://schemas.openxmlformats.org/officeDocument/2006/relationships/hyperlink" Target="https://podminky.urs.cz/item/CS_URS_2021_02/013254000" TargetMode="External" /><Relationship Id="rId4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7211" TargetMode="External" /><Relationship Id="rId2" Type="http://schemas.openxmlformats.org/officeDocument/2006/relationships/hyperlink" Target="https://podminky.urs.cz/item/CS_URS_2022_01/113154253" TargetMode="External" /><Relationship Id="rId3" Type="http://schemas.openxmlformats.org/officeDocument/2006/relationships/hyperlink" Target="https://podminky.urs.cz/item/CS_URS_2022_01/311311972" TargetMode="External" /><Relationship Id="rId4" Type="http://schemas.openxmlformats.org/officeDocument/2006/relationships/hyperlink" Target="https://podminky.urs.cz/item/CS_URS_2022_01/311351131" TargetMode="External" /><Relationship Id="rId5" Type="http://schemas.openxmlformats.org/officeDocument/2006/relationships/hyperlink" Target="https://podminky.urs.cz/item/CS_URS_2022_01/311361821" TargetMode="External" /><Relationship Id="rId6" Type="http://schemas.openxmlformats.org/officeDocument/2006/relationships/hyperlink" Target="https://podminky.urs.cz/item/CS_URS_2022_01/565155101" TargetMode="External" /><Relationship Id="rId7" Type="http://schemas.openxmlformats.org/officeDocument/2006/relationships/hyperlink" Target="https://podminky.urs.cz/item/CS_URS_2022_01/573111111" TargetMode="External" /><Relationship Id="rId8" Type="http://schemas.openxmlformats.org/officeDocument/2006/relationships/hyperlink" Target="https://podminky.urs.cz/item/CS_URS_2022_01/573211107" TargetMode="External" /><Relationship Id="rId9" Type="http://schemas.openxmlformats.org/officeDocument/2006/relationships/hyperlink" Target="https://podminky.urs.cz/item/CS_URS_2022_01/577134111" TargetMode="External" /><Relationship Id="rId10" Type="http://schemas.openxmlformats.org/officeDocument/2006/relationships/hyperlink" Target="https://podminky.urs.cz/item/CS_URS_2022_01/997221611" TargetMode="External" /><Relationship Id="rId11" Type="http://schemas.openxmlformats.org/officeDocument/2006/relationships/hyperlink" Target="https://podminky.urs.cz/item/CS_URS_2022_01/998225111" TargetMode="External" /><Relationship Id="rId12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0001000" TargetMode="External" /><Relationship Id="rId2" Type="http://schemas.openxmlformats.org/officeDocument/2006/relationships/hyperlink" Target="https://podminky.urs.cz/item/CS_URS_2022_01/012002000" TargetMode="External" /><Relationship Id="rId3" Type="http://schemas.openxmlformats.org/officeDocument/2006/relationships/hyperlink" Target="https://podminky.urs.cz/item/CS_URS_2022_01/013002000" TargetMode="External" /><Relationship Id="rId4" Type="http://schemas.openxmlformats.org/officeDocument/2006/relationships/hyperlink" Target="https://podminky.urs.cz/item/CS_URS_2022_01/013254000" TargetMode="External" /><Relationship Id="rId5" Type="http://schemas.openxmlformats.org/officeDocument/2006/relationships/hyperlink" Target="https://podminky.urs.cz/item/CS_URS_2022_01/030001000" TargetMode="External" /><Relationship Id="rId6" Type="http://schemas.openxmlformats.org/officeDocument/2006/relationships/hyperlink" Target="https://podminky.urs.cz/item/CS_URS_2022_01/031203000" TargetMode="External" /><Relationship Id="rId7" Type="http://schemas.openxmlformats.org/officeDocument/2006/relationships/hyperlink" Target="https://podminky.urs.cz/item/CS_URS_2022_01/033103000" TargetMode="External" /><Relationship Id="rId8" Type="http://schemas.openxmlformats.org/officeDocument/2006/relationships/hyperlink" Target="https://podminky.urs.cz/item/CS_URS_2022_01/034103000" TargetMode="External" /><Relationship Id="rId9" Type="http://schemas.openxmlformats.org/officeDocument/2006/relationships/hyperlink" Target="https://podminky.urs.cz/item/CS_URS_2022_01/034503000" TargetMode="External" /><Relationship Id="rId10" Type="http://schemas.openxmlformats.org/officeDocument/2006/relationships/hyperlink" Target="https://podminky.urs.cz/item/CS_URS_2022_01/039103000" TargetMode="External" /><Relationship Id="rId11" Type="http://schemas.openxmlformats.org/officeDocument/2006/relationships/hyperlink" Target="https://podminky.urs.cz/item/CS_URS_2022_01/042503000" TargetMode="External" /><Relationship Id="rId12" Type="http://schemas.openxmlformats.org/officeDocument/2006/relationships/hyperlink" Target="https://podminky.urs.cz/item/CS_URS_2022_01/043103000" TargetMode="External" /><Relationship Id="rId13" Type="http://schemas.openxmlformats.org/officeDocument/2006/relationships/hyperlink" Target="https://podminky.urs.cz/item/CS_URS_2022_01/043154000" TargetMode="External" /><Relationship Id="rId14" Type="http://schemas.openxmlformats.org/officeDocument/2006/relationships/hyperlink" Target="https://podminky.urs.cz/item/CS_URS_2022_01/065002000" TargetMode="External" /><Relationship Id="rId15" Type="http://schemas.openxmlformats.org/officeDocument/2006/relationships/hyperlink" Target="https://podminky.urs.cz/item/CS_URS_2022_01/070001000" TargetMode="External" /><Relationship Id="rId16" Type="http://schemas.openxmlformats.org/officeDocument/2006/relationships/hyperlink" Target="https://podminky.urs.cz/item/CS_URS_2022_01/072103001" TargetMode="External" /><Relationship Id="rId17" Type="http://schemas.openxmlformats.org/officeDocument/2006/relationships/hyperlink" Target="https://podminky.urs.cz/item/CS_URS_2022_01/090001000" TargetMode="External" /><Relationship Id="rId18" Type="http://schemas.openxmlformats.org/officeDocument/2006/relationships/hyperlink" Target="https://podminky.urs.cz/item/CS_URS_2022_01/091003000" TargetMode="External" /><Relationship Id="rId19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34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35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31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06521-VI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SPŠ a SOU Pelhřimov – Rekonstrukce dílen Křemešnická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Obec Pelhřimov [547492]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14. 1. 2022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Kraj Vysočina, Žižkova 1882/57, 586 01 Jihlava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INVENTE s.r.o., Žerotínova 483/1, 370 04 České Bud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ROUND(AG55+AG56+AG67+AG68,2)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ROUND(AS55+AS56+AS67+AS68,2)</f>
        <v>0</v>
      </c>
      <c r="AT54" s="108">
        <f>ROUND(SUM(AV54:AW54),2)</f>
        <v>0</v>
      </c>
      <c r="AU54" s="109">
        <f>ROUND(AU55+AU56+AU67+AU68,5)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ROUND(AZ55+AZ56+AZ67+AZ68,2)</f>
        <v>0</v>
      </c>
      <c r="BA54" s="108">
        <f>ROUND(BA55+BA56+BA67+BA68,2)</f>
        <v>0</v>
      </c>
      <c r="BB54" s="108">
        <f>ROUND(BB55+BB56+BB67+BB68,2)</f>
        <v>0</v>
      </c>
      <c r="BC54" s="108">
        <f>ROUND(BC55+BC56+BC67+BC68,2)</f>
        <v>0</v>
      </c>
      <c r="BD54" s="110">
        <f>ROUND(BD55+BD56+BD67+BD68,2)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16.5" customHeight="1">
      <c r="A55" s="113" t="s">
        <v>78</v>
      </c>
      <c r="B55" s="114"/>
      <c r="C55" s="115"/>
      <c r="D55" s="116" t="s">
        <v>79</v>
      </c>
      <c r="E55" s="116"/>
      <c r="F55" s="116"/>
      <c r="G55" s="116"/>
      <c r="H55" s="116"/>
      <c r="I55" s="117"/>
      <c r="J55" s="116" t="s">
        <v>80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'SO_01 - Demolice stávajíc...'!J30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81</v>
      </c>
      <c r="AR55" s="120"/>
      <c r="AS55" s="121">
        <v>0</v>
      </c>
      <c r="AT55" s="122">
        <f>ROUND(SUM(AV55:AW55),2)</f>
        <v>0</v>
      </c>
      <c r="AU55" s="123">
        <f>'SO_01 - Demolice stávajíc...'!P103</f>
        <v>0</v>
      </c>
      <c r="AV55" s="122">
        <f>'SO_01 - Demolice stávajíc...'!J33</f>
        <v>0</v>
      </c>
      <c r="AW55" s="122">
        <f>'SO_01 - Demolice stávajíc...'!J34</f>
        <v>0</v>
      </c>
      <c r="AX55" s="122">
        <f>'SO_01 - Demolice stávajíc...'!J35</f>
        <v>0</v>
      </c>
      <c r="AY55" s="122">
        <f>'SO_01 - Demolice stávajíc...'!J36</f>
        <v>0</v>
      </c>
      <c r="AZ55" s="122">
        <f>'SO_01 - Demolice stávajíc...'!F33</f>
        <v>0</v>
      </c>
      <c r="BA55" s="122">
        <f>'SO_01 - Demolice stávajíc...'!F34</f>
        <v>0</v>
      </c>
      <c r="BB55" s="122">
        <f>'SO_01 - Demolice stávajíc...'!F35</f>
        <v>0</v>
      </c>
      <c r="BC55" s="122">
        <f>'SO_01 - Demolice stávajíc...'!F36</f>
        <v>0</v>
      </c>
      <c r="BD55" s="124">
        <f>'SO_01 - Demolice stávajíc...'!F37</f>
        <v>0</v>
      </c>
      <c r="BE55" s="7"/>
      <c r="BT55" s="125" t="s">
        <v>82</v>
      </c>
      <c r="BV55" s="125" t="s">
        <v>76</v>
      </c>
      <c r="BW55" s="125" t="s">
        <v>83</v>
      </c>
      <c r="BX55" s="125" t="s">
        <v>5</v>
      </c>
      <c r="CL55" s="125" t="s">
        <v>19</v>
      </c>
      <c r="CM55" s="125" t="s">
        <v>84</v>
      </c>
    </row>
    <row r="56" s="7" customFormat="1" ht="16.5" customHeight="1">
      <c r="A56" s="7"/>
      <c r="B56" s="114"/>
      <c r="C56" s="115"/>
      <c r="D56" s="116" t="s">
        <v>85</v>
      </c>
      <c r="E56" s="116"/>
      <c r="F56" s="116"/>
      <c r="G56" s="116"/>
      <c r="H56" s="116"/>
      <c r="I56" s="117"/>
      <c r="J56" s="116" t="s">
        <v>86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26">
        <f>ROUND(AG57+SUM(AG58:AG61)+AG65+AG66,2)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81</v>
      </c>
      <c r="AR56" s="120"/>
      <c r="AS56" s="121">
        <f>ROUND(AS57+SUM(AS58:AS61)+AS65+AS66,2)</f>
        <v>0</v>
      </c>
      <c r="AT56" s="122">
        <f>ROUND(SUM(AV56:AW56),2)</f>
        <v>0</v>
      </c>
      <c r="AU56" s="123">
        <f>ROUND(AU57+SUM(AU58:AU61)+AU65+AU66,5)</f>
        <v>0</v>
      </c>
      <c r="AV56" s="122">
        <f>ROUND(AZ56*L29,2)</f>
        <v>0</v>
      </c>
      <c r="AW56" s="122">
        <f>ROUND(BA56*L30,2)</f>
        <v>0</v>
      </c>
      <c r="AX56" s="122">
        <f>ROUND(BB56*L29,2)</f>
        <v>0</v>
      </c>
      <c r="AY56" s="122">
        <f>ROUND(BC56*L30,2)</f>
        <v>0</v>
      </c>
      <c r="AZ56" s="122">
        <f>ROUND(AZ57+SUM(AZ58:AZ61)+AZ65+AZ66,2)</f>
        <v>0</v>
      </c>
      <c r="BA56" s="122">
        <f>ROUND(BA57+SUM(BA58:BA61)+BA65+BA66,2)</f>
        <v>0</v>
      </c>
      <c r="BB56" s="122">
        <f>ROUND(BB57+SUM(BB58:BB61)+BB65+BB66,2)</f>
        <v>0</v>
      </c>
      <c r="BC56" s="122">
        <f>ROUND(BC57+SUM(BC58:BC61)+BC65+BC66,2)</f>
        <v>0</v>
      </c>
      <c r="BD56" s="124">
        <f>ROUND(BD57+SUM(BD58:BD61)+BD65+BD66,2)</f>
        <v>0</v>
      </c>
      <c r="BE56" s="7"/>
      <c r="BS56" s="125" t="s">
        <v>73</v>
      </c>
      <c r="BT56" s="125" t="s">
        <v>82</v>
      </c>
      <c r="BU56" s="125" t="s">
        <v>75</v>
      </c>
      <c r="BV56" s="125" t="s">
        <v>76</v>
      </c>
      <c r="BW56" s="125" t="s">
        <v>87</v>
      </c>
      <c r="BX56" s="125" t="s">
        <v>5</v>
      </c>
      <c r="CL56" s="125" t="s">
        <v>19</v>
      </c>
      <c r="CM56" s="125" t="s">
        <v>84</v>
      </c>
    </row>
    <row r="57" s="4" customFormat="1" ht="16.5" customHeight="1">
      <c r="A57" s="113" t="s">
        <v>78</v>
      </c>
      <c r="B57" s="65"/>
      <c r="C57" s="127"/>
      <c r="D57" s="127"/>
      <c r="E57" s="128" t="s">
        <v>88</v>
      </c>
      <c r="F57" s="128"/>
      <c r="G57" s="128"/>
      <c r="H57" s="128"/>
      <c r="I57" s="128"/>
      <c r="J57" s="127"/>
      <c r="K57" s="128" t="s">
        <v>89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'A - Stavební řešení'!J32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90</v>
      </c>
      <c r="AR57" s="67"/>
      <c r="AS57" s="131">
        <v>0</v>
      </c>
      <c r="AT57" s="132">
        <f>ROUND(SUM(AV57:AW57),2)</f>
        <v>0</v>
      </c>
      <c r="AU57" s="133">
        <f>'A - Stavební řešení'!P111</f>
        <v>0</v>
      </c>
      <c r="AV57" s="132">
        <f>'A - Stavební řešení'!J35</f>
        <v>0</v>
      </c>
      <c r="AW57" s="132">
        <f>'A - Stavební řešení'!J36</f>
        <v>0</v>
      </c>
      <c r="AX57" s="132">
        <f>'A - Stavební řešení'!J37</f>
        <v>0</v>
      </c>
      <c r="AY57" s="132">
        <f>'A - Stavební řešení'!J38</f>
        <v>0</v>
      </c>
      <c r="AZ57" s="132">
        <f>'A - Stavební řešení'!F35</f>
        <v>0</v>
      </c>
      <c r="BA57" s="132">
        <f>'A - Stavební řešení'!F36</f>
        <v>0</v>
      </c>
      <c r="BB57" s="132">
        <f>'A - Stavební řešení'!F37</f>
        <v>0</v>
      </c>
      <c r="BC57" s="132">
        <f>'A - Stavební řešení'!F38</f>
        <v>0</v>
      </c>
      <c r="BD57" s="134">
        <f>'A - Stavební řešení'!F39</f>
        <v>0</v>
      </c>
      <c r="BE57" s="4"/>
      <c r="BT57" s="135" t="s">
        <v>84</v>
      </c>
      <c r="BV57" s="135" t="s">
        <v>76</v>
      </c>
      <c r="BW57" s="135" t="s">
        <v>91</v>
      </c>
      <c r="BX57" s="135" t="s">
        <v>87</v>
      </c>
      <c r="CL57" s="135" t="s">
        <v>19</v>
      </c>
    </row>
    <row r="58" s="4" customFormat="1" ht="16.5" customHeight="1">
      <c r="A58" s="113" t="s">
        <v>78</v>
      </c>
      <c r="B58" s="65"/>
      <c r="C58" s="127"/>
      <c r="D58" s="127"/>
      <c r="E58" s="128" t="s">
        <v>92</v>
      </c>
      <c r="F58" s="128"/>
      <c r="G58" s="128"/>
      <c r="H58" s="128"/>
      <c r="I58" s="128"/>
      <c r="J58" s="127"/>
      <c r="K58" s="128" t="s">
        <v>93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'B - Zdravotně technické i...'!J32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90</v>
      </c>
      <c r="AR58" s="67"/>
      <c r="AS58" s="131">
        <v>0</v>
      </c>
      <c r="AT58" s="132">
        <f>ROUND(SUM(AV58:AW58),2)</f>
        <v>0</v>
      </c>
      <c r="AU58" s="133">
        <f>'B - Zdravotně technické i...'!P103</f>
        <v>0</v>
      </c>
      <c r="AV58" s="132">
        <f>'B - Zdravotně technické i...'!J35</f>
        <v>0</v>
      </c>
      <c r="AW58" s="132">
        <f>'B - Zdravotně technické i...'!J36</f>
        <v>0</v>
      </c>
      <c r="AX58" s="132">
        <f>'B - Zdravotně technické i...'!J37</f>
        <v>0</v>
      </c>
      <c r="AY58" s="132">
        <f>'B - Zdravotně technické i...'!J38</f>
        <v>0</v>
      </c>
      <c r="AZ58" s="132">
        <f>'B - Zdravotně technické i...'!F35</f>
        <v>0</v>
      </c>
      <c r="BA58" s="132">
        <f>'B - Zdravotně technické i...'!F36</f>
        <v>0</v>
      </c>
      <c r="BB58" s="132">
        <f>'B - Zdravotně technické i...'!F37</f>
        <v>0</v>
      </c>
      <c r="BC58" s="132">
        <f>'B - Zdravotně technické i...'!F38</f>
        <v>0</v>
      </c>
      <c r="BD58" s="134">
        <f>'B - Zdravotně technické i...'!F39</f>
        <v>0</v>
      </c>
      <c r="BE58" s="4"/>
      <c r="BT58" s="135" t="s">
        <v>84</v>
      </c>
      <c r="BV58" s="135" t="s">
        <v>76</v>
      </c>
      <c r="BW58" s="135" t="s">
        <v>94</v>
      </c>
      <c r="BX58" s="135" t="s">
        <v>87</v>
      </c>
      <c r="CL58" s="135" t="s">
        <v>19</v>
      </c>
    </row>
    <row r="59" s="4" customFormat="1" ht="16.5" customHeight="1">
      <c r="A59" s="113" t="s">
        <v>78</v>
      </c>
      <c r="B59" s="65"/>
      <c r="C59" s="127"/>
      <c r="D59" s="127"/>
      <c r="E59" s="128" t="s">
        <v>95</v>
      </c>
      <c r="F59" s="128"/>
      <c r="G59" s="128"/>
      <c r="H59" s="128"/>
      <c r="I59" s="128"/>
      <c r="J59" s="127"/>
      <c r="K59" s="128" t="s">
        <v>96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'C - Ústřední vytápění'!J32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90</v>
      </c>
      <c r="AR59" s="67"/>
      <c r="AS59" s="131">
        <v>0</v>
      </c>
      <c r="AT59" s="132">
        <f>ROUND(SUM(AV59:AW59),2)</f>
        <v>0</v>
      </c>
      <c r="AU59" s="133">
        <f>'C - Ústřední vytápění'!P101</f>
        <v>0</v>
      </c>
      <c r="AV59" s="132">
        <f>'C - Ústřední vytápění'!J35</f>
        <v>0</v>
      </c>
      <c r="AW59" s="132">
        <f>'C - Ústřední vytápění'!J36</f>
        <v>0</v>
      </c>
      <c r="AX59" s="132">
        <f>'C - Ústřední vytápění'!J37</f>
        <v>0</v>
      </c>
      <c r="AY59" s="132">
        <f>'C - Ústřední vytápění'!J38</f>
        <v>0</v>
      </c>
      <c r="AZ59" s="132">
        <f>'C - Ústřední vytápění'!F35</f>
        <v>0</v>
      </c>
      <c r="BA59" s="132">
        <f>'C - Ústřední vytápění'!F36</f>
        <v>0</v>
      </c>
      <c r="BB59" s="132">
        <f>'C - Ústřední vytápění'!F37</f>
        <v>0</v>
      </c>
      <c r="BC59" s="132">
        <f>'C - Ústřední vytápění'!F38</f>
        <v>0</v>
      </c>
      <c r="BD59" s="134">
        <f>'C - Ústřední vytápění'!F39</f>
        <v>0</v>
      </c>
      <c r="BE59" s="4"/>
      <c r="BT59" s="135" t="s">
        <v>84</v>
      </c>
      <c r="BV59" s="135" t="s">
        <v>76</v>
      </c>
      <c r="BW59" s="135" t="s">
        <v>97</v>
      </c>
      <c r="BX59" s="135" t="s">
        <v>87</v>
      </c>
      <c r="CL59" s="135" t="s">
        <v>19</v>
      </c>
    </row>
    <row r="60" s="4" customFormat="1" ht="16.5" customHeight="1">
      <c r="A60" s="113" t="s">
        <v>78</v>
      </c>
      <c r="B60" s="65"/>
      <c r="C60" s="127"/>
      <c r="D60" s="127"/>
      <c r="E60" s="128" t="s">
        <v>73</v>
      </c>
      <c r="F60" s="128"/>
      <c r="G60" s="128"/>
      <c r="H60" s="128"/>
      <c r="I60" s="128"/>
      <c r="J60" s="127"/>
      <c r="K60" s="128" t="s">
        <v>98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'D - Vzduchotechnika'!J32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90</v>
      </c>
      <c r="AR60" s="67"/>
      <c r="AS60" s="131">
        <v>0</v>
      </c>
      <c r="AT60" s="132">
        <f>ROUND(SUM(AV60:AW60),2)</f>
        <v>0</v>
      </c>
      <c r="AU60" s="133">
        <f>'D - Vzduchotechnika'!P92</f>
        <v>0</v>
      </c>
      <c r="AV60" s="132">
        <f>'D - Vzduchotechnika'!J35</f>
        <v>0</v>
      </c>
      <c r="AW60" s="132">
        <f>'D - Vzduchotechnika'!J36</f>
        <v>0</v>
      </c>
      <c r="AX60" s="132">
        <f>'D - Vzduchotechnika'!J37</f>
        <v>0</v>
      </c>
      <c r="AY60" s="132">
        <f>'D - Vzduchotechnika'!J38</f>
        <v>0</v>
      </c>
      <c r="AZ60" s="132">
        <f>'D - Vzduchotechnika'!F35</f>
        <v>0</v>
      </c>
      <c r="BA60" s="132">
        <f>'D - Vzduchotechnika'!F36</f>
        <v>0</v>
      </c>
      <c r="BB60" s="132">
        <f>'D - Vzduchotechnika'!F37</f>
        <v>0</v>
      </c>
      <c r="BC60" s="132">
        <f>'D - Vzduchotechnika'!F38</f>
        <v>0</v>
      </c>
      <c r="BD60" s="134">
        <f>'D - Vzduchotechnika'!F39</f>
        <v>0</v>
      </c>
      <c r="BE60" s="4"/>
      <c r="BT60" s="135" t="s">
        <v>84</v>
      </c>
      <c r="BV60" s="135" t="s">
        <v>76</v>
      </c>
      <c r="BW60" s="135" t="s">
        <v>99</v>
      </c>
      <c r="BX60" s="135" t="s">
        <v>87</v>
      </c>
      <c r="CL60" s="135" t="s">
        <v>19</v>
      </c>
    </row>
    <row r="61" s="4" customFormat="1" ht="16.5" customHeight="1">
      <c r="A61" s="4"/>
      <c r="B61" s="65"/>
      <c r="C61" s="127"/>
      <c r="D61" s="127"/>
      <c r="E61" s="128" t="s">
        <v>100</v>
      </c>
      <c r="F61" s="128"/>
      <c r="G61" s="128"/>
      <c r="H61" s="128"/>
      <c r="I61" s="128"/>
      <c r="J61" s="127"/>
      <c r="K61" s="128" t="s">
        <v>101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36">
        <f>ROUND(SUM(AG62:AG64),2)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90</v>
      </c>
      <c r="AR61" s="67"/>
      <c r="AS61" s="131">
        <f>ROUND(SUM(AS62:AS64),2)</f>
        <v>0</v>
      </c>
      <c r="AT61" s="132">
        <f>ROUND(SUM(AV61:AW61),2)</f>
        <v>0</v>
      </c>
      <c r="AU61" s="133">
        <f>ROUND(SUM(AU62:AU64),5)</f>
        <v>0</v>
      </c>
      <c r="AV61" s="132">
        <f>ROUND(AZ61*L29,2)</f>
        <v>0</v>
      </c>
      <c r="AW61" s="132">
        <f>ROUND(BA61*L30,2)</f>
        <v>0</v>
      </c>
      <c r="AX61" s="132">
        <f>ROUND(BB61*L29,2)</f>
        <v>0</v>
      </c>
      <c r="AY61" s="132">
        <f>ROUND(BC61*L30,2)</f>
        <v>0</v>
      </c>
      <c r="AZ61" s="132">
        <f>ROUND(SUM(AZ62:AZ64),2)</f>
        <v>0</v>
      </c>
      <c r="BA61" s="132">
        <f>ROUND(SUM(BA62:BA64),2)</f>
        <v>0</v>
      </c>
      <c r="BB61" s="132">
        <f>ROUND(SUM(BB62:BB64),2)</f>
        <v>0</v>
      </c>
      <c r="BC61" s="132">
        <f>ROUND(SUM(BC62:BC64),2)</f>
        <v>0</v>
      </c>
      <c r="BD61" s="134">
        <f>ROUND(SUM(BD62:BD64),2)</f>
        <v>0</v>
      </c>
      <c r="BE61" s="4"/>
      <c r="BS61" s="135" t="s">
        <v>73</v>
      </c>
      <c r="BT61" s="135" t="s">
        <v>84</v>
      </c>
      <c r="BU61" s="135" t="s">
        <v>75</v>
      </c>
      <c r="BV61" s="135" t="s">
        <v>76</v>
      </c>
      <c r="BW61" s="135" t="s">
        <v>102</v>
      </c>
      <c r="BX61" s="135" t="s">
        <v>87</v>
      </c>
      <c r="CL61" s="135" t="s">
        <v>19</v>
      </c>
    </row>
    <row r="62" s="4" customFormat="1" ht="16.5" customHeight="1">
      <c r="A62" s="113" t="s">
        <v>78</v>
      </c>
      <c r="B62" s="65"/>
      <c r="C62" s="127"/>
      <c r="D62" s="127"/>
      <c r="E62" s="127"/>
      <c r="F62" s="128" t="s">
        <v>103</v>
      </c>
      <c r="G62" s="128"/>
      <c r="H62" s="128"/>
      <c r="I62" s="128"/>
      <c r="J62" s="128"/>
      <c r="K62" s="127"/>
      <c r="L62" s="128" t="s">
        <v>104</v>
      </c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'E1 - Silnoproud'!J34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90</v>
      </c>
      <c r="AR62" s="67"/>
      <c r="AS62" s="131">
        <v>0</v>
      </c>
      <c r="AT62" s="132">
        <f>ROUND(SUM(AV62:AW62),2)</f>
        <v>0</v>
      </c>
      <c r="AU62" s="133">
        <f>'E1 - Silnoproud'!P124</f>
        <v>0</v>
      </c>
      <c r="AV62" s="132">
        <f>'E1 - Silnoproud'!J37</f>
        <v>0</v>
      </c>
      <c r="AW62" s="132">
        <f>'E1 - Silnoproud'!J38</f>
        <v>0</v>
      </c>
      <c r="AX62" s="132">
        <f>'E1 - Silnoproud'!J39</f>
        <v>0</v>
      </c>
      <c r="AY62" s="132">
        <f>'E1 - Silnoproud'!J40</f>
        <v>0</v>
      </c>
      <c r="AZ62" s="132">
        <f>'E1 - Silnoproud'!F37</f>
        <v>0</v>
      </c>
      <c r="BA62" s="132">
        <f>'E1 - Silnoproud'!F38</f>
        <v>0</v>
      </c>
      <c r="BB62" s="132">
        <f>'E1 - Silnoproud'!F39</f>
        <v>0</v>
      </c>
      <c r="BC62" s="132">
        <f>'E1 - Silnoproud'!F40</f>
        <v>0</v>
      </c>
      <c r="BD62" s="134">
        <f>'E1 - Silnoproud'!F41</f>
        <v>0</v>
      </c>
      <c r="BE62" s="4"/>
      <c r="BT62" s="135" t="s">
        <v>105</v>
      </c>
      <c r="BV62" s="135" t="s">
        <v>76</v>
      </c>
      <c r="BW62" s="135" t="s">
        <v>106</v>
      </c>
      <c r="BX62" s="135" t="s">
        <v>102</v>
      </c>
      <c r="CL62" s="135" t="s">
        <v>19</v>
      </c>
    </row>
    <row r="63" s="4" customFormat="1" ht="16.5" customHeight="1">
      <c r="A63" s="113" t="s">
        <v>78</v>
      </c>
      <c r="B63" s="65"/>
      <c r="C63" s="127"/>
      <c r="D63" s="127"/>
      <c r="E63" s="127"/>
      <c r="F63" s="128" t="s">
        <v>107</v>
      </c>
      <c r="G63" s="128"/>
      <c r="H63" s="128"/>
      <c r="I63" s="128"/>
      <c r="J63" s="128"/>
      <c r="K63" s="127"/>
      <c r="L63" s="128" t="s">
        <v>108</v>
      </c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'E2 - Slaboproud'!J34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90</v>
      </c>
      <c r="AR63" s="67"/>
      <c r="AS63" s="131">
        <v>0</v>
      </c>
      <c r="AT63" s="132">
        <f>ROUND(SUM(AV63:AW63),2)</f>
        <v>0</v>
      </c>
      <c r="AU63" s="133">
        <f>'E2 - Slaboproud'!P99</f>
        <v>0</v>
      </c>
      <c r="AV63" s="132">
        <f>'E2 - Slaboproud'!J37</f>
        <v>0</v>
      </c>
      <c r="AW63" s="132">
        <f>'E2 - Slaboproud'!J38</f>
        <v>0</v>
      </c>
      <c r="AX63" s="132">
        <f>'E2 - Slaboproud'!J39</f>
        <v>0</v>
      </c>
      <c r="AY63" s="132">
        <f>'E2 - Slaboproud'!J40</f>
        <v>0</v>
      </c>
      <c r="AZ63" s="132">
        <f>'E2 - Slaboproud'!F37</f>
        <v>0</v>
      </c>
      <c r="BA63" s="132">
        <f>'E2 - Slaboproud'!F38</f>
        <v>0</v>
      </c>
      <c r="BB63" s="132">
        <f>'E2 - Slaboproud'!F39</f>
        <v>0</v>
      </c>
      <c r="BC63" s="132">
        <f>'E2 - Slaboproud'!F40</f>
        <v>0</v>
      </c>
      <c r="BD63" s="134">
        <f>'E2 - Slaboproud'!F41</f>
        <v>0</v>
      </c>
      <c r="BE63" s="4"/>
      <c r="BT63" s="135" t="s">
        <v>105</v>
      </c>
      <c r="BV63" s="135" t="s">
        <v>76</v>
      </c>
      <c r="BW63" s="135" t="s">
        <v>109</v>
      </c>
      <c r="BX63" s="135" t="s">
        <v>102</v>
      </c>
      <c r="CL63" s="135" t="s">
        <v>19</v>
      </c>
    </row>
    <row r="64" s="4" customFormat="1" ht="16.5" customHeight="1">
      <c r="A64" s="113" t="s">
        <v>78</v>
      </c>
      <c r="B64" s="65"/>
      <c r="C64" s="127"/>
      <c r="D64" s="127"/>
      <c r="E64" s="127"/>
      <c r="F64" s="128" t="s">
        <v>110</v>
      </c>
      <c r="G64" s="128"/>
      <c r="H64" s="128"/>
      <c r="I64" s="128"/>
      <c r="J64" s="128"/>
      <c r="K64" s="127"/>
      <c r="L64" s="128" t="s">
        <v>111</v>
      </c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'E3 - Domácí rozhlas s odp...'!J34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90</v>
      </c>
      <c r="AR64" s="67"/>
      <c r="AS64" s="131">
        <v>0</v>
      </c>
      <c r="AT64" s="132">
        <f>ROUND(SUM(AV64:AW64),2)</f>
        <v>0</v>
      </c>
      <c r="AU64" s="133">
        <f>'E3 - Domácí rozhlas s odp...'!P92</f>
        <v>0</v>
      </c>
      <c r="AV64" s="132">
        <f>'E3 - Domácí rozhlas s odp...'!J37</f>
        <v>0</v>
      </c>
      <c r="AW64" s="132">
        <f>'E3 - Domácí rozhlas s odp...'!J38</f>
        <v>0</v>
      </c>
      <c r="AX64" s="132">
        <f>'E3 - Domácí rozhlas s odp...'!J39</f>
        <v>0</v>
      </c>
      <c r="AY64" s="132">
        <f>'E3 - Domácí rozhlas s odp...'!J40</f>
        <v>0</v>
      </c>
      <c r="AZ64" s="132">
        <f>'E3 - Domácí rozhlas s odp...'!F37</f>
        <v>0</v>
      </c>
      <c r="BA64" s="132">
        <f>'E3 - Domácí rozhlas s odp...'!F38</f>
        <v>0</v>
      </c>
      <c r="BB64" s="132">
        <f>'E3 - Domácí rozhlas s odp...'!F39</f>
        <v>0</v>
      </c>
      <c r="BC64" s="132">
        <f>'E3 - Domácí rozhlas s odp...'!F40</f>
        <v>0</v>
      </c>
      <c r="BD64" s="134">
        <f>'E3 - Domácí rozhlas s odp...'!F41</f>
        <v>0</v>
      </c>
      <c r="BE64" s="4"/>
      <c r="BT64" s="135" t="s">
        <v>105</v>
      </c>
      <c r="BV64" s="135" t="s">
        <v>76</v>
      </c>
      <c r="BW64" s="135" t="s">
        <v>112</v>
      </c>
      <c r="BX64" s="135" t="s">
        <v>102</v>
      </c>
      <c r="CL64" s="135" t="s">
        <v>19</v>
      </c>
    </row>
    <row r="65" s="4" customFormat="1" ht="16.5" customHeight="1">
      <c r="A65" s="113" t="s">
        <v>78</v>
      </c>
      <c r="B65" s="65"/>
      <c r="C65" s="127"/>
      <c r="D65" s="127"/>
      <c r="E65" s="128" t="s">
        <v>113</v>
      </c>
      <c r="F65" s="128"/>
      <c r="G65" s="128"/>
      <c r="H65" s="128"/>
      <c r="I65" s="128"/>
      <c r="J65" s="127"/>
      <c r="K65" s="128" t="s">
        <v>114</v>
      </c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>
        <f>'F - Chytrá elektroinstalace'!J32</f>
        <v>0</v>
      </c>
      <c r="AH65" s="127"/>
      <c r="AI65" s="127"/>
      <c r="AJ65" s="127"/>
      <c r="AK65" s="127"/>
      <c r="AL65" s="127"/>
      <c r="AM65" s="127"/>
      <c r="AN65" s="129">
        <f>SUM(AG65,AT65)</f>
        <v>0</v>
      </c>
      <c r="AO65" s="127"/>
      <c r="AP65" s="127"/>
      <c r="AQ65" s="130" t="s">
        <v>90</v>
      </c>
      <c r="AR65" s="67"/>
      <c r="AS65" s="131">
        <v>0</v>
      </c>
      <c r="AT65" s="132">
        <f>ROUND(SUM(AV65:AW65),2)</f>
        <v>0</v>
      </c>
      <c r="AU65" s="133">
        <f>'F - Chytrá elektroinstalace'!P87</f>
        <v>0</v>
      </c>
      <c r="AV65" s="132">
        <f>'F - Chytrá elektroinstalace'!J35</f>
        <v>0</v>
      </c>
      <c r="AW65" s="132">
        <f>'F - Chytrá elektroinstalace'!J36</f>
        <v>0</v>
      </c>
      <c r="AX65" s="132">
        <f>'F - Chytrá elektroinstalace'!J37</f>
        <v>0</v>
      </c>
      <c r="AY65" s="132">
        <f>'F - Chytrá elektroinstalace'!J38</f>
        <v>0</v>
      </c>
      <c r="AZ65" s="132">
        <f>'F - Chytrá elektroinstalace'!F35</f>
        <v>0</v>
      </c>
      <c r="BA65" s="132">
        <f>'F - Chytrá elektroinstalace'!F36</f>
        <v>0</v>
      </c>
      <c r="BB65" s="132">
        <f>'F - Chytrá elektroinstalace'!F37</f>
        <v>0</v>
      </c>
      <c r="BC65" s="132">
        <f>'F - Chytrá elektroinstalace'!F38</f>
        <v>0</v>
      </c>
      <c r="BD65" s="134">
        <f>'F - Chytrá elektroinstalace'!F39</f>
        <v>0</v>
      </c>
      <c r="BE65" s="4"/>
      <c r="BT65" s="135" t="s">
        <v>84</v>
      </c>
      <c r="BV65" s="135" t="s">
        <v>76</v>
      </c>
      <c r="BW65" s="135" t="s">
        <v>115</v>
      </c>
      <c r="BX65" s="135" t="s">
        <v>87</v>
      </c>
      <c r="CL65" s="135" t="s">
        <v>19</v>
      </c>
    </row>
    <row r="66" s="4" customFormat="1" ht="16.5" customHeight="1">
      <c r="A66" s="113" t="s">
        <v>78</v>
      </c>
      <c r="B66" s="65"/>
      <c r="C66" s="127"/>
      <c r="D66" s="127"/>
      <c r="E66" s="128" t="s">
        <v>116</v>
      </c>
      <c r="F66" s="128"/>
      <c r="G66" s="128"/>
      <c r="H66" s="128"/>
      <c r="I66" s="128"/>
      <c r="J66" s="127"/>
      <c r="K66" s="128" t="s">
        <v>117</v>
      </c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'G - Technické plyny'!J32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90</v>
      </c>
      <c r="AR66" s="67"/>
      <c r="AS66" s="131">
        <v>0</v>
      </c>
      <c r="AT66" s="132">
        <f>ROUND(SUM(AV66:AW66),2)</f>
        <v>0</v>
      </c>
      <c r="AU66" s="133">
        <f>'G - Technické plyny'!P89</f>
        <v>0</v>
      </c>
      <c r="AV66" s="132">
        <f>'G - Technické plyny'!J35</f>
        <v>0</v>
      </c>
      <c r="AW66" s="132">
        <f>'G - Technické plyny'!J36</f>
        <v>0</v>
      </c>
      <c r="AX66" s="132">
        <f>'G - Technické plyny'!J37</f>
        <v>0</v>
      </c>
      <c r="AY66" s="132">
        <f>'G - Technické plyny'!J38</f>
        <v>0</v>
      </c>
      <c r="AZ66" s="132">
        <f>'G - Technické plyny'!F35</f>
        <v>0</v>
      </c>
      <c r="BA66" s="132">
        <f>'G - Technické plyny'!F36</f>
        <v>0</v>
      </c>
      <c r="BB66" s="132">
        <f>'G - Technické plyny'!F37</f>
        <v>0</v>
      </c>
      <c r="BC66" s="132">
        <f>'G - Technické plyny'!F38</f>
        <v>0</v>
      </c>
      <c r="BD66" s="134">
        <f>'G - Technické plyny'!F39</f>
        <v>0</v>
      </c>
      <c r="BE66" s="4"/>
      <c r="BT66" s="135" t="s">
        <v>84</v>
      </c>
      <c r="BV66" s="135" t="s">
        <v>76</v>
      </c>
      <c r="BW66" s="135" t="s">
        <v>118</v>
      </c>
      <c r="BX66" s="135" t="s">
        <v>87</v>
      </c>
      <c r="CL66" s="135" t="s">
        <v>19</v>
      </c>
    </row>
    <row r="67" s="7" customFormat="1" ht="16.5" customHeight="1">
      <c r="A67" s="113" t="s">
        <v>78</v>
      </c>
      <c r="B67" s="114"/>
      <c r="C67" s="115"/>
      <c r="D67" s="116" t="s">
        <v>119</v>
      </c>
      <c r="E67" s="116"/>
      <c r="F67" s="116"/>
      <c r="G67" s="116"/>
      <c r="H67" s="116"/>
      <c r="I67" s="117"/>
      <c r="J67" s="116" t="s">
        <v>120</v>
      </c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8">
        <f>'SO_03 - Zpevněné plochy'!J30</f>
        <v>0</v>
      </c>
      <c r="AH67" s="117"/>
      <c r="AI67" s="117"/>
      <c r="AJ67" s="117"/>
      <c r="AK67" s="117"/>
      <c r="AL67" s="117"/>
      <c r="AM67" s="117"/>
      <c r="AN67" s="118">
        <f>SUM(AG67,AT67)</f>
        <v>0</v>
      </c>
      <c r="AO67" s="117"/>
      <c r="AP67" s="117"/>
      <c r="AQ67" s="119" t="s">
        <v>81</v>
      </c>
      <c r="AR67" s="120"/>
      <c r="AS67" s="121">
        <v>0</v>
      </c>
      <c r="AT67" s="122">
        <f>ROUND(SUM(AV67:AW67),2)</f>
        <v>0</v>
      </c>
      <c r="AU67" s="123">
        <f>'SO_03 - Zpevněné plochy'!P85</f>
        <v>0</v>
      </c>
      <c r="AV67" s="122">
        <f>'SO_03 - Zpevněné plochy'!J33</f>
        <v>0</v>
      </c>
      <c r="AW67" s="122">
        <f>'SO_03 - Zpevněné plochy'!J34</f>
        <v>0</v>
      </c>
      <c r="AX67" s="122">
        <f>'SO_03 - Zpevněné plochy'!J35</f>
        <v>0</v>
      </c>
      <c r="AY67" s="122">
        <f>'SO_03 - Zpevněné plochy'!J36</f>
        <v>0</v>
      </c>
      <c r="AZ67" s="122">
        <f>'SO_03 - Zpevněné plochy'!F33</f>
        <v>0</v>
      </c>
      <c r="BA67" s="122">
        <f>'SO_03 - Zpevněné plochy'!F34</f>
        <v>0</v>
      </c>
      <c r="BB67" s="122">
        <f>'SO_03 - Zpevněné plochy'!F35</f>
        <v>0</v>
      </c>
      <c r="BC67" s="122">
        <f>'SO_03 - Zpevněné plochy'!F36</f>
        <v>0</v>
      </c>
      <c r="BD67" s="124">
        <f>'SO_03 - Zpevněné plochy'!F37</f>
        <v>0</v>
      </c>
      <c r="BE67" s="7"/>
      <c r="BT67" s="125" t="s">
        <v>82</v>
      </c>
      <c r="BV67" s="125" t="s">
        <v>76</v>
      </c>
      <c r="BW67" s="125" t="s">
        <v>121</v>
      </c>
      <c r="BX67" s="125" t="s">
        <v>5</v>
      </c>
      <c r="CL67" s="125" t="s">
        <v>19</v>
      </c>
      <c r="CM67" s="125" t="s">
        <v>84</v>
      </c>
    </row>
    <row r="68" s="7" customFormat="1" ht="16.5" customHeight="1">
      <c r="A68" s="113" t="s">
        <v>78</v>
      </c>
      <c r="B68" s="114"/>
      <c r="C68" s="115"/>
      <c r="D68" s="116" t="s">
        <v>122</v>
      </c>
      <c r="E68" s="116"/>
      <c r="F68" s="116"/>
      <c r="G68" s="116"/>
      <c r="H68" s="116"/>
      <c r="I68" s="117"/>
      <c r="J68" s="116" t="s">
        <v>123</v>
      </c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8">
        <f>'VRN - Vedlejší rozpočtové...'!J30</f>
        <v>0</v>
      </c>
      <c r="AH68" s="117"/>
      <c r="AI68" s="117"/>
      <c r="AJ68" s="117"/>
      <c r="AK68" s="117"/>
      <c r="AL68" s="117"/>
      <c r="AM68" s="117"/>
      <c r="AN68" s="118">
        <f>SUM(AG68,AT68)</f>
        <v>0</v>
      </c>
      <c r="AO68" s="117"/>
      <c r="AP68" s="117"/>
      <c r="AQ68" s="119" t="s">
        <v>81</v>
      </c>
      <c r="AR68" s="120"/>
      <c r="AS68" s="137">
        <v>0</v>
      </c>
      <c r="AT68" s="138">
        <f>ROUND(SUM(AV68:AW68),2)</f>
        <v>0</v>
      </c>
      <c r="AU68" s="139">
        <f>'VRN - Vedlejší rozpočtové...'!P86</f>
        <v>0</v>
      </c>
      <c r="AV68" s="138">
        <f>'VRN - Vedlejší rozpočtové...'!J33</f>
        <v>0</v>
      </c>
      <c r="AW68" s="138">
        <f>'VRN - Vedlejší rozpočtové...'!J34</f>
        <v>0</v>
      </c>
      <c r="AX68" s="138">
        <f>'VRN - Vedlejší rozpočtové...'!J35</f>
        <v>0</v>
      </c>
      <c r="AY68" s="138">
        <f>'VRN - Vedlejší rozpočtové...'!J36</f>
        <v>0</v>
      </c>
      <c r="AZ68" s="138">
        <f>'VRN - Vedlejší rozpočtové...'!F33</f>
        <v>0</v>
      </c>
      <c r="BA68" s="138">
        <f>'VRN - Vedlejší rozpočtové...'!F34</f>
        <v>0</v>
      </c>
      <c r="BB68" s="138">
        <f>'VRN - Vedlejší rozpočtové...'!F35</f>
        <v>0</v>
      </c>
      <c r="BC68" s="138">
        <f>'VRN - Vedlejší rozpočtové...'!F36</f>
        <v>0</v>
      </c>
      <c r="BD68" s="140">
        <f>'VRN - Vedlejší rozpočtové...'!F37</f>
        <v>0</v>
      </c>
      <c r="BE68" s="7"/>
      <c r="BT68" s="125" t="s">
        <v>82</v>
      </c>
      <c r="BV68" s="125" t="s">
        <v>76</v>
      </c>
      <c r="BW68" s="125" t="s">
        <v>124</v>
      </c>
      <c r="BX68" s="125" t="s">
        <v>5</v>
      </c>
      <c r="CL68" s="125" t="s">
        <v>19</v>
      </c>
      <c r="CM68" s="125" t="s">
        <v>84</v>
      </c>
    </row>
    <row r="69" s="2" customFormat="1" ht="30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6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46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</row>
  </sheetData>
  <sheetProtection sheet="1" formatColumns="0" formatRows="0" objects="1" scenarios="1" spinCount="100000" saltValue="su6oqEvZz7hDIF2eleLD6sLxfSxbtZx0SZ5gq3cI2zVTDFaJD9zU6ElqBTCABDxTQSWgabuP1p72hJJtxhYYAQ==" hashValue="q3cGART5i1Bf5gE5RvrfyCvssAhjGuxzuOJc2ToQhENYG0cvDxMZVlDK9wQzQjhs0WUrF8jMal3F0DCpIOfryw==" algorithmName="SHA-512" password="CC35"/>
  <mergeCells count="94">
    <mergeCell ref="C52:G52"/>
    <mergeCell ref="D56:H56"/>
    <mergeCell ref="D55:H55"/>
    <mergeCell ref="E61:I61"/>
    <mergeCell ref="E58:I58"/>
    <mergeCell ref="E60:I60"/>
    <mergeCell ref="E57:I57"/>
    <mergeCell ref="E59:I59"/>
    <mergeCell ref="F64:J64"/>
    <mergeCell ref="F63:J63"/>
    <mergeCell ref="F62:J62"/>
    <mergeCell ref="I52:AF52"/>
    <mergeCell ref="J55:AF55"/>
    <mergeCell ref="J56:AF56"/>
    <mergeCell ref="K60:AF60"/>
    <mergeCell ref="K58:AF58"/>
    <mergeCell ref="K57:AF57"/>
    <mergeCell ref="K61:AF61"/>
    <mergeCell ref="K59:AF59"/>
    <mergeCell ref="L62:AF62"/>
    <mergeCell ref="L63:AF63"/>
    <mergeCell ref="L64:AF64"/>
    <mergeCell ref="L45:AO45"/>
    <mergeCell ref="E65:I65"/>
    <mergeCell ref="K65:AF65"/>
    <mergeCell ref="E66:I66"/>
    <mergeCell ref="K66:AF66"/>
    <mergeCell ref="D67:H67"/>
    <mergeCell ref="J67:AF67"/>
    <mergeCell ref="D68:H68"/>
    <mergeCell ref="J68:AF68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61:AM61"/>
    <mergeCell ref="AG62:AM62"/>
    <mergeCell ref="AG63:AM63"/>
    <mergeCell ref="AG59:AM59"/>
    <mergeCell ref="AG64:AM64"/>
    <mergeCell ref="AG60:AM60"/>
    <mergeCell ref="AG58:AM58"/>
    <mergeCell ref="AG57:AM57"/>
    <mergeCell ref="AG56:AM56"/>
    <mergeCell ref="AG55:AM55"/>
    <mergeCell ref="AG52:AM52"/>
    <mergeCell ref="AM47:AN47"/>
    <mergeCell ref="AM49:AP49"/>
    <mergeCell ref="AM50:AP50"/>
    <mergeCell ref="AN59:AP59"/>
    <mergeCell ref="AN52:AP52"/>
    <mergeCell ref="AN63:AP63"/>
    <mergeCell ref="AN62:AP62"/>
    <mergeCell ref="AN55:AP55"/>
    <mergeCell ref="AN61:AP61"/>
    <mergeCell ref="AN56:AP56"/>
    <mergeCell ref="AN57:AP57"/>
    <mergeCell ref="AN60:AP60"/>
    <mergeCell ref="AN58:AP58"/>
    <mergeCell ref="AN64:AP64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54:AP54"/>
  </mergeCells>
  <hyperlinks>
    <hyperlink ref="A55" location="'SO_01 - Demolice stávajíc...'!C2" display="/"/>
    <hyperlink ref="A57" location="'A - Stavební řešení'!C2" display="/"/>
    <hyperlink ref="A58" location="'B - Zdravotně technické i...'!C2" display="/"/>
    <hyperlink ref="A59" location="'C - Ústřední vytápění'!C2" display="/"/>
    <hyperlink ref="A60" location="'D - Vzduchotechnika'!C2" display="/"/>
    <hyperlink ref="A62" location="'E1 - Silnoproud'!C2" display="/"/>
    <hyperlink ref="A63" location="'E2 - Slaboproud'!C2" display="/"/>
    <hyperlink ref="A64" location="'E3 - Domácí rozhlas s odp...'!C2" display="/"/>
    <hyperlink ref="A65" location="'F - Chytrá elektroinstalace'!C2" display="/"/>
    <hyperlink ref="A66" location="'G - Technické plyny'!C2" display="/"/>
    <hyperlink ref="A67" location="'SO_03 - Zpevněné plochy'!C2" display="/"/>
    <hyperlink ref="A68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125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SPŠ a SOU Pelhřimov – Rekonstrukce dílen Křemešnická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126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127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14. 1. 2022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19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5" t="s">
        <v>28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29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28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31</v>
      </c>
      <c r="E20" s="40"/>
      <c r="F20" s="40"/>
      <c r="G20" s="40"/>
      <c r="H20" s="40"/>
      <c r="I20" s="145" t="s">
        <v>26</v>
      </c>
      <c r="J20" s="135" t="s">
        <v>32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33</v>
      </c>
      <c r="F21" s="40"/>
      <c r="G21" s="40"/>
      <c r="H21" s="40"/>
      <c r="I21" s="145" t="s">
        <v>28</v>
      </c>
      <c r="J21" s="135" t="s">
        <v>34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36</v>
      </c>
      <c r="E23" s="40"/>
      <c r="F23" s="40"/>
      <c r="G23" s="40"/>
      <c r="H23" s="40"/>
      <c r="I23" s="145" t="s">
        <v>26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37</v>
      </c>
      <c r="F24" s="40"/>
      <c r="G24" s="40"/>
      <c r="H24" s="40"/>
      <c r="I24" s="145" t="s">
        <v>28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38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50"/>
      <c r="B27" s="151"/>
      <c r="C27" s="150"/>
      <c r="D27" s="150"/>
      <c r="E27" s="152" t="s">
        <v>39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40</v>
      </c>
      <c r="E30" s="40"/>
      <c r="F30" s="40"/>
      <c r="G30" s="40"/>
      <c r="H30" s="40"/>
      <c r="I30" s="40"/>
      <c r="J30" s="156">
        <f>ROUND(J103,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42</v>
      </c>
      <c r="G32" s="40"/>
      <c r="H32" s="40"/>
      <c r="I32" s="157" t="s">
        <v>41</v>
      </c>
      <c r="J32" s="157" t="s">
        <v>43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44</v>
      </c>
      <c r="E33" s="145" t="s">
        <v>45</v>
      </c>
      <c r="F33" s="159">
        <f>ROUND((SUM(BE103:BE374)),  2)</f>
        <v>0</v>
      </c>
      <c r="G33" s="40"/>
      <c r="H33" s="40"/>
      <c r="I33" s="160">
        <v>0.20999999999999999</v>
      </c>
      <c r="J33" s="159">
        <f>ROUND(((SUM(BE103:BE374))*I33),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46</v>
      </c>
      <c r="F34" s="159">
        <f>ROUND((SUM(BF103:BF374)),  2)</f>
        <v>0</v>
      </c>
      <c r="G34" s="40"/>
      <c r="H34" s="40"/>
      <c r="I34" s="160">
        <v>0.14999999999999999</v>
      </c>
      <c r="J34" s="159">
        <f>ROUND(((SUM(BF103:BF374))*I34),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47</v>
      </c>
      <c r="F35" s="159">
        <f>ROUND((SUM(BG103:BG374)),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48</v>
      </c>
      <c r="F36" s="159">
        <f>ROUND((SUM(BH103:BH374)),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ROUND((SUM(BI103:BI374)),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50</v>
      </c>
      <c r="E39" s="163"/>
      <c r="F39" s="163"/>
      <c r="G39" s="164" t="s">
        <v>51</v>
      </c>
      <c r="H39" s="165" t="s">
        <v>52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128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SPŠ a SOU Pelhřimov – Rekonstrukce dílen Křemešnická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SO_01 - Demolice stávajícího objektu B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Obec Pelhřimov [547492] </v>
      </c>
      <c r="G52" s="42"/>
      <c r="H52" s="42"/>
      <c r="I52" s="34" t="s">
        <v>23</v>
      </c>
      <c r="J52" s="74" t="str">
        <f>IF(J12="","",J12)</f>
        <v>14. 1. 2022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Vysočina, Žižkova 1882/57, 586 01 Jihlava</v>
      </c>
      <c r="G54" s="42"/>
      <c r="H54" s="42"/>
      <c r="I54" s="34" t="s">
        <v>31</v>
      </c>
      <c r="J54" s="38" t="str">
        <f>E21</f>
        <v>INVENTE s.r.o., Žerotínova 483/1, 370 04 České Bud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129</v>
      </c>
      <c r="D57" s="174"/>
      <c r="E57" s="174"/>
      <c r="F57" s="174"/>
      <c r="G57" s="174"/>
      <c r="H57" s="174"/>
      <c r="I57" s="174"/>
      <c r="J57" s="175" t="s">
        <v>130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72</v>
      </c>
      <c r="D59" s="42"/>
      <c r="E59" s="42"/>
      <c r="F59" s="42"/>
      <c r="G59" s="42"/>
      <c r="H59" s="42"/>
      <c r="I59" s="42"/>
      <c r="J59" s="104">
        <f>J103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131</v>
      </c>
    </row>
    <row r="60" s="9" customFormat="1" ht="24.96" customHeight="1">
      <c r="A60" s="9"/>
      <c r="B60" s="177"/>
      <c r="C60" s="178"/>
      <c r="D60" s="179" t="s">
        <v>132</v>
      </c>
      <c r="E60" s="180"/>
      <c r="F60" s="180"/>
      <c r="G60" s="180"/>
      <c r="H60" s="180"/>
      <c r="I60" s="180"/>
      <c r="J60" s="181">
        <f>J104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7"/>
      <c r="D61" s="184" t="s">
        <v>133</v>
      </c>
      <c r="E61" s="185"/>
      <c r="F61" s="185"/>
      <c r="G61" s="185"/>
      <c r="H61" s="185"/>
      <c r="I61" s="185"/>
      <c r="J61" s="186">
        <f>J105</f>
        <v>0</v>
      </c>
      <c r="K61" s="127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7"/>
      <c r="D62" s="184" t="s">
        <v>134</v>
      </c>
      <c r="E62" s="185"/>
      <c r="F62" s="185"/>
      <c r="G62" s="185"/>
      <c r="H62" s="185"/>
      <c r="I62" s="185"/>
      <c r="J62" s="186">
        <f>J189</f>
        <v>0</v>
      </c>
      <c r="K62" s="127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7"/>
      <c r="C63" s="178"/>
      <c r="D63" s="179" t="s">
        <v>135</v>
      </c>
      <c r="E63" s="180"/>
      <c r="F63" s="180"/>
      <c r="G63" s="180"/>
      <c r="H63" s="180"/>
      <c r="I63" s="180"/>
      <c r="J63" s="181">
        <f>J223</f>
        <v>0</v>
      </c>
      <c r="K63" s="178"/>
      <c r="L63" s="18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3"/>
      <c r="C64" s="127"/>
      <c r="D64" s="184" t="s">
        <v>136</v>
      </c>
      <c r="E64" s="185"/>
      <c r="F64" s="185"/>
      <c r="G64" s="185"/>
      <c r="H64" s="185"/>
      <c r="I64" s="185"/>
      <c r="J64" s="186">
        <f>J224</f>
        <v>0</v>
      </c>
      <c r="K64" s="127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7"/>
      <c r="D65" s="184" t="s">
        <v>137</v>
      </c>
      <c r="E65" s="185"/>
      <c r="F65" s="185"/>
      <c r="G65" s="185"/>
      <c r="H65" s="185"/>
      <c r="I65" s="185"/>
      <c r="J65" s="186">
        <f>J228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138</v>
      </c>
      <c r="E66" s="185"/>
      <c r="F66" s="185"/>
      <c r="G66" s="185"/>
      <c r="H66" s="185"/>
      <c r="I66" s="185"/>
      <c r="J66" s="186">
        <f>J240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139</v>
      </c>
      <c r="E67" s="185"/>
      <c r="F67" s="185"/>
      <c r="G67" s="185"/>
      <c r="H67" s="185"/>
      <c r="I67" s="185"/>
      <c r="J67" s="186">
        <f>J243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140</v>
      </c>
      <c r="E68" s="185"/>
      <c r="F68" s="185"/>
      <c r="G68" s="185"/>
      <c r="H68" s="185"/>
      <c r="I68" s="185"/>
      <c r="J68" s="186">
        <f>J262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141</v>
      </c>
      <c r="E69" s="185"/>
      <c r="F69" s="185"/>
      <c r="G69" s="185"/>
      <c r="H69" s="185"/>
      <c r="I69" s="185"/>
      <c r="J69" s="186">
        <f>J286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142</v>
      </c>
      <c r="E70" s="185"/>
      <c r="F70" s="185"/>
      <c r="G70" s="185"/>
      <c r="H70" s="185"/>
      <c r="I70" s="185"/>
      <c r="J70" s="186">
        <f>J292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143</v>
      </c>
      <c r="E71" s="185"/>
      <c r="F71" s="185"/>
      <c r="G71" s="185"/>
      <c r="H71" s="185"/>
      <c r="I71" s="185"/>
      <c r="J71" s="186">
        <f>J300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144</v>
      </c>
      <c r="E72" s="185"/>
      <c r="F72" s="185"/>
      <c r="G72" s="185"/>
      <c r="H72" s="185"/>
      <c r="I72" s="185"/>
      <c r="J72" s="186">
        <f>J307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145</v>
      </c>
      <c r="E73" s="185"/>
      <c r="F73" s="185"/>
      <c r="G73" s="185"/>
      <c r="H73" s="185"/>
      <c r="I73" s="185"/>
      <c r="J73" s="186">
        <f>J325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7"/>
      <c r="C74" s="178"/>
      <c r="D74" s="179" t="s">
        <v>146</v>
      </c>
      <c r="E74" s="180"/>
      <c r="F74" s="180"/>
      <c r="G74" s="180"/>
      <c r="H74" s="180"/>
      <c r="I74" s="180"/>
      <c r="J74" s="181">
        <f>J328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3"/>
      <c r="C75" s="127"/>
      <c r="D75" s="184" t="s">
        <v>147</v>
      </c>
      <c r="E75" s="185"/>
      <c r="F75" s="185"/>
      <c r="G75" s="185"/>
      <c r="H75" s="185"/>
      <c r="I75" s="185"/>
      <c r="J75" s="186">
        <f>J329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7"/>
      <c r="C76" s="178"/>
      <c r="D76" s="179" t="s">
        <v>148</v>
      </c>
      <c r="E76" s="180"/>
      <c r="F76" s="180"/>
      <c r="G76" s="180"/>
      <c r="H76" s="180"/>
      <c r="I76" s="180"/>
      <c r="J76" s="181">
        <f>J334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149</v>
      </c>
      <c r="E77" s="180"/>
      <c r="F77" s="180"/>
      <c r="G77" s="180"/>
      <c r="H77" s="180"/>
      <c r="I77" s="180"/>
      <c r="J77" s="181">
        <f>J343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3"/>
      <c r="C78" s="127"/>
      <c r="D78" s="184" t="s">
        <v>150</v>
      </c>
      <c r="E78" s="185"/>
      <c r="F78" s="185"/>
      <c r="G78" s="185"/>
      <c r="H78" s="185"/>
      <c r="I78" s="185"/>
      <c r="J78" s="186">
        <f>J344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151</v>
      </c>
      <c r="E79" s="185"/>
      <c r="F79" s="185"/>
      <c r="G79" s="185"/>
      <c r="H79" s="185"/>
      <c r="I79" s="185"/>
      <c r="J79" s="186">
        <f>J347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152</v>
      </c>
      <c r="E80" s="185"/>
      <c r="F80" s="185"/>
      <c r="G80" s="185"/>
      <c r="H80" s="185"/>
      <c r="I80" s="185"/>
      <c r="J80" s="186">
        <f>J352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153</v>
      </c>
      <c r="E81" s="185"/>
      <c r="F81" s="185"/>
      <c r="G81" s="185"/>
      <c r="H81" s="185"/>
      <c r="I81" s="185"/>
      <c r="J81" s="186">
        <f>J356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7"/>
      <c r="D82" s="184" t="s">
        <v>154</v>
      </c>
      <c r="E82" s="185"/>
      <c r="F82" s="185"/>
      <c r="G82" s="185"/>
      <c r="H82" s="185"/>
      <c r="I82" s="185"/>
      <c r="J82" s="186">
        <f>J361</f>
        <v>0</v>
      </c>
      <c r="K82" s="127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7"/>
      <c r="D83" s="184" t="s">
        <v>155</v>
      </c>
      <c r="E83" s="185"/>
      <c r="F83" s="185"/>
      <c r="G83" s="185"/>
      <c r="H83" s="185"/>
      <c r="I83" s="185"/>
      <c r="J83" s="186">
        <f>J366</f>
        <v>0</v>
      </c>
      <c r="K83" s="127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9" s="2" customFormat="1" ht="6.96" customHeight="1">
      <c r="A89" s="40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4.96" customHeight="1">
      <c r="A90" s="40"/>
      <c r="B90" s="41"/>
      <c r="C90" s="25" t="s">
        <v>156</v>
      </c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16</v>
      </c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172" t="str">
        <f>E7</f>
        <v>SPŠ a SOU Pelhřimov – Rekonstrukce dílen Křemešnická</v>
      </c>
      <c r="F93" s="34"/>
      <c r="G93" s="34"/>
      <c r="H93" s="34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126</v>
      </c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E9</f>
        <v>SO_01 - Demolice stávajícího objektu B</v>
      </c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F12</f>
        <v xml:space="preserve"> Obec Pelhřimov [547492] </v>
      </c>
      <c r="G97" s="42"/>
      <c r="H97" s="42"/>
      <c r="I97" s="34" t="s">
        <v>23</v>
      </c>
      <c r="J97" s="74" t="str">
        <f>IF(J12="","",J12)</f>
        <v>14. 1. 2022</v>
      </c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40.05" customHeight="1">
      <c r="A99" s="40"/>
      <c r="B99" s="41"/>
      <c r="C99" s="34" t="s">
        <v>25</v>
      </c>
      <c r="D99" s="42"/>
      <c r="E99" s="42"/>
      <c r="F99" s="29" t="str">
        <f>E15</f>
        <v>Kraj Vysočina, Žižkova 1882/57, 586 01 Jihlava</v>
      </c>
      <c r="G99" s="42"/>
      <c r="H99" s="42"/>
      <c r="I99" s="34" t="s">
        <v>31</v>
      </c>
      <c r="J99" s="38" t="str">
        <f>E21</f>
        <v>INVENTE s.r.o., Žerotínova 483/1, 370 04 České Bud</v>
      </c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29</v>
      </c>
      <c r="D100" s="42"/>
      <c r="E100" s="42"/>
      <c r="F100" s="29" t="str">
        <f>IF(E18="","",E18)</f>
        <v>Vyplň údaj</v>
      </c>
      <c r="G100" s="42"/>
      <c r="H100" s="42"/>
      <c r="I100" s="34" t="s">
        <v>36</v>
      </c>
      <c r="J100" s="38" t="str">
        <f>E24</f>
        <v xml:space="preserve"> </v>
      </c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88"/>
      <c r="B102" s="189"/>
      <c r="C102" s="190" t="s">
        <v>157</v>
      </c>
      <c r="D102" s="191" t="s">
        <v>59</v>
      </c>
      <c r="E102" s="191" t="s">
        <v>55</v>
      </c>
      <c r="F102" s="191" t="s">
        <v>56</v>
      </c>
      <c r="G102" s="191" t="s">
        <v>158</v>
      </c>
      <c r="H102" s="191" t="s">
        <v>159</v>
      </c>
      <c r="I102" s="191" t="s">
        <v>160</v>
      </c>
      <c r="J102" s="191" t="s">
        <v>130</v>
      </c>
      <c r="K102" s="192" t="s">
        <v>161</v>
      </c>
      <c r="L102" s="193"/>
      <c r="M102" s="94" t="s">
        <v>19</v>
      </c>
      <c r="N102" s="95" t="s">
        <v>44</v>
      </c>
      <c r="O102" s="95" t="s">
        <v>162</v>
      </c>
      <c r="P102" s="95" t="s">
        <v>163</v>
      </c>
      <c r="Q102" s="95" t="s">
        <v>164</v>
      </c>
      <c r="R102" s="95" t="s">
        <v>165</v>
      </c>
      <c r="S102" s="95" t="s">
        <v>166</v>
      </c>
      <c r="T102" s="96" t="s">
        <v>167</v>
      </c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</row>
    <row r="103" s="2" customFormat="1" ht="22.8" customHeight="1">
      <c r="A103" s="40"/>
      <c r="B103" s="41"/>
      <c r="C103" s="101" t="s">
        <v>168</v>
      </c>
      <c r="D103" s="42"/>
      <c r="E103" s="42"/>
      <c r="F103" s="42"/>
      <c r="G103" s="42"/>
      <c r="H103" s="42"/>
      <c r="I103" s="42"/>
      <c r="J103" s="194">
        <f>BK103</f>
        <v>0</v>
      </c>
      <c r="K103" s="42"/>
      <c r="L103" s="46"/>
      <c r="M103" s="97"/>
      <c r="N103" s="195"/>
      <c r="O103" s="98"/>
      <c r="P103" s="196">
        <f>P104+P223+P328+P334+P343</f>
        <v>0</v>
      </c>
      <c r="Q103" s="98"/>
      <c r="R103" s="196">
        <f>R104+R223+R328+R334+R343</f>
        <v>0.010831899999999999</v>
      </c>
      <c r="S103" s="98"/>
      <c r="T103" s="197">
        <f>T104+T223+T328+T334+T343</f>
        <v>2287.8337047999999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73</v>
      </c>
      <c r="AU103" s="19" t="s">
        <v>131</v>
      </c>
      <c r="BK103" s="198">
        <f>BK104+BK223+BK328+BK334+BK343</f>
        <v>0</v>
      </c>
    </row>
    <row r="104" s="12" customFormat="1" ht="25.92" customHeight="1">
      <c r="A104" s="12"/>
      <c r="B104" s="199"/>
      <c r="C104" s="200"/>
      <c r="D104" s="201" t="s">
        <v>73</v>
      </c>
      <c r="E104" s="202" t="s">
        <v>169</v>
      </c>
      <c r="F104" s="202" t="s">
        <v>170</v>
      </c>
      <c r="G104" s="200"/>
      <c r="H104" s="200"/>
      <c r="I104" s="203"/>
      <c r="J104" s="204">
        <f>BK104</f>
        <v>0</v>
      </c>
      <c r="K104" s="200"/>
      <c r="L104" s="205"/>
      <c r="M104" s="206"/>
      <c r="N104" s="207"/>
      <c r="O104" s="207"/>
      <c r="P104" s="208">
        <f>P105+P189</f>
        <v>0</v>
      </c>
      <c r="Q104" s="207"/>
      <c r="R104" s="208">
        <f>R105+R189</f>
        <v>0.010831899999999999</v>
      </c>
      <c r="S104" s="207"/>
      <c r="T104" s="209">
        <f>T105+T189</f>
        <v>2100.3648969999999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82</v>
      </c>
      <c r="AT104" s="211" t="s">
        <v>73</v>
      </c>
      <c r="AU104" s="211" t="s">
        <v>74</v>
      </c>
      <c r="AY104" s="210" t="s">
        <v>171</v>
      </c>
      <c r="BK104" s="212">
        <f>BK105+BK189</f>
        <v>0</v>
      </c>
    </row>
    <row r="105" s="12" customFormat="1" ht="22.8" customHeight="1">
      <c r="A105" s="12"/>
      <c r="B105" s="199"/>
      <c r="C105" s="200"/>
      <c r="D105" s="201" t="s">
        <v>73</v>
      </c>
      <c r="E105" s="213" t="s">
        <v>172</v>
      </c>
      <c r="F105" s="213" t="s">
        <v>173</v>
      </c>
      <c r="G105" s="200"/>
      <c r="H105" s="200"/>
      <c r="I105" s="203"/>
      <c r="J105" s="214">
        <f>BK105</f>
        <v>0</v>
      </c>
      <c r="K105" s="200"/>
      <c r="L105" s="205"/>
      <c r="M105" s="206"/>
      <c r="N105" s="207"/>
      <c r="O105" s="207"/>
      <c r="P105" s="208">
        <f>SUM(P106:P188)</f>
        <v>0</v>
      </c>
      <c r="Q105" s="207"/>
      <c r="R105" s="208">
        <f>SUM(R106:R188)</f>
        <v>0.010831899999999999</v>
      </c>
      <c r="S105" s="207"/>
      <c r="T105" s="209">
        <f>SUM(T106:T188)</f>
        <v>2100.3648969999999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82</v>
      </c>
      <c r="AT105" s="211" t="s">
        <v>73</v>
      </c>
      <c r="AU105" s="211" t="s">
        <v>82</v>
      </c>
      <c r="AY105" s="210" t="s">
        <v>171</v>
      </c>
      <c r="BK105" s="212">
        <f>SUM(BK106:BK188)</f>
        <v>0</v>
      </c>
    </row>
    <row r="106" s="2" customFormat="1" ht="24.15" customHeight="1">
      <c r="A106" s="40"/>
      <c r="B106" s="41"/>
      <c r="C106" s="215" t="s">
        <v>82</v>
      </c>
      <c r="D106" s="215" t="s">
        <v>174</v>
      </c>
      <c r="E106" s="216" t="s">
        <v>175</v>
      </c>
      <c r="F106" s="217" t="s">
        <v>176</v>
      </c>
      <c r="G106" s="218" t="s">
        <v>177</v>
      </c>
      <c r="H106" s="219">
        <v>845.98800000000006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45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178</v>
      </c>
      <c r="AT106" s="226" t="s">
        <v>174</v>
      </c>
      <c r="AU106" s="226" t="s">
        <v>84</v>
      </c>
      <c r="AY106" s="19" t="s">
        <v>171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82</v>
      </c>
      <c r="BK106" s="227">
        <f>ROUND(I106*H106,2)</f>
        <v>0</v>
      </c>
      <c r="BL106" s="19" t="s">
        <v>178</v>
      </c>
      <c r="BM106" s="226" t="s">
        <v>179</v>
      </c>
    </row>
    <row r="107" s="2" customFormat="1">
      <c r="A107" s="40"/>
      <c r="B107" s="41"/>
      <c r="C107" s="42"/>
      <c r="D107" s="228" t="s">
        <v>180</v>
      </c>
      <c r="E107" s="42"/>
      <c r="F107" s="229" t="s">
        <v>176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180</v>
      </c>
      <c r="AU107" s="19" t="s">
        <v>84</v>
      </c>
    </row>
    <row r="108" s="13" customFormat="1">
      <c r="A108" s="13"/>
      <c r="B108" s="233"/>
      <c r="C108" s="234"/>
      <c r="D108" s="228" t="s">
        <v>181</v>
      </c>
      <c r="E108" s="235" t="s">
        <v>19</v>
      </c>
      <c r="F108" s="236" t="s">
        <v>182</v>
      </c>
      <c r="G108" s="234"/>
      <c r="H108" s="235" t="s">
        <v>19</v>
      </c>
      <c r="I108" s="237"/>
      <c r="J108" s="234"/>
      <c r="K108" s="234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181</v>
      </c>
      <c r="AU108" s="242" t="s">
        <v>84</v>
      </c>
      <c r="AV108" s="13" t="s">
        <v>82</v>
      </c>
      <c r="AW108" s="13" t="s">
        <v>35</v>
      </c>
      <c r="AX108" s="13" t="s">
        <v>74</v>
      </c>
      <c r="AY108" s="242" t="s">
        <v>171</v>
      </c>
    </row>
    <row r="109" s="14" customFormat="1">
      <c r="A109" s="14"/>
      <c r="B109" s="243"/>
      <c r="C109" s="244"/>
      <c r="D109" s="228" t="s">
        <v>181</v>
      </c>
      <c r="E109" s="245" t="s">
        <v>19</v>
      </c>
      <c r="F109" s="246" t="s">
        <v>183</v>
      </c>
      <c r="G109" s="244"/>
      <c r="H109" s="247">
        <v>845.98800000000006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181</v>
      </c>
      <c r="AU109" s="253" t="s">
        <v>84</v>
      </c>
      <c r="AV109" s="14" t="s">
        <v>84</v>
      </c>
      <c r="AW109" s="14" t="s">
        <v>35</v>
      </c>
      <c r="AX109" s="14" t="s">
        <v>74</v>
      </c>
      <c r="AY109" s="253" t="s">
        <v>171</v>
      </c>
    </row>
    <row r="110" s="15" customFormat="1">
      <c r="A110" s="15"/>
      <c r="B110" s="254"/>
      <c r="C110" s="255"/>
      <c r="D110" s="228" t="s">
        <v>181</v>
      </c>
      <c r="E110" s="256" t="s">
        <v>19</v>
      </c>
      <c r="F110" s="257" t="s">
        <v>184</v>
      </c>
      <c r="G110" s="255"/>
      <c r="H110" s="258">
        <v>845.98800000000006</v>
      </c>
      <c r="I110" s="259"/>
      <c r="J110" s="255"/>
      <c r="K110" s="255"/>
      <c r="L110" s="260"/>
      <c r="M110" s="261"/>
      <c r="N110" s="262"/>
      <c r="O110" s="262"/>
      <c r="P110" s="262"/>
      <c r="Q110" s="262"/>
      <c r="R110" s="262"/>
      <c r="S110" s="262"/>
      <c r="T110" s="26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4" t="s">
        <v>181</v>
      </c>
      <c r="AU110" s="264" t="s">
        <v>84</v>
      </c>
      <c r="AV110" s="15" t="s">
        <v>178</v>
      </c>
      <c r="AW110" s="15" t="s">
        <v>35</v>
      </c>
      <c r="AX110" s="15" t="s">
        <v>82</v>
      </c>
      <c r="AY110" s="264" t="s">
        <v>171</v>
      </c>
    </row>
    <row r="111" s="2" customFormat="1" ht="21.75" customHeight="1">
      <c r="A111" s="40"/>
      <c r="B111" s="41"/>
      <c r="C111" s="215" t="s">
        <v>84</v>
      </c>
      <c r="D111" s="215" t="s">
        <v>174</v>
      </c>
      <c r="E111" s="216" t="s">
        <v>185</v>
      </c>
      <c r="F111" s="217" t="s">
        <v>186</v>
      </c>
      <c r="G111" s="218" t="s">
        <v>177</v>
      </c>
      <c r="H111" s="219">
        <v>42299.400000000001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45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178</v>
      </c>
      <c r="AT111" s="226" t="s">
        <v>174</v>
      </c>
      <c r="AU111" s="226" t="s">
        <v>84</v>
      </c>
      <c r="AY111" s="19" t="s">
        <v>171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82</v>
      </c>
      <c r="BK111" s="227">
        <f>ROUND(I111*H111,2)</f>
        <v>0</v>
      </c>
      <c r="BL111" s="19" t="s">
        <v>178</v>
      </c>
      <c r="BM111" s="226" t="s">
        <v>187</v>
      </c>
    </row>
    <row r="112" s="2" customFormat="1">
      <c r="A112" s="40"/>
      <c r="B112" s="41"/>
      <c r="C112" s="42"/>
      <c r="D112" s="228" t="s">
        <v>180</v>
      </c>
      <c r="E112" s="42"/>
      <c r="F112" s="229" t="s">
        <v>186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180</v>
      </c>
      <c r="AU112" s="19" t="s">
        <v>84</v>
      </c>
    </row>
    <row r="113" s="14" customFormat="1">
      <c r="A113" s="14"/>
      <c r="B113" s="243"/>
      <c r="C113" s="244"/>
      <c r="D113" s="228" t="s">
        <v>181</v>
      </c>
      <c r="E113" s="245" t="s">
        <v>19</v>
      </c>
      <c r="F113" s="246" t="s">
        <v>188</v>
      </c>
      <c r="G113" s="244"/>
      <c r="H113" s="247">
        <v>42299.400000000001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181</v>
      </c>
      <c r="AU113" s="253" t="s">
        <v>84</v>
      </c>
      <c r="AV113" s="14" t="s">
        <v>84</v>
      </c>
      <c r="AW113" s="14" t="s">
        <v>35</v>
      </c>
      <c r="AX113" s="14" t="s">
        <v>82</v>
      </c>
      <c r="AY113" s="253" t="s">
        <v>171</v>
      </c>
    </row>
    <row r="114" s="2" customFormat="1" ht="24.15" customHeight="1">
      <c r="A114" s="40"/>
      <c r="B114" s="41"/>
      <c r="C114" s="215" t="s">
        <v>105</v>
      </c>
      <c r="D114" s="215" t="s">
        <v>174</v>
      </c>
      <c r="E114" s="216" t="s">
        <v>189</v>
      </c>
      <c r="F114" s="217" t="s">
        <v>190</v>
      </c>
      <c r="G114" s="218" t="s">
        <v>177</v>
      </c>
      <c r="H114" s="219">
        <v>845.98800000000006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45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178</v>
      </c>
      <c r="AT114" s="226" t="s">
        <v>174</v>
      </c>
      <c r="AU114" s="226" t="s">
        <v>84</v>
      </c>
      <c r="AY114" s="19" t="s">
        <v>171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82</v>
      </c>
      <c r="BK114" s="227">
        <f>ROUND(I114*H114,2)</f>
        <v>0</v>
      </c>
      <c r="BL114" s="19" t="s">
        <v>178</v>
      </c>
      <c r="BM114" s="226" t="s">
        <v>191</v>
      </c>
    </row>
    <row r="115" s="2" customFormat="1">
      <c r="A115" s="40"/>
      <c r="B115" s="41"/>
      <c r="C115" s="42"/>
      <c r="D115" s="228" t="s">
        <v>180</v>
      </c>
      <c r="E115" s="42"/>
      <c r="F115" s="229" t="s">
        <v>190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180</v>
      </c>
      <c r="AU115" s="19" t="s">
        <v>84</v>
      </c>
    </row>
    <row r="116" s="2" customFormat="1" ht="16.5" customHeight="1">
      <c r="A116" s="40"/>
      <c r="B116" s="41"/>
      <c r="C116" s="215" t="s">
        <v>178</v>
      </c>
      <c r="D116" s="215" t="s">
        <v>174</v>
      </c>
      <c r="E116" s="216" t="s">
        <v>192</v>
      </c>
      <c r="F116" s="217" t="s">
        <v>193</v>
      </c>
      <c r="G116" s="218" t="s">
        <v>177</v>
      </c>
      <c r="H116" s="219">
        <v>845.98800000000006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45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178</v>
      </c>
      <c r="AT116" s="226" t="s">
        <v>174</v>
      </c>
      <c r="AU116" s="226" t="s">
        <v>84</v>
      </c>
      <c r="AY116" s="19" t="s">
        <v>171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82</v>
      </c>
      <c r="BK116" s="227">
        <f>ROUND(I116*H116,2)</f>
        <v>0</v>
      </c>
      <c r="BL116" s="19" t="s">
        <v>178</v>
      </c>
      <c r="BM116" s="226" t="s">
        <v>194</v>
      </c>
    </row>
    <row r="117" s="2" customFormat="1">
      <c r="A117" s="40"/>
      <c r="B117" s="41"/>
      <c r="C117" s="42"/>
      <c r="D117" s="228" t="s">
        <v>180</v>
      </c>
      <c r="E117" s="42"/>
      <c r="F117" s="229" t="s">
        <v>193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180</v>
      </c>
      <c r="AU117" s="19" t="s">
        <v>84</v>
      </c>
    </row>
    <row r="118" s="2" customFormat="1" ht="16.5" customHeight="1">
      <c r="A118" s="40"/>
      <c r="B118" s="41"/>
      <c r="C118" s="215" t="s">
        <v>195</v>
      </c>
      <c r="D118" s="215" t="s">
        <v>174</v>
      </c>
      <c r="E118" s="216" t="s">
        <v>196</v>
      </c>
      <c r="F118" s="217" t="s">
        <v>197</v>
      </c>
      <c r="G118" s="218" t="s">
        <v>177</v>
      </c>
      <c r="H118" s="219">
        <v>42299.400000000001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45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178</v>
      </c>
      <c r="AT118" s="226" t="s">
        <v>174</v>
      </c>
      <c r="AU118" s="226" t="s">
        <v>84</v>
      </c>
      <c r="AY118" s="19" t="s">
        <v>171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82</v>
      </c>
      <c r="BK118" s="227">
        <f>ROUND(I118*H118,2)</f>
        <v>0</v>
      </c>
      <c r="BL118" s="19" t="s">
        <v>178</v>
      </c>
      <c r="BM118" s="226" t="s">
        <v>198</v>
      </c>
    </row>
    <row r="119" s="2" customFormat="1">
      <c r="A119" s="40"/>
      <c r="B119" s="41"/>
      <c r="C119" s="42"/>
      <c r="D119" s="228" t="s">
        <v>180</v>
      </c>
      <c r="E119" s="42"/>
      <c r="F119" s="229" t="s">
        <v>197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180</v>
      </c>
      <c r="AU119" s="19" t="s">
        <v>84</v>
      </c>
    </row>
    <row r="120" s="14" customFormat="1">
      <c r="A120" s="14"/>
      <c r="B120" s="243"/>
      <c r="C120" s="244"/>
      <c r="D120" s="228" t="s">
        <v>181</v>
      </c>
      <c r="E120" s="245" t="s">
        <v>19</v>
      </c>
      <c r="F120" s="246" t="s">
        <v>188</v>
      </c>
      <c r="G120" s="244"/>
      <c r="H120" s="247">
        <v>42299.400000000001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181</v>
      </c>
      <c r="AU120" s="253" t="s">
        <v>84</v>
      </c>
      <c r="AV120" s="14" t="s">
        <v>84</v>
      </c>
      <c r="AW120" s="14" t="s">
        <v>35</v>
      </c>
      <c r="AX120" s="14" t="s">
        <v>82</v>
      </c>
      <c r="AY120" s="253" t="s">
        <v>171</v>
      </c>
    </row>
    <row r="121" s="2" customFormat="1" ht="16.5" customHeight="1">
      <c r="A121" s="40"/>
      <c r="B121" s="41"/>
      <c r="C121" s="215" t="s">
        <v>199</v>
      </c>
      <c r="D121" s="215" t="s">
        <v>174</v>
      </c>
      <c r="E121" s="216" t="s">
        <v>200</v>
      </c>
      <c r="F121" s="217" t="s">
        <v>201</v>
      </c>
      <c r="G121" s="218" t="s">
        <v>177</v>
      </c>
      <c r="H121" s="219">
        <v>845.98800000000006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45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178</v>
      </c>
      <c r="AT121" s="226" t="s">
        <v>174</v>
      </c>
      <c r="AU121" s="226" t="s">
        <v>84</v>
      </c>
      <c r="AY121" s="19" t="s">
        <v>171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82</v>
      </c>
      <c r="BK121" s="227">
        <f>ROUND(I121*H121,2)</f>
        <v>0</v>
      </c>
      <c r="BL121" s="19" t="s">
        <v>178</v>
      </c>
      <c r="BM121" s="226" t="s">
        <v>202</v>
      </c>
    </row>
    <row r="122" s="2" customFormat="1">
      <c r="A122" s="40"/>
      <c r="B122" s="41"/>
      <c r="C122" s="42"/>
      <c r="D122" s="228" t="s">
        <v>180</v>
      </c>
      <c r="E122" s="42"/>
      <c r="F122" s="229" t="s">
        <v>201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180</v>
      </c>
      <c r="AU122" s="19" t="s">
        <v>84</v>
      </c>
    </row>
    <row r="123" s="2" customFormat="1" ht="16.5" customHeight="1">
      <c r="A123" s="40"/>
      <c r="B123" s="41"/>
      <c r="C123" s="215" t="s">
        <v>203</v>
      </c>
      <c r="D123" s="215" t="s">
        <v>174</v>
      </c>
      <c r="E123" s="216" t="s">
        <v>204</v>
      </c>
      <c r="F123" s="217" t="s">
        <v>205</v>
      </c>
      <c r="G123" s="218" t="s">
        <v>206</v>
      </c>
      <c r="H123" s="219">
        <v>1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45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178</v>
      </c>
      <c r="AT123" s="226" t="s">
        <v>174</v>
      </c>
      <c r="AU123" s="226" t="s">
        <v>84</v>
      </c>
      <c r="AY123" s="19" t="s">
        <v>171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82</v>
      </c>
      <c r="BK123" s="227">
        <f>ROUND(I123*H123,2)</f>
        <v>0</v>
      </c>
      <c r="BL123" s="19" t="s">
        <v>178</v>
      </c>
      <c r="BM123" s="226" t="s">
        <v>207</v>
      </c>
    </row>
    <row r="124" s="2" customFormat="1">
      <c r="A124" s="40"/>
      <c r="B124" s="41"/>
      <c r="C124" s="42"/>
      <c r="D124" s="228" t="s">
        <v>180</v>
      </c>
      <c r="E124" s="42"/>
      <c r="F124" s="229" t="s">
        <v>205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180</v>
      </c>
      <c r="AU124" s="19" t="s">
        <v>84</v>
      </c>
    </row>
    <row r="125" s="2" customFormat="1" ht="16.5" customHeight="1">
      <c r="A125" s="40"/>
      <c r="B125" s="41"/>
      <c r="C125" s="215" t="s">
        <v>208</v>
      </c>
      <c r="D125" s="215" t="s">
        <v>174</v>
      </c>
      <c r="E125" s="216" t="s">
        <v>209</v>
      </c>
      <c r="F125" s="217" t="s">
        <v>210</v>
      </c>
      <c r="G125" s="218" t="s">
        <v>206</v>
      </c>
      <c r="H125" s="219">
        <v>1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45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178</v>
      </c>
      <c r="AT125" s="226" t="s">
        <v>174</v>
      </c>
      <c r="AU125" s="226" t="s">
        <v>84</v>
      </c>
      <c r="AY125" s="19" t="s">
        <v>171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82</v>
      </c>
      <c r="BK125" s="227">
        <f>ROUND(I125*H125,2)</f>
        <v>0</v>
      </c>
      <c r="BL125" s="19" t="s">
        <v>178</v>
      </c>
      <c r="BM125" s="226" t="s">
        <v>211</v>
      </c>
    </row>
    <row r="126" s="2" customFormat="1">
      <c r="A126" s="40"/>
      <c r="B126" s="41"/>
      <c r="C126" s="42"/>
      <c r="D126" s="228" t="s">
        <v>180</v>
      </c>
      <c r="E126" s="42"/>
      <c r="F126" s="229" t="s">
        <v>210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180</v>
      </c>
      <c r="AU126" s="19" t="s">
        <v>84</v>
      </c>
    </row>
    <row r="127" s="2" customFormat="1" ht="16.5" customHeight="1">
      <c r="A127" s="40"/>
      <c r="B127" s="41"/>
      <c r="C127" s="215" t="s">
        <v>172</v>
      </c>
      <c r="D127" s="215" t="s">
        <v>174</v>
      </c>
      <c r="E127" s="216" t="s">
        <v>212</v>
      </c>
      <c r="F127" s="217" t="s">
        <v>213</v>
      </c>
      <c r="G127" s="218" t="s">
        <v>214</v>
      </c>
      <c r="H127" s="219">
        <v>4</v>
      </c>
      <c r="I127" s="220"/>
      <c r="J127" s="221">
        <f>ROUND(I127*H127,2)</f>
        <v>0</v>
      </c>
      <c r="K127" s="217" t="s">
        <v>215</v>
      </c>
      <c r="L127" s="46"/>
      <c r="M127" s="222" t="s">
        <v>19</v>
      </c>
      <c r="N127" s="223" t="s">
        <v>45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2.2000000000000002</v>
      </c>
      <c r="T127" s="225">
        <f>S127*H127</f>
        <v>8.8000000000000007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178</v>
      </c>
      <c r="AT127" s="226" t="s">
        <v>174</v>
      </c>
      <c r="AU127" s="226" t="s">
        <v>84</v>
      </c>
      <c r="AY127" s="19" t="s">
        <v>171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82</v>
      </c>
      <c r="BK127" s="227">
        <f>ROUND(I127*H127,2)</f>
        <v>0</v>
      </c>
      <c r="BL127" s="19" t="s">
        <v>178</v>
      </c>
      <c r="BM127" s="226" t="s">
        <v>216</v>
      </c>
    </row>
    <row r="128" s="2" customFormat="1">
      <c r="A128" s="40"/>
      <c r="B128" s="41"/>
      <c r="C128" s="42"/>
      <c r="D128" s="228" t="s">
        <v>180</v>
      </c>
      <c r="E128" s="42"/>
      <c r="F128" s="229" t="s">
        <v>217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180</v>
      </c>
      <c r="AU128" s="19" t="s">
        <v>84</v>
      </c>
    </row>
    <row r="129" s="2" customFormat="1">
      <c r="A129" s="40"/>
      <c r="B129" s="41"/>
      <c r="C129" s="42"/>
      <c r="D129" s="265" t="s">
        <v>218</v>
      </c>
      <c r="E129" s="42"/>
      <c r="F129" s="266" t="s">
        <v>219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218</v>
      </c>
      <c r="AU129" s="19" t="s">
        <v>84</v>
      </c>
    </row>
    <row r="130" s="2" customFormat="1" ht="16.5" customHeight="1">
      <c r="A130" s="40"/>
      <c r="B130" s="41"/>
      <c r="C130" s="215" t="s">
        <v>220</v>
      </c>
      <c r="D130" s="215" t="s">
        <v>174</v>
      </c>
      <c r="E130" s="216" t="s">
        <v>221</v>
      </c>
      <c r="F130" s="217" t="s">
        <v>222</v>
      </c>
      <c r="G130" s="218" t="s">
        <v>214</v>
      </c>
      <c r="H130" s="219">
        <v>100.86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45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1.3999999999999999</v>
      </c>
      <c r="T130" s="225">
        <f>S130*H130</f>
        <v>141.20399999999998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178</v>
      </c>
      <c r="AT130" s="226" t="s">
        <v>174</v>
      </c>
      <c r="AU130" s="226" t="s">
        <v>84</v>
      </c>
      <c r="AY130" s="19" t="s">
        <v>171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82</v>
      </c>
      <c r="BK130" s="227">
        <f>ROUND(I130*H130,2)</f>
        <v>0</v>
      </c>
      <c r="BL130" s="19" t="s">
        <v>178</v>
      </c>
      <c r="BM130" s="226" t="s">
        <v>223</v>
      </c>
    </row>
    <row r="131" s="2" customFormat="1">
      <c r="A131" s="40"/>
      <c r="B131" s="41"/>
      <c r="C131" s="42"/>
      <c r="D131" s="228" t="s">
        <v>180</v>
      </c>
      <c r="E131" s="42"/>
      <c r="F131" s="229" t="s">
        <v>222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180</v>
      </c>
      <c r="AU131" s="19" t="s">
        <v>84</v>
      </c>
    </row>
    <row r="132" s="14" customFormat="1">
      <c r="A132" s="14"/>
      <c r="B132" s="243"/>
      <c r="C132" s="244"/>
      <c r="D132" s="228" t="s">
        <v>181</v>
      </c>
      <c r="E132" s="245" t="s">
        <v>19</v>
      </c>
      <c r="F132" s="246" t="s">
        <v>224</v>
      </c>
      <c r="G132" s="244"/>
      <c r="H132" s="247">
        <v>100.86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181</v>
      </c>
      <c r="AU132" s="253" t="s">
        <v>84</v>
      </c>
      <c r="AV132" s="14" t="s">
        <v>84</v>
      </c>
      <c r="AW132" s="14" t="s">
        <v>35</v>
      </c>
      <c r="AX132" s="14" t="s">
        <v>82</v>
      </c>
      <c r="AY132" s="253" t="s">
        <v>171</v>
      </c>
    </row>
    <row r="133" s="2" customFormat="1" ht="16.5" customHeight="1">
      <c r="A133" s="40"/>
      <c r="B133" s="41"/>
      <c r="C133" s="215" t="s">
        <v>225</v>
      </c>
      <c r="D133" s="215" t="s">
        <v>174</v>
      </c>
      <c r="E133" s="216" t="s">
        <v>226</v>
      </c>
      <c r="F133" s="217" t="s">
        <v>227</v>
      </c>
      <c r="G133" s="218" t="s">
        <v>177</v>
      </c>
      <c r="H133" s="219">
        <v>163.489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45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0.027</v>
      </c>
      <c r="T133" s="225">
        <f>S133*H133</f>
        <v>4.4142029999999997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178</v>
      </c>
      <c r="AT133" s="226" t="s">
        <v>174</v>
      </c>
      <c r="AU133" s="226" t="s">
        <v>84</v>
      </c>
      <c r="AY133" s="19" t="s">
        <v>171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82</v>
      </c>
      <c r="BK133" s="227">
        <f>ROUND(I133*H133,2)</f>
        <v>0</v>
      </c>
      <c r="BL133" s="19" t="s">
        <v>178</v>
      </c>
      <c r="BM133" s="226" t="s">
        <v>228</v>
      </c>
    </row>
    <row r="134" s="2" customFormat="1">
      <c r="A134" s="40"/>
      <c r="B134" s="41"/>
      <c r="C134" s="42"/>
      <c r="D134" s="228" t="s">
        <v>180</v>
      </c>
      <c r="E134" s="42"/>
      <c r="F134" s="229" t="s">
        <v>227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180</v>
      </c>
      <c r="AU134" s="19" t="s">
        <v>84</v>
      </c>
    </row>
    <row r="135" s="13" customFormat="1">
      <c r="A135" s="13"/>
      <c r="B135" s="233"/>
      <c r="C135" s="234"/>
      <c r="D135" s="228" t="s">
        <v>181</v>
      </c>
      <c r="E135" s="235" t="s">
        <v>19</v>
      </c>
      <c r="F135" s="236" t="s">
        <v>229</v>
      </c>
      <c r="G135" s="234"/>
      <c r="H135" s="235" t="s">
        <v>19</v>
      </c>
      <c r="I135" s="237"/>
      <c r="J135" s="234"/>
      <c r="K135" s="234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181</v>
      </c>
      <c r="AU135" s="242" t="s">
        <v>84</v>
      </c>
      <c r="AV135" s="13" t="s">
        <v>82</v>
      </c>
      <c r="AW135" s="13" t="s">
        <v>35</v>
      </c>
      <c r="AX135" s="13" t="s">
        <v>74</v>
      </c>
      <c r="AY135" s="242" t="s">
        <v>171</v>
      </c>
    </row>
    <row r="136" s="14" customFormat="1">
      <c r="A136" s="14"/>
      <c r="B136" s="243"/>
      <c r="C136" s="244"/>
      <c r="D136" s="228" t="s">
        <v>181</v>
      </c>
      <c r="E136" s="245" t="s">
        <v>19</v>
      </c>
      <c r="F136" s="246" t="s">
        <v>230</v>
      </c>
      <c r="G136" s="244"/>
      <c r="H136" s="247">
        <v>25.271999999999998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181</v>
      </c>
      <c r="AU136" s="253" t="s">
        <v>84</v>
      </c>
      <c r="AV136" s="14" t="s">
        <v>84</v>
      </c>
      <c r="AW136" s="14" t="s">
        <v>35</v>
      </c>
      <c r="AX136" s="14" t="s">
        <v>74</v>
      </c>
      <c r="AY136" s="253" t="s">
        <v>171</v>
      </c>
    </row>
    <row r="137" s="14" customFormat="1">
      <c r="A137" s="14"/>
      <c r="B137" s="243"/>
      <c r="C137" s="244"/>
      <c r="D137" s="228" t="s">
        <v>181</v>
      </c>
      <c r="E137" s="245" t="s">
        <v>19</v>
      </c>
      <c r="F137" s="246" t="s">
        <v>231</v>
      </c>
      <c r="G137" s="244"/>
      <c r="H137" s="247">
        <v>2.0590000000000002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181</v>
      </c>
      <c r="AU137" s="253" t="s">
        <v>84</v>
      </c>
      <c r="AV137" s="14" t="s">
        <v>84</v>
      </c>
      <c r="AW137" s="14" t="s">
        <v>35</v>
      </c>
      <c r="AX137" s="14" t="s">
        <v>74</v>
      </c>
      <c r="AY137" s="253" t="s">
        <v>171</v>
      </c>
    </row>
    <row r="138" s="14" customFormat="1">
      <c r="A138" s="14"/>
      <c r="B138" s="243"/>
      <c r="C138" s="244"/>
      <c r="D138" s="228" t="s">
        <v>181</v>
      </c>
      <c r="E138" s="245" t="s">
        <v>19</v>
      </c>
      <c r="F138" s="246" t="s">
        <v>232</v>
      </c>
      <c r="G138" s="244"/>
      <c r="H138" s="247">
        <v>0.83999999999999997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181</v>
      </c>
      <c r="AU138" s="253" t="s">
        <v>84</v>
      </c>
      <c r="AV138" s="14" t="s">
        <v>84</v>
      </c>
      <c r="AW138" s="14" t="s">
        <v>35</v>
      </c>
      <c r="AX138" s="14" t="s">
        <v>74</v>
      </c>
      <c r="AY138" s="253" t="s">
        <v>171</v>
      </c>
    </row>
    <row r="139" s="14" customFormat="1">
      <c r="A139" s="14"/>
      <c r="B139" s="243"/>
      <c r="C139" s="244"/>
      <c r="D139" s="228" t="s">
        <v>181</v>
      </c>
      <c r="E139" s="245" t="s">
        <v>19</v>
      </c>
      <c r="F139" s="246" t="s">
        <v>233</v>
      </c>
      <c r="G139" s="244"/>
      <c r="H139" s="247">
        <v>1.764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181</v>
      </c>
      <c r="AU139" s="253" t="s">
        <v>84</v>
      </c>
      <c r="AV139" s="14" t="s">
        <v>84</v>
      </c>
      <c r="AW139" s="14" t="s">
        <v>35</v>
      </c>
      <c r="AX139" s="14" t="s">
        <v>74</v>
      </c>
      <c r="AY139" s="253" t="s">
        <v>171</v>
      </c>
    </row>
    <row r="140" s="14" customFormat="1">
      <c r="A140" s="14"/>
      <c r="B140" s="243"/>
      <c r="C140" s="244"/>
      <c r="D140" s="228" t="s">
        <v>181</v>
      </c>
      <c r="E140" s="245" t="s">
        <v>19</v>
      </c>
      <c r="F140" s="246" t="s">
        <v>234</v>
      </c>
      <c r="G140" s="244"/>
      <c r="H140" s="247">
        <v>0.20000000000000001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181</v>
      </c>
      <c r="AU140" s="253" t="s">
        <v>84</v>
      </c>
      <c r="AV140" s="14" t="s">
        <v>84</v>
      </c>
      <c r="AW140" s="14" t="s">
        <v>35</v>
      </c>
      <c r="AX140" s="14" t="s">
        <v>74</v>
      </c>
      <c r="AY140" s="253" t="s">
        <v>171</v>
      </c>
    </row>
    <row r="141" s="14" customFormat="1">
      <c r="A141" s="14"/>
      <c r="B141" s="243"/>
      <c r="C141" s="244"/>
      <c r="D141" s="228" t="s">
        <v>181</v>
      </c>
      <c r="E141" s="245" t="s">
        <v>19</v>
      </c>
      <c r="F141" s="246" t="s">
        <v>235</v>
      </c>
      <c r="G141" s="244"/>
      <c r="H141" s="247">
        <v>8.2940000000000005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181</v>
      </c>
      <c r="AU141" s="253" t="s">
        <v>84</v>
      </c>
      <c r="AV141" s="14" t="s">
        <v>84</v>
      </c>
      <c r="AW141" s="14" t="s">
        <v>35</v>
      </c>
      <c r="AX141" s="14" t="s">
        <v>74</v>
      </c>
      <c r="AY141" s="253" t="s">
        <v>171</v>
      </c>
    </row>
    <row r="142" s="14" customFormat="1">
      <c r="A142" s="14"/>
      <c r="B142" s="243"/>
      <c r="C142" s="244"/>
      <c r="D142" s="228" t="s">
        <v>181</v>
      </c>
      <c r="E142" s="245" t="s">
        <v>19</v>
      </c>
      <c r="F142" s="246" t="s">
        <v>236</v>
      </c>
      <c r="G142" s="244"/>
      <c r="H142" s="247">
        <v>4.6379999999999999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181</v>
      </c>
      <c r="AU142" s="253" t="s">
        <v>84</v>
      </c>
      <c r="AV142" s="14" t="s">
        <v>84</v>
      </c>
      <c r="AW142" s="14" t="s">
        <v>35</v>
      </c>
      <c r="AX142" s="14" t="s">
        <v>74</v>
      </c>
      <c r="AY142" s="253" t="s">
        <v>171</v>
      </c>
    </row>
    <row r="143" s="13" customFormat="1">
      <c r="A143" s="13"/>
      <c r="B143" s="233"/>
      <c r="C143" s="234"/>
      <c r="D143" s="228" t="s">
        <v>181</v>
      </c>
      <c r="E143" s="235" t="s">
        <v>19</v>
      </c>
      <c r="F143" s="236" t="s">
        <v>237</v>
      </c>
      <c r="G143" s="234"/>
      <c r="H143" s="235" t="s">
        <v>19</v>
      </c>
      <c r="I143" s="237"/>
      <c r="J143" s="234"/>
      <c r="K143" s="234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181</v>
      </c>
      <c r="AU143" s="242" t="s">
        <v>84</v>
      </c>
      <c r="AV143" s="13" t="s">
        <v>82</v>
      </c>
      <c r="AW143" s="13" t="s">
        <v>35</v>
      </c>
      <c r="AX143" s="13" t="s">
        <v>74</v>
      </c>
      <c r="AY143" s="242" t="s">
        <v>171</v>
      </c>
    </row>
    <row r="144" s="14" customFormat="1">
      <c r="A144" s="14"/>
      <c r="B144" s="243"/>
      <c r="C144" s="244"/>
      <c r="D144" s="228" t="s">
        <v>181</v>
      </c>
      <c r="E144" s="245" t="s">
        <v>19</v>
      </c>
      <c r="F144" s="246" t="s">
        <v>230</v>
      </c>
      <c r="G144" s="244"/>
      <c r="H144" s="247">
        <v>25.271999999999998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181</v>
      </c>
      <c r="AU144" s="253" t="s">
        <v>84</v>
      </c>
      <c r="AV144" s="14" t="s">
        <v>84</v>
      </c>
      <c r="AW144" s="14" t="s">
        <v>35</v>
      </c>
      <c r="AX144" s="14" t="s">
        <v>74</v>
      </c>
      <c r="AY144" s="253" t="s">
        <v>171</v>
      </c>
    </row>
    <row r="145" s="14" customFormat="1">
      <c r="A145" s="14"/>
      <c r="B145" s="243"/>
      <c r="C145" s="244"/>
      <c r="D145" s="228" t="s">
        <v>181</v>
      </c>
      <c r="E145" s="245" t="s">
        <v>19</v>
      </c>
      <c r="F145" s="246" t="s">
        <v>238</v>
      </c>
      <c r="G145" s="244"/>
      <c r="H145" s="247">
        <v>3.206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181</v>
      </c>
      <c r="AU145" s="253" t="s">
        <v>84</v>
      </c>
      <c r="AV145" s="14" t="s">
        <v>84</v>
      </c>
      <c r="AW145" s="14" t="s">
        <v>35</v>
      </c>
      <c r="AX145" s="14" t="s">
        <v>74</v>
      </c>
      <c r="AY145" s="253" t="s">
        <v>171</v>
      </c>
    </row>
    <row r="146" s="14" customFormat="1">
      <c r="A146" s="14"/>
      <c r="B146" s="243"/>
      <c r="C146" s="244"/>
      <c r="D146" s="228" t="s">
        <v>181</v>
      </c>
      <c r="E146" s="245" t="s">
        <v>19</v>
      </c>
      <c r="F146" s="246" t="s">
        <v>239</v>
      </c>
      <c r="G146" s="244"/>
      <c r="H146" s="247">
        <v>0.52800000000000002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181</v>
      </c>
      <c r="AU146" s="253" t="s">
        <v>84</v>
      </c>
      <c r="AV146" s="14" t="s">
        <v>84</v>
      </c>
      <c r="AW146" s="14" t="s">
        <v>35</v>
      </c>
      <c r="AX146" s="14" t="s">
        <v>74</v>
      </c>
      <c r="AY146" s="253" t="s">
        <v>171</v>
      </c>
    </row>
    <row r="147" s="14" customFormat="1">
      <c r="A147" s="14"/>
      <c r="B147" s="243"/>
      <c r="C147" s="244"/>
      <c r="D147" s="228" t="s">
        <v>181</v>
      </c>
      <c r="E147" s="245" t="s">
        <v>19</v>
      </c>
      <c r="F147" s="246" t="s">
        <v>240</v>
      </c>
      <c r="G147" s="244"/>
      <c r="H147" s="247">
        <v>19.995999999999999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181</v>
      </c>
      <c r="AU147" s="253" t="s">
        <v>84</v>
      </c>
      <c r="AV147" s="14" t="s">
        <v>84</v>
      </c>
      <c r="AW147" s="14" t="s">
        <v>35</v>
      </c>
      <c r="AX147" s="14" t="s">
        <v>74</v>
      </c>
      <c r="AY147" s="253" t="s">
        <v>171</v>
      </c>
    </row>
    <row r="148" s="13" customFormat="1">
      <c r="A148" s="13"/>
      <c r="B148" s="233"/>
      <c r="C148" s="234"/>
      <c r="D148" s="228" t="s">
        <v>181</v>
      </c>
      <c r="E148" s="235" t="s">
        <v>19</v>
      </c>
      <c r="F148" s="236" t="s">
        <v>241</v>
      </c>
      <c r="G148" s="234"/>
      <c r="H148" s="235" t="s">
        <v>19</v>
      </c>
      <c r="I148" s="237"/>
      <c r="J148" s="234"/>
      <c r="K148" s="234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181</v>
      </c>
      <c r="AU148" s="242" t="s">
        <v>84</v>
      </c>
      <c r="AV148" s="13" t="s">
        <v>82</v>
      </c>
      <c r="AW148" s="13" t="s">
        <v>35</v>
      </c>
      <c r="AX148" s="13" t="s">
        <v>74</v>
      </c>
      <c r="AY148" s="242" t="s">
        <v>171</v>
      </c>
    </row>
    <row r="149" s="14" customFormat="1">
      <c r="A149" s="14"/>
      <c r="B149" s="243"/>
      <c r="C149" s="244"/>
      <c r="D149" s="228" t="s">
        <v>181</v>
      </c>
      <c r="E149" s="245" t="s">
        <v>19</v>
      </c>
      <c r="F149" s="246" t="s">
        <v>242</v>
      </c>
      <c r="G149" s="244"/>
      <c r="H149" s="247">
        <v>47.735999999999997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181</v>
      </c>
      <c r="AU149" s="253" t="s">
        <v>84</v>
      </c>
      <c r="AV149" s="14" t="s">
        <v>84</v>
      </c>
      <c r="AW149" s="14" t="s">
        <v>35</v>
      </c>
      <c r="AX149" s="14" t="s">
        <v>74</v>
      </c>
      <c r="AY149" s="253" t="s">
        <v>171</v>
      </c>
    </row>
    <row r="150" s="14" customFormat="1">
      <c r="A150" s="14"/>
      <c r="B150" s="243"/>
      <c r="C150" s="244"/>
      <c r="D150" s="228" t="s">
        <v>181</v>
      </c>
      <c r="E150" s="245" t="s">
        <v>19</v>
      </c>
      <c r="F150" s="246" t="s">
        <v>243</v>
      </c>
      <c r="G150" s="244"/>
      <c r="H150" s="247">
        <v>2.7080000000000002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181</v>
      </c>
      <c r="AU150" s="253" t="s">
        <v>84</v>
      </c>
      <c r="AV150" s="14" t="s">
        <v>84</v>
      </c>
      <c r="AW150" s="14" t="s">
        <v>35</v>
      </c>
      <c r="AX150" s="14" t="s">
        <v>74</v>
      </c>
      <c r="AY150" s="253" t="s">
        <v>171</v>
      </c>
    </row>
    <row r="151" s="14" customFormat="1">
      <c r="A151" s="14"/>
      <c r="B151" s="243"/>
      <c r="C151" s="244"/>
      <c r="D151" s="228" t="s">
        <v>181</v>
      </c>
      <c r="E151" s="245" t="s">
        <v>19</v>
      </c>
      <c r="F151" s="246" t="s">
        <v>244</v>
      </c>
      <c r="G151" s="244"/>
      <c r="H151" s="247">
        <v>20.975999999999999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181</v>
      </c>
      <c r="AU151" s="253" t="s">
        <v>84</v>
      </c>
      <c r="AV151" s="14" t="s">
        <v>84</v>
      </c>
      <c r="AW151" s="14" t="s">
        <v>35</v>
      </c>
      <c r="AX151" s="14" t="s">
        <v>74</v>
      </c>
      <c r="AY151" s="253" t="s">
        <v>171</v>
      </c>
    </row>
    <row r="152" s="15" customFormat="1">
      <c r="A152" s="15"/>
      <c r="B152" s="254"/>
      <c r="C152" s="255"/>
      <c r="D152" s="228" t="s">
        <v>181</v>
      </c>
      <c r="E152" s="256" t="s">
        <v>19</v>
      </c>
      <c r="F152" s="257" t="s">
        <v>184</v>
      </c>
      <c r="G152" s="255"/>
      <c r="H152" s="258">
        <v>163.489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4" t="s">
        <v>181</v>
      </c>
      <c r="AU152" s="264" t="s">
        <v>84</v>
      </c>
      <c r="AV152" s="15" t="s">
        <v>178</v>
      </c>
      <c r="AW152" s="15" t="s">
        <v>35</v>
      </c>
      <c r="AX152" s="15" t="s">
        <v>82</v>
      </c>
      <c r="AY152" s="264" t="s">
        <v>171</v>
      </c>
    </row>
    <row r="153" s="2" customFormat="1" ht="16.5" customHeight="1">
      <c r="A153" s="40"/>
      <c r="B153" s="41"/>
      <c r="C153" s="215" t="s">
        <v>245</v>
      </c>
      <c r="D153" s="215" t="s">
        <v>174</v>
      </c>
      <c r="E153" s="216" t="s">
        <v>246</v>
      </c>
      <c r="F153" s="217" t="s">
        <v>247</v>
      </c>
      <c r="G153" s="218" t="s">
        <v>177</v>
      </c>
      <c r="H153" s="219">
        <v>65.043999999999997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45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0.075999999999999998</v>
      </c>
      <c r="T153" s="225">
        <f>S153*H153</f>
        <v>4.9433439999999997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178</v>
      </c>
      <c r="AT153" s="226" t="s">
        <v>174</v>
      </c>
      <c r="AU153" s="226" t="s">
        <v>84</v>
      </c>
      <c r="AY153" s="19" t="s">
        <v>171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82</v>
      </c>
      <c r="BK153" s="227">
        <f>ROUND(I153*H153,2)</f>
        <v>0</v>
      </c>
      <c r="BL153" s="19" t="s">
        <v>178</v>
      </c>
      <c r="BM153" s="226" t="s">
        <v>248</v>
      </c>
    </row>
    <row r="154" s="2" customFormat="1">
      <c r="A154" s="40"/>
      <c r="B154" s="41"/>
      <c r="C154" s="42"/>
      <c r="D154" s="228" t="s">
        <v>180</v>
      </c>
      <c r="E154" s="42"/>
      <c r="F154" s="229" t="s">
        <v>247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180</v>
      </c>
      <c r="AU154" s="19" t="s">
        <v>84</v>
      </c>
    </row>
    <row r="155" s="13" customFormat="1">
      <c r="A155" s="13"/>
      <c r="B155" s="233"/>
      <c r="C155" s="234"/>
      <c r="D155" s="228" t="s">
        <v>181</v>
      </c>
      <c r="E155" s="235" t="s">
        <v>19</v>
      </c>
      <c r="F155" s="236" t="s">
        <v>229</v>
      </c>
      <c r="G155" s="234"/>
      <c r="H155" s="235" t="s">
        <v>19</v>
      </c>
      <c r="I155" s="237"/>
      <c r="J155" s="234"/>
      <c r="K155" s="234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181</v>
      </c>
      <c r="AU155" s="242" t="s">
        <v>84</v>
      </c>
      <c r="AV155" s="13" t="s">
        <v>82</v>
      </c>
      <c r="AW155" s="13" t="s">
        <v>35</v>
      </c>
      <c r="AX155" s="13" t="s">
        <v>74</v>
      </c>
      <c r="AY155" s="242" t="s">
        <v>171</v>
      </c>
    </row>
    <row r="156" s="14" customFormat="1">
      <c r="A156" s="14"/>
      <c r="B156" s="243"/>
      <c r="C156" s="244"/>
      <c r="D156" s="228" t="s">
        <v>181</v>
      </c>
      <c r="E156" s="245" t="s">
        <v>19</v>
      </c>
      <c r="F156" s="246" t="s">
        <v>249</v>
      </c>
      <c r="G156" s="244"/>
      <c r="H156" s="247">
        <v>12.726000000000001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181</v>
      </c>
      <c r="AU156" s="253" t="s">
        <v>84</v>
      </c>
      <c r="AV156" s="14" t="s">
        <v>84</v>
      </c>
      <c r="AW156" s="14" t="s">
        <v>35</v>
      </c>
      <c r="AX156" s="14" t="s">
        <v>74</v>
      </c>
      <c r="AY156" s="253" t="s">
        <v>171</v>
      </c>
    </row>
    <row r="157" s="14" customFormat="1">
      <c r="A157" s="14"/>
      <c r="B157" s="243"/>
      <c r="C157" s="244"/>
      <c r="D157" s="228" t="s">
        <v>181</v>
      </c>
      <c r="E157" s="245" t="s">
        <v>19</v>
      </c>
      <c r="F157" s="246" t="s">
        <v>250</v>
      </c>
      <c r="G157" s="244"/>
      <c r="H157" s="247">
        <v>1.6160000000000001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181</v>
      </c>
      <c r="AU157" s="253" t="s">
        <v>84</v>
      </c>
      <c r="AV157" s="14" t="s">
        <v>84</v>
      </c>
      <c r="AW157" s="14" t="s">
        <v>35</v>
      </c>
      <c r="AX157" s="14" t="s">
        <v>74</v>
      </c>
      <c r="AY157" s="253" t="s">
        <v>171</v>
      </c>
    </row>
    <row r="158" s="14" customFormat="1">
      <c r="A158" s="14"/>
      <c r="B158" s="243"/>
      <c r="C158" s="244"/>
      <c r="D158" s="228" t="s">
        <v>181</v>
      </c>
      <c r="E158" s="245" t="s">
        <v>19</v>
      </c>
      <c r="F158" s="246" t="s">
        <v>251</v>
      </c>
      <c r="G158" s="244"/>
      <c r="H158" s="247">
        <v>4.04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181</v>
      </c>
      <c r="AU158" s="253" t="s">
        <v>84</v>
      </c>
      <c r="AV158" s="14" t="s">
        <v>84</v>
      </c>
      <c r="AW158" s="14" t="s">
        <v>35</v>
      </c>
      <c r="AX158" s="14" t="s">
        <v>74</v>
      </c>
      <c r="AY158" s="253" t="s">
        <v>171</v>
      </c>
    </row>
    <row r="159" s="13" customFormat="1">
      <c r="A159" s="13"/>
      <c r="B159" s="233"/>
      <c r="C159" s="234"/>
      <c r="D159" s="228" t="s">
        <v>181</v>
      </c>
      <c r="E159" s="235" t="s">
        <v>19</v>
      </c>
      <c r="F159" s="236" t="s">
        <v>237</v>
      </c>
      <c r="G159" s="234"/>
      <c r="H159" s="235" t="s">
        <v>19</v>
      </c>
      <c r="I159" s="237"/>
      <c r="J159" s="234"/>
      <c r="K159" s="234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181</v>
      </c>
      <c r="AU159" s="242" t="s">
        <v>84</v>
      </c>
      <c r="AV159" s="13" t="s">
        <v>82</v>
      </c>
      <c r="AW159" s="13" t="s">
        <v>35</v>
      </c>
      <c r="AX159" s="13" t="s">
        <v>74</v>
      </c>
      <c r="AY159" s="242" t="s">
        <v>171</v>
      </c>
    </row>
    <row r="160" s="14" customFormat="1">
      <c r="A160" s="14"/>
      <c r="B160" s="243"/>
      <c r="C160" s="244"/>
      <c r="D160" s="228" t="s">
        <v>181</v>
      </c>
      <c r="E160" s="245" t="s">
        <v>19</v>
      </c>
      <c r="F160" s="246" t="s">
        <v>252</v>
      </c>
      <c r="G160" s="244"/>
      <c r="H160" s="247">
        <v>8.484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181</v>
      </c>
      <c r="AU160" s="253" t="s">
        <v>84</v>
      </c>
      <c r="AV160" s="14" t="s">
        <v>84</v>
      </c>
      <c r="AW160" s="14" t="s">
        <v>35</v>
      </c>
      <c r="AX160" s="14" t="s">
        <v>74</v>
      </c>
      <c r="AY160" s="253" t="s">
        <v>171</v>
      </c>
    </row>
    <row r="161" s="14" customFormat="1">
      <c r="A161" s="14"/>
      <c r="B161" s="243"/>
      <c r="C161" s="244"/>
      <c r="D161" s="228" t="s">
        <v>181</v>
      </c>
      <c r="E161" s="245" t="s">
        <v>19</v>
      </c>
      <c r="F161" s="246" t="s">
        <v>253</v>
      </c>
      <c r="G161" s="244"/>
      <c r="H161" s="247">
        <v>5.4539999999999997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181</v>
      </c>
      <c r="AU161" s="253" t="s">
        <v>84</v>
      </c>
      <c r="AV161" s="14" t="s">
        <v>84</v>
      </c>
      <c r="AW161" s="14" t="s">
        <v>35</v>
      </c>
      <c r="AX161" s="14" t="s">
        <v>74</v>
      </c>
      <c r="AY161" s="253" t="s">
        <v>171</v>
      </c>
    </row>
    <row r="162" s="14" customFormat="1">
      <c r="A162" s="14"/>
      <c r="B162" s="243"/>
      <c r="C162" s="244"/>
      <c r="D162" s="228" t="s">
        <v>181</v>
      </c>
      <c r="E162" s="245" t="s">
        <v>19</v>
      </c>
      <c r="F162" s="246" t="s">
        <v>254</v>
      </c>
      <c r="G162" s="244"/>
      <c r="H162" s="247">
        <v>8.0800000000000001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181</v>
      </c>
      <c r="AU162" s="253" t="s">
        <v>84</v>
      </c>
      <c r="AV162" s="14" t="s">
        <v>84</v>
      </c>
      <c r="AW162" s="14" t="s">
        <v>35</v>
      </c>
      <c r="AX162" s="14" t="s">
        <v>74</v>
      </c>
      <c r="AY162" s="253" t="s">
        <v>171</v>
      </c>
    </row>
    <row r="163" s="13" customFormat="1">
      <c r="A163" s="13"/>
      <c r="B163" s="233"/>
      <c r="C163" s="234"/>
      <c r="D163" s="228" t="s">
        <v>181</v>
      </c>
      <c r="E163" s="235" t="s">
        <v>19</v>
      </c>
      <c r="F163" s="236" t="s">
        <v>241</v>
      </c>
      <c r="G163" s="234"/>
      <c r="H163" s="235" t="s">
        <v>19</v>
      </c>
      <c r="I163" s="237"/>
      <c r="J163" s="234"/>
      <c r="K163" s="234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181</v>
      </c>
      <c r="AU163" s="242" t="s">
        <v>84</v>
      </c>
      <c r="AV163" s="13" t="s">
        <v>82</v>
      </c>
      <c r="AW163" s="13" t="s">
        <v>35</v>
      </c>
      <c r="AX163" s="13" t="s">
        <v>74</v>
      </c>
      <c r="AY163" s="242" t="s">
        <v>171</v>
      </c>
    </row>
    <row r="164" s="14" customFormat="1">
      <c r="A164" s="14"/>
      <c r="B164" s="243"/>
      <c r="C164" s="244"/>
      <c r="D164" s="228" t="s">
        <v>181</v>
      </c>
      <c r="E164" s="245" t="s">
        <v>19</v>
      </c>
      <c r="F164" s="246" t="s">
        <v>255</v>
      </c>
      <c r="G164" s="244"/>
      <c r="H164" s="247">
        <v>18.18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181</v>
      </c>
      <c r="AU164" s="253" t="s">
        <v>84</v>
      </c>
      <c r="AV164" s="14" t="s">
        <v>84</v>
      </c>
      <c r="AW164" s="14" t="s">
        <v>35</v>
      </c>
      <c r="AX164" s="14" t="s">
        <v>74</v>
      </c>
      <c r="AY164" s="253" t="s">
        <v>171</v>
      </c>
    </row>
    <row r="165" s="14" customFormat="1">
      <c r="A165" s="14"/>
      <c r="B165" s="243"/>
      <c r="C165" s="244"/>
      <c r="D165" s="228" t="s">
        <v>181</v>
      </c>
      <c r="E165" s="245" t="s">
        <v>19</v>
      </c>
      <c r="F165" s="246" t="s">
        <v>250</v>
      </c>
      <c r="G165" s="244"/>
      <c r="H165" s="247">
        <v>1.6160000000000001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181</v>
      </c>
      <c r="AU165" s="253" t="s">
        <v>84</v>
      </c>
      <c r="AV165" s="14" t="s">
        <v>84</v>
      </c>
      <c r="AW165" s="14" t="s">
        <v>35</v>
      </c>
      <c r="AX165" s="14" t="s">
        <v>74</v>
      </c>
      <c r="AY165" s="253" t="s">
        <v>171</v>
      </c>
    </row>
    <row r="166" s="14" customFormat="1">
      <c r="A166" s="14"/>
      <c r="B166" s="243"/>
      <c r="C166" s="244"/>
      <c r="D166" s="228" t="s">
        <v>181</v>
      </c>
      <c r="E166" s="245" t="s">
        <v>19</v>
      </c>
      <c r="F166" s="246" t="s">
        <v>256</v>
      </c>
      <c r="G166" s="244"/>
      <c r="H166" s="247">
        <v>2.8279999999999998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181</v>
      </c>
      <c r="AU166" s="253" t="s">
        <v>84</v>
      </c>
      <c r="AV166" s="14" t="s">
        <v>84</v>
      </c>
      <c r="AW166" s="14" t="s">
        <v>35</v>
      </c>
      <c r="AX166" s="14" t="s">
        <v>74</v>
      </c>
      <c r="AY166" s="253" t="s">
        <v>171</v>
      </c>
    </row>
    <row r="167" s="14" customFormat="1">
      <c r="A167" s="14"/>
      <c r="B167" s="243"/>
      <c r="C167" s="244"/>
      <c r="D167" s="228" t="s">
        <v>181</v>
      </c>
      <c r="E167" s="245" t="s">
        <v>19</v>
      </c>
      <c r="F167" s="246" t="s">
        <v>257</v>
      </c>
      <c r="G167" s="244"/>
      <c r="H167" s="247">
        <v>2.02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181</v>
      </c>
      <c r="AU167" s="253" t="s">
        <v>84</v>
      </c>
      <c r="AV167" s="14" t="s">
        <v>84</v>
      </c>
      <c r="AW167" s="14" t="s">
        <v>35</v>
      </c>
      <c r="AX167" s="14" t="s">
        <v>74</v>
      </c>
      <c r="AY167" s="253" t="s">
        <v>171</v>
      </c>
    </row>
    <row r="168" s="15" customFormat="1">
      <c r="A168" s="15"/>
      <c r="B168" s="254"/>
      <c r="C168" s="255"/>
      <c r="D168" s="228" t="s">
        <v>181</v>
      </c>
      <c r="E168" s="256" t="s">
        <v>19</v>
      </c>
      <c r="F168" s="257" t="s">
        <v>184</v>
      </c>
      <c r="G168" s="255"/>
      <c r="H168" s="258">
        <v>65.043999999999997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4" t="s">
        <v>181</v>
      </c>
      <c r="AU168" s="264" t="s">
        <v>84</v>
      </c>
      <c r="AV168" s="15" t="s">
        <v>178</v>
      </c>
      <c r="AW168" s="15" t="s">
        <v>35</v>
      </c>
      <c r="AX168" s="15" t="s">
        <v>82</v>
      </c>
      <c r="AY168" s="264" t="s">
        <v>171</v>
      </c>
    </row>
    <row r="169" s="2" customFormat="1" ht="16.5" customHeight="1">
      <c r="A169" s="40"/>
      <c r="B169" s="41"/>
      <c r="C169" s="215" t="s">
        <v>258</v>
      </c>
      <c r="D169" s="215" t="s">
        <v>174</v>
      </c>
      <c r="E169" s="216" t="s">
        <v>259</v>
      </c>
      <c r="F169" s="217" t="s">
        <v>260</v>
      </c>
      <c r="G169" s="218" t="s">
        <v>177</v>
      </c>
      <c r="H169" s="219">
        <v>28.25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45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0.063</v>
      </c>
      <c r="T169" s="225">
        <f>S169*H169</f>
        <v>1.7797499999999999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178</v>
      </c>
      <c r="AT169" s="226" t="s">
        <v>174</v>
      </c>
      <c r="AU169" s="226" t="s">
        <v>84</v>
      </c>
      <c r="AY169" s="19" t="s">
        <v>171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82</v>
      </c>
      <c r="BK169" s="227">
        <f>ROUND(I169*H169,2)</f>
        <v>0</v>
      </c>
      <c r="BL169" s="19" t="s">
        <v>178</v>
      </c>
      <c r="BM169" s="226" t="s">
        <v>261</v>
      </c>
    </row>
    <row r="170" s="2" customFormat="1">
      <c r="A170" s="40"/>
      <c r="B170" s="41"/>
      <c r="C170" s="42"/>
      <c r="D170" s="228" t="s">
        <v>180</v>
      </c>
      <c r="E170" s="42"/>
      <c r="F170" s="229" t="s">
        <v>260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180</v>
      </c>
      <c r="AU170" s="19" t="s">
        <v>84</v>
      </c>
    </row>
    <row r="171" s="14" customFormat="1">
      <c r="A171" s="14"/>
      <c r="B171" s="243"/>
      <c r="C171" s="244"/>
      <c r="D171" s="228" t="s">
        <v>181</v>
      </c>
      <c r="E171" s="245" t="s">
        <v>19</v>
      </c>
      <c r="F171" s="246" t="s">
        <v>262</v>
      </c>
      <c r="G171" s="244"/>
      <c r="H171" s="247">
        <v>6.25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181</v>
      </c>
      <c r="AU171" s="253" t="s">
        <v>84</v>
      </c>
      <c r="AV171" s="14" t="s">
        <v>84</v>
      </c>
      <c r="AW171" s="14" t="s">
        <v>35</v>
      </c>
      <c r="AX171" s="14" t="s">
        <v>74</v>
      </c>
      <c r="AY171" s="253" t="s">
        <v>171</v>
      </c>
    </row>
    <row r="172" s="14" customFormat="1">
      <c r="A172" s="14"/>
      <c r="B172" s="243"/>
      <c r="C172" s="244"/>
      <c r="D172" s="228" t="s">
        <v>181</v>
      </c>
      <c r="E172" s="245" t="s">
        <v>19</v>
      </c>
      <c r="F172" s="246" t="s">
        <v>263</v>
      </c>
      <c r="G172" s="244"/>
      <c r="H172" s="247">
        <v>9.0530000000000008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181</v>
      </c>
      <c r="AU172" s="253" t="s">
        <v>84</v>
      </c>
      <c r="AV172" s="14" t="s">
        <v>84</v>
      </c>
      <c r="AW172" s="14" t="s">
        <v>35</v>
      </c>
      <c r="AX172" s="14" t="s">
        <v>74</v>
      </c>
      <c r="AY172" s="253" t="s">
        <v>171</v>
      </c>
    </row>
    <row r="173" s="14" customFormat="1">
      <c r="A173" s="14"/>
      <c r="B173" s="243"/>
      <c r="C173" s="244"/>
      <c r="D173" s="228" t="s">
        <v>181</v>
      </c>
      <c r="E173" s="245" t="s">
        <v>19</v>
      </c>
      <c r="F173" s="246" t="s">
        <v>264</v>
      </c>
      <c r="G173" s="244"/>
      <c r="H173" s="247">
        <v>3.8839999999999999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181</v>
      </c>
      <c r="AU173" s="253" t="s">
        <v>84</v>
      </c>
      <c r="AV173" s="14" t="s">
        <v>84</v>
      </c>
      <c r="AW173" s="14" t="s">
        <v>35</v>
      </c>
      <c r="AX173" s="14" t="s">
        <v>74</v>
      </c>
      <c r="AY173" s="253" t="s">
        <v>171</v>
      </c>
    </row>
    <row r="174" s="14" customFormat="1">
      <c r="A174" s="14"/>
      <c r="B174" s="243"/>
      <c r="C174" s="244"/>
      <c r="D174" s="228" t="s">
        <v>181</v>
      </c>
      <c r="E174" s="245" t="s">
        <v>19</v>
      </c>
      <c r="F174" s="246" t="s">
        <v>265</v>
      </c>
      <c r="G174" s="244"/>
      <c r="H174" s="247">
        <v>2.6669999999999998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181</v>
      </c>
      <c r="AU174" s="253" t="s">
        <v>84</v>
      </c>
      <c r="AV174" s="14" t="s">
        <v>84</v>
      </c>
      <c r="AW174" s="14" t="s">
        <v>35</v>
      </c>
      <c r="AX174" s="14" t="s">
        <v>74</v>
      </c>
      <c r="AY174" s="253" t="s">
        <v>171</v>
      </c>
    </row>
    <row r="175" s="14" customFormat="1">
      <c r="A175" s="14"/>
      <c r="B175" s="243"/>
      <c r="C175" s="244"/>
      <c r="D175" s="228" t="s">
        <v>181</v>
      </c>
      <c r="E175" s="245" t="s">
        <v>19</v>
      </c>
      <c r="F175" s="246" t="s">
        <v>266</v>
      </c>
      <c r="G175" s="244"/>
      <c r="H175" s="247">
        <v>2.706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181</v>
      </c>
      <c r="AU175" s="253" t="s">
        <v>84</v>
      </c>
      <c r="AV175" s="14" t="s">
        <v>84</v>
      </c>
      <c r="AW175" s="14" t="s">
        <v>35</v>
      </c>
      <c r="AX175" s="14" t="s">
        <v>74</v>
      </c>
      <c r="AY175" s="253" t="s">
        <v>171</v>
      </c>
    </row>
    <row r="176" s="14" customFormat="1">
      <c r="A176" s="14"/>
      <c r="B176" s="243"/>
      <c r="C176" s="244"/>
      <c r="D176" s="228" t="s">
        <v>181</v>
      </c>
      <c r="E176" s="245" t="s">
        <v>19</v>
      </c>
      <c r="F176" s="246" t="s">
        <v>267</v>
      </c>
      <c r="G176" s="244"/>
      <c r="H176" s="247">
        <v>3.6899999999999999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181</v>
      </c>
      <c r="AU176" s="253" t="s">
        <v>84</v>
      </c>
      <c r="AV176" s="14" t="s">
        <v>84</v>
      </c>
      <c r="AW176" s="14" t="s">
        <v>35</v>
      </c>
      <c r="AX176" s="14" t="s">
        <v>74</v>
      </c>
      <c r="AY176" s="253" t="s">
        <v>171</v>
      </c>
    </row>
    <row r="177" s="15" customFormat="1">
      <c r="A177" s="15"/>
      <c r="B177" s="254"/>
      <c r="C177" s="255"/>
      <c r="D177" s="228" t="s">
        <v>181</v>
      </c>
      <c r="E177" s="256" t="s">
        <v>19</v>
      </c>
      <c r="F177" s="257" t="s">
        <v>184</v>
      </c>
      <c r="G177" s="255"/>
      <c r="H177" s="258">
        <v>28.25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4" t="s">
        <v>181</v>
      </c>
      <c r="AU177" s="264" t="s">
        <v>84</v>
      </c>
      <c r="AV177" s="15" t="s">
        <v>178</v>
      </c>
      <c r="AW177" s="15" t="s">
        <v>35</v>
      </c>
      <c r="AX177" s="15" t="s">
        <v>82</v>
      </c>
      <c r="AY177" s="264" t="s">
        <v>171</v>
      </c>
    </row>
    <row r="178" s="2" customFormat="1" ht="16.5" customHeight="1">
      <c r="A178" s="40"/>
      <c r="B178" s="41"/>
      <c r="C178" s="215" t="s">
        <v>268</v>
      </c>
      <c r="D178" s="215" t="s">
        <v>174</v>
      </c>
      <c r="E178" s="216" t="s">
        <v>269</v>
      </c>
      <c r="F178" s="217" t="s">
        <v>270</v>
      </c>
      <c r="G178" s="218" t="s">
        <v>214</v>
      </c>
      <c r="H178" s="219">
        <v>5482</v>
      </c>
      <c r="I178" s="220"/>
      <c r="J178" s="221">
        <f>ROUND(I178*H178,2)</f>
        <v>0</v>
      </c>
      <c r="K178" s="217" t="s">
        <v>215</v>
      </c>
      <c r="L178" s="46"/>
      <c r="M178" s="222" t="s">
        <v>19</v>
      </c>
      <c r="N178" s="223" t="s">
        <v>45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0.34999999999999998</v>
      </c>
      <c r="T178" s="225">
        <f>S178*H178</f>
        <v>1918.6999999999998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178</v>
      </c>
      <c r="AT178" s="226" t="s">
        <v>174</v>
      </c>
      <c r="AU178" s="226" t="s">
        <v>84</v>
      </c>
      <c r="AY178" s="19" t="s">
        <v>171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82</v>
      </c>
      <c r="BK178" s="227">
        <f>ROUND(I178*H178,2)</f>
        <v>0</v>
      </c>
      <c r="BL178" s="19" t="s">
        <v>178</v>
      </c>
      <c r="BM178" s="226" t="s">
        <v>271</v>
      </c>
    </row>
    <row r="179" s="2" customFormat="1">
      <c r="A179" s="40"/>
      <c r="B179" s="41"/>
      <c r="C179" s="42"/>
      <c r="D179" s="228" t="s">
        <v>180</v>
      </c>
      <c r="E179" s="42"/>
      <c r="F179" s="229" t="s">
        <v>272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180</v>
      </c>
      <c r="AU179" s="19" t="s">
        <v>84</v>
      </c>
    </row>
    <row r="180" s="2" customFormat="1">
      <c r="A180" s="40"/>
      <c r="B180" s="41"/>
      <c r="C180" s="42"/>
      <c r="D180" s="265" t="s">
        <v>218</v>
      </c>
      <c r="E180" s="42"/>
      <c r="F180" s="266" t="s">
        <v>273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218</v>
      </c>
      <c r="AU180" s="19" t="s">
        <v>84</v>
      </c>
    </row>
    <row r="181" s="14" customFormat="1">
      <c r="A181" s="14"/>
      <c r="B181" s="243"/>
      <c r="C181" s="244"/>
      <c r="D181" s="228" t="s">
        <v>181</v>
      </c>
      <c r="E181" s="245" t="s">
        <v>19</v>
      </c>
      <c r="F181" s="246" t="s">
        <v>274</v>
      </c>
      <c r="G181" s="244"/>
      <c r="H181" s="247">
        <v>5482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181</v>
      </c>
      <c r="AU181" s="253" t="s">
        <v>84</v>
      </c>
      <c r="AV181" s="14" t="s">
        <v>84</v>
      </c>
      <c r="AW181" s="14" t="s">
        <v>35</v>
      </c>
      <c r="AX181" s="14" t="s">
        <v>74</v>
      </c>
      <c r="AY181" s="253" t="s">
        <v>171</v>
      </c>
    </row>
    <row r="182" s="15" customFormat="1">
      <c r="A182" s="15"/>
      <c r="B182" s="254"/>
      <c r="C182" s="255"/>
      <c r="D182" s="228" t="s">
        <v>181</v>
      </c>
      <c r="E182" s="256" t="s">
        <v>19</v>
      </c>
      <c r="F182" s="257" t="s">
        <v>184</v>
      </c>
      <c r="G182" s="255"/>
      <c r="H182" s="258">
        <v>5482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4" t="s">
        <v>181</v>
      </c>
      <c r="AU182" s="264" t="s">
        <v>84</v>
      </c>
      <c r="AV182" s="15" t="s">
        <v>178</v>
      </c>
      <c r="AW182" s="15" t="s">
        <v>35</v>
      </c>
      <c r="AX182" s="15" t="s">
        <v>82</v>
      </c>
      <c r="AY182" s="264" t="s">
        <v>171</v>
      </c>
    </row>
    <row r="183" s="2" customFormat="1" ht="16.5" customHeight="1">
      <c r="A183" s="40"/>
      <c r="B183" s="41"/>
      <c r="C183" s="215" t="s">
        <v>275</v>
      </c>
      <c r="D183" s="215" t="s">
        <v>174</v>
      </c>
      <c r="E183" s="216" t="s">
        <v>276</v>
      </c>
      <c r="F183" s="217" t="s">
        <v>277</v>
      </c>
      <c r="G183" s="218" t="s">
        <v>214</v>
      </c>
      <c r="H183" s="219">
        <v>11.401999999999999</v>
      </c>
      <c r="I183" s="220"/>
      <c r="J183" s="221">
        <f>ROUND(I183*H183,2)</f>
        <v>0</v>
      </c>
      <c r="K183" s="217" t="s">
        <v>215</v>
      </c>
      <c r="L183" s="46"/>
      <c r="M183" s="222" t="s">
        <v>19</v>
      </c>
      <c r="N183" s="223" t="s">
        <v>45</v>
      </c>
      <c r="O183" s="86"/>
      <c r="P183" s="224">
        <f>O183*H183</f>
        <v>0</v>
      </c>
      <c r="Q183" s="224">
        <v>0.00095</v>
      </c>
      <c r="R183" s="224">
        <f>Q183*H183</f>
        <v>0.010831899999999999</v>
      </c>
      <c r="S183" s="224">
        <v>1.8</v>
      </c>
      <c r="T183" s="225">
        <f>S183*H183</f>
        <v>20.523599999999998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178</v>
      </c>
      <c r="AT183" s="226" t="s">
        <v>174</v>
      </c>
      <c r="AU183" s="226" t="s">
        <v>84</v>
      </c>
      <c r="AY183" s="19" t="s">
        <v>171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82</v>
      </c>
      <c r="BK183" s="227">
        <f>ROUND(I183*H183,2)</f>
        <v>0</v>
      </c>
      <c r="BL183" s="19" t="s">
        <v>178</v>
      </c>
      <c r="BM183" s="226" t="s">
        <v>278</v>
      </c>
    </row>
    <row r="184" s="2" customFormat="1">
      <c r="A184" s="40"/>
      <c r="B184" s="41"/>
      <c r="C184" s="42"/>
      <c r="D184" s="228" t="s">
        <v>180</v>
      </c>
      <c r="E184" s="42"/>
      <c r="F184" s="229" t="s">
        <v>279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180</v>
      </c>
      <c r="AU184" s="19" t="s">
        <v>84</v>
      </c>
    </row>
    <row r="185" s="2" customFormat="1">
      <c r="A185" s="40"/>
      <c r="B185" s="41"/>
      <c r="C185" s="42"/>
      <c r="D185" s="265" t="s">
        <v>218</v>
      </c>
      <c r="E185" s="42"/>
      <c r="F185" s="266" t="s">
        <v>280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218</v>
      </c>
      <c r="AU185" s="19" t="s">
        <v>84</v>
      </c>
    </row>
    <row r="186" s="14" customFormat="1">
      <c r="A186" s="14"/>
      <c r="B186" s="243"/>
      <c r="C186" s="244"/>
      <c r="D186" s="228" t="s">
        <v>181</v>
      </c>
      <c r="E186" s="245" t="s">
        <v>19</v>
      </c>
      <c r="F186" s="246" t="s">
        <v>281</v>
      </c>
      <c r="G186" s="244"/>
      <c r="H186" s="247">
        <v>5.7009999999999996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181</v>
      </c>
      <c r="AU186" s="253" t="s">
        <v>84</v>
      </c>
      <c r="AV186" s="14" t="s">
        <v>84</v>
      </c>
      <c r="AW186" s="14" t="s">
        <v>35</v>
      </c>
      <c r="AX186" s="14" t="s">
        <v>74</v>
      </c>
      <c r="AY186" s="253" t="s">
        <v>171</v>
      </c>
    </row>
    <row r="187" s="14" customFormat="1">
      <c r="A187" s="14"/>
      <c r="B187" s="243"/>
      <c r="C187" s="244"/>
      <c r="D187" s="228" t="s">
        <v>181</v>
      </c>
      <c r="E187" s="245" t="s">
        <v>19</v>
      </c>
      <c r="F187" s="246" t="s">
        <v>281</v>
      </c>
      <c r="G187" s="244"/>
      <c r="H187" s="247">
        <v>5.7009999999999996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181</v>
      </c>
      <c r="AU187" s="253" t="s">
        <v>84</v>
      </c>
      <c r="AV187" s="14" t="s">
        <v>84</v>
      </c>
      <c r="AW187" s="14" t="s">
        <v>35</v>
      </c>
      <c r="AX187" s="14" t="s">
        <v>74</v>
      </c>
      <c r="AY187" s="253" t="s">
        <v>171</v>
      </c>
    </row>
    <row r="188" s="15" customFormat="1">
      <c r="A188" s="15"/>
      <c r="B188" s="254"/>
      <c r="C188" s="255"/>
      <c r="D188" s="228" t="s">
        <v>181</v>
      </c>
      <c r="E188" s="256" t="s">
        <v>19</v>
      </c>
      <c r="F188" s="257" t="s">
        <v>184</v>
      </c>
      <c r="G188" s="255"/>
      <c r="H188" s="258">
        <v>11.401999999999999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4" t="s">
        <v>181</v>
      </c>
      <c r="AU188" s="264" t="s">
        <v>84</v>
      </c>
      <c r="AV188" s="15" t="s">
        <v>178</v>
      </c>
      <c r="AW188" s="15" t="s">
        <v>35</v>
      </c>
      <c r="AX188" s="15" t="s">
        <v>82</v>
      </c>
      <c r="AY188" s="264" t="s">
        <v>171</v>
      </c>
    </row>
    <row r="189" s="12" customFormat="1" ht="22.8" customHeight="1">
      <c r="A189" s="12"/>
      <c r="B189" s="199"/>
      <c r="C189" s="200"/>
      <c r="D189" s="201" t="s">
        <v>73</v>
      </c>
      <c r="E189" s="213" t="s">
        <v>282</v>
      </c>
      <c r="F189" s="213" t="s">
        <v>283</v>
      </c>
      <c r="G189" s="200"/>
      <c r="H189" s="200"/>
      <c r="I189" s="203"/>
      <c r="J189" s="214">
        <f>BK189</f>
        <v>0</v>
      </c>
      <c r="K189" s="200"/>
      <c r="L189" s="205"/>
      <c r="M189" s="206"/>
      <c r="N189" s="207"/>
      <c r="O189" s="207"/>
      <c r="P189" s="208">
        <f>SUM(P190:P222)</f>
        <v>0</v>
      </c>
      <c r="Q189" s="207"/>
      <c r="R189" s="208">
        <f>SUM(R190:R222)</f>
        <v>0</v>
      </c>
      <c r="S189" s="207"/>
      <c r="T189" s="209">
        <f>SUM(T190:T222)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0" t="s">
        <v>82</v>
      </c>
      <c r="AT189" s="211" t="s">
        <v>73</v>
      </c>
      <c r="AU189" s="211" t="s">
        <v>82</v>
      </c>
      <c r="AY189" s="210" t="s">
        <v>171</v>
      </c>
      <c r="BK189" s="212">
        <f>SUM(BK190:BK222)</f>
        <v>0</v>
      </c>
    </row>
    <row r="190" s="2" customFormat="1" ht="16.5" customHeight="1">
      <c r="A190" s="40"/>
      <c r="B190" s="41"/>
      <c r="C190" s="215" t="s">
        <v>8</v>
      </c>
      <c r="D190" s="215" t="s">
        <v>174</v>
      </c>
      <c r="E190" s="216" t="s">
        <v>284</v>
      </c>
      <c r="F190" s="217" t="s">
        <v>285</v>
      </c>
      <c r="G190" s="218" t="s">
        <v>286</v>
      </c>
      <c r="H190" s="219">
        <v>2265.5810000000001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45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178</v>
      </c>
      <c r="AT190" s="226" t="s">
        <v>174</v>
      </c>
      <c r="AU190" s="226" t="s">
        <v>84</v>
      </c>
      <c r="AY190" s="19" t="s">
        <v>171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82</v>
      </c>
      <c r="BK190" s="227">
        <f>ROUND(I190*H190,2)</f>
        <v>0</v>
      </c>
      <c r="BL190" s="19" t="s">
        <v>178</v>
      </c>
      <c r="BM190" s="226" t="s">
        <v>287</v>
      </c>
    </row>
    <row r="191" s="2" customFormat="1">
      <c r="A191" s="40"/>
      <c r="B191" s="41"/>
      <c r="C191" s="42"/>
      <c r="D191" s="228" t="s">
        <v>180</v>
      </c>
      <c r="E191" s="42"/>
      <c r="F191" s="229" t="s">
        <v>285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180</v>
      </c>
      <c r="AU191" s="19" t="s">
        <v>84</v>
      </c>
    </row>
    <row r="192" s="14" customFormat="1">
      <c r="A192" s="14"/>
      <c r="B192" s="243"/>
      <c r="C192" s="244"/>
      <c r="D192" s="228" t="s">
        <v>181</v>
      </c>
      <c r="E192" s="245" t="s">
        <v>19</v>
      </c>
      <c r="F192" s="246" t="s">
        <v>288</v>
      </c>
      <c r="G192" s="244"/>
      <c r="H192" s="247">
        <v>2265.5810000000001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181</v>
      </c>
      <c r="AU192" s="253" t="s">
        <v>84</v>
      </c>
      <c r="AV192" s="14" t="s">
        <v>84</v>
      </c>
      <c r="AW192" s="14" t="s">
        <v>35</v>
      </c>
      <c r="AX192" s="14" t="s">
        <v>74</v>
      </c>
      <c r="AY192" s="253" t="s">
        <v>171</v>
      </c>
    </row>
    <row r="193" s="15" customFormat="1">
      <c r="A193" s="15"/>
      <c r="B193" s="254"/>
      <c r="C193" s="255"/>
      <c r="D193" s="228" t="s">
        <v>181</v>
      </c>
      <c r="E193" s="256" t="s">
        <v>19</v>
      </c>
      <c r="F193" s="257" t="s">
        <v>184</v>
      </c>
      <c r="G193" s="255"/>
      <c r="H193" s="258">
        <v>2265.5810000000001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4" t="s">
        <v>181</v>
      </c>
      <c r="AU193" s="264" t="s">
        <v>84</v>
      </c>
      <c r="AV193" s="15" t="s">
        <v>178</v>
      </c>
      <c r="AW193" s="15" t="s">
        <v>35</v>
      </c>
      <c r="AX193" s="15" t="s">
        <v>82</v>
      </c>
      <c r="AY193" s="264" t="s">
        <v>171</v>
      </c>
    </row>
    <row r="194" s="2" customFormat="1" ht="16.5" customHeight="1">
      <c r="A194" s="40"/>
      <c r="B194" s="41"/>
      <c r="C194" s="215" t="s">
        <v>289</v>
      </c>
      <c r="D194" s="215" t="s">
        <v>174</v>
      </c>
      <c r="E194" s="216" t="s">
        <v>290</v>
      </c>
      <c r="F194" s="217" t="s">
        <v>291</v>
      </c>
      <c r="G194" s="218" t="s">
        <v>292</v>
      </c>
      <c r="H194" s="219">
        <v>24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45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178</v>
      </c>
      <c r="AT194" s="226" t="s">
        <v>174</v>
      </c>
      <c r="AU194" s="226" t="s">
        <v>84</v>
      </c>
      <c r="AY194" s="19" t="s">
        <v>171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82</v>
      </c>
      <c r="BK194" s="227">
        <f>ROUND(I194*H194,2)</f>
        <v>0</v>
      </c>
      <c r="BL194" s="19" t="s">
        <v>178</v>
      </c>
      <c r="BM194" s="226" t="s">
        <v>293</v>
      </c>
    </row>
    <row r="195" s="2" customFormat="1">
      <c r="A195" s="40"/>
      <c r="B195" s="41"/>
      <c r="C195" s="42"/>
      <c r="D195" s="228" t="s">
        <v>180</v>
      </c>
      <c r="E195" s="42"/>
      <c r="F195" s="229" t="s">
        <v>291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180</v>
      </c>
      <c r="AU195" s="19" t="s">
        <v>84</v>
      </c>
    </row>
    <row r="196" s="2" customFormat="1" ht="16.5" customHeight="1">
      <c r="A196" s="40"/>
      <c r="B196" s="41"/>
      <c r="C196" s="215" t="s">
        <v>294</v>
      </c>
      <c r="D196" s="215" t="s">
        <v>174</v>
      </c>
      <c r="E196" s="216" t="s">
        <v>295</v>
      </c>
      <c r="F196" s="217" t="s">
        <v>296</v>
      </c>
      <c r="G196" s="218" t="s">
        <v>292</v>
      </c>
      <c r="H196" s="219">
        <v>1200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45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178</v>
      </c>
      <c r="AT196" s="226" t="s">
        <v>174</v>
      </c>
      <c r="AU196" s="226" t="s">
        <v>84</v>
      </c>
      <c r="AY196" s="19" t="s">
        <v>171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82</v>
      </c>
      <c r="BK196" s="227">
        <f>ROUND(I196*H196,2)</f>
        <v>0</v>
      </c>
      <c r="BL196" s="19" t="s">
        <v>178</v>
      </c>
      <c r="BM196" s="226" t="s">
        <v>297</v>
      </c>
    </row>
    <row r="197" s="2" customFormat="1">
      <c r="A197" s="40"/>
      <c r="B197" s="41"/>
      <c r="C197" s="42"/>
      <c r="D197" s="228" t="s">
        <v>180</v>
      </c>
      <c r="E197" s="42"/>
      <c r="F197" s="229" t="s">
        <v>296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180</v>
      </c>
      <c r="AU197" s="19" t="s">
        <v>84</v>
      </c>
    </row>
    <row r="198" s="14" customFormat="1">
      <c r="A198" s="14"/>
      <c r="B198" s="243"/>
      <c r="C198" s="244"/>
      <c r="D198" s="228" t="s">
        <v>181</v>
      </c>
      <c r="E198" s="245" t="s">
        <v>19</v>
      </c>
      <c r="F198" s="246" t="s">
        <v>298</v>
      </c>
      <c r="G198" s="244"/>
      <c r="H198" s="247">
        <v>1200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181</v>
      </c>
      <c r="AU198" s="253" t="s">
        <v>84</v>
      </c>
      <c r="AV198" s="14" t="s">
        <v>84</v>
      </c>
      <c r="AW198" s="14" t="s">
        <v>35</v>
      </c>
      <c r="AX198" s="14" t="s">
        <v>82</v>
      </c>
      <c r="AY198" s="253" t="s">
        <v>171</v>
      </c>
    </row>
    <row r="199" s="2" customFormat="1" ht="24.15" customHeight="1">
      <c r="A199" s="40"/>
      <c r="B199" s="41"/>
      <c r="C199" s="215" t="s">
        <v>299</v>
      </c>
      <c r="D199" s="215" t="s">
        <v>174</v>
      </c>
      <c r="E199" s="216" t="s">
        <v>300</v>
      </c>
      <c r="F199" s="217" t="s">
        <v>301</v>
      </c>
      <c r="G199" s="218" t="s">
        <v>286</v>
      </c>
      <c r="H199" s="219">
        <v>285.24799999999999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45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178</v>
      </c>
      <c r="AT199" s="226" t="s">
        <v>174</v>
      </c>
      <c r="AU199" s="226" t="s">
        <v>84</v>
      </c>
      <c r="AY199" s="19" t="s">
        <v>171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82</v>
      </c>
      <c r="BK199" s="227">
        <f>ROUND(I199*H199,2)</f>
        <v>0</v>
      </c>
      <c r="BL199" s="19" t="s">
        <v>178</v>
      </c>
      <c r="BM199" s="226" t="s">
        <v>302</v>
      </c>
    </row>
    <row r="200" s="2" customFormat="1">
      <c r="A200" s="40"/>
      <c r="B200" s="41"/>
      <c r="C200" s="42"/>
      <c r="D200" s="228" t="s">
        <v>180</v>
      </c>
      <c r="E200" s="42"/>
      <c r="F200" s="229" t="s">
        <v>303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180</v>
      </c>
      <c r="AU200" s="19" t="s">
        <v>84</v>
      </c>
    </row>
    <row r="201" s="14" customFormat="1">
      <c r="A201" s="14"/>
      <c r="B201" s="243"/>
      <c r="C201" s="244"/>
      <c r="D201" s="228" t="s">
        <v>181</v>
      </c>
      <c r="E201" s="245" t="s">
        <v>19</v>
      </c>
      <c r="F201" s="246" t="s">
        <v>304</v>
      </c>
      <c r="G201" s="244"/>
      <c r="H201" s="247">
        <v>285.24799999999999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181</v>
      </c>
      <c r="AU201" s="253" t="s">
        <v>84</v>
      </c>
      <c r="AV201" s="14" t="s">
        <v>84</v>
      </c>
      <c r="AW201" s="14" t="s">
        <v>35</v>
      </c>
      <c r="AX201" s="14" t="s">
        <v>74</v>
      </c>
      <c r="AY201" s="253" t="s">
        <v>171</v>
      </c>
    </row>
    <row r="202" s="15" customFormat="1">
      <c r="A202" s="15"/>
      <c r="B202" s="254"/>
      <c r="C202" s="255"/>
      <c r="D202" s="228" t="s">
        <v>181</v>
      </c>
      <c r="E202" s="256" t="s">
        <v>19</v>
      </c>
      <c r="F202" s="257" t="s">
        <v>184</v>
      </c>
      <c r="G202" s="255"/>
      <c r="H202" s="258">
        <v>285.24799999999999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4" t="s">
        <v>181</v>
      </c>
      <c r="AU202" s="264" t="s">
        <v>84</v>
      </c>
      <c r="AV202" s="15" t="s">
        <v>178</v>
      </c>
      <c r="AW202" s="15" t="s">
        <v>35</v>
      </c>
      <c r="AX202" s="15" t="s">
        <v>82</v>
      </c>
      <c r="AY202" s="264" t="s">
        <v>171</v>
      </c>
    </row>
    <row r="203" s="2" customFormat="1" ht="21.75" customHeight="1">
      <c r="A203" s="40"/>
      <c r="B203" s="41"/>
      <c r="C203" s="215" t="s">
        <v>305</v>
      </c>
      <c r="D203" s="215" t="s">
        <v>174</v>
      </c>
      <c r="E203" s="216" t="s">
        <v>306</v>
      </c>
      <c r="F203" s="217" t="s">
        <v>307</v>
      </c>
      <c r="G203" s="218" t="s">
        <v>286</v>
      </c>
      <c r="H203" s="219">
        <v>6.7229999999999999</v>
      </c>
      <c r="I203" s="220"/>
      <c r="J203" s="221">
        <f>ROUND(I203*H203,2)</f>
        <v>0</v>
      </c>
      <c r="K203" s="217" t="s">
        <v>19</v>
      </c>
      <c r="L203" s="46"/>
      <c r="M203" s="222" t="s">
        <v>19</v>
      </c>
      <c r="N203" s="223" t="s">
        <v>45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178</v>
      </c>
      <c r="AT203" s="226" t="s">
        <v>174</v>
      </c>
      <c r="AU203" s="226" t="s">
        <v>84</v>
      </c>
      <c r="AY203" s="19" t="s">
        <v>171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82</v>
      </c>
      <c r="BK203" s="227">
        <f>ROUND(I203*H203,2)</f>
        <v>0</v>
      </c>
      <c r="BL203" s="19" t="s">
        <v>178</v>
      </c>
      <c r="BM203" s="226" t="s">
        <v>308</v>
      </c>
    </row>
    <row r="204" s="2" customFormat="1">
      <c r="A204" s="40"/>
      <c r="B204" s="41"/>
      <c r="C204" s="42"/>
      <c r="D204" s="228" t="s">
        <v>180</v>
      </c>
      <c r="E204" s="42"/>
      <c r="F204" s="229" t="s">
        <v>307</v>
      </c>
      <c r="G204" s="42"/>
      <c r="H204" s="42"/>
      <c r="I204" s="230"/>
      <c r="J204" s="42"/>
      <c r="K204" s="42"/>
      <c r="L204" s="46"/>
      <c r="M204" s="231"/>
      <c r="N204" s="23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180</v>
      </c>
      <c r="AU204" s="19" t="s">
        <v>84</v>
      </c>
    </row>
    <row r="205" s="14" customFormat="1">
      <c r="A205" s="14"/>
      <c r="B205" s="243"/>
      <c r="C205" s="244"/>
      <c r="D205" s="228" t="s">
        <v>181</v>
      </c>
      <c r="E205" s="245" t="s">
        <v>19</v>
      </c>
      <c r="F205" s="246" t="s">
        <v>309</v>
      </c>
      <c r="G205" s="244"/>
      <c r="H205" s="247">
        <v>6.7229999999999999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181</v>
      </c>
      <c r="AU205" s="253" t="s">
        <v>84</v>
      </c>
      <c r="AV205" s="14" t="s">
        <v>84</v>
      </c>
      <c r="AW205" s="14" t="s">
        <v>35</v>
      </c>
      <c r="AX205" s="14" t="s">
        <v>74</v>
      </c>
      <c r="AY205" s="253" t="s">
        <v>171</v>
      </c>
    </row>
    <row r="206" s="15" customFormat="1">
      <c r="A206" s="15"/>
      <c r="B206" s="254"/>
      <c r="C206" s="255"/>
      <c r="D206" s="228" t="s">
        <v>181</v>
      </c>
      <c r="E206" s="256" t="s">
        <v>19</v>
      </c>
      <c r="F206" s="257" t="s">
        <v>184</v>
      </c>
      <c r="G206" s="255"/>
      <c r="H206" s="258">
        <v>6.7229999999999999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4" t="s">
        <v>181</v>
      </c>
      <c r="AU206" s="264" t="s">
        <v>84</v>
      </c>
      <c r="AV206" s="15" t="s">
        <v>178</v>
      </c>
      <c r="AW206" s="15" t="s">
        <v>35</v>
      </c>
      <c r="AX206" s="15" t="s">
        <v>82</v>
      </c>
      <c r="AY206" s="264" t="s">
        <v>171</v>
      </c>
    </row>
    <row r="207" s="2" customFormat="1" ht="24.15" customHeight="1">
      <c r="A207" s="40"/>
      <c r="B207" s="41"/>
      <c r="C207" s="215" t="s">
        <v>310</v>
      </c>
      <c r="D207" s="215" t="s">
        <v>174</v>
      </c>
      <c r="E207" s="216" t="s">
        <v>311</v>
      </c>
      <c r="F207" s="217" t="s">
        <v>312</v>
      </c>
      <c r="G207" s="218" t="s">
        <v>286</v>
      </c>
      <c r="H207" s="219">
        <v>2.2890000000000001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45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178</v>
      </c>
      <c r="AT207" s="226" t="s">
        <v>174</v>
      </c>
      <c r="AU207" s="226" t="s">
        <v>84</v>
      </c>
      <c r="AY207" s="19" t="s">
        <v>171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82</v>
      </c>
      <c r="BK207" s="227">
        <f>ROUND(I207*H207,2)</f>
        <v>0</v>
      </c>
      <c r="BL207" s="19" t="s">
        <v>178</v>
      </c>
      <c r="BM207" s="226" t="s">
        <v>313</v>
      </c>
    </row>
    <row r="208" s="2" customFormat="1">
      <c r="A208" s="40"/>
      <c r="B208" s="41"/>
      <c r="C208" s="42"/>
      <c r="D208" s="228" t="s">
        <v>180</v>
      </c>
      <c r="E208" s="42"/>
      <c r="F208" s="229" t="s">
        <v>312</v>
      </c>
      <c r="G208" s="42"/>
      <c r="H208" s="42"/>
      <c r="I208" s="230"/>
      <c r="J208" s="42"/>
      <c r="K208" s="42"/>
      <c r="L208" s="46"/>
      <c r="M208" s="231"/>
      <c r="N208" s="23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180</v>
      </c>
      <c r="AU208" s="19" t="s">
        <v>84</v>
      </c>
    </row>
    <row r="209" s="14" customFormat="1">
      <c r="A209" s="14"/>
      <c r="B209" s="243"/>
      <c r="C209" s="244"/>
      <c r="D209" s="228" t="s">
        <v>181</v>
      </c>
      <c r="E209" s="245" t="s">
        <v>19</v>
      </c>
      <c r="F209" s="246" t="s">
        <v>314</v>
      </c>
      <c r="G209" s="244"/>
      <c r="H209" s="247">
        <v>2.2890000000000001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181</v>
      </c>
      <c r="AU209" s="253" t="s">
        <v>84</v>
      </c>
      <c r="AV209" s="14" t="s">
        <v>84</v>
      </c>
      <c r="AW209" s="14" t="s">
        <v>35</v>
      </c>
      <c r="AX209" s="14" t="s">
        <v>74</v>
      </c>
      <c r="AY209" s="253" t="s">
        <v>171</v>
      </c>
    </row>
    <row r="210" s="15" customFormat="1">
      <c r="A210" s="15"/>
      <c r="B210" s="254"/>
      <c r="C210" s="255"/>
      <c r="D210" s="228" t="s">
        <v>181</v>
      </c>
      <c r="E210" s="256" t="s">
        <v>19</v>
      </c>
      <c r="F210" s="257" t="s">
        <v>184</v>
      </c>
      <c r="G210" s="255"/>
      <c r="H210" s="258">
        <v>2.2890000000000001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4" t="s">
        <v>181</v>
      </c>
      <c r="AU210" s="264" t="s">
        <v>84</v>
      </c>
      <c r="AV210" s="15" t="s">
        <v>178</v>
      </c>
      <c r="AW210" s="15" t="s">
        <v>35</v>
      </c>
      <c r="AX210" s="15" t="s">
        <v>82</v>
      </c>
      <c r="AY210" s="264" t="s">
        <v>171</v>
      </c>
    </row>
    <row r="211" s="2" customFormat="1" ht="24.15" customHeight="1">
      <c r="A211" s="40"/>
      <c r="B211" s="41"/>
      <c r="C211" s="215" t="s">
        <v>7</v>
      </c>
      <c r="D211" s="215" t="s">
        <v>174</v>
      </c>
      <c r="E211" s="216" t="s">
        <v>315</v>
      </c>
      <c r="F211" s="217" t="s">
        <v>316</v>
      </c>
      <c r="G211" s="218" t="s">
        <v>286</v>
      </c>
      <c r="H211" s="219">
        <v>4.5369999999999999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45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178</v>
      </c>
      <c r="AT211" s="226" t="s">
        <v>174</v>
      </c>
      <c r="AU211" s="226" t="s">
        <v>84</v>
      </c>
      <c r="AY211" s="19" t="s">
        <v>171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82</v>
      </c>
      <c r="BK211" s="227">
        <f>ROUND(I211*H211,2)</f>
        <v>0</v>
      </c>
      <c r="BL211" s="19" t="s">
        <v>178</v>
      </c>
      <c r="BM211" s="226" t="s">
        <v>317</v>
      </c>
    </row>
    <row r="212" s="2" customFormat="1">
      <c r="A212" s="40"/>
      <c r="B212" s="41"/>
      <c r="C212" s="42"/>
      <c r="D212" s="228" t="s">
        <v>180</v>
      </c>
      <c r="E212" s="42"/>
      <c r="F212" s="229" t="s">
        <v>316</v>
      </c>
      <c r="G212" s="42"/>
      <c r="H212" s="42"/>
      <c r="I212" s="230"/>
      <c r="J212" s="42"/>
      <c r="K212" s="42"/>
      <c r="L212" s="46"/>
      <c r="M212" s="231"/>
      <c r="N212" s="23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180</v>
      </c>
      <c r="AU212" s="19" t="s">
        <v>84</v>
      </c>
    </row>
    <row r="213" s="14" customFormat="1">
      <c r="A213" s="14"/>
      <c r="B213" s="243"/>
      <c r="C213" s="244"/>
      <c r="D213" s="228" t="s">
        <v>181</v>
      </c>
      <c r="E213" s="245" t="s">
        <v>19</v>
      </c>
      <c r="F213" s="246" t="s">
        <v>318</v>
      </c>
      <c r="G213" s="244"/>
      <c r="H213" s="247">
        <v>4.5369999999999999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181</v>
      </c>
      <c r="AU213" s="253" t="s">
        <v>84</v>
      </c>
      <c r="AV213" s="14" t="s">
        <v>84</v>
      </c>
      <c r="AW213" s="14" t="s">
        <v>35</v>
      </c>
      <c r="AX213" s="14" t="s">
        <v>74</v>
      </c>
      <c r="AY213" s="253" t="s">
        <v>171</v>
      </c>
    </row>
    <row r="214" s="15" customFormat="1">
      <c r="A214" s="15"/>
      <c r="B214" s="254"/>
      <c r="C214" s="255"/>
      <c r="D214" s="228" t="s">
        <v>181</v>
      </c>
      <c r="E214" s="256" t="s">
        <v>19</v>
      </c>
      <c r="F214" s="257" t="s">
        <v>184</v>
      </c>
      <c r="G214" s="255"/>
      <c r="H214" s="258">
        <v>4.5369999999999999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4" t="s">
        <v>181</v>
      </c>
      <c r="AU214" s="264" t="s">
        <v>84</v>
      </c>
      <c r="AV214" s="15" t="s">
        <v>178</v>
      </c>
      <c r="AW214" s="15" t="s">
        <v>35</v>
      </c>
      <c r="AX214" s="15" t="s">
        <v>82</v>
      </c>
      <c r="AY214" s="264" t="s">
        <v>171</v>
      </c>
    </row>
    <row r="215" s="2" customFormat="1" ht="24.15" customHeight="1">
      <c r="A215" s="40"/>
      <c r="B215" s="41"/>
      <c r="C215" s="215" t="s">
        <v>319</v>
      </c>
      <c r="D215" s="215" t="s">
        <v>174</v>
      </c>
      <c r="E215" s="216" t="s">
        <v>320</v>
      </c>
      <c r="F215" s="217" t="s">
        <v>321</v>
      </c>
      <c r="G215" s="218" t="s">
        <v>286</v>
      </c>
      <c r="H215" s="219">
        <v>49.829000000000001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45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178</v>
      </c>
      <c r="AT215" s="226" t="s">
        <v>174</v>
      </c>
      <c r="AU215" s="226" t="s">
        <v>84</v>
      </c>
      <c r="AY215" s="19" t="s">
        <v>171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82</v>
      </c>
      <c r="BK215" s="227">
        <f>ROUND(I215*H215,2)</f>
        <v>0</v>
      </c>
      <c r="BL215" s="19" t="s">
        <v>178</v>
      </c>
      <c r="BM215" s="226" t="s">
        <v>322</v>
      </c>
    </row>
    <row r="216" s="2" customFormat="1">
      <c r="A216" s="40"/>
      <c r="B216" s="41"/>
      <c r="C216" s="42"/>
      <c r="D216" s="228" t="s">
        <v>180</v>
      </c>
      <c r="E216" s="42"/>
      <c r="F216" s="229" t="s">
        <v>321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180</v>
      </c>
      <c r="AU216" s="19" t="s">
        <v>84</v>
      </c>
    </row>
    <row r="217" s="14" customFormat="1">
      <c r="A217" s="14"/>
      <c r="B217" s="243"/>
      <c r="C217" s="244"/>
      <c r="D217" s="228" t="s">
        <v>181</v>
      </c>
      <c r="E217" s="245" t="s">
        <v>19</v>
      </c>
      <c r="F217" s="246" t="s">
        <v>323</v>
      </c>
      <c r="G217" s="244"/>
      <c r="H217" s="247">
        <v>49.829000000000001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181</v>
      </c>
      <c r="AU217" s="253" t="s">
        <v>84</v>
      </c>
      <c r="AV217" s="14" t="s">
        <v>84</v>
      </c>
      <c r="AW217" s="14" t="s">
        <v>35</v>
      </c>
      <c r="AX217" s="14" t="s">
        <v>74</v>
      </c>
      <c r="AY217" s="253" t="s">
        <v>171</v>
      </c>
    </row>
    <row r="218" s="15" customFormat="1">
      <c r="A218" s="15"/>
      <c r="B218" s="254"/>
      <c r="C218" s="255"/>
      <c r="D218" s="228" t="s">
        <v>181</v>
      </c>
      <c r="E218" s="256" t="s">
        <v>19</v>
      </c>
      <c r="F218" s="257" t="s">
        <v>184</v>
      </c>
      <c r="G218" s="255"/>
      <c r="H218" s="258">
        <v>49.829000000000001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4" t="s">
        <v>181</v>
      </c>
      <c r="AU218" s="264" t="s">
        <v>84</v>
      </c>
      <c r="AV218" s="15" t="s">
        <v>178</v>
      </c>
      <c r="AW218" s="15" t="s">
        <v>35</v>
      </c>
      <c r="AX218" s="15" t="s">
        <v>82</v>
      </c>
      <c r="AY218" s="264" t="s">
        <v>171</v>
      </c>
    </row>
    <row r="219" s="2" customFormat="1" ht="24.15" customHeight="1">
      <c r="A219" s="40"/>
      <c r="B219" s="41"/>
      <c r="C219" s="215" t="s">
        <v>324</v>
      </c>
      <c r="D219" s="215" t="s">
        <v>174</v>
      </c>
      <c r="E219" s="216" t="s">
        <v>325</v>
      </c>
      <c r="F219" s="217" t="s">
        <v>326</v>
      </c>
      <c r="G219" s="218" t="s">
        <v>286</v>
      </c>
      <c r="H219" s="219">
        <v>1939.2239999999999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45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178</v>
      </c>
      <c r="AT219" s="226" t="s">
        <v>174</v>
      </c>
      <c r="AU219" s="226" t="s">
        <v>84</v>
      </c>
      <c r="AY219" s="19" t="s">
        <v>171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82</v>
      </c>
      <c r="BK219" s="227">
        <f>ROUND(I219*H219,2)</f>
        <v>0</v>
      </c>
      <c r="BL219" s="19" t="s">
        <v>178</v>
      </c>
      <c r="BM219" s="226" t="s">
        <v>327</v>
      </c>
    </row>
    <row r="220" s="2" customFormat="1">
      <c r="A220" s="40"/>
      <c r="B220" s="41"/>
      <c r="C220" s="42"/>
      <c r="D220" s="228" t="s">
        <v>180</v>
      </c>
      <c r="E220" s="42"/>
      <c r="F220" s="229" t="s">
        <v>326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180</v>
      </c>
      <c r="AU220" s="19" t="s">
        <v>84</v>
      </c>
    </row>
    <row r="221" s="14" customFormat="1">
      <c r="A221" s="14"/>
      <c r="B221" s="243"/>
      <c r="C221" s="244"/>
      <c r="D221" s="228" t="s">
        <v>181</v>
      </c>
      <c r="E221" s="245" t="s">
        <v>19</v>
      </c>
      <c r="F221" s="246" t="s">
        <v>328</v>
      </c>
      <c r="G221" s="244"/>
      <c r="H221" s="247">
        <v>1939.2239999999999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181</v>
      </c>
      <c r="AU221" s="253" t="s">
        <v>84</v>
      </c>
      <c r="AV221" s="14" t="s">
        <v>84</v>
      </c>
      <c r="AW221" s="14" t="s">
        <v>35</v>
      </c>
      <c r="AX221" s="14" t="s">
        <v>74</v>
      </c>
      <c r="AY221" s="253" t="s">
        <v>171</v>
      </c>
    </row>
    <row r="222" s="15" customFormat="1">
      <c r="A222" s="15"/>
      <c r="B222" s="254"/>
      <c r="C222" s="255"/>
      <c r="D222" s="228" t="s">
        <v>181</v>
      </c>
      <c r="E222" s="256" t="s">
        <v>19</v>
      </c>
      <c r="F222" s="257" t="s">
        <v>184</v>
      </c>
      <c r="G222" s="255"/>
      <c r="H222" s="258">
        <v>1939.2239999999999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4" t="s">
        <v>181</v>
      </c>
      <c r="AU222" s="264" t="s">
        <v>84</v>
      </c>
      <c r="AV222" s="15" t="s">
        <v>178</v>
      </c>
      <c r="AW222" s="15" t="s">
        <v>35</v>
      </c>
      <c r="AX222" s="15" t="s">
        <v>82</v>
      </c>
      <c r="AY222" s="264" t="s">
        <v>171</v>
      </c>
    </row>
    <row r="223" s="12" customFormat="1" ht="25.92" customHeight="1">
      <c r="A223" s="12"/>
      <c r="B223" s="199"/>
      <c r="C223" s="200"/>
      <c r="D223" s="201" t="s">
        <v>73</v>
      </c>
      <c r="E223" s="202" t="s">
        <v>329</v>
      </c>
      <c r="F223" s="202" t="s">
        <v>330</v>
      </c>
      <c r="G223" s="200"/>
      <c r="H223" s="200"/>
      <c r="I223" s="203"/>
      <c r="J223" s="204">
        <f>BK223</f>
        <v>0</v>
      </c>
      <c r="K223" s="200"/>
      <c r="L223" s="205"/>
      <c r="M223" s="206"/>
      <c r="N223" s="207"/>
      <c r="O223" s="207"/>
      <c r="P223" s="208">
        <f>P224+P228+P240+P243+P262+P286+P292+P300+P307+P325</f>
        <v>0</v>
      </c>
      <c r="Q223" s="207"/>
      <c r="R223" s="208">
        <f>R224+R228+R240+R243+R262+R286+R292+R300+R307+R325</f>
        <v>0</v>
      </c>
      <c r="S223" s="207"/>
      <c r="T223" s="209">
        <f>T224+T228+T240+T243+T262+T286+T292+T300+T307+T325</f>
        <v>187.46880780000004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0" t="s">
        <v>84</v>
      </c>
      <c r="AT223" s="211" t="s">
        <v>73</v>
      </c>
      <c r="AU223" s="211" t="s">
        <v>74</v>
      </c>
      <c r="AY223" s="210" t="s">
        <v>171</v>
      </c>
      <c r="BK223" s="212">
        <f>BK224+BK228+BK240+BK243+BK262+BK286+BK292+BK300+BK307+BK325</f>
        <v>0</v>
      </c>
    </row>
    <row r="224" s="12" customFormat="1" ht="22.8" customHeight="1">
      <c r="A224" s="12"/>
      <c r="B224" s="199"/>
      <c r="C224" s="200"/>
      <c r="D224" s="201" t="s">
        <v>73</v>
      </c>
      <c r="E224" s="213" t="s">
        <v>331</v>
      </c>
      <c r="F224" s="213" t="s">
        <v>332</v>
      </c>
      <c r="G224" s="200"/>
      <c r="H224" s="200"/>
      <c r="I224" s="203"/>
      <c r="J224" s="214">
        <f>BK224</f>
        <v>0</v>
      </c>
      <c r="K224" s="200"/>
      <c r="L224" s="205"/>
      <c r="M224" s="206"/>
      <c r="N224" s="207"/>
      <c r="O224" s="207"/>
      <c r="P224" s="208">
        <f>SUM(P225:P227)</f>
        <v>0</v>
      </c>
      <c r="Q224" s="207"/>
      <c r="R224" s="208">
        <f>SUM(R225:R227)</f>
        <v>0</v>
      </c>
      <c r="S224" s="207"/>
      <c r="T224" s="209">
        <f>SUM(T225:T227)</f>
        <v>1.74498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0" t="s">
        <v>84</v>
      </c>
      <c r="AT224" s="211" t="s">
        <v>73</v>
      </c>
      <c r="AU224" s="211" t="s">
        <v>82</v>
      </c>
      <c r="AY224" s="210" t="s">
        <v>171</v>
      </c>
      <c r="BK224" s="212">
        <f>SUM(BK225:BK227)</f>
        <v>0</v>
      </c>
    </row>
    <row r="225" s="2" customFormat="1" ht="16.5" customHeight="1">
      <c r="A225" s="40"/>
      <c r="B225" s="41"/>
      <c r="C225" s="215" t="s">
        <v>333</v>
      </c>
      <c r="D225" s="215" t="s">
        <v>174</v>
      </c>
      <c r="E225" s="216" t="s">
        <v>334</v>
      </c>
      <c r="F225" s="217" t="s">
        <v>335</v>
      </c>
      <c r="G225" s="218" t="s">
        <v>177</v>
      </c>
      <c r="H225" s="219">
        <v>436.245</v>
      </c>
      <c r="I225" s="220"/>
      <c r="J225" s="221">
        <f>ROUND(I225*H225,2)</f>
        <v>0</v>
      </c>
      <c r="K225" s="217" t="s">
        <v>215</v>
      </c>
      <c r="L225" s="46"/>
      <c r="M225" s="222" t="s">
        <v>19</v>
      </c>
      <c r="N225" s="223" t="s">
        <v>45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0.0040000000000000001</v>
      </c>
      <c r="T225" s="225">
        <f>S225*H225</f>
        <v>1.74498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289</v>
      </c>
      <c r="AT225" s="226" t="s">
        <v>174</v>
      </c>
      <c r="AU225" s="226" t="s">
        <v>84</v>
      </c>
      <c r="AY225" s="19" t="s">
        <v>171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82</v>
      </c>
      <c r="BK225" s="227">
        <f>ROUND(I225*H225,2)</f>
        <v>0</v>
      </c>
      <c r="BL225" s="19" t="s">
        <v>289</v>
      </c>
      <c r="BM225" s="226" t="s">
        <v>336</v>
      </c>
    </row>
    <row r="226" s="2" customFormat="1">
      <c r="A226" s="40"/>
      <c r="B226" s="41"/>
      <c r="C226" s="42"/>
      <c r="D226" s="228" t="s">
        <v>180</v>
      </c>
      <c r="E226" s="42"/>
      <c r="F226" s="229" t="s">
        <v>337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180</v>
      </c>
      <c r="AU226" s="19" t="s">
        <v>84</v>
      </c>
    </row>
    <row r="227" s="2" customFormat="1">
      <c r="A227" s="40"/>
      <c r="B227" s="41"/>
      <c r="C227" s="42"/>
      <c r="D227" s="265" t="s">
        <v>218</v>
      </c>
      <c r="E227" s="42"/>
      <c r="F227" s="266" t="s">
        <v>338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218</v>
      </c>
      <c r="AU227" s="19" t="s">
        <v>84</v>
      </c>
    </row>
    <row r="228" s="12" customFormat="1" ht="22.8" customHeight="1">
      <c r="A228" s="12"/>
      <c r="B228" s="199"/>
      <c r="C228" s="200"/>
      <c r="D228" s="201" t="s">
        <v>73</v>
      </c>
      <c r="E228" s="213" t="s">
        <v>339</v>
      </c>
      <c r="F228" s="213" t="s">
        <v>340</v>
      </c>
      <c r="G228" s="200"/>
      <c r="H228" s="200"/>
      <c r="I228" s="203"/>
      <c r="J228" s="214">
        <f>BK228</f>
        <v>0</v>
      </c>
      <c r="K228" s="200"/>
      <c r="L228" s="205"/>
      <c r="M228" s="206"/>
      <c r="N228" s="207"/>
      <c r="O228" s="207"/>
      <c r="P228" s="208">
        <f>SUM(P229:P239)</f>
        <v>0</v>
      </c>
      <c r="Q228" s="207"/>
      <c r="R228" s="208">
        <f>SUM(R229:R239)</f>
        <v>0</v>
      </c>
      <c r="S228" s="207"/>
      <c r="T228" s="209">
        <f>SUM(T229:T239)</f>
        <v>112.28946300000001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0" t="s">
        <v>84</v>
      </c>
      <c r="AT228" s="211" t="s">
        <v>73</v>
      </c>
      <c r="AU228" s="211" t="s">
        <v>82</v>
      </c>
      <c r="AY228" s="210" t="s">
        <v>171</v>
      </c>
      <c r="BK228" s="212">
        <f>SUM(BK229:BK239)</f>
        <v>0</v>
      </c>
    </row>
    <row r="229" s="2" customFormat="1" ht="16.5" customHeight="1">
      <c r="A229" s="40"/>
      <c r="B229" s="41"/>
      <c r="C229" s="215" t="s">
        <v>341</v>
      </c>
      <c r="D229" s="215" t="s">
        <v>174</v>
      </c>
      <c r="E229" s="216" t="s">
        <v>342</v>
      </c>
      <c r="F229" s="217" t="s">
        <v>343</v>
      </c>
      <c r="G229" s="218" t="s">
        <v>177</v>
      </c>
      <c r="H229" s="219">
        <v>436.245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45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0.0032000000000000002</v>
      </c>
      <c r="T229" s="225">
        <f>S229*H229</f>
        <v>1.3959840000000001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289</v>
      </c>
      <c r="AT229" s="226" t="s">
        <v>174</v>
      </c>
      <c r="AU229" s="226" t="s">
        <v>84</v>
      </c>
      <c r="AY229" s="19" t="s">
        <v>171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82</v>
      </c>
      <c r="BK229" s="227">
        <f>ROUND(I229*H229,2)</f>
        <v>0</v>
      </c>
      <c r="BL229" s="19" t="s">
        <v>289</v>
      </c>
      <c r="BM229" s="226" t="s">
        <v>344</v>
      </c>
    </row>
    <row r="230" s="2" customFormat="1">
      <c r="A230" s="40"/>
      <c r="B230" s="41"/>
      <c r="C230" s="42"/>
      <c r="D230" s="228" t="s">
        <v>180</v>
      </c>
      <c r="E230" s="42"/>
      <c r="F230" s="229" t="s">
        <v>343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180</v>
      </c>
      <c r="AU230" s="19" t="s">
        <v>84</v>
      </c>
    </row>
    <row r="231" s="2" customFormat="1" ht="16.5" customHeight="1">
      <c r="A231" s="40"/>
      <c r="B231" s="41"/>
      <c r="C231" s="215" t="s">
        <v>345</v>
      </c>
      <c r="D231" s="215" t="s">
        <v>174</v>
      </c>
      <c r="E231" s="216" t="s">
        <v>346</v>
      </c>
      <c r="F231" s="217" t="s">
        <v>347</v>
      </c>
      <c r="G231" s="218" t="s">
        <v>177</v>
      </c>
      <c r="H231" s="219">
        <v>436.245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45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0.0032000000000000002</v>
      </c>
      <c r="T231" s="225">
        <f>S231*H231</f>
        <v>1.3959840000000001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289</v>
      </c>
      <c r="AT231" s="226" t="s">
        <v>174</v>
      </c>
      <c r="AU231" s="226" t="s">
        <v>84</v>
      </c>
      <c r="AY231" s="19" t="s">
        <v>171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82</v>
      </c>
      <c r="BK231" s="227">
        <f>ROUND(I231*H231,2)</f>
        <v>0</v>
      </c>
      <c r="BL231" s="19" t="s">
        <v>289</v>
      </c>
      <c r="BM231" s="226" t="s">
        <v>348</v>
      </c>
    </row>
    <row r="232" s="2" customFormat="1">
      <c r="A232" s="40"/>
      <c r="B232" s="41"/>
      <c r="C232" s="42"/>
      <c r="D232" s="228" t="s">
        <v>180</v>
      </c>
      <c r="E232" s="42"/>
      <c r="F232" s="229" t="s">
        <v>347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180</v>
      </c>
      <c r="AU232" s="19" t="s">
        <v>84</v>
      </c>
    </row>
    <row r="233" s="14" customFormat="1">
      <c r="A233" s="14"/>
      <c r="B233" s="243"/>
      <c r="C233" s="244"/>
      <c r="D233" s="228" t="s">
        <v>181</v>
      </c>
      <c r="E233" s="245" t="s">
        <v>19</v>
      </c>
      <c r="F233" s="246" t="s">
        <v>349</v>
      </c>
      <c r="G233" s="244"/>
      <c r="H233" s="247">
        <v>206.09999999999999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181</v>
      </c>
      <c r="AU233" s="253" t="s">
        <v>84</v>
      </c>
      <c r="AV233" s="14" t="s">
        <v>84</v>
      </c>
      <c r="AW233" s="14" t="s">
        <v>35</v>
      </c>
      <c r="AX233" s="14" t="s">
        <v>74</v>
      </c>
      <c r="AY233" s="253" t="s">
        <v>171</v>
      </c>
    </row>
    <row r="234" s="14" customFormat="1">
      <c r="A234" s="14"/>
      <c r="B234" s="243"/>
      <c r="C234" s="244"/>
      <c r="D234" s="228" t="s">
        <v>181</v>
      </c>
      <c r="E234" s="245" t="s">
        <v>19</v>
      </c>
      <c r="F234" s="246" t="s">
        <v>350</v>
      </c>
      <c r="G234" s="244"/>
      <c r="H234" s="247">
        <v>230.14500000000001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181</v>
      </c>
      <c r="AU234" s="253" t="s">
        <v>84</v>
      </c>
      <c r="AV234" s="14" t="s">
        <v>84</v>
      </c>
      <c r="AW234" s="14" t="s">
        <v>35</v>
      </c>
      <c r="AX234" s="14" t="s">
        <v>74</v>
      </c>
      <c r="AY234" s="253" t="s">
        <v>171</v>
      </c>
    </row>
    <row r="235" s="15" customFormat="1">
      <c r="A235" s="15"/>
      <c r="B235" s="254"/>
      <c r="C235" s="255"/>
      <c r="D235" s="228" t="s">
        <v>181</v>
      </c>
      <c r="E235" s="256" t="s">
        <v>19</v>
      </c>
      <c r="F235" s="257" t="s">
        <v>184</v>
      </c>
      <c r="G235" s="255"/>
      <c r="H235" s="258">
        <v>436.245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4" t="s">
        <v>181</v>
      </c>
      <c r="AU235" s="264" t="s">
        <v>84</v>
      </c>
      <c r="AV235" s="15" t="s">
        <v>178</v>
      </c>
      <c r="AW235" s="15" t="s">
        <v>35</v>
      </c>
      <c r="AX235" s="15" t="s">
        <v>82</v>
      </c>
      <c r="AY235" s="264" t="s">
        <v>171</v>
      </c>
    </row>
    <row r="236" s="2" customFormat="1" ht="16.5" customHeight="1">
      <c r="A236" s="40"/>
      <c r="B236" s="41"/>
      <c r="C236" s="215" t="s">
        <v>351</v>
      </c>
      <c r="D236" s="215" t="s">
        <v>174</v>
      </c>
      <c r="E236" s="216" t="s">
        <v>352</v>
      </c>
      <c r="F236" s="217" t="s">
        <v>353</v>
      </c>
      <c r="G236" s="218" t="s">
        <v>177</v>
      </c>
      <c r="H236" s="219">
        <v>436.245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45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0.16700000000000001</v>
      </c>
      <c r="T236" s="225">
        <f>S236*H236</f>
        <v>72.85291500000001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289</v>
      </c>
      <c r="AT236" s="226" t="s">
        <v>174</v>
      </c>
      <c r="AU236" s="226" t="s">
        <v>84</v>
      </c>
      <c r="AY236" s="19" t="s">
        <v>171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82</v>
      </c>
      <c r="BK236" s="227">
        <f>ROUND(I236*H236,2)</f>
        <v>0</v>
      </c>
      <c r="BL236" s="19" t="s">
        <v>289</v>
      </c>
      <c r="BM236" s="226" t="s">
        <v>354</v>
      </c>
    </row>
    <row r="237" s="2" customFormat="1">
      <c r="A237" s="40"/>
      <c r="B237" s="41"/>
      <c r="C237" s="42"/>
      <c r="D237" s="228" t="s">
        <v>180</v>
      </c>
      <c r="E237" s="42"/>
      <c r="F237" s="229" t="s">
        <v>353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180</v>
      </c>
      <c r="AU237" s="19" t="s">
        <v>84</v>
      </c>
    </row>
    <row r="238" s="2" customFormat="1" ht="21.75" customHeight="1">
      <c r="A238" s="40"/>
      <c r="B238" s="41"/>
      <c r="C238" s="215" t="s">
        <v>355</v>
      </c>
      <c r="D238" s="215" t="s">
        <v>174</v>
      </c>
      <c r="E238" s="216" t="s">
        <v>356</v>
      </c>
      <c r="F238" s="217" t="s">
        <v>357</v>
      </c>
      <c r="G238" s="218" t="s">
        <v>177</v>
      </c>
      <c r="H238" s="219">
        <v>436.245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45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0.084000000000000005</v>
      </c>
      <c r="T238" s="225">
        <f>S238*H238</f>
        <v>36.644580000000005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289</v>
      </c>
      <c r="AT238" s="226" t="s">
        <v>174</v>
      </c>
      <c r="AU238" s="226" t="s">
        <v>84</v>
      </c>
      <c r="AY238" s="19" t="s">
        <v>171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82</v>
      </c>
      <c r="BK238" s="227">
        <f>ROUND(I238*H238,2)</f>
        <v>0</v>
      </c>
      <c r="BL238" s="19" t="s">
        <v>289</v>
      </c>
      <c r="BM238" s="226" t="s">
        <v>358</v>
      </c>
    </row>
    <row r="239" s="2" customFormat="1">
      <c r="A239" s="40"/>
      <c r="B239" s="41"/>
      <c r="C239" s="42"/>
      <c r="D239" s="228" t="s">
        <v>180</v>
      </c>
      <c r="E239" s="42"/>
      <c r="F239" s="229" t="s">
        <v>357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180</v>
      </c>
      <c r="AU239" s="19" t="s">
        <v>84</v>
      </c>
    </row>
    <row r="240" s="12" customFormat="1" ht="22.8" customHeight="1">
      <c r="A240" s="12"/>
      <c r="B240" s="199"/>
      <c r="C240" s="200"/>
      <c r="D240" s="201" t="s">
        <v>73</v>
      </c>
      <c r="E240" s="213" t="s">
        <v>359</v>
      </c>
      <c r="F240" s="213" t="s">
        <v>98</v>
      </c>
      <c r="G240" s="200"/>
      <c r="H240" s="200"/>
      <c r="I240" s="203"/>
      <c r="J240" s="214">
        <f>BK240</f>
        <v>0</v>
      </c>
      <c r="K240" s="200"/>
      <c r="L240" s="205"/>
      <c r="M240" s="206"/>
      <c r="N240" s="207"/>
      <c r="O240" s="207"/>
      <c r="P240" s="208">
        <f>SUM(P241:P242)</f>
        <v>0</v>
      </c>
      <c r="Q240" s="207"/>
      <c r="R240" s="208">
        <f>SUM(R241:R242)</f>
        <v>0</v>
      </c>
      <c r="S240" s="207"/>
      <c r="T240" s="209">
        <f>SUM(T241:T242)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0" t="s">
        <v>84</v>
      </c>
      <c r="AT240" s="211" t="s">
        <v>73</v>
      </c>
      <c r="AU240" s="211" t="s">
        <v>82</v>
      </c>
      <c r="AY240" s="210" t="s">
        <v>171</v>
      </c>
      <c r="BK240" s="212">
        <f>SUM(BK241:BK242)</f>
        <v>0</v>
      </c>
    </row>
    <row r="241" s="2" customFormat="1" ht="16.5" customHeight="1">
      <c r="A241" s="40"/>
      <c r="B241" s="41"/>
      <c r="C241" s="215" t="s">
        <v>360</v>
      </c>
      <c r="D241" s="215" t="s">
        <v>174</v>
      </c>
      <c r="E241" s="216" t="s">
        <v>361</v>
      </c>
      <c r="F241" s="217" t="s">
        <v>19</v>
      </c>
      <c r="G241" s="218" t="s">
        <v>206</v>
      </c>
      <c r="H241" s="219">
        <v>1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45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289</v>
      </c>
      <c r="AT241" s="226" t="s">
        <v>174</v>
      </c>
      <c r="AU241" s="226" t="s">
        <v>84</v>
      </c>
      <c r="AY241" s="19" t="s">
        <v>171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82</v>
      </c>
      <c r="BK241" s="227">
        <f>ROUND(I241*H241,2)</f>
        <v>0</v>
      </c>
      <c r="BL241" s="19" t="s">
        <v>289</v>
      </c>
      <c r="BM241" s="226" t="s">
        <v>362</v>
      </c>
    </row>
    <row r="242" s="2" customFormat="1">
      <c r="A242" s="40"/>
      <c r="B242" s="41"/>
      <c r="C242" s="42"/>
      <c r="D242" s="228" t="s">
        <v>180</v>
      </c>
      <c r="E242" s="42"/>
      <c r="F242" s="229" t="s">
        <v>363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180</v>
      </c>
      <c r="AU242" s="19" t="s">
        <v>84</v>
      </c>
    </row>
    <row r="243" s="12" customFormat="1" ht="22.8" customHeight="1">
      <c r="A243" s="12"/>
      <c r="B243" s="199"/>
      <c r="C243" s="200"/>
      <c r="D243" s="201" t="s">
        <v>73</v>
      </c>
      <c r="E243" s="213" t="s">
        <v>364</v>
      </c>
      <c r="F243" s="213" t="s">
        <v>365</v>
      </c>
      <c r="G243" s="200"/>
      <c r="H243" s="200"/>
      <c r="I243" s="203"/>
      <c r="J243" s="214">
        <f>BK243</f>
        <v>0</v>
      </c>
      <c r="K243" s="200"/>
      <c r="L243" s="205"/>
      <c r="M243" s="206"/>
      <c r="N243" s="207"/>
      <c r="O243" s="207"/>
      <c r="P243" s="208">
        <f>SUM(P244:P261)</f>
        <v>0</v>
      </c>
      <c r="Q243" s="207"/>
      <c r="R243" s="208">
        <f>SUM(R244:R261)</f>
        <v>0</v>
      </c>
      <c r="S243" s="207"/>
      <c r="T243" s="209">
        <f>SUM(T244:T261)</f>
        <v>56.198210000000003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0" t="s">
        <v>84</v>
      </c>
      <c r="AT243" s="211" t="s">
        <v>73</v>
      </c>
      <c r="AU243" s="211" t="s">
        <v>82</v>
      </c>
      <c r="AY243" s="210" t="s">
        <v>171</v>
      </c>
      <c r="BK243" s="212">
        <f>SUM(BK244:BK261)</f>
        <v>0</v>
      </c>
    </row>
    <row r="244" s="2" customFormat="1" ht="16.5" customHeight="1">
      <c r="A244" s="40"/>
      <c r="B244" s="41"/>
      <c r="C244" s="215" t="s">
        <v>366</v>
      </c>
      <c r="D244" s="215" t="s">
        <v>174</v>
      </c>
      <c r="E244" s="216" t="s">
        <v>367</v>
      </c>
      <c r="F244" s="217" t="s">
        <v>368</v>
      </c>
      <c r="G244" s="218" t="s">
        <v>177</v>
      </c>
      <c r="H244" s="219">
        <v>29.370000000000001</v>
      </c>
      <c r="I244" s="220"/>
      <c r="J244" s="221">
        <f>ROUND(I244*H244,2)</f>
        <v>0</v>
      </c>
      <c r="K244" s="217" t="s">
        <v>215</v>
      </c>
      <c r="L244" s="46"/>
      <c r="M244" s="222" t="s">
        <v>19</v>
      </c>
      <c r="N244" s="223" t="s">
        <v>45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0.014999999999999999</v>
      </c>
      <c r="T244" s="225">
        <f>S244*H244</f>
        <v>0.44055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289</v>
      </c>
      <c r="AT244" s="226" t="s">
        <v>174</v>
      </c>
      <c r="AU244" s="226" t="s">
        <v>84</v>
      </c>
      <c r="AY244" s="19" t="s">
        <v>171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82</v>
      </c>
      <c r="BK244" s="227">
        <f>ROUND(I244*H244,2)</f>
        <v>0</v>
      </c>
      <c r="BL244" s="19" t="s">
        <v>289</v>
      </c>
      <c r="BM244" s="226" t="s">
        <v>369</v>
      </c>
    </row>
    <row r="245" s="2" customFormat="1">
      <c r="A245" s="40"/>
      <c r="B245" s="41"/>
      <c r="C245" s="42"/>
      <c r="D245" s="228" t="s">
        <v>180</v>
      </c>
      <c r="E245" s="42"/>
      <c r="F245" s="229" t="s">
        <v>370</v>
      </c>
      <c r="G245" s="42"/>
      <c r="H245" s="42"/>
      <c r="I245" s="230"/>
      <c r="J245" s="42"/>
      <c r="K245" s="42"/>
      <c r="L245" s="46"/>
      <c r="M245" s="231"/>
      <c r="N245" s="232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180</v>
      </c>
      <c r="AU245" s="19" t="s">
        <v>84</v>
      </c>
    </row>
    <row r="246" s="2" customFormat="1">
      <c r="A246" s="40"/>
      <c r="B246" s="41"/>
      <c r="C246" s="42"/>
      <c r="D246" s="265" t="s">
        <v>218</v>
      </c>
      <c r="E246" s="42"/>
      <c r="F246" s="266" t="s">
        <v>371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218</v>
      </c>
      <c r="AU246" s="19" t="s">
        <v>84</v>
      </c>
    </row>
    <row r="247" s="13" customFormat="1">
      <c r="A247" s="13"/>
      <c r="B247" s="233"/>
      <c r="C247" s="234"/>
      <c r="D247" s="228" t="s">
        <v>181</v>
      </c>
      <c r="E247" s="235" t="s">
        <v>19</v>
      </c>
      <c r="F247" s="236" t="s">
        <v>372</v>
      </c>
      <c r="G247" s="234"/>
      <c r="H247" s="235" t="s">
        <v>19</v>
      </c>
      <c r="I247" s="237"/>
      <c r="J247" s="234"/>
      <c r="K247" s="234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181</v>
      </c>
      <c r="AU247" s="242" t="s">
        <v>84</v>
      </c>
      <c r="AV247" s="13" t="s">
        <v>82</v>
      </c>
      <c r="AW247" s="13" t="s">
        <v>35</v>
      </c>
      <c r="AX247" s="13" t="s">
        <v>74</v>
      </c>
      <c r="AY247" s="242" t="s">
        <v>171</v>
      </c>
    </row>
    <row r="248" s="14" customFormat="1">
      <c r="A248" s="14"/>
      <c r="B248" s="243"/>
      <c r="C248" s="244"/>
      <c r="D248" s="228" t="s">
        <v>181</v>
      </c>
      <c r="E248" s="245" t="s">
        <v>19</v>
      </c>
      <c r="F248" s="246" t="s">
        <v>373</v>
      </c>
      <c r="G248" s="244"/>
      <c r="H248" s="247">
        <v>29.370000000000001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181</v>
      </c>
      <c r="AU248" s="253" t="s">
        <v>84</v>
      </c>
      <c r="AV248" s="14" t="s">
        <v>84</v>
      </c>
      <c r="AW248" s="14" t="s">
        <v>35</v>
      </c>
      <c r="AX248" s="14" t="s">
        <v>82</v>
      </c>
      <c r="AY248" s="253" t="s">
        <v>171</v>
      </c>
    </row>
    <row r="249" s="2" customFormat="1" ht="16.5" customHeight="1">
      <c r="A249" s="40"/>
      <c r="B249" s="41"/>
      <c r="C249" s="215" t="s">
        <v>374</v>
      </c>
      <c r="D249" s="215" t="s">
        <v>174</v>
      </c>
      <c r="E249" s="216" t="s">
        <v>375</v>
      </c>
      <c r="F249" s="217" t="s">
        <v>376</v>
      </c>
      <c r="G249" s="218" t="s">
        <v>177</v>
      </c>
      <c r="H249" s="219">
        <v>339.89999999999998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45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0.029999999999999999</v>
      </c>
      <c r="T249" s="225">
        <f>S249*H249</f>
        <v>10.196999999999999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289</v>
      </c>
      <c r="AT249" s="226" t="s">
        <v>174</v>
      </c>
      <c r="AU249" s="226" t="s">
        <v>84</v>
      </c>
      <c r="AY249" s="19" t="s">
        <v>171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82</v>
      </c>
      <c r="BK249" s="227">
        <f>ROUND(I249*H249,2)</f>
        <v>0</v>
      </c>
      <c r="BL249" s="19" t="s">
        <v>289</v>
      </c>
      <c r="BM249" s="226" t="s">
        <v>377</v>
      </c>
    </row>
    <row r="250" s="2" customFormat="1">
      <c r="A250" s="40"/>
      <c r="B250" s="41"/>
      <c r="C250" s="42"/>
      <c r="D250" s="228" t="s">
        <v>180</v>
      </c>
      <c r="E250" s="42"/>
      <c r="F250" s="229" t="s">
        <v>376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180</v>
      </c>
      <c r="AU250" s="19" t="s">
        <v>84</v>
      </c>
    </row>
    <row r="251" s="14" customFormat="1">
      <c r="A251" s="14"/>
      <c r="B251" s="243"/>
      <c r="C251" s="244"/>
      <c r="D251" s="228" t="s">
        <v>181</v>
      </c>
      <c r="E251" s="245" t="s">
        <v>19</v>
      </c>
      <c r="F251" s="246" t="s">
        <v>378</v>
      </c>
      <c r="G251" s="244"/>
      <c r="H251" s="247">
        <v>339.89999999999998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181</v>
      </c>
      <c r="AU251" s="253" t="s">
        <v>84</v>
      </c>
      <c r="AV251" s="14" t="s">
        <v>84</v>
      </c>
      <c r="AW251" s="14" t="s">
        <v>35</v>
      </c>
      <c r="AX251" s="14" t="s">
        <v>82</v>
      </c>
      <c r="AY251" s="253" t="s">
        <v>171</v>
      </c>
    </row>
    <row r="252" s="2" customFormat="1" ht="16.5" customHeight="1">
      <c r="A252" s="40"/>
      <c r="B252" s="41"/>
      <c r="C252" s="215" t="s">
        <v>379</v>
      </c>
      <c r="D252" s="215" t="s">
        <v>174</v>
      </c>
      <c r="E252" s="216" t="s">
        <v>380</v>
      </c>
      <c r="F252" s="217" t="s">
        <v>381</v>
      </c>
      <c r="G252" s="218" t="s">
        <v>292</v>
      </c>
      <c r="H252" s="219">
        <v>24.300000000000001</v>
      </c>
      <c r="I252" s="220"/>
      <c r="J252" s="221">
        <f>ROUND(I252*H252,2)</f>
        <v>0</v>
      </c>
      <c r="K252" s="217" t="s">
        <v>215</v>
      </c>
      <c r="L252" s="46"/>
      <c r="M252" s="222" t="s">
        <v>19</v>
      </c>
      <c r="N252" s="223" t="s">
        <v>45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0.0060000000000000001</v>
      </c>
      <c r="T252" s="225">
        <f>S252*H252</f>
        <v>0.14580000000000001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289</v>
      </c>
      <c r="AT252" s="226" t="s">
        <v>174</v>
      </c>
      <c r="AU252" s="226" t="s">
        <v>84</v>
      </c>
      <c r="AY252" s="19" t="s">
        <v>171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82</v>
      </c>
      <c r="BK252" s="227">
        <f>ROUND(I252*H252,2)</f>
        <v>0</v>
      </c>
      <c r="BL252" s="19" t="s">
        <v>289</v>
      </c>
      <c r="BM252" s="226" t="s">
        <v>382</v>
      </c>
    </row>
    <row r="253" s="2" customFormat="1">
      <c r="A253" s="40"/>
      <c r="B253" s="41"/>
      <c r="C253" s="42"/>
      <c r="D253" s="228" t="s">
        <v>180</v>
      </c>
      <c r="E253" s="42"/>
      <c r="F253" s="229" t="s">
        <v>383</v>
      </c>
      <c r="G253" s="42"/>
      <c r="H253" s="42"/>
      <c r="I253" s="230"/>
      <c r="J253" s="42"/>
      <c r="K253" s="42"/>
      <c r="L253" s="46"/>
      <c r="M253" s="231"/>
      <c r="N253" s="232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180</v>
      </c>
      <c r="AU253" s="19" t="s">
        <v>84</v>
      </c>
    </row>
    <row r="254" s="2" customFormat="1">
      <c r="A254" s="40"/>
      <c r="B254" s="41"/>
      <c r="C254" s="42"/>
      <c r="D254" s="265" t="s">
        <v>218</v>
      </c>
      <c r="E254" s="42"/>
      <c r="F254" s="266" t="s">
        <v>384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218</v>
      </c>
      <c r="AU254" s="19" t="s">
        <v>84</v>
      </c>
    </row>
    <row r="255" s="13" customFormat="1">
      <c r="A255" s="13"/>
      <c r="B255" s="233"/>
      <c r="C255" s="234"/>
      <c r="D255" s="228" t="s">
        <v>181</v>
      </c>
      <c r="E255" s="235" t="s">
        <v>19</v>
      </c>
      <c r="F255" s="236" t="s">
        <v>372</v>
      </c>
      <c r="G255" s="234"/>
      <c r="H255" s="235" t="s">
        <v>19</v>
      </c>
      <c r="I255" s="237"/>
      <c r="J255" s="234"/>
      <c r="K255" s="234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181</v>
      </c>
      <c r="AU255" s="242" t="s">
        <v>84</v>
      </c>
      <c r="AV255" s="13" t="s">
        <v>82</v>
      </c>
      <c r="AW255" s="13" t="s">
        <v>35</v>
      </c>
      <c r="AX255" s="13" t="s">
        <v>74</v>
      </c>
      <c r="AY255" s="242" t="s">
        <v>171</v>
      </c>
    </row>
    <row r="256" s="14" customFormat="1">
      <c r="A256" s="14"/>
      <c r="B256" s="243"/>
      <c r="C256" s="244"/>
      <c r="D256" s="228" t="s">
        <v>181</v>
      </c>
      <c r="E256" s="245" t="s">
        <v>19</v>
      </c>
      <c r="F256" s="246" t="s">
        <v>385</v>
      </c>
      <c r="G256" s="244"/>
      <c r="H256" s="247">
        <v>24.300000000000001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181</v>
      </c>
      <c r="AU256" s="253" t="s">
        <v>84</v>
      </c>
      <c r="AV256" s="14" t="s">
        <v>84</v>
      </c>
      <c r="AW256" s="14" t="s">
        <v>35</v>
      </c>
      <c r="AX256" s="14" t="s">
        <v>82</v>
      </c>
      <c r="AY256" s="253" t="s">
        <v>171</v>
      </c>
    </row>
    <row r="257" s="2" customFormat="1" ht="16.5" customHeight="1">
      <c r="A257" s="40"/>
      <c r="B257" s="41"/>
      <c r="C257" s="215" t="s">
        <v>386</v>
      </c>
      <c r="D257" s="215" t="s">
        <v>174</v>
      </c>
      <c r="E257" s="216" t="s">
        <v>387</v>
      </c>
      <c r="F257" s="217" t="s">
        <v>388</v>
      </c>
      <c r="G257" s="218" t="s">
        <v>177</v>
      </c>
      <c r="H257" s="219">
        <v>872.49000000000001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45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0.014</v>
      </c>
      <c r="T257" s="225">
        <f>S257*H257</f>
        <v>12.21486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289</v>
      </c>
      <c r="AT257" s="226" t="s">
        <v>174</v>
      </c>
      <c r="AU257" s="226" t="s">
        <v>84</v>
      </c>
      <c r="AY257" s="19" t="s">
        <v>171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82</v>
      </c>
      <c r="BK257" s="227">
        <f>ROUND(I257*H257,2)</f>
        <v>0</v>
      </c>
      <c r="BL257" s="19" t="s">
        <v>289</v>
      </c>
      <c r="BM257" s="226" t="s">
        <v>389</v>
      </c>
    </row>
    <row r="258" s="2" customFormat="1">
      <c r="A258" s="40"/>
      <c r="B258" s="41"/>
      <c r="C258" s="42"/>
      <c r="D258" s="228" t="s">
        <v>180</v>
      </c>
      <c r="E258" s="42"/>
      <c r="F258" s="229" t="s">
        <v>388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180</v>
      </c>
      <c r="AU258" s="19" t="s">
        <v>84</v>
      </c>
    </row>
    <row r="259" s="14" customFormat="1">
      <c r="A259" s="14"/>
      <c r="B259" s="243"/>
      <c r="C259" s="244"/>
      <c r="D259" s="228" t="s">
        <v>181</v>
      </c>
      <c r="E259" s="245" t="s">
        <v>19</v>
      </c>
      <c r="F259" s="246" t="s">
        <v>390</v>
      </c>
      <c r="G259" s="244"/>
      <c r="H259" s="247">
        <v>872.49000000000001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181</v>
      </c>
      <c r="AU259" s="253" t="s">
        <v>84</v>
      </c>
      <c r="AV259" s="14" t="s">
        <v>84</v>
      </c>
      <c r="AW259" s="14" t="s">
        <v>35</v>
      </c>
      <c r="AX259" s="14" t="s">
        <v>82</v>
      </c>
      <c r="AY259" s="253" t="s">
        <v>171</v>
      </c>
    </row>
    <row r="260" s="2" customFormat="1" ht="16.5" customHeight="1">
      <c r="A260" s="40"/>
      <c r="B260" s="41"/>
      <c r="C260" s="215" t="s">
        <v>391</v>
      </c>
      <c r="D260" s="215" t="s">
        <v>174</v>
      </c>
      <c r="E260" s="216" t="s">
        <v>392</v>
      </c>
      <c r="F260" s="217" t="s">
        <v>393</v>
      </c>
      <c r="G260" s="218" t="s">
        <v>292</v>
      </c>
      <c r="H260" s="219">
        <v>1328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45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0.025000000000000001</v>
      </c>
      <c r="T260" s="225">
        <f>S260*H260</f>
        <v>33.200000000000003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289</v>
      </c>
      <c r="AT260" s="226" t="s">
        <v>174</v>
      </c>
      <c r="AU260" s="226" t="s">
        <v>84</v>
      </c>
      <c r="AY260" s="19" t="s">
        <v>171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82</v>
      </c>
      <c r="BK260" s="227">
        <f>ROUND(I260*H260,2)</f>
        <v>0</v>
      </c>
      <c r="BL260" s="19" t="s">
        <v>289</v>
      </c>
      <c r="BM260" s="226" t="s">
        <v>394</v>
      </c>
    </row>
    <row r="261" s="2" customFormat="1">
      <c r="A261" s="40"/>
      <c r="B261" s="41"/>
      <c r="C261" s="42"/>
      <c r="D261" s="228" t="s">
        <v>180</v>
      </c>
      <c r="E261" s="42"/>
      <c r="F261" s="229" t="s">
        <v>393</v>
      </c>
      <c r="G261" s="42"/>
      <c r="H261" s="42"/>
      <c r="I261" s="230"/>
      <c r="J261" s="42"/>
      <c r="K261" s="42"/>
      <c r="L261" s="46"/>
      <c r="M261" s="231"/>
      <c r="N261" s="232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180</v>
      </c>
      <c r="AU261" s="19" t="s">
        <v>84</v>
      </c>
    </row>
    <row r="262" s="12" customFormat="1" ht="22.8" customHeight="1">
      <c r="A262" s="12"/>
      <c r="B262" s="199"/>
      <c r="C262" s="200"/>
      <c r="D262" s="201" t="s">
        <v>73</v>
      </c>
      <c r="E262" s="213" t="s">
        <v>395</v>
      </c>
      <c r="F262" s="213" t="s">
        <v>396</v>
      </c>
      <c r="G262" s="200"/>
      <c r="H262" s="200"/>
      <c r="I262" s="203"/>
      <c r="J262" s="214">
        <f>BK262</f>
        <v>0</v>
      </c>
      <c r="K262" s="200"/>
      <c r="L262" s="205"/>
      <c r="M262" s="206"/>
      <c r="N262" s="207"/>
      <c r="O262" s="207"/>
      <c r="P262" s="208">
        <f>SUM(P263:P285)</f>
        <v>0</v>
      </c>
      <c r="Q262" s="207"/>
      <c r="R262" s="208">
        <f>SUM(R263:R285)</f>
        <v>0</v>
      </c>
      <c r="S262" s="207"/>
      <c r="T262" s="209">
        <f>SUM(T263:T285)</f>
        <v>0.15504280000000001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0" t="s">
        <v>84</v>
      </c>
      <c r="AT262" s="211" t="s">
        <v>73</v>
      </c>
      <c r="AU262" s="211" t="s">
        <v>82</v>
      </c>
      <c r="AY262" s="210" t="s">
        <v>171</v>
      </c>
      <c r="BK262" s="212">
        <f>SUM(BK263:BK285)</f>
        <v>0</v>
      </c>
    </row>
    <row r="263" s="2" customFormat="1" ht="16.5" customHeight="1">
      <c r="A263" s="40"/>
      <c r="B263" s="41"/>
      <c r="C263" s="215" t="s">
        <v>397</v>
      </c>
      <c r="D263" s="215" t="s">
        <v>174</v>
      </c>
      <c r="E263" s="216" t="s">
        <v>398</v>
      </c>
      <c r="F263" s="217" t="s">
        <v>399</v>
      </c>
      <c r="G263" s="218" t="s">
        <v>292</v>
      </c>
      <c r="H263" s="219">
        <v>92.840000000000003</v>
      </c>
      <c r="I263" s="220"/>
      <c r="J263" s="221">
        <f>ROUND(I263*H263,2)</f>
        <v>0</v>
      </c>
      <c r="K263" s="217" t="s">
        <v>215</v>
      </c>
      <c r="L263" s="46"/>
      <c r="M263" s="222" t="s">
        <v>19</v>
      </c>
      <c r="N263" s="223" t="s">
        <v>45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0.00167</v>
      </c>
      <c r="T263" s="225">
        <f>S263*H263</f>
        <v>0.15504280000000001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289</v>
      </c>
      <c r="AT263" s="226" t="s">
        <v>174</v>
      </c>
      <c r="AU263" s="226" t="s">
        <v>84</v>
      </c>
      <c r="AY263" s="19" t="s">
        <v>171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82</v>
      </c>
      <c r="BK263" s="227">
        <f>ROUND(I263*H263,2)</f>
        <v>0</v>
      </c>
      <c r="BL263" s="19" t="s">
        <v>289</v>
      </c>
      <c r="BM263" s="226" t="s">
        <v>400</v>
      </c>
    </row>
    <row r="264" s="2" customFormat="1">
      <c r="A264" s="40"/>
      <c r="B264" s="41"/>
      <c r="C264" s="42"/>
      <c r="D264" s="228" t="s">
        <v>180</v>
      </c>
      <c r="E264" s="42"/>
      <c r="F264" s="229" t="s">
        <v>401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180</v>
      </c>
      <c r="AU264" s="19" t="s">
        <v>84</v>
      </c>
    </row>
    <row r="265" s="2" customFormat="1">
      <c r="A265" s="40"/>
      <c r="B265" s="41"/>
      <c r="C265" s="42"/>
      <c r="D265" s="265" t="s">
        <v>218</v>
      </c>
      <c r="E265" s="42"/>
      <c r="F265" s="266" t="s">
        <v>402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218</v>
      </c>
      <c r="AU265" s="19" t="s">
        <v>84</v>
      </c>
    </row>
    <row r="266" s="13" customFormat="1">
      <c r="A266" s="13"/>
      <c r="B266" s="233"/>
      <c r="C266" s="234"/>
      <c r="D266" s="228" t="s">
        <v>181</v>
      </c>
      <c r="E266" s="235" t="s">
        <v>19</v>
      </c>
      <c r="F266" s="236" t="s">
        <v>229</v>
      </c>
      <c r="G266" s="234"/>
      <c r="H266" s="235" t="s">
        <v>19</v>
      </c>
      <c r="I266" s="237"/>
      <c r="J266" s="234"/>
      <c r="K266" s="234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181</v>
      </c>
      <c r="AU266" s="242" t="s">
        <v>84</v>
      </c>
      <c r="AV266" s="13" t="s">
        <v>82</v>
      </c>
      <c r="AW266" s="13" t="s">
        <v>35</v>
      </c>
      <c r="AX266" s="13" t="s">
        <v>74</v>
      </c>
      <c r="AY266" s="242" t="s">
        <v>171</v>
      </c>
    </row>
    <row r="267" s="14" customFormat="1">
      <c r="A267" s="14"/>
      <c r="B267" s="243"/>
      <c r="C267" s="244"/>
      <c r="D267" s="228" t="s">
        <v>181</v>
      </c>
      <c r="E267" s="245" t="s">
        <v>19</v>
      </c>
      <c r="F267" s="246" t="s">
        <v>403</v>
      </c>
      <c r="G267" s="244"/>
      <c r="H267" s="247">
        <v>12.15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181</v>
      </c>
      <c r="AU267" s="253" t="s">
        <v>84</v>
      </c>
      <c r="AV267" s="14" t="s">
        <v>84</v>
      </c>
      <c r="AW267" s="14" t="s">
        <v>35</v>
      </c>
      <c r="AX267" s="14" t="s">
        <v>74</v>
      </c>
      <c r="AY267" s="253" t="s">
        <v>171</v>
      </c>
    </row>
    <row r="268" s="14" customFormat="1">
      <c r="A268" s="14"/>
      <c r="B268" s="243"/>
      <c r="C268" s="244"/>
      <c r="D268" s="228" t="s">
        <v>181</v>
      </c>
      <c r="E268" s="245" t="s">
        <v>19</v>
      </c>
      <c r="F268" s="246" t="s">
        <v>404</v>
      </c>
      <c r="G268" s="244"/>
      <c r="H268" s="247">
        <v>1.1699999999999999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181</v>
      </c>
      <c r="AU268" s="253" t="s">
        <v>84</v>
      </c>
      <c r="AV268" s="14" t="s">
        <v>84</v>
      </c>
      <c r="AW268" s="14" t="s">
        <v>35</v>
      </c>
      <c r="AX268" s="14" t="s">
        <v>74</v>
      </c>
      <c r="AY268" s="253" t="s">
        <v>171</v>
      </c>
    </row>
    <row r="269" s="14" customFormat="1">
      <c r="A269" s="14"/>
      <c r="B269" s="243"/>
      <c r="C269" s="244"/>
      <c r="D269" s="228" t="s">
        <v>181</v>
      </c>
      <c r="E269" s="245" t="s">
        <v>19</v>
      </c>
      <c r="F269" s="246" t="s">
        <v>405</v>
      </c>
      <c r="G269" s="244"/>
      <c r="H269" s="247">
        <v>0.59999999999999998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181</v>
      </c>
      <c r="AU269" s="253" t="s">
        <v>84</v>
      </c>
      <c r="AV269" s="14" t="s">
        <v>84</v>
      </c>
      <c r="AW269" s="14" t="s">
        <v>35</v>
      </c>
      <c r="AX269" s="14" t="s">
        <v>74</v>
      </c>
      <c r="AY269" s="253" t="s">
        <v>171</v>
      </c>
    </row>
    <row r="270" s="14" customFormat="1">
      <c r="A270" s="14"/>
      <c r="B270" s="243"/>
      <c r="C270" s="244"/>
      <c r="D270" s="228" t="s">
        <v>181</v>
      </c>
      <c r="E270" s="245" t="s">
        <v>19</v>
      </c>
      <c r="F270" s="246" t="s">
        <v>406</v>
      </c>
      <c r="G270" s="244"/>
      <c r="H270" s="247">
        <v>1.2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181</v>
      </c>
      <c r="AU270" s="253" t="s">
        <v>84</v>
      </c>
      <c r="AV270" s="14" t="s">
        <v>84</v>
      </c>
      <c r="AW270" s="14" t="s">
        <v>35</v>
      </c>
      <c r="AX270" s="14" t="s">
        <v>74</v>
      </c>
      <c r="AY270" s="253" t="s">
        <v>171</v>
      </c>
    </row>
    <row r="271" s="14" customFormat="1">
      <c r="A271" s="14"/>
      <c r="B271" s="243"/>
      <c r="C271" s="244"/>
      <c r="D271" s="228" t="s">
        <v>181</v>
      </c>
      <c r="E271" s="245" t="s">
        <v>19</v>
      </c>
      <c r="F271" s="246" t="s">
        <v>407</v>
      </c>
      <c r="G271" s="244"/>
      <c r="H271" s="247">
        <v>0.40000000000000002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181</v>
      </c>
      <c r="AU271" s="253" t="s">
        <v>84</v>
      </c>
      <c r="AV271" s="14" t="s">
        <v>84</v>
      </c>
      <c r="AW271" s="14" t="s">
        <v>35</v>
      </c>
      <c r="AX271" s="14" t="s">
        <v>74</v>
      </c>
      <c r="AY271" s="253" t="s">
        <v>171</v>
      </c>
    </row>
    <row r="272" s="14" customFormat="1">
      <c r="A272" s="14"/>
      <c r="B272" s="243"/>
      <c r="C272" s="244"/>
      <c r="D272" s="228" t="s">
        <v>181</v>
      </c>
      <c r="E272" s="245" t="s">
        <v>19</v>
      </c>
      <c r="F272" s="246" t="s">
        <v>408</v>
      </c>
      <c r="G272" s="244"/>
      <c r="H272" s="247">
        <v>5.7999999999999998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181</v>
      </c>
      <c r="AU272" s="253" t="s">
        <v>84</v>
      </c>
      <c r="AV272" s="14" t="s">
        <v>84</v>
      </c>
      <c r="AW272" s="14" t="s">
        <v>35</v>
      </c>
      <c r="AX272" s="14" t="s">
        <v>74</v>
      </c>
      <c r="AY272" s="253" t="s">
        <v>171</v>
      </c>
    </row>
    <row r="273" s="14" customFormat="1">
      <c r="A273" s="14"/>
      <c r="B273" s="243"/>
      <c r="C273" s="244"/>
      <c r="D273" s="228" t="s">
        <v>181</v>
      </c>
      <c r="E273" s="245" t="s">
        <v>19</v>
      </c>
      <c r="F273" s="246" t="s">
        <v>409</v>
      </c>
      <c r="G273" s="244"/>
      <c r="H273" s="247">
        <v>2.6499999999999999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181</v>
      </c>
      <c r="AU273" s="253" t="s">
        <v>84</v>
      </c>
      <c r="AV273" s="14" t="s">
        <v>84</v>
      </c>
      <c r="AW273" s="14" t="s">
        <v>35</v>
      </c>
      <c r="AX273" s="14" t="s">
        <v>74</v>
      </c>
      <c r="AY273" s="253" t="s">
        <v>171</v>
      </c>
    </row>
    <row r="274" s="13" customFormat="1">
      <c r="A274" s="13"/>
      <c r="B274" s="233"/>
      <c r="C274" s="234"/>
      <c r="D274" s="228" t="s">
        <v>181</v>
      </c>
      <c r="E274" s="235" t="s">
        <v>19</v>
      </c>
      <c r="F274" s="236" t="s">
        <v>237</v>
      </c>
      <c r="G274" s="234"/>
      <c r="H274" s="235" t="s">
        <v>19</v>
      </c>
      <c r="I274" s="237"/>
      <c r="J274" s="234"/>
      <c r="K274" s="234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181</v>
      </c>
      <c r="AU274" s="242" t="s">
        <v>84</v>
      </c>
      <c r="AV274" s="13" t="s">
        <v>82</v>
      </c>
      <c r="AW274" s="13" t="s">
        <v>35</v>
      </c>
      <c r="AX274" s="13" t="s">
        <v>74</v>
      </c>
      <c r="AY274" s="242" t="s">
        <v>171</v>
      </c>
    </row>
    <row r="275" s="14" customFormat="1">
      <c r="A275" s="14"/>
      <c r="B275" s="243"/>
      <c r="C275" s="244"/>
      <c r="D275" s="228" t="s">
        <v>181</v>
      </c>
      <c r="E275" s="245" t="s">
        <v>19</v>
      </c>
      <c r="F275" s="246" t="s">
        <v>403</v>
      </c>
      <c r="G275" s="244"/>
      <c r="H275" s="247">
        <v>12.15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181</v>
      </c>
      <c r="AU275" s="253" t="s">
        <v>84</v>
      </c>
      <c r="AV275" s="14" t="s">
        <v>84</v>
      </c>
      <c r="AW275" s="14" t="s">
        <v>35</v>
      </c>
      <c r="AX275" s="14" t="s">
        <v>74</v>
      </c>
      <c r="AY275" s="253" t="s">
        <v>171</v>
      </c>
    </row>
    <row r="276" s="14" customFormat="1">
      <c r="A276" s="14"/>
      <c r="B276" s="243"/>
      <c r="C276" s="244"/>
      <c r="D276" s="228" t="s">
        <v>181</v>
      </c>
      <c r="E276" s="245" t="s">
        <v>19</v>
      </c>
      <c r="F276" s="246" t="s">
        <v>410</v>
      </c>
      <c r="G276" s="244"/>
      <c r="H276" s="247">
        <v>1.425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181</v>
      </c>
      <c r="AU276" s="253" t="s">
        <v>84</v>
      </c>
      <c r="AV276" s="14" t="s">
        <v>84</v>
      </c>
      <c r="AW276" s="14" t="s">
        <v>35</v>
      </c>
      <c r="AX276" s="14" t="s">
        <v>74</v>
      </c>
      <c r="AY276" s="253" t="s">
        <v>171</v>
      </c>
    </row>
    <row r="277" s="14" customFormat="1">
      <c r="A277" s="14"/>
      <c r="B277" s="243"/>
      <c r="C277" s="244"/>
      <c r="D277" s="228" t="s">
        <v>181</v>
      </c>
      <c r="E277" s="245" t="s">
        <v>19</v>
      </c>
      <c r="F277" s="246" t="s">
        <v>411</v>
      </c>
      <c r="G277" s="244"/>
      <c r="H277" s="247">
        <v>1.3200000000000001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181</v>
      </c>
      <c r="AU277" s="253" t="s">
        <v>84</v>
      </c>
      <c r="AV277" s="14" t="s">
        <v>84</v>
      </c>
      <c r="AW277" s="14" t="s">
        <v>35</v>
      </c>
      <c r="AX277" s="14" t="s">
        <v>74</v>
      </c>
      <c r="AY277" s="253" t="s">
        <v>171</v>
      </c>
    </row>
    <row r="278" s="14" customFormat="1">
      <c r="A278" s="14"/>
      <c r="B278" s="243"/>
      <c r="C278" s="244"/>
      <c r="D278" s="228" t="s">
        <v>181</v>
      </c>
      <c r="E278" s="245" t="s">
        <v>19</v>
      </c>
      <c r="F278" s="246" t="s">
        <v>412</v>
      </c>
      <c r="G278" s="244"/>
      <c r="H278" s="247">
        <v>9.6600000000000001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181</v>
      </c>
      <c r="AU278" s="253" t="s">
        <v>84</v>
      </c>
      <c r="AV278" s="14" t="s">
        <v>84</v>
      </c>
      <c r="AW278" s="14" t="s">
        <v>35</v>
      </c>
      <c r="AX278" s="14" t="s">
        <v>74</v>
      </c>
      <c r="AY278" s="253" t="s">
        <v>171</v>
      </c>
    </row>
    <row r="279" s="13" customFormat="1">
      <c r="A279" s="13"/>
      <c r="B279" s="233"/>
      <c r="C279" s="234"/>
      <c r="D279" s="228" t="s">
        <v>181</v>
      </c>
      <c r="E279" s="235" t="s">
        <v>19</v>
      </c>
      <c r="F279" s="236" t="s">
        <v>241</v>
      </c>
      <c r="G279" s="234"/>
      <c r="H279" s="235" t="s">
        <v>19</v>
      </c>
      <c r="I279" s="237"/>
      <c r="J279" s="234"/>
      <c r="K279" s="234"/>
      <c r="L279" s="238"/>
      <c r="M279" s="239"/>
      <c r="N279" s="240"/>
      <c r="O279" s="240"/>
      <c r="P279" s="240"/>
      <c r="Q279" s="240"/>
      <c r="R279" s="240"/>
      <c r="S279" s="240"/>
      <c r="T279" s="24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2" t="s">
        <v>181</v>
      </c>
      <c r="AU279" s="242" t="s">
        <v>84</v>
      </c>
      <c r="AV279" s="13" t="s">
        <v>82</v>
      </c>
      <c r="AW279" s="13" t="s">
        <v>35</v>
      </c>
      <c r="AX279" s="13" t="s">
        <v>74</v>
      </c>
      <c r="AY279" s="242" t="s">
        <v>171</v>
      </c>
    </row>
    <row r="280" s="14" customFormat="1">
      <c r="A280" s="14"/>
      <c r="B280" s="243"/>
      <c r="C280" s="244"/>
      <c r="D280" s="228" t="s">
        <v>181</v>
      </c>
      <c r="E280" s="245" t="s">
        <v>19</v>
      </c>
      <c r="F280" s="246" t="s">
        <v>413</v>
      </c>
      <c r="G280" s="244"/>
      <c r="H280" s="247">
        <v>22.949999999999999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181</v>
      </c>
      <c r="AU280" s="253" t="s">
        <v>84</v>
      </c>
      <c r="AV280" s="14" t="s">
        <v>84</v>
      </c>
      <c r="AW280" s="14" t="s">
        <v>35</v>
      </c>
      <c r="AX280" s="14" t="s">
        <v>74</v>
      </c>
      <c r="AY280" s="253" t="s">
        <v>171</v>
      </c>
    </row>
    <row r="281" s="14" customFormat="1">
      <c r="A281" s="14"/>
      <c r="B281" s="243"/>
      <c r="C281" s="244"/>
      <c r="D281" s="228" t="s">
        <v>181</v>
      </c>
      <c r="E281" s="245" t="s">
        <v>19</v>
      </c>
      <c r="F281" s="246" t="s">
        <v>410</v>
      </c>
      <c r="G281" s="244"/>
      <c r="H281" s="247">
        <v>1.425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181</v>
      </c>
      <c r="AU281" s="253" t="s">
        <v>84</v>
      </c>
      <c r="AV281" s="14" t="s">
        <v>84</v>
      </c>
      <c r="AW281" s="14" t="s">
        <v>35</v>
      </c>
      <c r="AX281" s="14" t="s">
        <v>74</v>
      </c>
      <c r="AY281" s="253" t="s">
        <v>171</v>
      </c>
    </row>
    <row r="282" s="14" customFormat="1">
      <c r="A282" s="14"/>
      <c r="B282" s="243"/>
      <c r="C282" s="244"/>
      <c r="D282" s="228" t="s">
        <v>181</v>
      </c>
      <c r="E282" s="245" t="s">
        <v>19</v>
      </c>
      <c r="F282" s="246" t="s">
        <v>414</v>
      </c>
      <c r="G282" s="244"/>
      <c r="H282" s="247">
        <v>11.039999999999999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181</v>
      </c>
      <c r="AU282" s="253" t="s">
        <v>84</v>
      </c>
      <c r="AV282" s="14" t="s">
        <v>84</v>
      </c>
      <c r="AW282" s="14" t="s">
        <v>35</v>
      </c>
      <c r="AX282" s="14" t="s">
        <v>74</v>
      </c>
      <c r="AY282" s="253" t="s">
        <v>171</v>
      </c>
    </row>
    <row r="283" s="16" customFormat="1">
      <c r="A283" s="16"/>
      <c r="B283" s="267"/>
      <c r="C283" s="268"/>
      <c r="D283" s="228" t="s">
        <v>181</v>
      </c>
      <c r="E283" s="269" t="s">
        <v>19</v>
      </c>
      <c r="F283" s="270" t="s">
        <v>415</v>
      </c>
      <c r="G283" s="268"/>
      <c r="H283" s="271">
        <v>83.939999999999998</v>
      </c>
      <c r="I283" s="272"/>
      <c r="J283" s="268"/>
      <c r="K283" s="268"/>
      <c r="L283" s="273"/>
      <c r="M283" s="274"/>
      <c r="N283" s="275"/>
      <c r="O283" s="275"/>
      <c r="P283" s="275"/>
      <c r="Q283" s="275"/>
      <c r="R283" s="275"/>
      <c r="S283" s="275"/>
      <c r="T283" s="27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77" t="s">
        <v>181</v>
      </c>
      <c r="AU283" s="277" t="s">
        <v>84</v>
      </c>
      <c r="AV283" s="16" t="s">
        <v>105</v>
      </c>
      <c r="AW283" s="16" t="s">
        <v>35</v>
      </c>
      <c r="AX283" s="16" t="s">
        <v>74</v>
      </c>
      <c r="AY283" s="277" t="s">
        <v>171</v>
      </c>
    </row>
    <row r="284" s="14" customFormat="1">
      <c r="A284" s="14"/>
      <c r="B284" s="243"/>
      <c r="C284" s="244"/>
      <c r="D284" s="228" t="s">
        <v>181</v>
      </c>
      <c r="E284" s="245" t="s">
        <v>19</v>
      </c>
      <c r="F284" s="246" t="s">
        <v>416</v>
      </c>
      <c r="G284" s="244"/>
      <c r="H284" s="247">
        <v>8.9000000000000004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181</v>
      </c>
      <c r="AU284" s="253" t="s">
        <v>84</v>
      </c>
      <c r="AV284" s="14" t="s">
        <v>84</v>
      </c>
      <c r="AW284" s="14" t="s">
        <v>35</v>
      </c>
      <c r="AX284" s="14" t="s">
        <v>74</v>
      </c>
      <c r="AY284" s="253" t="s">
        <v>171</v>
      </c>
    </row>
    <row r="285" s="15" customFormat="1">
      <c r="A285" s="15"/>
      <c r="B285" s="254"/>
      <c r="C285" s="255"/>
      <c r="D285" s="228" t="s">
        <v>181</v>
      </c>
      <c r="E285" s="256" t="s">
        <v>19</v>
      </c>
      <c r="F285" s="257" t="s">
        <v>184</v>
      </c>
      <c r="G285" s="255"/>
      <c r="H285" s="258">
        <v>92.840000000000003</v>
      </c>
      <c r="I285" s="259"/>
      <c r="J285" s="255"/>
      <c r="K285" s="255"/>
      <c r="L285" s="260"/>
      <c r="M285" s="261"/>
      <c r="N285" s="262"/>
      <c r="O285" s="262"/>
      <c r="P285" s="262"/>
      <c r="Q285" s="262"/>
      <c r="R285" s="262"/>
      <c r="S285" s="262"/>
      <c r="T285" s="263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4" t="s">
        <v>181</v>
      </c>
      <c r="AU285" s="264" t="s">
        <v>84</v>
      </c>
      <c r="AV285" s="15" t="s">
        <v>178</v>
      </c>
      <c r="AW285" s="15" t="s">
        <v>35</v>
      </c>
      <c r="AX285" s="15" t="s">
        <v>82</v>
      </c>
      <c r="AY285" s="264" t="s">
        <v>171</v>
      </c>
    </row>
    <row r="286" s="12" customFormat="1" ht="22.8" customHeight="1">
      <c r="A286" s="12"/>
      <c r="B286" s="199"/>
      <c r="C286" s="200"/>
      <c r="D286" s="201" t="s">
        <v>73</v>
      </c>
      <c r="E286" s="213" t="s">
        <v>417</v>
      </c>
      <c r="F286" s="213" t="s">
        <v>418</v>
      </c>
      <c r="G286" s="200"/>
      <c r="H286" s="200"/>
      <c r="I286" s="203"/>
      <c r="J286" s="214">
        <f>BK286</f>
        <v>0</v>
      </c>
      <c r="K286" s="200"/>
      <c r="L286" s="205"/>
      <c r="M286" s="206"/>
      <c r="N286" s="207"/>
      <c r="O286" s="207"/>
      <c r="P286" s="208">
        <f>SUM(P287:P291)</f>
        <v>0</v>
      </c>
      <c r="Q286" s="207"/>
      <c r="R286" s="208">
        <f>SUM(R287:R291)</f>
        <v>0</v>
      </c>
      <c r="S286" s="207"/>
      <c r="T286" s="209">
        <f>SUM(T287:T291)</f>
        <v>0.22828500000000002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0" t="s">
        <v>84</v>
      </c>
      <c r="AT286" s="211" t="s">
        <v>73</v>
      </c>
      <c r="AU286" s="211" t="s">
        <v>82</v>
      </c>
      <c r="AY286" s="210" t="s">
        <v>171</v>
      </c>
      <c r="BK286" s="212">
        <f>SUM(BK287:BK291)</f>
        <v>0</v>
      </c>
    </row>
    <row r="287" s="2" customFormat="1" ht="16.5" customHeight="1">
      <c r="A287" s="40"/>
      <c r="B287" s="41"/>
      <c r="C287" s="215" t="s">
        <v>419</v>
      </c>
      <c r="D287" s="215" t="s">
        <v>174</v>
      </c>
      <c r="E287" s="216" t="s">
        <v>420</v>
      </c>
      <c r="F287" s="217" t="s">
        <v>421</v>
      </c>
      <c r="G287" s="218" t="s">
        <v>177</v>
      </c>
      <c r="H287" s="219">
        <v>24.030000000000001</v>
      </c>
      <c r="I287" s="220"/>
      <c r="J287" s="221">
        <f>ROUND(I287*H287,2)</f>
        <v>0</v>
      </c>
      <c r="K287" s="217" t="s">
        <v>215</v>
      </c>
      <c r="L287" s="46"/>
      <c r="M287" s="222" t="s">
        <v>19</v>
      </c>
      <c r="N287" s="223" t="s">
        <v>45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0.0094999999999999998</v>
      </c>
      <c r="T287" s="225">
        <f>S287*H287</f>
        <v>0.22828500000000002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289</v>
      </c>
      <c r="AT287" s="226" t="s">
        <v>174</v>
      </c>
      <c r="AU287" s="226" t="s">
        <v>84</v>
      </c>
      <c r="AY287" s="19" t="s">
        <v>171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82</v>
      </c>
      <c r="BK287" s="227">
        <f>ROUND(I287*H287,2)</f>
        <v>0</v>
      </c>
      <c r="BL287" s="19" t="s">
        <v>289</v>
      </c>
      <c r="BM287" s="226" t="s">
        <v>422</v>
      </c>
    </row>
    <row r="288" s="2" customFormat="1">
      <c r="A288" s="40"/>
      <c r="B288" s="41"/>
      <c r="C288" s="42"/>
      <c r="D288" s="228" t="s">
        <v>180</v>
      </c>
      <c r="E288" s="42"/>
      <c r="F288" s="229" t="s">
        <v>423</v>
      </c>
      <c r="G288" s="42"/>
      <c r="H288" s="42"/>
      <c r="I288" s="230"/>
      <c r="J288" s="42"/>
      <c r="K288" s="42"/>
      <c r="L288" s="46"/>
      <c r="M288" s="231"/>
      <c r="N288" s="23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180</v>
      </c>
      <c r="AU288" s="19" t="s">
        <v>84</v>
      </c>
    </row>
    <row r="289" s="2" customFormat="1">
      <c r="A289" s="40"/>
      <c r="B289" s="41"/>
      <c r="C289" s="42"/>
      <c r="D289" s="265" t="s">
        <v>218</v>
      </c>
      <c r="E289" s="42"/>
      <c r="F289" s="266" t="s">
        <v>424</v>
      </c>
      <c r="G289" s="42"/>
      <c r="H289" s="42"/>
      <c r="I289" s="230"/>
      <c r="J289" s="42"/>
      <c r="K289" s="42"/>
      <c r="L289" s="46"/>
      <c r="M289" s="231"/>
      <c r="N289" s="232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218</v>
      </c>
      <c r="AU289" s="19" t="s">
        <v>84</v>
      </c>
    </row>
    <row r="290" s="13" customFormat="1">
      <c r="A290" s="13"/>
      <c r="B290" s="233"/>
      <c r="C290" s="234"/>
      <c r="D290" s="228" t="s">
        <v>181</v>
      </c>
      <c r="E290" s="235" t="s">
        <v>19</v>
      </c>
      <c r="F290" s="236" t="s">
        <v>372</v>
      </c>
      <c r="G290" s="234"/>
      <c r="H290" s="235" t="s">
        <v>19</v>
      </c>
      <c r="I290" s="237"/>
      <c r="J290" s="234"/>
      <c r="K290" s="234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181</v>
      </c>
      <c r="AU290" s="242" t="s">
        <v>84</v>
      </c>
      <c r="AV290" s="13" t="s">
        <v>82</v>
      </c>
      <c r="AW290" s="13" t="s">
        <v>35</v>
      </c>
      <c r="AX290" s="13" t="s">
        <v>74</v>
      </c>
      <c r="AY290" s="242" t="s">
        <v>171</v>
      </c>
    </row>
    <row r="291" s="14" customFormat="1">
      <c r="A291" s="14"/>
      <c r="B291" s="243"/>
      <c r="C291" s="244"/>
      <c r="D291" s="228" t="s">
        <v>181</v>
      </c>
      <c r="E291" s="245" t="s">
        <v>19</v>
      </c>
      <c r="F291" s="246" t="s">
        <v>425</v>
      </c>
      <c r="G291" s="244"/>
      <c r="H291" s="247">
        <v>24.030000000000001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181</v>
      </c>
      <c r="AU291" s="253" t="s">
        <v>84</v>
      </c>
      <c r="AV291" s="14" t="s">
        <v>84</v>
      </c>
      <c r="AW291" s="14" t="s">
        <v>35</v>
      </c>
      <c r="AX291" s="14" t="s">
        <v>82</v>
      </c>
      <c r="AY291" s="253" t="s">
        <v>171</v>
      </c>
    </row>
    <row r="292" s="12" customFormat="1" ht="22.8" customHeight="1">
      <c r="A292" s="12"/>
      <c r="B292" s="199"/>
      <c r="C292" s="200"/>
      <c r="D292" s="201" t="s">
        <v>73</v>
      </c>
      <c r="E292" s="213" t="s">
        <v>426</v>
      </c>
      <c r="F292" s="213" t="s">
        <v>427</v>
      </c>
      <c r="G292" s="200"/>
      <c r="H292" s="200"/>
      <c r="I292" s="203"/>
      <c r="J292" s="214">
        <f>BK292</f>
        <v>0</v>
      </c>
      <c r="K292" s="200"/>
      <c r="L292" s="205"/>
      <c r="M292" s="206"/>
      <c r="N292" s="207"/>
      <c r="O292" s="207"/>
      <c r="P292" s="208">
        <f>SUM(P293:P299)</f>
        <v>0</v>
      </c>
      <c r="Q292" s="207"/>
      <c r="R292" s="208">
        <f>SUM(R293:R299)</f>
        <v>0</v>
      </c>
      <c r="S292" s="207"/>
      <c r="T292" s="209">
        <f>SUM(T293:T299)</f>
        <v>5.9296939999999996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0" t="s">
        <v>84</v>
      </c>
      <c r="AT292" s="211" t="s">
        <v>73</v>
      </c>
      <c r="AU292" s="211" t="s">
        <v>82</v>
      </c>
      <c r="AY292" s="210" t="s">
        <v>171</v>
      </c>
      <c r="BK292" s="212">
        <f>SUM(BK293:BK299)</f>
        <v>0</v>
      </c>
    </row>
    <row r="293" s="2" customFormat="1" ht="16.5" customHeight="1">
      <c r="A293" s="40"/>
      <c r="B293" s="41"/>
      <c r="C293" s="215" t="s">
        <v>428</v>
      </c>
      <c r="D293" s="215" t="s">
        <v>174</v>
      </c>
      <c r="E293" s="216" t="s">
        <v>429</v>
      </c>
      <c r="F293" s="217" t="s">
        <v>430</v>
      </c>
      <c r="G293" s="218" t="s">
        <v>177</v>
      </c>
      <c r="H293" s="219">
        <v>167.97999999999999</v>
      </c>
      <c r="I293" s="220"/>
      <c r="J293" s="221">
        <f>ROUND(I293*H293,2)</f>
        <v>0</v>
      </c>
      <c r="K293" s="217" t="s">
        <v>19</v>
      </c>
      <c r="L293" s="46"/>
      <c r="M293" s="222" t="s">
        <v>19</v>
      </c>
      <c r="N293" s="223" t="s">
        <v>45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0.035299999999999998</v>
      </c>
      <c r="T293" s="225">
        <f>S293*H293</f>
        <v>5.9296939999999996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289</v>
      </c>
      <c r="AT293" s="226" t="s">
        <v>174</v>
      </c>
      <c r="AU293" s="226" t="s">
        <v>84</v>
      </c>
      <c r="AY293" s="19" t="s">
        <v>171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82</v>
      </c>
      <c r="BK293" s="227">
        <f>ROUND(I293*H293,2)</f>
        <v>0</v>
      </c>
      <c r="BL293" s="19" t="s">
        <v>289</v>
      </c>
      <c r="BM293" s="226" t="s">
        <v>431</v>
      </c>
    </row>
    <row r="294" s="2" customFormat="1">
      <c r="A294" s="40"/>
      <c r="B294" s="41"/>
      <c r="C294" s="42"/>
      <c r="D294" s="228" t="s">
        <v>180</v>
      </c>
      <c r="E294" s="42"/>
      <c r="F294" s="229" t="s">
        <v>430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180</v>
      </c>
      <c r="AU294" s="19" t="s">
        <v>84</v>
      </c>
    </row>
    <row r="295" s="14" customFormat="1">
      <c r="A295" s="14"/>
      <c r="B295" s="243"/>
      <c r="C295" s="244"/>
      <c r="D295" s="228" t="s">
        <v>181</v>
      </c>
      <c r="E295" s="245" t="s">
        <v>19</v>
      </c>
      <c r="F295" s="246" t="s">
        <v>432</v>
      </c>
      <c r="G295" s="244"/>
      <c r="H295" s="247">
        <v>42.229999999999997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181</v>
      </c>
      <c r="AU295" s="253" t="s">
        <v>84</v>
      </c>
      <c r="AV295" s="14" t="s">
        <v>84</v>
      </c>
      <c r="AW295" s="14" t="s">
        <v>35</v>
      </c>
      <c r="AX295" s="14" t="s">
        <v>74</v>
      </c>
      <c r="AY295" s="253" t="s">
        <v>171</v>
      </c>
    </row>
    <row r="296" s="14" customFormat="1">
      <c r="A296" s="14"/>
      <c r="B296" s="243"/>
      <c r="C296" s="244"/>
      <c r="D296" s="228" t="s">
        <v>181</v>
      </c>
      <c r="E296" s="245" t="s">
        <v>19</v>
      </c>
      <c r="F296" s="246" t="s">
        <v>433</v>
      </c>
      <c r="G296" s="244"/>
      <c r="H296" s="247">
        <v>55.229999999999997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181</v>
      </c>
      <c r="AU296" s="253" t="s">
        <v>84</v>
      </c>
      <c r="AV296" s="14" t="s">
        <v>84</v>
      </c>
      <c r="AW296" s="14" t="s">
        <v>35</v>
      </c>
      <c r="AX296" s="14" t="s">
        <v>74</v>
      </c>
      <c r="AY296" s="253" t="s">
        <v>171</v>
      </c>
    </row>
    <row r="297" s="14" customFormat="1">
      <c r="A297" s="14"/>
      <c r="B297" s="243"/>
      <c r="C297" s="244"/>
      <c r="D297" s="228" t="s">
        <v>181</v>
      </c>
      <c r="E297" s="245" t="s">
        <v>19</v>
      </c>
      <c r="F297" s="246" t="s">
        <v>434</v>
      </c>
      <c r="G297" s="244"/>
      <c r="H297" s="247">
        <v>66.519999999999996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181</v>
      </c>
      <c r="AU297" s="253" t="s">
        <v>84</v>
      </c>
      <c r="AV297" s="14" t="s">
        <v>84</v>
      </c>
      <c r="AW297" s="14" t="s">
        <v>35</v>
      </c>
      <c r="AX297" s="14" t="s">
        <v>74</v>
      </c>
      <c r="AY297" s="253" t="s">
        <v>171</v>
      </c>
    </row>
    <row r="298" s="14" customFormat="1">
      <c r="A298" s="14"/>
      <c r="B298" s="243"/>
      <c r="C298" s="244"/>
      <c r="D298" s="228" t="s">
        <v>181</v>
      </c>
      <c r="E298" s="245" t="s">
        <v>19</v>
      </c>
      <c r="F298" s="246" t="s">
        <v>178</v>
      </c>
      <c r="G298" s="244"/>
      <c r="H298" s="247">
        <v>4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181</v>
      </c>
      <c r="AU298" s="253" t="s">
        <v>84</v>
      </c>
      <c r="AV298" s="14" t="s">
        <v>84</v>
      </c>
      <c r="AW298" s="14" t="s">
        <v>35</v>
      </c>
      <c r="AX298" s="14" t="s">
        <v>74</v>
      </c>
      <c r="AY298" s="253" t="s">
        <v>171</v>
      </c>
    </row>
    <row r="299" s="15" customFormat="1">
      <c r="A299" s="15"/>
      <c r="B299" s="254"/>
      <c r="C299" s="255"/>
      <c r="D299" s="228" t="s">
        <v>181</v>
      </c>
      <c r="E299" s="256" t="s">
        <v>19</v>
      </c>
      <c r="F299" s="257" t="s">
        <v>184</v>
      </c>
      <c r="G299" s="255"/>
      <c r="H299" s="258">
        <v>167.97999999999999</v>
      </c>
      <c r="I299" s="259"/>
      <c r="J299" s="255"/>
      <c r="K299" s="255"/>
      <c r="L299" s="260"/>
      <c r="M299" s="261"/>
      <c r="N299" s="262"/>
      <c r="O299" s="262"/>
      <c r="P299" s="262"/>
      <c r="Q299" s="262"/>
      <c r="R299" s="262"/>
      <c r="S299" s="262"/>
      <c r="T299" s="263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4" t="s">
        <v>181</v>
      </c>
      <c r="AU299" s="264" t="s">
        <v>84</v>
      </c>
      <c r="AV299" s="15" t="s">
        <v>178</v>
      </c>
      <c r="AW299" s="15" t="s">
        <v>35</v>
      </c>
      <c r="AX299" s="15" t="s">
        <v>82</v>
      </c>
      <c r="AY299" s="264" t="s">
        <v>171</v>
      </c>
    </row>
    <row r="300" s="12" customFormat="1" ht="22.8" customHeight="1">
      <c r="A300" s="12"/>
      <c r="B300" s="199"/>
      <c r="C300" s="200"/>
      <c r="D300" s="201" t="s">
        <v>73</v>
      </c>
      <c r="E300" s="213" t="s">
        <v>435</v>
      </c>
      <c r="F300" s="213" t="s">
        <v>436</v>
      </c>
      <c r="G300" s="200"/>
      <c r="H300" s="200"/>
      <c r="I300" s="203"/>
      <c r="J300" s="214">
        <f>BK300</f>
        <v>0</v>
      </c>
      <c r="K300" s="200"/>
      <c r="L300" s="205"/>
      <c r="M300" s="206"/>
      <c r="N300" s="207"/>
      <c r="O300" s="207"/>
      <c r="P300" s="208">
        <f>SUM(P301:P306)</f>
        <v>0</v>
      </c>
      <c r="Q300" s="207"/>
      <c r="R300" s="208">
        <f>SUM(R301:R306)</f>
        <v>0</v>
      </c>
      <c r="S300" s="207"/>
      <c r="T300" s="209">
        <f>SUM(T301:T306)</f>
        <v>1.100975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10" t="s">
        <v>84</v>
      </c>
      <c r="AT300" s="211" t="s">
        <v>73</v>
      </c>
      <c r="AU300" s="211" t="s">
        <v>82</v>
      </c>
      <c r="AY300" s="210" t="s">
        <v>171</v>
      </c>
      <c r="BK300" s="212">
        <f>SUM(BK301:BK306)</f>
        <v>0</v>
      </c>
    </row>
    <row r="301" s="2" customFormat="1" ht="16.5" customHeight="1">
      <c r="A301" s="40"/>
      <c r="B301" s="41"/>
      <c r="C301" s="215" t="s">
        <v>437</v>
      </c>
      <c r="D301" s="215" t="s">
        <v>174</v>
      </c>
      <c r="E301" s="216" t="s">
        <v>438</v>
      </c>
      <c r="F301" s="217" t="s">
        <v>439</v>
      </c>
      <c r="G301" s="218" t="s">
        <v>177</v>
      </c>
      <c r="H301" s="219">
        <v>440.38999999999999</v>
      </c>
      <c r="I301" s="220"/>
      <c r="J301" s="221">
        <f>ROUND(I301*H301,2)</f>
        <v>0</v>
      </c>
      <c r="K301" s="217" t="s">
        <v>19</v>
      </c>
      <c r="L301" s="46"/>
      <c r="M301" s="222" t="s">
        <v>19</v>
      </c>
      <c r="N301" s="223" t="s">
        <v>45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0.0025000000000000001</v>
      </c>
      <c r="T301" s="225">
        <f>S301*H301</f>
        <v>1.100975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289</v>
      </c>
      <c r="AT301" s="226" t="s">
        <v>174</v>
      </c>
      <c r="AU301" s="226" t="s">
        <v>84</v>
      </c>
      <c r="AY301" s="19" t="s">
        <v>171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82</v>
      </c>
      <c r="BK301" s="227">
        <f>ROUND(I301*H301,2)</f>
        <v>0</v>
      </c>
      <c r="BL301" s="19" t="s">
        <v>289</v>
      </c>
      <c r="BM301" s="226" t="s">
        <v>440</v>
      </c>
    </row>
    <row r="302" s="2" customFormat="1">
      <c r="A302" s="40"/>
      <c r="B302" s="41"/>
      <c r="C302" s="42"/>
      <c r="D302" s="228" t="s">
        <v>180</v>
      </c>
      <c r="E302" s="42"/>
      <c r="F302" s="229" t="s">
        <v>439</v>
      </c>
      <c r="G302" s="42"/>
      <c r="H302" s="42"/>
      <c r="I302" s="230"/>
      <c r="J302" s="42"/>
      <c r="K302" s="42"/>
      <c r="L302" s="46"/>
      <c r="M302" s="231"/>
      <c r="N302" s="232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180</v>
      </c>
      <c r="AU302" s="19" t="s">
        <v>84</v>
      </c>
    </row>
    <row r="303" s="14" customFormat="1">
      <c r="A303" s="14"/>
      <c r="B303" s="243"/>
      <c r="C303" s="244"/>
      <c r="D303" s="228" t="s">
        <v>181</v>
      </c>
      <c r="E303" s="245" t="s">
        <v>19</v>
      </c>
      <c r="F303" s="246" t="s">
        <v>441</v>
      </c>
      <c r="G303" s="244"/>
      <c r="H303" s="247">
        <v>31.960000000000001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181</v>
      </c>
      <c r="AU303" s="253" t="s">
        <v>84</v>
      </c>
      <c r="AV303" s="14" t="s">
        <v>84</v>
      </c>
      <c r="AW303" s="14" t="s">
        <v>35</v>
      </c>
      <c r="AX303" s="14" t="s">
        <v>74</v>
      </c>
      <c r="AY303" s="253" t="s">
        <v>171</v>
      </c>
    </row>
    <row r="304" s="14" customFormat="1">
      <c r="A304" s="14"/>
      <c r="B304" s="243"/>
      <c r="C304" s="244"/>
      <c r="D304" s="228" t="s">
        <v>181</v>
      </c>
      <c r="E304" s="245" t="s">
        <v>19</v>
      </c>
      <c r="F304" s="246" t="s">
        <v>442</v>
      </c>
      <c r="G304" s="244"/>
      <c r="H304" s="247">
        <v>127.70999999999999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181</v>
      </c>
      <c r="AU304" s="253" t="s">
        <v>84</v>
      </c>
      <c r="AV304" s="14" t="s">
        <v>84</v>
      </c>
      <c r="AW304" s="14" t="s">
        <v>35</v>
      </c>
      <c r="AX304" s="14" t="s">
        <v>74</v>
      </c>
      <c r="AY304" s="253" t="s">
        <v>171</v>
      </c>
    </row>
    <row r="305" s="14" customFormat="1">
      <c r="A305" s="14"/>
      <c r="B305" s="243"/>
      <c r="C305" s="244"/>
      <c r="D305" s="228" t="s">
        <v>181</v>
      </c>
      <c r="E305" s="245" t="s">
        <v>19</v>
      </c>
      <c r="F305" s="246" t="s">
        <v>443</v>
      </c>
      <c r="G305" s="244"/>
      <c r="H305" s="247">
        <v>280.72000000000003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181</v>
      </c>
      <c r="AU305" s="253" t="s">
        <v>84</v>
      </c>
      <c r="AV305" s="14" t="s">
        <v>84</v>
      </c>
      <c r="AW305" s="14" t="s">
        <v>35</v>
      </c>
      <c r="AX305" s="14" t="s">
        <v>74</v>
      </c>
      <c r="AY305" s="253" t="s">
        <v>171</v>
      </c>
    </row>
    <row r="306" s="15" customFormat="1">
      <c r="A306" s="15"/>
      <c r="B306" s="254"/>
      <c r="C306" s="255"/>
      <c r="D306" s="228" t="s">
        <v>181</v>
      </c>
      <c r="E306" s="256" t="s">
        <v>19</v>
      </c>
      <c r="F306" s="257" t="s">
        <v>184</v>
      </c>
      <c r="G306" s="255"/>
      <c r="H306" s="258">
        <v>440.38999999999999</v>
      </c>
      <c r="I306" s="259"/>
      <c r="J306" s="255"/>
      <c r="K306" s="255"/>
      <c r="L306" s="260"/>
      <c r="M306" s="261"/>
      <c r="N306" s="262"/>
      <c r="O306" s="262"/>
      <c r="P306" s="262"/>
      <c r="Q306" s="262"/>
      <c r="R306" s="262"/>
      <c r="S306" s="262"/>
      <c r="T306" s="263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4" t="s">
        <v>181</v>
      </c>
      <c r="AU306" s="264" t="s">
        <v>84</v>
      </c>
      <c r="AV306" s="15" t="s">
        <v>178</v>
      </c>
      <c r="AW306" s="15" t="s">
        <v>35</v>
      </c>
      <c r="AX306" s="15" t="s">
        <v>82</v>
      </c>
      <c r="AY306" s="264" t="s">
        <v>171</v>
      </c>
    </row>
    <row r="307" s="12" customFormat="1" ht="22.8" customHeight="1">
      <c r="A307" s="12"/>
      <c r="B307" s="199"/>
      <c r="C307" s="200"/>
      <c r="D307" s="201" t="s">
        <v>73</v>
      </c>
      <c r="E307" s="213" t="s">
        <v>444</v>
      </c>
      <c r="F307" s="213" t="s">
        <v>445</v>
      </c>
      <c r="G307" s="200"/>
      <c r="H307" s="200"/>
      <c r="I307" s="203"/>
      <c r="J307" s="214">
        <f>BK307</f>
        <v>0</v>
      </c>
      <c r="K307" s="200"/>
      <c r="L307" s="205"/>
      <c r="M307" s="206"/>
      <c r="N307" s="207"/>
      <c r="O307" s="207"/>
      <c r="P307" s="208">
        <f>SUM(P308:P324)</f>
        <v>0</v>
      </c>
      <c r="Q307" s="207"/>
      <c r="R307" s="208">
        <f>SUM(R308:R324)</f>
        <v>0</v>
      </c>
      <c r="S307" s="207"/>
      <c r="T307" s="209">
        <f>SUM(T308:T324)</f>
        <v>7.5333119999999987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0" t="s">
        <v>84</v>
      </c>
      <c r="AT307" s="211" t="s">
        <v>73</v>
      </c>
      <c r="AU307" s="211" t="s">
        <v>82</v>
      </c>
      <c r="AY307" s="210" t="s">
        <v>171</v>
      </c>
      <c r="BK307" s="212">
        <f>SUM(BK308:BK324)</f>
        <v>0</v>
      </c>
    </row>
    <row r="308" s="2" customFormat="1" ht="16.5" customHeight="1">
      <c r="A308" s="40"/>
      <c r="B308" s="41"/>
      <c r="C308" s="215" t="s">
        <v>446</v>
      </c>
      <c r="D308" s="215" t="s">
        <v>174</v>
      </c>
      <c r="E308" s="216" t="s">
        <v>447</v>
      </c>
      <c r="F308" s="217" t="s">
        <v>448</v>
      </c>
      <c r="G308" s="218" t="s">
        <v>177</v>
      </c>
      <c r="H308" s="219">
        <v>276.95999999999998</v>
      </c>
      <c r="I308" s="220"/>
      <c r="J308" s="221">
        <f>ROUND(I308*H308,2)</f>
        <v>0</v>
      </c>
      <c r="K308" s="217" t="s">
        <v>19</v>
      </c>
      <c r="L308" s="46"/>
      <c r="M308" s="222" t="s">
        <v>19</v>
      </c>
      <c r="N308" s="223" t="s">
        <v>45</v>
      </c>
      <c r="O308" s="86"/>
      <c r="P308" s="224">
        <f>O308*H308</f>
        <v>0</v>
      </c>
      <c r="Q308" s="224">
        <v>0</v>
      </c>
      <c r="R308" s="224">
        <f>Q308*H308</f>
        <v>0</v>
      </c>
      <c r="S308" s="224">
        <v>0.027199999999999998</v>
      </c>
      <c r="T308" s="225">
        <f>S308*H308</f>
        <v>7.5333119999999987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289</v>
      </c>
      <c r="AT308" s="226" t="s">
        <v>174</v>
      </c>
      <c r="AU308" s="226" t="s">
        <v>84</v>
      </c>
      <c r="AY308" s="19" t="s">
        <v>171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82</v>
      </c>
      <c r="BK308" s="227">
        <f>ROUND(I308*H308,2)</f>
        <v>0</v>
      </c>
      <c r="BL308" s="19" t="s">
        <v>289</v>
      </c>
      <c r="BM308" s="226" t="s">
        <v>449</v>
      </c>
    </row>
    <row r="309" s="2" customFormat="1">
      <c r="A309" s="40"/>
      <c r="B309" s="41"/>
      <c r="C309" s="42"/>
      <c r="D309" s="228" t="s">
        <v>180</v>
      </c>
      <c r="E309" s="42"/>
      <c r="F309" s="229" t="s">
        <v>448</v>
      </c>
      <c r="G309" s="42"/>
      <c r="H309" s="42"/>
      <c r="I309" s="230"/>
      <c r="J309" s="42"/>
      <c r="K309" s="42"/>
      <c r="L309" s="46"/>
      <c r="M309" s="231"/>
      <c r="N309" s="232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180</v>
      </c>
      <c r="AU309" s="19" t="s">
        <v>84</v>
      </c>
    </row>
    <row r="310" s="13" customFormat="1">
      <c r="A310" s="13"/>
      <c r="B310" s="233"/>
      <c r="C310" s="234"/>
      <c r="D310" s="228" t="s">
        <v>181</v>
      </c>
      <c r="E310" s="235" t="s">
        <v>19</v>
      </c>
      <c r="F310" s="236" t="s">
        <v>450</v>
      </c>
      <c r="G310" s="234"/>
      <c r="H310" s="235" t="s">
        <v>19</v>
      </c>
      <c r="I310" s="237"/>
      <c r="J310" s="234"/>
      <c r="K310" s="234"/>
      <c r="L310" s="238"/>
      <c r="M310" s="239"/>
      <c r="N310" s="240"/>
      <c r="O310" s="240"/>
      <c r="P310" s="240"/>
      <c r="Q310" s="240"/>
      <c r="R310" s="240"/>
      <c r="S310" s="240"/>
      <c r="T310" s="24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2" t="s">
        <v>181</v>
      </c>
      <c r="AU310" s="242" t="s">
        <v>84</v>
      </c>
      <c r="AV310" s="13" t="s">
        <v>82</v>
      </c>
      <c r="AW310" s="13" t="s">
        <v>35</v>
      </c>
      <c r="AX310" s="13" t="s">
        <v>74</v>
      </c>
      <c r="AY310" s="242" t="s">
        <v>171</v>
      </c>
    </row>
    <row r="311" s="14" customFormat="1">
      <c r="A311" s="14"/>
      <c r="B311" s="243"/>
      <c r="C311" s="244"/>
      <c r="D311" s="228" t="s">
        <v>181</v>
      </c>
      <c r="E311" s="245" t="s">
        <v>19</v>
      </c>
      <c r="F311" s="246" t="s">
        <v>451</v>
      </c>
      <c r="G311" s="244"/>
      <c r="H311" s="247">
        <v>38.622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181</v>
      </c>
      <c r="AU311" s="253" t="s">
        <v>84</v>
      </c>
      <c r="AV311" s="14" t="s">
        <v>84</v>
      </c>
      <c r="AW311" s="14" t="s">
        <v>35</v>
      </c>
      <c r="AX311" s="14" t="s">
        <v>74</v>
      </c>
      <c r="AY311" s="253" t="s">
        <v>171</v>
      </c>
    </row>
    <row r="312" s="14" customFormat="1">
      <c r="A312" s="14"/>
      <c r="B312" s="243"/>
      <c r="C312" s="244"/>
      <c r="D312" s="228" t="s">
        <v>181</v>
      </c>
      <c r="E312" s="245" t="s">
        <v>19</v>
      </c>
      <c r="F312" s="246" t="s">
        <v>452</v>
      </c>
      <c r="G312" s="244"/>
      <c r="H312" s="247">
        <v>14.034000000000001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181</v>
      </c>
      <c r="AU312" s="253" t="s">
        <v>84</v>
      </c>
      <c r="AV312" s="14" t="s">
        <v>84</v>
      </c>
      <c r="AW312" s="14" t="s">
        <v>35</v>
      </c>
      <c r="AX312" s="14" t="s">
        <v>74</v>
      </c>
      <c r="AY312" s="253" t="s">
        <v>171</v>
      </c>
    </row>
    <row r="313" s="14" customFormat="1">
      <c r="A313" s="14"/>
      <c r="B313" s="243"/>
      <c r="C313" s="244"/>
      <c r="D313" s="228" t="s">
        <v>181</v>
      </c>
      <c r="E313" s="245" t="s">
        <v>19</v>
      </c>
      <c r="F313" s="246" t="s">
        <v>453</v>
      </c>
      <c r="G313" s="244"/>
      <c r="H313" s="247">
        <v>14.082000000000001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181</v>
      </c>
      <c r="AU313" s="253" t="s">
        <v>84</v>
      </c>
      <c r="AV313" s="14" t="s">
        <v>84</v>
      </c>
      <c r="AW313" s="14" t="s">
        <v>35</v>
      </c>
      <c r="AX313" s="14" t="s">
        <v>74</v>
      </c>
      <c r="AY313" s="253" t="s">
        <v>171</v>
      </c>
    </row>
    <row r="314" s="13" customFormat="1">
      <c r="A314" s="13"/>
      <c r="B314" s="233"/>
      <c r="C314" s="234"/>
      <c r="D314" s="228" t="s">
        <v>181</v>
      </c>
      <c r="E314" s="235" t="s">
        <v>19</v>
      </c>
      <c r="F314" s="236" t="s">
        <v>454</v>
      </c>
      <c r="G314" s="234"/>
      <c r="H314" s="235" t="s">
        <v>19</v>
      </c>
      <c r="I314" s="237"/>
      <c r="J314" s="234"/>
      <c r="K314" s="234"/>
      <c r="L314" s="238"/>
      <c r="M314" s="239"/>
      <c r="N314" s="240"/>
      <c r="O314" s="240"/>
      <c r="P314" s="240"/>
      <c r="Q314" s="240"/>
      <c r="R314" s="240"/>
      <c r="S314" s="240"/>
      <c r="T314" s="24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2" t="s">
        <v>181</v>
      </c>
      <c r="AU314" s="242" t="s">
        <v>84</v>
      </c>
      <c r="AV314" s="13" t="s">
        <v>82</v>
      </c>
      <c r="AW314" s="13" t="s">
        <v>35</v>
      </c>
      <c r="AX314" s="13" t="s">
        <v>74</v>
      </c>
      <c r="AY314" s="242" t="s">
        <v>171</v>
      </c>
    </row>
    <row r="315" s="14" customFormat="1">
      <c r="A315" s="14"/>
      <c r="B315" s="243"/>
      <c r="C315" s="244"/>
      <c r="D315" s="228" t="s">
        <v>181</v>
      </c>
      <c r="E315" s="245" t="s">
        <v>19</v>
      </c>
      <c r="F315" s="246" t="s">
        <v>455</v>
      </c>
      <c r="G315" s="244"/>
      <c r="H315" s="247">
        <v>37.921999999999997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181</v>
      </c>
      <c r="AU315" s="253" t="s">
        <v>84</v>
      </c>
      <c r="AV315" s="14" t="s">
        <v>84</v>
      </c>
      <c r="AW315" s="14" t="s">
        <v>35</v>
      </c>
      <c r="AX315" s="14" t="s">
        <v>74</v>
      </c>
      <c r="AY315" s="253" t="s">
        <v>171</v>
      </c>
    </row>
    <row r="316" s="14" customFormat="1">
      <c r="A316" s="14"/>
      <c r="B316" s="243"/>
      <c r="C316" s="244"/>
      <c r="D316" s="228" t="s">
        <v>181</v>
      </c>
      <c r="E316" s="245" t="s">
        <v>19</v>
      </c>
      <c r="F316" s="246" t="s">
        <v>456</v>
      </c>
      <c r="G316" s="244"/>
      <c r="H316" s="247">
        <v>40.107999999999997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181</v>
      </c>
      <c r="AU316" s="253" t="s">
        <v>84</v>
      </c>
      <c r="AV316" s="14" t="s">
        <v>84</v>
      </c>
      <c r="AW316" s="14" t="s">
        <v>35</v>
      </c>
      <c r="AX316" s="14" t="s">
        <v>74</v>
      </c>
      <c r="AY316" s="253" t="s">
        <v>171</v>
      </c>
    </row>
    <row r="317" s="14" customFormat="1">
      <c r="A317" s="14"/>
      <c r="B317" s="243"/>
      <c r="C317" s="244"/>
      <c r="D317" s="228" t="s">
        <v>181</v>
      </c>
      <c r="E317" s="245" t="s">
        <v>19</v>
      </c>
      <c r="F317" s="246" t="s">
        <v>457</v>
      </c>
      <c r="G317" s="244"/>
      <c r="H317" s="247">
        <v>28.007999999999999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181</v>
      </c>
      <c r="AU317" s="253" t="s">
        <v>84</v>
      </c>
      <c r="AV317" s="14" t="s">
        <v>84</v>
      </c>
      <c r="AW317" s="14" t="s">
        <v>35</v>
      </c>
      <c r="AX317" s="14" t="s">
        <v>74</v>
      </c>
      <c r="AY317" s="253" t="s">
        <v>171</v>
      </c>
    </row>
    <row r="318" s="16" customFormat="1">
      <c r="A318" s="16"/>
      <c r="B318" s="267"/>
      <c r="C318" s="268"/>
      <c r="D318" s="228" t="s">
        <v>181</v>
      </c>
      <c r="E318" s="269" t="s">
        <v>19</v>
      </c>
      <c r="F318" s="270" t="s">
        <v>415</v>
      </c>
      <c r="G318" s="268"/>
      <c r="H318" s="271">
        <v>172.77600000000001</v>
      </c>
      <c r="I318" s="272"/>
      <c r="J318" s="268"/>
      <c r="K318" s="268"/>
      <c r="L318" s="273"/>
      <c r="M318" s="274"/>
      <c r="N318" s="275"/>
      <c r="O318" s="275"/>
      <c r="P318" s="275"/>
      <c r="Q318" s="275"/>
      <c r="R318" s="275"/>
      <c r="S318" s="275"/>
      <c r="T318" s="27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277" t="s">
        <v>181</v>
      </c>
      <c r="AU318" s="277" t="s">
        <v>84</v>
      </c>
      <c r="AV318" s="16" t="s">
        <v>105</v>
      </c>
      <c r="AW318" s="16" t="s">
        <v>35</v>
      </c>
      <c r="AX318" s="16" t="s">
        <v>74</v>
      </c>
      <c r="AY318" s="277" t="s">
        <v>171</v>
      </c>
    </row>
    <row r="319" s="13" customFormat="1">
      <c r="A319" s="13"/>
      <c r="B319" s="233"/>
      <c r="C319" s="234"/>
      <c r="D319" s="228" t="s">
        <v>181</v>
      </c>
      <c r="E319" s="235" t="s">
        <v>19</v>
      </c>
      <c r="F319" s="236" t="s">
        <v>182</v>
      </c>
      <c r="G319" s="234"/>
      <c r="H319" s="235" t="s">
        <v>19</v>
      </c>
      <c r="I319" s="237"/>
      <c r="J319" s="234"/>
      <c r="K319" s="234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181</v>
      </c>
      <c r="AU319" s="242" t="s">
        <v>84</v>
      </c>
      <c r="AV319" s="13" t="s">
        <v>82</v>
      </c>
      <c r="AW319" s="13" t="s">
        <v>35</v>
      </c>
      <c r="AX319" s="13" t="s">
        <v>74</v>
      </c>
      <c r="AY319" s="242" t="s">
        <v>171</v>
      </c>
    </row>
    <row r="320" s="14" customFormat="1">
      <c r="A320" s="14"/>
      <c r="B320" s="243"/>
      <c r="C320" s="244"/>
      <c r="D320" s="228" t="s">
        <v>181</v>
      </c>
      <c r="E320" s="245" t="s">
        <v>19</v>
      </c>
      <c r="F320" s="246" t="s">
        <v>458</v>
      </c>
      <c r="G320" s="244"/>
      <c r="H320" s="247">
        <v>53.566000000000002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181</v>
      </c>
      <c r="AU320" s="253" t="s">
        <v>84</v>
      </c>
      <c r="AV320" s="14" t="s">
        <v>84</v>
      </c>
      <c r="AW320" s="14" t="s">
        <v>35</v>
      </c>
      <c r="AX320" s="14" t="s">
        <v>74</v>
      </c>
      <c r="AY320" s="253" t="s">
        <v>171</v>
      </c>
    </row>
    <row r="321" s="14" customFormat="1">
      <c r="A321" s="14"/>
      <c r="B321" s="243"/>
      <c r="C321" s="244"/>
      <c r="D321" s="228" t="s">
        <v>181</v>
      </c>
      <c r="E321" s="245" t="s">
        <v>19</v>
      </c>
      <c r="F321" s="246" t="s">
        <v>459</v>
      </c>
      <c r="G321" s="244"/>
      <c r="H321" s="247">
        <v>47.478000000000002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181</v>
      </c>
      <c r="AU321" s="253" t="s">
        <v>84</v>
      </c>
      <c r="AV321" s="14" t="s">
        <v>84</v>
      </c>
      <c r="AW321" s="14" t="s">
        <v>35</v>
      </c>
      <c r="AX321" s="14" t="s">
        <v>74</v>
      </c>
      <c r="AY321" s="253" t="s">
        <v>171</v>
      </c>
    </row>
    <row r="322" s="14" customFormat="1">
      <c r="A322" s="14"/>
      <c r="B322" s="243"/>
      <c r="C322" s="244"/>
      <c r="D322" s="228" t="s">
        <v>181</v>
      </c>
      <c r="E322" s="245" t="s">
        <v>19</v>
      </c>
      <c r="F322" s="246" t="s">
        <v>460</v>
      </c>
      <c r="G322" s="244"/>
      <c r="H322" s="247">
        <v>3.1400000000000001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181</v>
      </c>
      <c r="AU322" s="253" t="s">
        <v>84</v>
      </c>
      <c r="AV322" s="14" t="s">
        <v>84</v>
      </c>
      <c r="AW322" s="14" t="s">
        <v>35</v>
      </c>
      <c r="AX322" s="14" t="s">
        <v>74</v>
      </c>
      <c r="AY322" s="253" t="s">
        <v>171</v>
      </c>
    </row>
    <row r="323" s="16" customFormat="1">
      <c r="A323" s="16"/>
      <c r="B323" s="267"/>
      <c r="C323" s="268"/>
      <c r="D323" s="228" t="s">
        <v>181</v>
      </c>
      <c r="E323" s="269" t="s">
        <v>19</v>
      </c>
      <c r="F323" s="270" t="s">
        <v>415</v>
      </c>
      <c r="G323" s="268"/>
      <c r="H323" s="271">
        <v>104.184</v>
      </c>
      <c r="I323" s="272"/>
      <c r="J323" s="268"/>
      <c r="K323" s="268"/>
      <c r="L323" s="273"/>
      <c r="M323" s="274"/>
      <c r="N323" s="275"/>
      <c r="O323" s="275"/>
      <c r="P323" s="275"/>
      <c r="Q323" s="275"/>
      <c r="R323" s="275"/>
      <c r="S323" s="275"/>
      <c r="T323" s="27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77" t="s">
        <v>181</v>
      </c>
      <c r="AU323" s="277" t="s">
        <v>84</v>
      </c>
      <c r="AV323" s="16" t="s">
        <v>105</v>
      </c>
      <c r="AW323" s="16" t="s">
        <v>35</v>
      </c>
      <c r="AX323" s="16" t="s">
        <v>74</v>
      </c>
      <c r="AY323" s="277" t="s">
        <v>171</v>
      </c>
    </row>
    <row r="324" s="15" customFormat="1">
      <c r="A324" s="15"/>
      <c r="B324" s="254"/>
      <c r="C324" s="255"/>
      <c r="D324" s="228" t="s">
        <v>181</v>
      </c>
      <c r="E324" s="256" t="s">
        <v>19</v>
      </c>
      <c r="F324" s="257" t="s">
        <v>184</v>
      </c>
      <c r="G324" s="255"/>
      <c r="H324" s="258">
        <v>276.95999999999998</v>
      </c>
      <c r="I324" s="259"/>
      <c r="J324" s="255"/>
      <c r="K324" s="255"/>
      <c r="L324" s="260"/>
      <c r="M324" s="261"/>
      <c r="N324" s="262"/>
      <c r="O324" s="262"/>
      <c r="P324" s="262"/>
      <c r="Q324" s="262"/>
      <c r="R324" s="262"/>
      <c r="S324" s="262"/>
      <c r="T324" s="263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4" t="s">
        <v>181</v>
      </c>
      <c r="AU324" s="264" t="s">
        <v>84</v>
      </c>
      <c r="AV324" s="15" t="s">
        <v>178</v>
      </c>
      <c r="AW324" s="15" t="s">
        <v>35</v>
      </c>
      <c r="AX324" s="15" t="s">
        <v>82</v>
      </c>
      <c r="AY324" s="264" t="s">
        <v>171</v>
      </c>
    </row>
    <row r="325" s="12" customFormat="1" ht="22.8" customHeight="1">
      <c r="A325" s="12"/>
      <c r="B325" s="199"/>
      <c r="C325" s="200"/>
      <c r="D325" s="201" t="s">
        <v>73</v>
      </c>
      <c r="E325" s="213" t="s">
        <v>461</v>
      </c>
      <c r="F325" s="213" t="s">
        <v>462</v>
      </c>
      <c r="G325" s="200"/>
      <c r="H325" s="200"/>
      <c r="I325" s="203"/>
      <c r="J325" s="214">
        <f>BK325</f>
        <v>0</v>
      </c>
      <c r="K325" s="200"/>
      <c r="L325" s="205"/>
      <c r="M325" s="206"/>
      <c r="N325" s="207"/>
      <c r="O325" s="207"/>
      <c r="P325" s="208">
        <f>SUM(P326:P327)</f>
        <v>0</v>
      </c>
      <c r="Q325" s="207"/>
      <c r="R325" s="208">
        <f>SUM(R326:R327)</f>
        <v>0</v>
      </c>
      <c r="S325" s="207"/>
      <c r="T325" s="209">
        <f>SUM(T326:T327)</f>
        <v>2.2888459999999999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0" t="s">
        <v>84</v>
      </c>
      <c r="AT325" s="211" t="s">
        <v>73</v>
      </c>
      <c r="AU325" s="211" t="s">
        <v>82</v>
      </c>
      <c r="AY325" s="210" t="s">
        <v>171</v>
      </c>
      <c r="BK325" s="212">
        <f>SUM(BK326:BK327)</f>
        <v>0</v>
      </c>
    </row>
    <row r="326" s="2" customFormat="1" ht="16.5" customHeight="1">
      <c r="A326" s="40"/>
      <c r="B326" s="41"/>
      <c r="C326" s="215" t="s">
        <v>463</v>
      </c>
      <c r="D326" s="215" t="s">
        <v>174</v>
      </c>
      <c r="E326" s="216" t="s">
        <v>464</v>
      </c>
      <c r="F326" s="217" t="s">
        <v>465</v>
      </c>
      <c r="G326" s="218" t="s">
        <v>177</v>
      </c>
      <c r="H326" s="219">
        <v>163.489</v>
      </c>
      <c r="I326" s="220"/>
      <c r="J326" s="221">
        <f>ROUND(I326*H326,2)</f>
        <v>0</v>
      </c>
      <c r="K326" s="217" t="s">
        <v>19</v>
      </c>
      <c r="L326" s="46"/>
      <c r="M326" s="222" t="s">
        <v>19</v>
      </c>
      <c r="N326" s="223" t="s">
        <v>45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0.014</v>
      </c>
      <c r="T326" s="225">
        <f>S326*H326</f>
        <v>2.2888459999999999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289</v>
      </c>
      <c r="AT326" s="226" t="s">
        <v>174</v>
      </c>
      <c r="AU326" s="226" t="s">
        <v>84</v>
      </c>
      <c r="AY326" s="19" t="s">
        <v>171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82</v>
      </c>
      <c r="BK326" s="227">
        <f>ROUND(I326*H326,2)</f>
        <v>0</v>
      </c>
      <c r="BL326" s="19" t="s">
        <v>289</v>
      </c>
      <c r="BM326" s="226" t="s">
        <v>466</v>
      </c>
    </row>
    <row r="327" s="2" customFormat="1">
      <c r="A327" s="40"/>
      <c r="B327" s="41"/>
      <c r="C327" s="42"/>
      <c r="D327" s="228" t="s">
        <v>180</v>
      </c>
      <c r="E327" s="42"/>
      <c r="F327" s="229" t="s">
        <v>465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180</v>
      </c>
      <c r="AU327" s="19" t="s">
        <v>84</v>
      </c>
    </row>
    <row r="328" s="12" customFormat="1" ht="25.92" customHeight="1">
      <c r="A328" s="12"/>
      <c r="B328" s="199"/>
      <c r="C328" s="200"/>
      <c r="D328" s="201" t="s">
        <v>73</v>
      </c>
      <c r="E328" s="202" t="s">
        <v>467</v>
      </c>
      <c r="F328" s="202" t="s">
        <v>468</v>
      </c>
      <c r="G328" s="200"/>
      <c r="H328" s="200"/>
      <c r="I328" s="203"/>
      <c r="J328" s="204">
        <f>BK328</f>
        <v>0</v>
      </c>
      <c r="K328" s="200"/>
      <c r="L328" s="205"/>
      <c r="M328" s="206"/>
      <c r="N328" s="207"/>
      <c r="O328" s="207"/>
      <c r="P328" s="208">
        <f>P329</f>
        <v>0</v>
      </c>
      <c r="Q328" s="207"/>
      <c r="R328" s="208">
        <f>R329</f>
        <v>0</v>
      </c>
      <c r="S328" s="207"/>
      <c r="T328" s="209">
        <f>T329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0" t="s">
        <v>105</v>
      </c>
      <c r="AT328" s="211" t="s">
        <v>73</v>
      </c>
      <c r="AU328" s="211" t="s">
        <v>74</v>
      </c>
      <c r="AY328" s="210" t="s">
        <v>171</v>
      </c>
      <c r="BK328" s="212">
        <f>BK329</f>
        <v>0</v>
      </c>
    </row>
    <row r="329" s="12" customFormat="1" ht="22.8" customHeight="1">
      <c r="A329" s="12"/>
      <c r="B329" s="199"/>
      <c r="C329" s="200"/>
      <c r="D329" s="201" t="s">
        <v>73</v>
      </c>
      <c r="E329" s="213" t="s">
        <v>469</v>
      </c>
      <c r="F329" s="213" t="s">
        <v>470</v>
      </c>
      <c r="G329" s="200"/>
      <c r="H329" s="200"/>
      <c r="I329" s="203"/>
      <c r="J329" s="214">
        <f>BK329</f>
        <v>0</v>
      </c>
      <c r="K329" s="200"/>
      <c r="L329" s="205"/>
      <c r="M329" s="206"/>
      <c r="N329" s="207"/>
      <c r="O329" s="207"/>
      <c r="P329" s="208">
        <f>SUM(P330:P333)</f>
        <v>0</v>
      </c>
      <c r="Q329" s="207"/>
      <c r="R329" s="208">
        <f>SUM(R330:R333)</f>
        <v>0</v>
      </c>
      <c r="S329" s="207"/>
      <c r="T329" s="209">
        <f>SUM(T330:T333)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0" t="s">
        <v>105</v>
      </c>
      <c r="AT329" s="211" t="s">
        <v>73</v>
      </c>
      <c r="AU329" s="211" t="s">
        <v>82</v>
      </c>
      <c r="AY329" s="210" t="s">
        <v>171</v>
      </c>
      <c r="BK329" s="212">
        <f>SUM(BK330:BK333)</f>
        <v>0</v>
      </c>
    </row>
    <row r="330" s="2" customFormat="1" ht="16.5" customHeight="1">
      <c r="A330" s="40"/>
      <c r="B330" s="41"/>
      <c r="C330" s="215" t="s">
        <v>471</v>
      </c>
      <c r="D330" s="215" t="s">
        <v>174</v>
      </c>
      <c r="E330" s="216" t="s">
        <v>472</v>
      </c>
      <c r="F330" s="217" t="s">
        <v>473</v>
      </c>
      <c r="G330" s="218" t="s">
        <v>206</v>
      </c>
      <c r="H330" s="219">
        <v>1</v>
      </c>
      <c r="I330" s="220"/>
      <c r="J330" s="221">
        <f>ROUND(I330*H330,2)</f>
        <v>0</v>
      </c>
      <c r="K330" s="217" t="s">
        <v>215</v>
      </c>
      <c r="L330" s="46"/>
      <c r="M330" s="222" t="s">
        <v>19</v>
      </c>
      <c r="N330" s="223" t="s">
        <v>45</v>
      </c>
      <c r="O330" s="86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474</v>
      </c>
      <c r="AT330" s="226" t="s">
        <v>174</v>
      </c>
      <c r="AU330" s="226" t="s">
        <v>84</v>
      </c>
      <c r="AY330" s="19" t="s">
        <v>171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82</v>
      </c>
      <c r="BK330" s="227">
        <f>ROUND(I330*H330,2)</f>
        <v>0</v>
      </c>
      <c r="BL330" s="19" t="s">
        <v>474</v>
      </c>
      <c r="BM330" s="226" t="s">
        <v>475</v>
      </c>
    </row>
    <row r="331" s="2" customFormat="1">
      <c r="A331" s="40"/>
      <c r="B331" s="41"/>
      <c r="C331" s="42"/>
      <c r="D331" s="228" t="s">
        <v>180</v>
      </c>
      <c r="E331" s="42"/>
      <c r="F331" s="229" t="s">
        <v>476</v>
      </c>
      <c r="G331" s="42"/>
      <c r="H331" s="42"/>
      <c r="I331" s="230"/>
      <c r="J331" s="42"/>
      <c r="K331" s="42"/>
      <c r="L331" s="46"/>
      <c r="M331" s="231"/>
      <c r="N331" s="232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180</v>
      </c>
      <c r="AU331" s="19" t="s">
        <v>84</v>
      </c>
    </row>
    <row r="332" s="2" customFormat="1">
      <c r="A332" s="40"/>
      <c r="B332" s="41"/>
      <c r="C332" s="42"/>
      <c r="D332" s="265" t="s">
        <v>218</v>
      </c>
      <c r="E332" s="42"/>
      <c r="F332" s="266" t="s">
        <v>477</v>
      </c>
      <c r="G332" s="42"/>
      <c r="H332" s="42"/>
      <c r="I332" s="230"/>
      <c r="J332" s="42"/>
      <c r="K332" s="42"/>
      <c r="L332" s="46"/>
      <c r="M332" s="231"/>
      <c r="N332" s="23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218</v>
      </c>
      <c r="AU332" s="19" t="s">
        <v>84</v>
      </c>
    </row>
    <row r="333" s="2" customFormat="1">
      <c r="A333" s="40"/>
      <c r="B333" s="41"/>
      <c r="C333" s="42"/>
      <c r="D333" s="228" t="s">
        <v>478</v>
      </c>
      <c r="E333" s="42"/>
      <c r="F333" s="278" t="s">
        <v>479</v>
      </c>
      <c r="G333" s="42"/>
      <c r="H333" s="42"/>
      <c r="I333" s="230"/>
      <c r="J333" s="42"/>
      <c r="K333" s="42"/>
      <c r="L333" s="46"/>
      <c r="M333" s="231"/>
      <c r="N333" s="232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478</v>
      </c>
      <c r="AU333" s="19" t="s">
        <v>84</v>
      </c>
    </row>
    <row r="334" s="12" customFormat="1" ht="25.92" customHeight="1">
      <c r="A334" s="12"/>
      <c r="B334" s="199"/>
      <c r="C334" s="200"/>
      <c r="D334" s="201" t="s">
        <v>73</v>
      </c>
      <c r="E334" s="202" t="s">
        <v>480</v>
      </c>
      <c r="F334" s="202" t="s">
        <v>481</v>
      </c>
      <c r="G334" s="200"/>
      <c r="H334" s="200"/>
      <c r="I334" s="203"/>
      <c r="J334" s="204">
        <f>BK334</f>
        <v>0</v>
      </c>
      <c r="K334" s="200"/>
      <c r="L334" s="205"/>
      <c r="M334" s="206"/>
      <c r="N334" s="207"/>
      <c r="O334" s="207"/>
      <c r="P334" s="208">
        <f>SUM(P335:P342)</f>
        <v>0</v>
      </c>
      <c r="Q334" s="207"/>
      <c r="R334" s="208">
        <f>SUM(R335:R342)</f>
        <v>0</v>
      </c>
      <c r="S334" s="207"/>
      <c r="T334" s="209">
        <f>SUM(T335:T342)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0" t="s">
        <v>178</v>
      </c>
      <c r="AT334" s="211" t="s">
        <v>73</v>
      </c>
      <c r="AU334" s="211" t="s">
        <v>74</v>
      </c>
      <c r="AY334" s="210" t="s">
        <v>171</v>
      </c>
      <c r="BK334" s="212">
        <f>SUM(BK335:BK342)</f>
        <v>0</v>
      </c>
    </row>
    <row r="335" s="2" customFormat="1" ht="16.5" customHeight="1">
      <c r="A335" s="40"/>
      <c r="B335" s="41"/>
      <c r="C335" s="215" t="s">
        <v>482</v>
      </c>
      <c r="D335" s="215" t="s">
        <v>174</v>
      </c>
      <c r="E335" s="216" t="s">
        <v>483</v>
      </c>
      <c r="F335" s="217" t="s">
        <v>484</v>
      </c>
      <c r="G335" s="218" t="s">
        <v>485</v>
      </c>
      <c r="H335" s="219">
        <v>240</v>
      </c>
      <c r="I335" s="220"/>
      <c r="J335" s="221">
        <f>ROUND(I335*H335,2)</f>
        <v>0</v>
      </c>
      <c r="K335" s="217" t="s">
        <v>19</v>
      </c>
      <c r="L335" s="46"/>
      <c r="M335" s="222" t="s">
        <v>19</v>
      </c>
      <c r="N335" s="223" t="s">
        <v>45</v>
      </c>
      <c r="O335" s="86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486</v>
      </c>
      <c r="AT335" s="226" t="s">
        <v>174</v>
      </c>
      <c r="AU335" s="226" t="s">
        <v>82</v>
      </c>
      <c r="AY335" s="19" t="s">
        <v>171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82</v>
      </c>
      <c r="BK335" s="227">
        <f>ROUND(I335*H335,2)</f>
        <v>0</v>
      </c>
      <c r="BL335" s="19" t="s">
        <v>486</v>
      </c>
      <c r="BM335" s="226" t="s">
        <v>487</v>
      </c>
    </row>
    <row r="336" s="2" customFormat="1">
      <c r="A336" s="40"/>
      <c r="B336" s="41"/>
      <c r="C336" s="42"/>
      <c r="D336" s="228" t="s">
        <v>180</v>
      </c>
      <c r="E336" s="42"/>
      <c r="F336" s="229" t="s">
        <v>484</v>
      </c>
      <c r="G336" s="42"/>
      <c r="H336" s="42"/>
      <c r="I336" s="230"/>
      <c r="J336" s="42"/>
      <c r="K336" s="42"/>
      <c r="L336" s="46"/>
      <c r="M336" s="231"/>
      <c r="N336" s="232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180</v>
      </c>
      <c r="AU336" s="19" t="s">
        <v>82</v>
      </c>
    </row>
    <row r="337" s="2" customFormat="1">
      <c r="A337" s="40"/>
      <c r="B337" s="41"/>
      <c r="C337" s="42"/>
      <c r="D337" s="228" t="s">
        <v>478</v>
      </c>
      <c r="E337" s="42"/>
      <c r="F337" s="278" t="s">
        <v>488</v>
      </c>
      <c r="G337" s="42"/>
      <c r="H337" s="42"/>
      <c r="I337" s="230"/>
      <c r="J337" s="42"/>
      <c r="K337" s="42"/>
      <c r="L337" s="46"/>
      <c r="M337" s="231"/>
      <c r="N337" s="232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478</v>
      </c>
      <c r="AU337" s="19" t="s">
        <v>82</v>
      </c>
    </row>
    <row r="338" s="14" customFormat="1">
      <c r="A338" s="14"/>
      <c r="B338" s="243"/>
      <c r="C338" s="244"/>
      <c r="D338" s="228" t="s">
        <v>181</v>
      </c>
      <c r="E338" s="245" t="s">
        <v>19</v>
      </c>
      <c r="F338" s="246" t="s">
        <v>489</v>
      </c>
      <c r="G338" s="244"/>
      <c r="H338" s="247">
        <v>240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181</v>
      </c>
      <c r="AU338" s="253" t="s">
        <v>82</v>
      </c>
      <c r="AV338" s="14" t="s">
        <v>84</v>
      </c>
      <c r="AW338" s="14" t="s">
        <v>35</v>
      </c>
      <c r="AX338" s="14" t="s">
        <v>82</v>
      </c>
      <c r="AY338" s="253" t="s">
        <v>171</v>
      </c>
    </row>
    <row r="339" s="2" customFormat="1" ht="16.5" customHeight="1">
      <c r="A339" s="40"/>
      <c r="B339" s="41"/>
      <c r="C339" s="215" t="s">
        <v>490</v>
      </c>
      <c r="D339" s="215" t="s">
        <v>174</v>
      </c>
      <c r="E339" s="216" t="s">
        <v>491</v>
      </c>
      <c r="F339" s="217" t="s">
        <v>492</v>
      </c>
      <c r="G339" s="218" t="s">
        <v>485</v>
      </c>
      <c r="H339" s="219">
        <v>40</v>
      </c>
      <c r="I339" s="220"/>
      <c r="J339" s="221">
        <f>ROUND(I339*H339,2)</f>
        <v>0</v>
      </c>
      <c r="K339" s="217" t="s">
        <v>19</v>
      </c>
      <c r="L339" s="46"/>
      <c r="M339" s="222" t="s">
        <v>19</v>
      </c>
      <c r="N339" s="223" t="s">
        <v>45</v>
      </c>
      <c r="O339" s="86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486</v>
      </c>
      <c r="AT339" s="226" t="s">
        <v>174</v>
      </c>
      <c r="AU339" s="226" t="s">
        <v>82</v>
      </c>
      <c r="AY339" s="19" t="s">
        <v>171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82</v>
      </c>
      <c r="BK339" s="227">
        <f>ROUND(I339*H339,2)</f>
        <v>0</v>
      </c>
      <c r="BL339" s="19" t="s">
        <v>486</v>
      </c>
      <c r="BM339" s="226" t="s">
        <v>493</v>
      </c>
    </row>
    <row r="340" s="2" customFormat="1">
      <c r="A340" s="40"/>
      <c r="B340" s="41"/>
      <c r="C340" s="42"/>
      <c r="D340" s="228" t="s">
        <v>180</v>
      </c>
      <c r="E340" s="42"/>
      <c r="F340" s="229" t="s">
        <v>492</v>
      </c>
      <c r="G340" s="42"/>
      <c r="H340" s="42"/>
      <c r="I340" s="230"/>
      <c r="J340" s="42"/>
      <c r="K340" s="42"/>
      <c r="L340" s="46"/>
      <c r="M340" s="231"/>
      <c r="N340" s="232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180</v>
      </c>
      <c r="AU340" s="19" t="s">
        <v>82</v>
      </c>
    </row>
    <row r="341" s="14" customFormat="1">
      <c r="A341" s="14"/>
      <c r="B341" s="243"/>
      <c r="C341" s="244"/>
      <c r="D341" s="228" t="s">
        <v>181</v>
      </c>
      <c r="E341" s="245" t="s">
        <v>19</v>
      </c>
      <c r="F341" s="246" t="s">
        <v>494</v>
      </c>
      <c r="G341" s="244"/>
      <c r="H341" s="247">
        <v>40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3" t="s">
        <v>181</v>
      </c>
      <c r="AU341" s="253" t="s">
        <v>82</v>
      </c>
      <c r="AV341" s="14" t="s">
        <v>84</v>
      </c>
      <c r="AW341" s="14" t="s">
        <v>35</v>
      </c>
      <c r="AX341" s="14" t="s">
        <v>74</v>
      </c>
      <c r="AY341" s="253" t="s">
        <v>171</v>
      </c>
    </row>
    <row r="342" s="15" customFormat="1">
      <c r="A342" s="15"/>
      <c r="B342" s="254"/>
      <c r="C342" s="255"/>
      <c r="D342" s="228" t="s">
        <v>181</v>
      </c>
      <c r="E342" s="256" t="s">
        <v>19</v>
      </c>
      <c r="F342" s="257" t="s">
        <v>184</v>
      </c>
      <c r="G342" s="255"/>
      <c r="H342" s="258">
        <v>40</v>
      </c>
      <c r="I342" s="259"/>
      <c r="J342" s="255"/>
      <c r="K342" s="255"/>
      <c r="L342" s="260"/>
      <c r="M342" s="261"/>
      <c r="N342" s="262"/>
      <c r="O342" s="262"/>
      <c r="P342" s="262"/>
      <c r="Q342" s="262"/>
      <c r="R342" s="262"/>
      <c r="S342" s="262"/>
      <c r="T342" s="263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4" t="s">
        <v>181</v>
      </c>
      <c r="AU342" s="264" t="s">
        <v>82</v>
      </c>
      <c r="AV342" s="15" t="s">
        <v>178</v>
      </c>
      <c r="AW342" s="15" t="s">
        <v>35</v>
      </c>
      <c r="AX342" s="15" t="s">
        <v>82</v>
      </c>
      <c r="AY342" s="264" t="s">
        <v>171</v>
      </c>
    </row>
    <row r="343" s="12" customFormat="1" ht="25.92" customHeight="1">
      <c r="A343" s="12"/>
      <c r="B343" s="199"/>
      <c r="C343" s="200"/>
      <c r="D343" s="201" t="s">
        <v>73</v>
      </c>
      <c r="E343" s="202" t="s">
        <v>122</v>
      </c>
      <c r="F343" s="202" t="s">
        <v>123</v>
      </c>
      <c r="G343" s="200"/>
      <c r="H343" s="200"/>
      <c r="I343" s="203"/>
      <c r="J343" s="204">
        <f>BK343</f>
        <v>0</v>
      </c>
      <c r="K343" s="200"/>
      <c r="L343" s="205"/>
      <c r="M343" s="206"/>
      <c r="N343" s="207"/>
      <c r="O343" s="207"/>
      <c r="P343" s="208">
        <f>P344+P347+P352+P356+P361+P366</f>
        <v>0</v>
      </c>
      <c r="Q343" s="207"/>
      <c r="R343" s="208">
        <f>R344+R347+R352+R356+R361+R366</f>
        <v>0</v>
      </c>
      <c r="S343" s="207"/>
      <c r="T343" s="209">
        <f>T344+T347+T352+T356+T361+T366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10" t="s">
        <v>195</v>
      </c>
      <c r="AT343" s="211" t="s">
        <v>73</v>
      </c>
      <c r="AU343" s="211" t="s">
        <v>74</v>
      </c>
      <c r="AY343" s="210" t="s">
        <v>171</v>
      </c>
      <c r="BK343" s="212">
        <f>BK344+BK347+BK352+BK356+BK361+BK366</f>
        <v>0</v>
      </c>
    </row>
    <row r="344" s="12" customFormat="1" ht="22.8" customHeight="1">
      <c r="A344" s="12"/>
      <c r="B344" s="199"/>
      <c r="C344" s="200"/>
      <c r="D344" s="201" t="s">
        <v>73</v>
      </c>
      <c r="E344" s="213" t="s">
        <v>495</v>
      </c>
      <c r="F344" s="213" t="s">
        <v>496</v>
      </c>
      <c r="G344" s="200"/>
      <c r="H344" s="200"/>
      <c r="I344" s="203"/>
      <c r="J344" s="214">
        <f>BK344</f>
        <v>0</v>
      </c>
      <c r="K344" s="200"/>
      <c r="L344" s="205"/>
      <c r="M344" s="206"/>
      <c r="N344" s="207"/>
      <c r="O344" s="207"/>
      <c r="P344" s="208">
        <f>SUM(P345:P346)</f>
        <v>0</v>
      </c>
      <c r="Q344" s="207"/>
      <c r="R344" s="208">
        <f>SUM(R345:R346)</f>
        <v>0</v>
      </c>
      <c r="S344" s="207"/>
      <c r="T344" s="209">
        <f>SUM(T345:T346)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0" t="s">
        <v>195</v>
      </c>
      <c r="AT344" s="211" t="s">
        <v>73</v>
      </c>
      <c r="AU344" s="211" t="s">
        <v>82</v>
      </c>
      <c r="AY344" s="210" t="s">
        <v>171</v>
      </c>
      <c r="BK344" s="212">
        <f>SUM(BK345:BK346)</f>
        <v>0</v>
      </c>
    </row>
    <row r="345" s="2" customFormat="1" ht="16.5" customHeight="1">
      <c r="A345" s="40"/>
      <c r="B345" s="41"/>
      <c r="C345" s="215" t="s">
        <v>497</v>
      </c>
      <c r="D345" s="215" t="s">
        <v>174</v>
      </c>
      <c r="E345" s="216" t="s">
        <v>498</v>
      </c>
      <c r="F345" s="217" t="s">
        <v>499</v>
      </c>
      <c r="G345" s="218" t="s">
        <v>500</v>
      </c>
      <c r="H345" s="219">
        <v>1</v>
      </c>
      <c r="I345" s="220"/>
      <c r="J345" s="221">
        <f>ROUND(I345*H345,2)</f>
        <v>0</v>
      </c>
      <c r="K345" s="217" t="s">
        <v>19</v>
      </c>
      <c r="L345" s="46"/>
      <c r="M345" s="222" t="s">
        <v>19</v>
      </c>
      <c r="N345" s="223" t="s">
        <v>45</v>
      </c>
      <c r="O345" s="86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501</v>
      </c>
      <c r="AT345" s="226" t="s">
        <v>174</v>
      </c>
      <c r="AU345" s="226" t="s">
        <v>84</v>
      </c>
      <c r="AY345" s="19" t="s">
        <v>171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82</v>
      </c>
      <c r="BK345" s="227">
        <f>ROUND(I345*H345,2)</f>
        <v>0</v>
      </c>
      <c r="BL345" s="19" t="s">
        <v>501</v>
      </c>
      <c r="BM345" s="226" t="s">
        <v>502</v>
      </c>
    </row>
    <row r="346" s="2" customFormat="1">
      <c r="A346" s="40"/>
      <c r="B346" s="41"/>
      <c r="C346" s="42"/>
      <c r="D346" s="228" t="s">
        <v>180</v>
      </c>
      <c r="E346" s="42"/>
      <c r="F346" s="229" t="s">
        <v>499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180</v>
      </c>
      <c r="AU346" s="19" t="s">
        <v>84</v>
      </c>
    </row>
    <row r="347" s="12" customFormat="1" ht="22.8" customHeight="1">
      <c r="A347" s="12"/>
      <c r="B347" s="199"/>
      <c r="C347" s="200"/>
      <c r="D347" s="201" t="s">
        <v>73</v>
      </c>
      <c r="E347" s="213" t="s">
        <v>503</v>
      </c>
      <c r="F347" s="213" t="s">
        <v>504</v>
      </c>
      <c r="G347" s="200"/>
      <c r="H347" s="200"/>
      <c r="I347" s="203"/>
      <c r="J347" s="214">
        <f>BK347</f>
        <v>0</v>
      </c>
      <c r="K347" s="200"/>
      <c r="L347" s="205"/>
      <c r="M347" s="206"/>
      <c r="N347" s="207"/>
      <c r="O347" s="207"/>
      <c r="P347" s="208">
        <f>SUM(P348:P351)</f>
        <v>0</v>
      </c>
      <c r="Q347" s="207"/>
      <c r="R347" s="208">
        <f>SUM(R348:R351)</f>
        <v>0</v>
      </c>
      <c r="S347" s="207"/>
      <c r="T347" s="209">
        <f>SUM(T348:T351)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0" t="s">
        <v>195</v>
      </c>
      <c r="AT347" s="211" t="s">
        <v>73</v>
      </c>
      <c r="AU347" s="211" t="s">
        <v>82</v>
      </c>
      <c r="AY347" s="210" t="s">
        <v>171</v>
      </c>
      <c r="BK347" s="212">
        <f>SUM(BK348:BK351)</f>
        <v>0</v>
      </c>
    </row>
    <row r="348" s="2" customFormat="1" ht="16.5" customHeight="1">
      <c r="A348" s="40"/>
      <c r="B348" s="41"/>
      <c r="C348" s="215" t="s">
        <v>505</v>
      </c>
      <c r="D348" s="215" t="s">
        <v>174</v>
      </c>
      <c r="E348" s="216" t="s">
        <v>506</v>
      </c>
      <c r="F348" s="217" t="s">
        <v>507</v>
      </c>
      <c r="G348" s="218" t="s">
        <v>500</v>
      </c>
      <c r="H348" s="219">
        <v>1</v>
      </c>
      <c r="I348" s="220"/>
      <c r="J348" s="221">
        <f>ROUND(I348*H348,2)</f>
        <v>0</v>
      </c>
      <c r="K348" s="217" t="s">
        <v>215</v>
      </c>
      <c r="L348" s="46"/>
      <c r="M348" s="222" t="s">
        <v>19</v>
      </c>
      <c r="N348" s="223" t="s">
        <v>45</v>
      </c>
      <c r="O348" s="86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6" t="s">
        <v>501</v>
      </c>
      <c r="AT348" s="226" t="s">
        <v>174</v>
      </c>
      <c r="AU348" s="226" t="s">
        <v>84</v>
      </c>
      <c r="AY348" s="19" t="s">
        <v>171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9" t="s">
        <v>82</v>
      </c>
      <c r="BK348" s="227">
        <f>ROUND(I348*H348,2)</f>
        <v>0</v>
      </c>
      <c r="BL348" s="19" t="s">
        <v>501</v>
      </c>
      <c r="BM348" s="226" t="s">
        <v>508</v>
      </c>
    </row>
    <row r="349" s="2" customFormat="1">
      <c r="A349" s="40"/>
      <c r="B349" s="41"/>
      <c r="C349" s="42"/>
      <c r="D349" s="228" t="s">
        <v>180</v>
      </c>
      <c r="E349" s="42"/>
      <c r="F349" s="229" t="s">
        <v>507</v>
      </c>
      <c r="G349" s="42"/>
      <c r="H349" s="42"/>
      <c r="I349" s="230"/>
      <c r="J349" s="42"/>
      <c r="K349" s="42"/>
      <c r="L349" s="46"/>
      <c r="M349" s="231"/>
      <c r="N349" s="232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180</v>
      </c>
      <c r="AU349" s="19" t="s">
        <v>84</v>
      </c>
    </row>
    <row r="350" s="2" customFormat="1">
      <c r="A350" s="40"/>
      <c r="B350" s="41"/>
      <c r="C350" s="42"/>
      <c r="D350" s="265" t="s">
        <v>218</v>
      </c>
      <c r="E350" s="42"/>
      <c r="F350" s="266" t="s">
        <v>509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218</v>
      </c>
      <c r="AU350" s="19" t="s">
        <v>84</v>
      </c>
    </row>
    <row r="351" s="2" customFormat="1">
      <c r="A351" s="40"/>
      <c r="B351" s="41"/>
      <c r="C351" s="42"/>
      <c r="D351" s="228" t="s">
        <v>478</v>
      </c>
      <c r="E351" s="42"/>
      <c r="F351" s="278" t="s">
        <v>510</v>
      </c>
      <c r="G351" s="42"/>
      <c r="H351" s="42"/>
      <c r="I351" s="230"/>
      <c r="J351" s="42"/>
      <c r="K351" s="42"/>
      <c r="L351" s="46"/>
      <c r="M351" s="231"/>
      <c r="N351" s="232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478</v>
      </c>
      <c r="AU351" s="19" t="s">
        <v>84</v>
      </c>
    </row>
    <row r="352" s="12" customFormat="1" ht="22.8" customHeight="1">
      <c r="A352" s="12"/>
      <c r="B352" s="199"/>
      <c r="C352" s="200"/>
      <c r="D352" s="201" t="s">
        <v>73</v>
      </c>
      <c r="E352" s="213" t="s">
        <v>511</v>
      </c>
      <c r="F352" s="213" t="s">
        <v>512</v>
      </c>
      <c r="G352" s="200"/>
      <c r="H352" s="200"/>
      <c r="I352" s="203"/>
      <c r="J352" s="214">
        <f>BK352</f>
        <v>0</v>
      </c>
      <c r="K352" s="200"/>
      <c r="L352" s="205"/>
      <c r="M352" s="206"/>
      <c r="N352" s="207"/>
      <c r="O352" s="207"/>
      <c r="P352" s="208">
        <f>SUM(P353:P355)</f>
        <v>0</v>
      </c>
      <c r="Q352" s="207"/>
      <c r="R352" s="208">
        <f>SUM(R353:R355)</f>
        <v>0</v>
      </c>
      <c r="S352" s="207"/>
      <c r="T352" s="209">
        <f>SUM(T353:T355)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0" t="s">
        <v>195</v>
      </c>
      <c r="AT352" s="211" t="s">
        <v>73</v>
      </c>
      <c r="AU352" s="211" t="s">
        <v>82</v>
      </c>
      <c r="AY352" s="210" t="s">
        <v>171</v>
      </c>
      <c r="BK352" s="212">
        <f>SUM(BK353:BK355)</f>
        <v>0</v>
      </c>
    </row>
    <row r="353" s="2" customFormat="1" ht="16.5" customHeight="1">
      <c r="A353" s="40"/>
      <c r="B353" s="41"/>
      <c r="C353" s="215" t="s">
        <v>513</v>
      </c>
      <c r="D353" s="215" t="s">
        <v>174</v>
      </c>
      <c r="E353" s="216" t="s">
        <v>514</v>
      </c>
      <c r="F353" s="217" t="s">
        <v>515</v>
      </c>
      <c r="G353" s="218" t="s">
        <v>500</v>
      </c>
      <c r="H353" s="219">
        <v>1</v>
      </c>
      <c r="I353" s="220"/>
      <c r="J353" s="221">
        <f>ROUND(I353*H353,2)</f>
        <v>0</v>
      </c>
      <c r="K353" s="217" t="s">
        <v>19</v>
      </c>
      <c r="L353" s="46"/>
      <c r="M353" s="222" t="s">
        <v>19</v>
      </c>
      <c r="N353" s="223" t="s">
        <v>45</v>
      </c>
      <c r="O353" s="86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501</v>
      </c>
      <c r="AT353" s="226" t="s">
        <v>174</v>
      </c>
      <c r="AU353" s="226" t="s">
        <v>84</v>
      </c>
      <c r="AY353" s="19" t="s">
        <v>171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82</v>
      </c>
      <c r="BK353" s="227">
        <f>ROUND(I353*H353,2)</f>
        <v>0</v>
      </c>
      <c r="BL353" s="19" t="s">
        <v>501</v>
      </c>
      <c r="BM353" s="226" t="s">
        <v>516</v>
      </c>
    </row>
    <row r="354" s="2" customFormat="1">
      <c r="A354" s="40"/>
      <c r="B354" s="41"/>
      <c r="C354" s="42"/>
      <c r="D354" s="228" t="s">
        <v>180</v>
      </c>
      <c r="E354" s="42"/>
      <c r="F354" s="229" t="s">
        <v>515</v>
      </c>
      <c r="G354" s="42"/>
      <c r="H354" s="42"/>
      <c r="I354" s="230"/>
      <c r="J354" s="42"/>
      <c r="K354" s="42"/>
      <c r="L354" s="46"/>
      <c r="M354" s="231"/>
      <c r="N354" s="232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180</v>
      </c>
      <c r="AU354" s="19" t="s">
        <v>84</v>
      </c>
    </row>
    <row r="355" s="2" customFormat="1">
      <c r="A355" s="40"/>
      <c r="B355" s="41"/>
      <c r="C355" s="42"/>
      <c r="D355" s="228" t="s">
        <v>478</v>
      </c>
      <c r="E355" s="42"/>
      <c r="F355" s="278" t="s">
        <v>517</v>
      </c>
      <c r="G355" s="42"/>
      <c r="H355" s="42"/>
      <c r="I355" s="230"/>
      <c r="J355" s="42"/>
      <c r="K355" s="42"/>
      <c r="L355" s="46"/>
      <c r="M355" s="231"/>
      <c r="N355" s="232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478</v>
      </c>
      <c r="AU355" s="19" t="s">
        <v>84</v>
      </c>
    </row>
    <row r="356" s="12" customFormat="1" ht="22.8" customHeight="1">
      <c r="A356" s="12"/>
      <c r="B356" s="199"/>
      <c r="C356" s="200"/>
      <c r="D356" s="201" t="s">
        <v>73</v>
      </c>
      <c r="E356" s="213" t="s">
        <v>518</v>
      </c>
      <c r="F356" s="213" t="s">
        <v>519</v>
      </c>
      <c r="G356" s="200"/>
      <c r="H356" s="200"/>
      <c r="I356" s="203"/>
      <c r="J356" s="214">
        <f>BK356</f>
        <v>0</v>
      </c>
      <c r="K356" s="200"/>
      <c r="L356" s="205"/>
      <c r="M356" s="206"/>
      <c r="N356" s="207"/>
      <c r="O356" s="207"/>
      <c r="P356" s="208">
        <f>SUM(P357:P360)</f>
        <v>0</v>
      </c>
      <c r="Q356" s="207"/>
      <c r="R356" s="208">
        <f>SUM(R357:R360)</f>
        <v>0</v>
      </c>
      <c r="S356" s="207"/>
      <c r="T356" s="209">
        <f>SUM(T357:T360)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10" t="s">
        <v>195</v>
      </c>
      <c r="AT356" s="211" t="s">
        <v>73</v>
      </c>
      <c r="AU356" s="211" t="s">
        <v>82</v>
      </c>
      <c r="AY356" s="210" t="s">
        <v>171</v>
      </c>
      <c r="BK356" s="212">
        <f>SUM(BK357:BK360)</f>
        <v>0</v>
      </c>
    </row>
    <row r="357" s="2" customFormat="1" ht="16.5" customHeight="1">
      <c r="A357" s="40"/>
      <c r="B357" s="41"/>
      <c r="C357" s="215" t="s">
        <v>520</v>
      </c>
      <c r="D357" s="215" t="s">
        <v>174</v>
      </c>
      <c r="E357" s="216" t="s">
        <v>521</v>
      </c>
      <c r="F357" s="217" t="s">
        <v>522</v>
      </c>
      <c r="G357" s="218" t="s">
        <v>500</v>
      </c>
      <c r="H357" s="219">
        <v>1</v>
      </c>
      <c r="I357" s="220"/>
      <c r="J357" s="221">
        <f>ROUND(I357*H357,2)</f>
        <v>0</v>
      </c>
      <c r="K357" s="217" t="s">
        <v>215</v>
      </c>
      <c r="L357" s="46"/>
      <c r="M357" s="222" t="s">
        <v>19</v>
      </c>
      <c r="N357" s="223" t="s">
        <v>45</v>
      </c>
      <c r="O357" s="86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6" t="s">
        <v>501</v>
      </c>
      <c r="AT357" s="226" t="s">
        <v>174</v>
      </c>
      <c r="AU357" s="226" t="s">
        <v>84</v>
      </c>
      <c r="AY357" s="19" t="s">
        <v>171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9" t="s">
        <v>82</v>
      </c>
      <c r="BK357" s="227">
        <f>ROUND(I357*H357,2)</f>
        <v>0</v>
      </c>
      <c r="BL357" s="19" t="s">
        <v>501</v>
      </c>
      <c r="BM357" s="226" t="s">
        <v>523</v>
      </c>
    </row>
    <row r="358" s="2" customFormat="1">
      <c r="A358" s="40"/>
      <c r="B358" s="41"/>
      <c r="C358" s="42"/>
      <c r="D358" s="228" t="s">
        <v>180</v>
      </c>
      <c r="E358" s="42"/>
      <c r="F358" s="229" t="s">
        <v>522</v>
      </c>
      <c r="G358" s="42"/>
      <c r="H358" s="42"/>
      <c r="I358" s="230"/>
      <c r="J358" s="42"/>
      <c r="K358" s="42"/>
      <c r="L358" s="46"/>
      <c r="M358" s="231"/>
      <c r="N358" s="232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180</v>
      </c>
      <c r="AU358" s="19" t="s">
        <v>84</v>
      </c>
    </row>
    <row r="359" s="2" customFormat="1">
      <c r="A359" s="40"/>
      <c r="B359" s="41"/>
      <c r="C359" s="42"/>
      <c r="D359" s="265" t="s">
        <v>218</v>
      </c>
      <c r="E359" s="42"/>
      <c r="F359" s="266" t="s">
        <v>524</v>
      </c>
      <c r="G359" s="42"/>
      <c r="H359" s="42"/>
      <c r="I359" s="230"/>
      <c r="J359" s="42"/>
      <c r="K359" s="42"/>
      <c r="L359" s="46"/>
      <c r="M359" s="231"/>
      <c r="N359" s="232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218</v>
      </c>
      <c r="AU359" s="19" t="s">
        <v>84</v>
      </c>
    </row>
    <row r="360" s="2" customFormat="1">
      <c r="A360" s="40"/>
      <c r="B360" s="41"/>
      <c r="C360" s="42"/>
      <c r="D360" s="228" t="s">
        <v>478</v>
      </c>
      <c r="E360" s="42"/>
      <c r="F360" s="278" t="s">
        <v>525</v>
      </c>
      <c r="G360" s="42"/>
      <c r="H360" s="42"/>
      <c r="I360" s="230"/>
      <c r="J360" s="42"/>
      <c r="K360" s="42"/>
      <c r="L360" s="46"/>
      <c r="M360" s="231"/>
      <c r="N360" s="232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478</v>
      </c>
      <c r="AU360" s="19" t="s">
        <v>84</v>
      </c>
    </row>
    <row r="361" s="12" customFormat="1" ht="22.8" customHeight="1">
      <c r="A361" s="12"/>
      <c r="B361" s="199"/>
      <c r="C361" s="200"/>
      <c r="D361" s="201" t="s">
        <v>73</v>
      </c>
      <c r="E361" s="213" t="s">
        <v>526</v>
      </c>
      <c r="F361" s="213" t="s">
        <v>527</v>
      </c>
      <c r="G361" s="200"/>
      <c r="H361" s="200"/>
      <c r="I361" s="203"/>
      <c r="J361" s="214">
        <f>BK361</f>
        <v>0</v>
      </c>
      <c r="K361" s="200"/>
      <c r="L361" s="205"/>
      <c r="M361" s="206"/>
      <c r="N361" s="207"/>
      <c r="O361" s="207"/>
      <c r="P361" s="208">
        <f>SUM(P362:P365)</f>
        <v>0</v>
      </c>
      <c r="Q361" s="207"/>
      <c r="R361" s="208">
        <f>SUM(R362:R365)</f>
        <v>0</v>
      </c>
      <c r="S361" s="207"/>
      <c r="T361" s="209">
        <f>SUM(T362:T365)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0" t="s">
        <v>195</v>
      </c>
      <c r="AT361" s="211" t="s">
        <v>73</v>
      </c>
      <c r="AU361" s="211" t="s">
        <v>82</v>
      </c>
      <c r="AY361" s="210" t="s">
        <v>171</v>
      </c>
      <c r="BK361" s="212">
        <f>SUM(BK362:BK365)</f>
        <v>0</v>
      </c>
    </row>
    <row r="362" s="2" customFormat="1" ht="16.5" customHeight="1">
      <c r="A362" s="40"/>
      <c r="B362" s="41"/>
      <c r="C362" s="215" t="s">
        <v>528</v>
      </c>
      <c r="D362" s="215" t="s">
        <v>174</v>
      </c>
      <c r="E362" s="216" t="s">
        <v>529</v>
      </c>
      <c r="F362" s="217" t="s">
        <v>530</v>
      </c>
      <c r="G362" s="218" t="s">
        <v>500</v>
      </c>
      <c r="H362" s="219">
        <v>1</v>
      </c>
      <c r="I362" s="220"/>
      <c r="J362" s="221">
        <f>ROUND(I362*H362,2)</f>
        <v>0</v>
      </c>
      <c r="K362" s="217" t="s">
        <v>215</v>
      </c>
      <c r="L362" s="46"/>
      <c r="M362" s="222" t="s">
        <v>19</v>
      </c>
      <c r="N362" s="223" t="s">
        <v>45</v>
      </c>
      <c r="O362" s="86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6" t="s">
        <v>501</v>
      </c>
      <c r="AT362" s="226" t="s">
        <v>174</v>
      </c>
      <c r="AU362" s="226" t="s">
        <v>84</v>
      </c>
      <c r="AY362" s="19" t="s">
        <v>171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9" t="s">
        <v>82</v>
      </c>
      <c r="BK362" s="227">
        <f>ROUND(I362*H362,2)</f>
        <v>0</v>
      </c>
      <c r="BL362" s="19" t="s">
        <v>501</v>
      </c>
      <c r="BM362" s="226" t="s">
        <v>531</v>
      </c>
    </row>
    <row r="363" s="2" customFormat="1">
      <c r="A363" s="40"/>
      <c r="B363" s="41"/>
      <c r="C363" s="42"/>
      <c r="D363" s="228" t="s">
        <v>180</v>
      </c>
      <c r="E363" s="42"/>
      <c r="F363" s="229" t="s">
        <v>530</v>
      </c>
      <c r="G363" s="42"/>
      <c r="H363" s="42"/>
      <c r="I363" s="230"/>
      <c r="J363" s="42"/>
      <c r="K363" s="42"/>
      <c r="L363" s="46"/>
      <c r="M363" s="231"/>
      <c r="N363" s="232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180</v>
      </c>
      <c r="AU363" s="19" t="s">
        <v>84</v>
      </c>
    </row>
    <row r="364" s="2" customFormat="1">
      <c r="A364" s="40"/>
      <c r="B364" s="41"/>
      <c r="C364" s="42"/>
      <c r="D364" s="265" t="s">
        <v>218</v>
      </c>
      <c r="E364" s="42"/>
      <c r="F364" s="266" t="s">
        <v>532</v>
      </c>
      <c r="G364" s="42"/>
      <c r="H364" s="42"/>
      <c r="I364" s="230"/>
      <c r="J364" s="42"/>
      <c r="K364" s="42"/>
      <c r="L364" s="46"/>
      <c r="M364" s="231"/>
      <c r="N364" s="232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218</v>
      </c>
      <c r="AU364" s="19" t="s">
        <v>84</v>
      </c>
    </row>
    <row r="365" s="2" customFormat="1">
      <c r="A365" s="40"/>
      <c r="B365" s="41"/>
      <c r="C365" s="42"/>
      <c r="D365" s="228" t="s">
        <v>478</v>
      </c>
      <c r="E365" s="42"/>
      <c r="F365" s="278" t="s">
        <v>533</v>
      </c>
      <c r="G365" s="42"/>
      <c r="H365" s="42"/>
      <c r="I365" s="230"/>
      <c r="J365" s="42"/>
      <c r="K365" s="42"/>
      <c r="L365" s="46"/>
      <c r="M365" s="231"/>
      <c r="N365" s="232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478</v>
      </c>
      <c r="AU365" s="19" t="s">
        <v>84</v>
      </c>
    </row>
    <row r="366" s="12" customFormat="1" ht="22.8" customHeight="1">
      <c r="A366" s="12"/>
      <c r="B366" s="199"/>
      <c r="C366" s="200"/>
      <c r="D366" s="201" t="s">
        <v>73</v>
      </c>
      <c r="E366" s="213" t="s">
        <v>534</v>
      </c>
      <c r="F366" s="213" t="s">
        <v>535</v>
      </c>
      <c r="G366" s="200"/>
      <c r="H366" s="200"/>
      <c r="I366" s="203"/>
      <c r="J366" s="214">
        <f>BK366</f>
        <v>0</v>
      </c>
      <c r="K366" s="200"/>
      <c r="L366" s="205"/>
      <c r="M366" s="206"/>
      <c r="N366" s="207"/>
      <c r="O366" s="207"/>
      <c r="P366" s="208">
        <f>SUM(P367:P374)</f>
        <v>0</v>
      </c>
      <c r="Q366" s="207"/>
      <c r="R366" s="208">
        <f>SUM(R367:R374)</f>
        <v>0</v>
      </c>
      <c r="S366" s="207"/>
      <c r="T366" s="209">
        <f>SUM(T367:T374)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0" t="s">
        <v>195</v>
      </c>
      <c r="AT366" s="211" t="s">
        <v>73</v>
      </c>
      <c r="AU366" s="211" t="s">
        <v>82</v>
      </c>
      <c r="AY366" s="210" t="s">
        <v>171</v>
      </c>
      <c r="BK366" s="212">
        <f>SUM(BK367:BK374)</f>
        <v>0</v>
      </c>
    </row>
    <row r="367" s="2" customFormat="1" ht="16.5" customHeight="1">
      <c r="A367" s="40"/>
      <c r="B367" s="41"/>
      <c r="C367" s="215" t="s">
        <v>536</v>
      </c>
      <c r="D367" s="215" t="s">
        <v>174</v>
      </c>
      <c r="E367" s="216" t="s">
        <v>537</v>
      </c>
      <c r="F367" s="217" t="s">
        <v>538</v>
      </c>
      <c r="G367" s="218" t="s">
        <v>500</v>
      </c>
      <c r="H367" s="219">
        <v>1</v>
      </c>
      <c r="I367" s="220"/>
      <c r="J367" s="221">
        <f>ROUND(I367*H367,2)</f>
        <v>0</v>
      </c>
      <c r="K367" s="217" t="s">
        <v>215</v>
      </c>
      <c r="L367" s="46"/>
      <c r="M367" s="222" t="s">
        <v>19</v>
      </c>
      <c r="N367" s="223" t="s">
        <v>45</v>
      </c>
      <c r="O367" s="86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6" t="s">
        <v>501</v>
      </c>
      <c r="AT367" s="226" t="s">
        <v>174</v>
      </c>
      <c r="AU367" s="226" t="s">
        <v>84</v>
      </c>
      <c r="AY367" s="19" t="s">
        <v>171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9" t="s">
        <v>82</v>
      </c>
      <c r="BK367" s="227">
        <f>ROUND(I367*H367,2)</f>
        <v>0</v>
      </c>
      <c r="BL367" s="19" t="s">
        <v>501</v>
      </c>
      <c r="BM367" s="226" t="s">
        <v>539</v>
      </c>
    </row>
    <row r="368" s="2" customFormat="1">
      <c r="A368" s="40"/>
      <c r="B368" s="41"/>
      <c r="C368" s="42"/>
      <c r="D368" s="228" t="s">
        <v>180</v>
      </c>
      <c r="E368" s="42"/>
      <c r="F368" s="229" t="s">
        <v>538</v>
      </c>
      <c r="G368" s="42"/>
      <c r="H368" s="42"/>
      <c r="I368" s="230"/>
      <c r="J368" s="42"/>
      <c r="K368" s="42"/>
      <c r="L368" s="46"/>
      <c r="M368" s="231"/>
      <c r="N368" s="232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180</v>
      </c>
      <c r="AU368" s="19" t="s">
        <v>84</v>
      </c>
    </row>
    <row r="369" s="2" customFormat="1">
      <c r="A369" s="40"/>
      <c r="B369" s="41"/>
      <c r="C369" s="42"/>
      <c r="D369" s="265" t="s">
        <v>218</v>
      </c>
      <c r="E369" s="42"/>
      <c r="F369" s="266" t="s">
        <v>540</v>
      </c>
      <c r="G369" s="42"/>
      <c r="H369" s="42"/>
      <c r="I369" s="230"/>
      <c r="J369" s="42"/>
      <c r="K369" s="42"/>
      <c r="L369" s="46"/>
      <c r="M369" s="231"/>
      <c r="N369" s="232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218</v>
      </c>
      <c r="AU369" s="19" t="s">
        <v>84</v>
      </c>
    </row>
    <row r="370" s="2" customFormat="1">
      <c r="A370" s="40"/>
      <c r="B370" s="41"/>
      <c r="C370" s="42"/>
      <c r="D370" s="228" t="s">
        <v>478</v>
      </c>
      <c r="E370" s="42"/>
      <c r="F370" s="278" t="s">
        <v>541</v>
      </c>
      <c r="G370" s="42"/>
      <c r="H370" s="42"/>
      <c r="I370" s="230"/>
      <c r="J370" s="42"/>
      <c r="K370" s="42"/>
      <c r="L370" s="46"/>
      <c r="M370" s="231"/>
      <c r="N370" s="232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478</v>
      </c>
      <c r="AU370" s="19" t="s">
        <v>84</v>
      </c>
    </row>
    <row r="371" s="13" customFormat="1">
      <c r="A371" s="13"/>
      <c r="B371" s="233"/>
      <c r="C371" s="234"/>
      <c r="D371" s="228" t="s">
        <v>181</v>
      </c>
      <c r="E371" s="235" t="s">
        <v>19</v>
      </c>
      <c r="F371" s="236" t="s">
        <v>542</v>
      </c>
      <c r="G371" s="234"/>
      <c r="H371" s="235" t="s">
        <v>19</v>
      </c>
      <c r="I371" s="237"/>
      <c r="J371" s="234"/>
      <c r="K371" s="234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181</v>
      </c>
      <c r="AU371" s="242" t="s">
        <v>84</v>
      </c>
      <c r="AV371" s="13" t="s">
        <v>82</v>
      </c>
      <c r="AW371" s="13" t="s">
        <v>35</v>
      </c>
      <c r="AX371" s="13" t="s">
        <v>74</v>
      </c>
      <c r="AY371" s="242" t="s">
        <v>171</v>
      </c>
    </row>
    <row r="372" s="14" customFormat="1">
      <c r="A372" s="14"/>
      <c r="B372" s="243"/>
      <c r="C372" s="244"/>
      <c r="D372" s="228" t="s">
        <v>181</v>
      </c>
      <c r="E372" s="245" t="s">
        <v>19</v>
      </c>
      <c r="F372" s="246" t="s">
        <v>82</v>
      </c>
      <c r="G372" s="244"/>
      <c r="H372" s="247">
        <v>1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181</v>
      </c>
      <c r="AU372" s="253" t="s">
        <v>84</v>
      </c>
      <c r="AV372" s="14" t="s">
        <v>84</v>
      </c>
      <c r="AW372" s="14" t="s">
        <v>35</v>
      </c>
      <c r="AX372" s="14" t="s">
        <v>82</v>
      </c>
      <c r="AY372" s="253" t="s">
        <v>171</v>
      </c>
    </row>
    <row r="373" s="2" customFormat="1" ht="16.5" customHeight="1">
      <c r="A373" s="40"/>
      <c r="B373" s="41"/>
      <c r="C373" s="215" t="s">
        <v>543</v>
      </c>
      <c r="D373" s="215" t="s">
        <v>174</v>
      </c>
      <c r="E373" s="216" t="s">
        <v>544</v>
      </c>
      <c r="F373" s="217" t="s">
        <v>545</v>
      </c>
      <c r="G373" s="218" t="s">
        <v>500</v>
      </c>
      <c r="H373" s="219">
        <v>1</v>
      </c>
      <c r="I373" s="220"/>
      <c r="J373" s="221">
        <f>ROUND(I373*H373,2)</f>
        <v>0</v>
      </c>
      <c r="K373" s="217" t="s">
        <v>19</v>
      </c>
      <c r="L373" s="46"/>
      <c r="M373" s="222" t="s">
        <v>19</v>
      </c>
      <c r="N373" s="223" t="s">
        <v>45</v>
      </c>
      <c r="O373" s="86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6" t="s">
        <v>501</v>
      </c>
      <c r="AT373" s="226" t="s">
        <v>174</v>
      </c>
      <c r="AU373" s="226" t="s">
        <v>84</v>
      </c>
      <c r="AY373" s="19" t="s">
        <v>171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82</v>
      </c>
      <c r="BK373" s="227">
        <f>ROUND(I373*H373,2)</f>
        <v>0</v>
      </c>
      <c r="BL373" s="19" t="s">
        <v>501</v>
      </c>
      <c r="BM373" s="226" t="s">
        <v>546</v>
      </c>
    </row>
    <row r="374" s="2" customFormat="1">
      <c r="A374" s="40"/>
      <c r="B374" s="41"/>
      <c r="C374" s="42"/>
      <c r="D374" s="228" t="s">
        <v>180</v>
      </c>
      <c r="E374" s="42"/>
      <c r="F374" s="229" t="s">
        <v>545</v>
      </c>
      <c r="G374" s="42"/>
      <c r="H374" s="42"/>
      <c r="I374" s="230"/>
      <c r="J374" s="42"/>
      <c r="K374" s="42"/>
      <c r="L374" s="46"/>
      <c r="M374" s="279"/>
      <c r="N374" s="280"/>
      <c r="O374" s="281"/>
      <c r="P374" s="281"/>
      <c r="Q374" s="281"/>
      <c r="R374" s="281"/>
      <c r="S374" s="281"/>
      <c r="T374" s="282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180</v>
      </c>
      <c r="AU374" s="19" t="s">
        <v>84</v>
      </c>
    </row>
    <row r="375" s="2" customFormat="1" ht="6.96" customHeight="1">
      <c r="A375" s="40"/>
      <c r="B375" s="61"/>
      <c r="C375" s="62"/>
      <c r="D375" s="62"/>
      <c r="E375" s="62"/>
      <c r="F375" s="62"/>
      <c r="G375" s="62"/>
      <c r="H375" s="62"/>
      <c r="I375" s="62"/>
      <c r="J375" s="62"/>
      <c r="K375" s="62"/>
      <c r="L375" s="46"/>
      <c r="M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</row>
  </sheetData>
  <sheetProtection sheet="1" autoFilter="0" formatColumns="0" formatRows="0" objects="1" scenarios="1" spinCount="100000" saltValue="J+f8bKv00zdofzQ2HiKBcxe3l0bmoYSt+ycax6LCoOu9L1as91pApy1oKCPsEgS+z2lcwXpmg19dcuSQd1mAvQ==" hashValue="WV//mf9Rp75ItUkVF6e1N+EmYpudoirLhUNXSJNG/GfpBzN7BJvRj2JU+e8bXnj7Qm0CNzNEQs0l0E1G3rjwjw==" algorithmName="SHA-512" password="CC35"/>
  <autoFilter ref="C102:K374"/>
  <mergeCells count="9">
    <mergeCell ref="E7:H7"/>
    <mergeCell ref="E9:H9"/>
    <mergeCell ref="E18:H18"/>
    <mergeCell ref="E27:H27"/>
    <mergeCell ref="E48:H48"/>
    <mergeCell ref="E50:H50"/>
    <mergeCell ref="E93:H93"/>
    <mergeCell ref="E95:H95"/>
    <mergeCell ref="L2:V2"/>
  </mergeCells>
  <hyperlinks>
    <hyperlink ref="F129" r:id="rId1" display="https://podminky.urs.cz/item/CS_URS_2022_01/965043331"/>
    <hyperlink ref="F180" r:id="rId2" display="https://podminky.urs.cz/item/CS_URS_2022_01/981011313"/>
    <hyperlink ref="F185" r:id="rId3" display="https://podminky.urs.cz/item/CS_URS_2022_01/981331111"/>
    <hyperlink ref="F227" r:id="rId4" display="https://podminky.urs.cz/item/CS_URS_2022_01/711131811"/>
    <hyperlink ref="F246" r:id="rId5" display="https://podminky.urs.cz/item/CS_URS_2022_01/762343811"/>
    <hyperlink ref="F254" r:id="rId6" display="https://podminky.urs.cz/item/CS_URS_2022_01/762711810"/>
    <hyperlink ref="F265" r:id="rId7" display="https://podminky.urs.cz/item/CS_URS_2022_01/764002851"/>
    <hyperlink ref="F289" r:id="rId8" display="https://podminky.urs.cz/item/CS_URS_2022_01/765151801"/>
    <hyperlink ref="F332" r:id="rId9" display="https://podminky.urs.cz/item/CS_URS_2022_01/21819040R"/>
    <hyperlink ref="F350" r:id="rId10" display="https://podminky.urs.cz/item/CS_URS_2022_01/023002000"/>
    <hyperlink ref="F359" r:id="rId11" display="https://podminky.urs.cz/item/CS_URS_2022_01/042903000"/>
    <hyperlink ref="F364" r:id="rId12" display="https://podminky.urs.cz/item/CS_URS_2022_01/062002000"/>
    <hyperlink ref="F369" r:id="rId13" display="https://podminky.urs.cz/item/CS_URS_2022_01/0910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125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SPŠ a SOU Pelhřimov – Rekonstrukce dílen Křemešnická</v>
      </c>
      <c r="F7" s="145"/>
      <c r="G7" s="145"/>
      <c r="H7" s="145"/>
      <c r="L7" s="22"/>
    </row>
    <row r="8" s="1" customFormat="1" ht="12" customHeight="1">
      <c r="B8" s="22"/>
      <c r="D8" s="145" t="s">
        <v>126</v>
      </c>
      <c r="L8" s="22"/>
    </row>
    <row r="9" s="2" customFormat="1" ht="16.5" customHeight="1">
      <c r="A9" s="40"/>
      <c r="B9" s="46"/>
      <c r="C9" s="40"/>
      <c r="D9" s="40"/>
      <c r="E9" s="146" t="s">
        <v>547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548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549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14. 1. 2022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32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5" t="s">
        <v>28</v>
      </c>
      <c r="J23" s="135" t="s">
        <v>34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37</v>
      </c>
      <c r="F26" s="40"/>
      <c r="G26" s="40"/>
      <c r="H26" s="40"/>
      <c r="I26" s="145" t="s">
        <v>28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38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50"/>
      <c r="B29" s="151"/>
      <c r="C29" s="150"/>
      <c r="D29" s="150"/>
      <c r="E29" s="152" t="s">
        <v>39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40</v>
      </c>
      <c r="E32" s="40"/>
      <c r="F32" s="40"/>
      <c r="G32" s="40"/>
      <c r="H32" s="40"/>
      <c r="I32" s="40"/>
      <c r="J32" s="156">
        <f>ROUND(J111,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42</v>
      </c>
      <c r="G34" s="40"/>
      <c r="H34" s="40"/>
      <c r="I34" s="157" t="s">
        <v>41</v>
      </c>
      <c r="J34" s="157" t="s">
        <v>43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44</v>
      </c>
      <c r="E35" s="145" t="s">
        <v>45</v>
      </c>
      <c r="F35" s="159">
        <f>ROUND((SUM(BE111:BE1743)),  2)</f>
        <v>0</v>
      </c>
      <c r="G35" s="40"/>
      <c r="H35" s="40"/>
      <c r="I35" s="160">
        <v>0.20999999999999999</v>
      </c>
      <c r="J35" s="159">
        <f>ROUND(((SUM(BE111:BE1743))*I35),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46</v>
      </c>
      <c r="F36" s="159">
        <f>ROUND((SUM(BF111:BF1743)),  2)</f>
        <v>0</v>
      </c>
      <c r="G36" s="40"/>
      <c r="H36" s="40"/>
      <c r="I36" s="160">
        <v>0.14999999999999999</v>
      </c>
      <c r="J36" s="159">
        <f>ROUND(((SUM(BF111:BF1743))*I36),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ROUND((SUM(BG111:BG1743)),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48</v>
      </c>
      <c r="F38" s="159">
        <f>ROUND((SUM(BH111:BH1743)),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ROUND((SUM(BI111:BI1743)),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128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SPŠ a SOU Pelhřimov – Rekonstrukce dílen Křemešnická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547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548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A - Stavební řešení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Obec Pelhřimov [547492] </v>
      </c>
      <c r="G56" s="42"/>
      <c r="H56" s="42"/>
      <c r="I56" s="34" t="s">
        <v>23</v>
      </c>
      <c r="J56" s="74" t="str">
        <f>IF(J14="","",J14)</f>
        <v>14. 1. 2022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Vysočina, Žižkova 1882/57, 586 01 Jihlava</v>
      </c>
      <c r="G58" s="42"/>
      <c r="H58" s="42"/>
      <c r="I58" s="34" t="s">
        <v>31</v>
      </c>
      <c r="J58" s="38" t="str">
        <f>E23</f>
        <v>INVENTE s.r.o., Žerotínova 483/1, 370 04 České Bud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129</v>
      </c>
      <c r="D61" s="174"/>
      <c r="E61" s="174"/>
      <c r="F61" s="174"/>
      <c r="G61" s="174"/>
      <c r="H61" s="174"/>
      <c r="I61" s="174"/>
      <c r="J61" s="175" t="s">
        <v>130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72</v>
      </c>
      <c r="D63" s="42"/>
      <c r="E63" s="42"/>
      <c r="F63" s="42"/>
      <c r="G63" s="42"/>
      <c r="H63" s="42"/>
      <c r="I63" s="42"/>
      <c r="J63" s="104">
        <f>J111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131</v>
      </c>
    </row>
    <row r="64" s="9" customFormat="1" ht="24.96" customHeight="1">
      <c r="A64" s="9"/>
      <c r="B64" s="177"/>
      <c r="C64" s="178"/>
      <c r="D64" s="179" t="s">
        <v>132</v>
      </c>
      <c r="E64" s="180"/>
      <c r="F64" s="180"/>
      <c r="G64" s="180"/>
      <c r="H64" s="180"/>
      <c r="I64" s="180"/>
      <c r="J64" s="181">
        <f>J112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550</v>
      </c>
      <c r="E65" s="185"/>
      <c r="F65" s="185"/>
      <c r="G65" s="185"/>
      <c r="H65" s="185"/>
      <c r="I65" s="185"/>
      <c r="J65" s="186">
        <f>J113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551</v>
      </c>
      <c r="E66" s="185"/>
      <c r="F66" s="185"/>
      <c r="G66" s="185"/>
      <c r="H66" s="185"/>
      <c r="I66" s="185"/>
      <c r="J66" s="186">
        <f>J148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552</v>
      </c>
      <c r="E67" s="185"/>
      <c r="F67" s="185"/>
      <c r="G67" s="185"/>
      <c r="H67" s="185"/>
      <c r="I67" s="185"/>
      <c r="J67" s="186">
        <f>J255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553</v>
      </c>
      <c r="E68" s="185"/>
      <c r="F68" s="185"/>
      <c r="G68" s="185"/>
      <c r="H68" s="185"/>
      <c r="I68" s="185"/>
      <c r="J68" s="186">
        <f>J571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554</v>
      </c>
      <c r="E69" s="185"/>
      <c r="F69" s="185"/>
      <c r="G69" s="185"/>
      <c r="H69" s="185"/>
      <c r="I69" s="185"/>
      <c r="J69" s="186">
        <f>J730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133</v>
      </c>
      <c r="E70" s="185"/>
      <c r="F70" s="185"/>
      <c r="G70" s="185"/>
      <c r="H70" s="185"/>
      <c r="I70" s="185"/>
      <c r="J70" s="186">
        <f>J855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134</v>
      </c>
      <c r="E71" s="185"/>
      <c r="F71" s="185"/>
      <c r="G71" s="185"/>
      <c r="H71" s="185"/>
      <c r="I71" s="185"/>
      <c r="J71" s="186">
        <f>J949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555</v>
      </c>
      <c r="E72" s="185"/>
      <c r="F72" s="185"/>
      <c r="G72" s="185"/>
      <c r="H72" s="185"/>
      <c r="I72" s="185"/>
      <c r="J72" s="186">
        <f>J960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7"/>
      <c r="C73" s="178"/>
      <c r="D73" s="179" t="s">
        <v>135</v>
      </c>
      <c r="E73" s="180"/>
      <c r="F73" s="180"/>
      <c r="G73" s="180"/>
      <c r="H73" s="180"/>
      <c r="I73" s="180"/>
      <c r="J73" s="181">
        <f>J964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3"/>
      <c r="C74" s="127"/>
      <c r="D74" s="184" t="s">
        <v>136</v>
      </c>
      <c r="E74" s="185"/>
      <c r="F74" s="185"/>
      <c r="G74" s="185"/>
      <c r="H74" s="185"/>
      <c r="I74" s="185"/>
      <c r="J74" s="186">
        <f>J965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137</v>
      </c>
      <c r="E75" s="185"/>
      <c r="F75" s="185"/>
      <c r="G75" s="185"/>
      <c r="H75" s="185"/>
      <c r="I75" s="185"/>
      <c r="J75" s="186">
        <f>J1012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556</v>
      </c>
      <c r="E76" s="185"/>
      <c r="F76" s="185"/>
      <c r="G76" s="185"/>
      <c r="H76" s="185"/>
      <c r="I76" s="185"/>
      <c r="J76" s="186">
        <f>J1070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557</v>
      </c>
      <c r="E77" s="185"/>
      <c r="F77" s="185"/>
      <c r="G77" s="185"/>
      <c r="H77" s="185"/>
      <c r="I77" s="185"/>
      <c r="J77" s="186">
        <f>J1140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139</v>
      </c>
      <c r="E78" s="185"/>
      <c r="F78" s="185"/>
      <c r="G78" s="185"/>
      <c r="H78" s="185"/>
      <c r="I78" s="185"/>
      <c r="J78" s="186">
        <f>J1147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558</v>
      </c>
      <c r="E79" s="185"/>
      <c r="F79" s="185"/>
      <c r="G79" s="185"/>
      <c r="H79" s="185"/>
      <c r="I79" s="185"/>
      <c r="J79" s="186">
        <f>J1213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140</v>
      </c>
      <c r="E80" s="185"/>
      <c r="F80" s="185"/>
      <c r="G80" s="185"/>
      <c r="H80" s="185"/>
      <c r="I80" s="185"/>
      <c r="J80" s="186">
        <f>J1253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141</v>
      </c>
      <c r="E81" s="185"/>
      <c r="F81" s="185"/>
      <c r="G81" s="185"/>
      <c r="H81" s="185"/>
      <c r="I81" s="185"/>
      <c r="J81" s="186">
        <f>J1327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7"/>
      <c r="D82" s="184" t="s">
        <v>559</v>
      </c>
      <c r="E82" s="185"/>
      <c r="F82" s="185"/>
      <c r="G82" s="185"/>
      <c r="H82" s="185"/>
      <c r="I82" s="185"/>
      <c r="J82" s="186">
        <f>J1340</f>
        <v>0</v>
      </c>
      <c r="K82" s="127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7"/>
      <c r="D83" s="184" t="s">
        <v>560</v>
      </c>
      <c r="E83" s="185"/>
      <c r="F83" s="185"/>
      <c r="G83" s="185"/>
      <c r="H83" s="185"/>
      <c r="I83" s="185"/>
      <c r="J83" s="186">
        <f>J1472</f>
        <v>0</v>
      </c>
      <c r="K83" s="127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7"/>
      <c r="D84" s="184" t="s">
        <v>142</v>
      </c>
      <c r="E84" s="185"/>
      <c r="F84" s="185"/>
      <c r="G84" s="185"/>
      <c r="H84" s="185"/>
      <c r="I84" s="185"/>
      <c r="J84" s="186">
        <f>J1554</f>
        <v>0</v>
      </c>
      <c r="K84" s="127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7"/>
      <c r="D85" s="184" t="s">
        <v>143</v>
      </c>
      <c r="E85" s="185"/>
      <c r="F85" s="185"/>
      <c r="G85" s="185"/>
      <c r="H85" s="185"/>
      <c r="I85" s="185"/>
      <c r="J85" s="186">
        <f>J1596</f>
        <v>0</v>
      </c>
      <c r="K85" s="127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7"/>
      <c r="D86" s="184" t="s">
        <v>144</v>
      </c>
      <c r="E86" s="185"/>
      <c r="F86" s="185"/>
      <c r="G86" s="185"/>
      <c r="H86" s="185"/>
      <c r="I86" s="185"/>
      <c r="J86" s="186">
        <f>J1650</f>
        <v>0</v>
      </c>
      <c r="K86" s="127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3"/>
      <c r="C87" s="127"/>
      <c r="D87" s="184" t="s">
        <v>561</v>
      </c>
      <c r="E87" s="185"/>
      <c r="F87" s="185"/>
      <c r="G87" s="185"/>
      <c r="H87" s="185"/>
      <c r="I87" s="185"/>
      <c r="J87" s="186">
        <f>J1722</f>
        <v>0</v>
      </c>
      <c r="K87" s="127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9" customFormat="1" ht="24.96" customHeight="1">
      <c r="A88" s="9"/>
      <c r="B88" s="177"/>
      <c r="C88" s="178"/>
      <c r="D88" s="179" t="s">
        <v>146</v>
      </c>
      <c r="E88" s="180"/>
      <c r="F88" s="180"/>
      <c r="G88" s="180"/>
      <c r="H88" s="180"/>
      <c r="I88" s="180"/>
      <c r="J88" s="181">
        <f>J1731</f>
        <v>0</v>
      </c>
      <c r="K88" s="178"/>
      <c r="L88" s="182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10" customFormat="1" ht="19.92" customHeight="1">
      <c r="A89" s="10"/>
      <c r="B89" s="183"/>
      <c r="C89" s="127"/>
      <c r="D89" s="184" t="s">
        <v>562</v>
      </c>
      <c r="E89" s="185"/>
      <c r="F89" s="185"/>
      <c r="G89" s="185"/>
      <c r="H89" s="185"/>
      <c r="I89" s="185"/>
      <c r="J89" s="186">
        <f>J1732</f>
        <v>0</v>
      </c>
      <c r="K89" s="127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2" customFormat="1" ht="21.84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5" s="2" customFormat="1" ht="6.96" customHeight="1">
      <c r="A95" s="40"/>
      <c r="B95" s="63"/>
      <c r="C95" s="64"/>
      <c r="D95" s="64"/>
      <c r="E95" s="64"/>
      <c r="F95" s="64"/>
      <c r="G95" s="64"/>
      <c r="H95" s="64"/>
      <c r="I95" s="64"/>
      <c r="J95" s="64"/>
      <c r="K95" s="64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4.96" customHeight="1">
      <c r="A96" s="40"/>
      <c r="B96" s="41"/>
      <c r="C96" s="25" t="s">
        <v>156</v>
      </c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16</v>
      </c>
      <c r="D98" s="42"/>
      <c r="E98" s="42"/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6.5" customHeight="1">
      <c r="A99" s="40"/>
      <c r="B99" s="41"/>
      <c r="C99" s="42"/>
      <c r="D99" s="42"/>
      <c r="E99" s="172" t="str">
        <f>E7</f>
        <v>SPŠ a SOU Pelhřimov – Rekonstrukce dílen Křemešnická</v>
      </c>
      <c r="F99" s="34"/>
      <c r="G99" s="34"/>
      <c r="H99" s="34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" customFormat="1" ht="12" customHeight="1">
      <c r="B100" s="23"/>
      <c r="C100" s="34" t="s">
        <v>126</v>
      </c>
      <c r="D100" s="24"/>
      <c r="E100" s="24"/>
      <c r="F100" s="24"/>
      <c r="G100" s="24"/>
      <c r="H100" s="24"/>
      <c r="I100" s="24"/>
      <c r="J100" s="24"/>
      <c r="K100" s="24"/>
      <c r="L100" s="22"/>
    </row>
    <row r="101" s="2" customFormat="1" ht="16.5" customHeight="1">
      <c r="A101" s="40"/>
      <c r="B101" s="41"/>
      <c r="C101" s="42"/>
      <c r="D101" s="42"/>
      <c r="E101" s="172" t="s">
        <v>547</v>
      </c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548</v>
      </c>
      <c r="D102" s="42"/>
      <c r="E102" s="42"/>
      <c r="F102" s="42"/>
      <c r="G102" s="42"/>
      <c r="H102" s="42"/>
      <c r="I102" s="42"/>
      <c r="J102" s="42"/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6.5" customHeight="1">
      <c r="A103" s="40"/>
      <c r="B103" s="41"/>
      <c r="C103" s="42"/>
      <c r="D103" s="42"/>
      <c r="E103" s="71" t="str">
        <f>E11</f>
        <v>A - Stavební řešení</v>
      </c>
      <c r="F103" s="42"/>
      <c r="G103" s="42"/>
      <c r="H103" s="42"/>
      <c r="I103" s="42"/>
      <c r="J103" s="42"/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2" customHeight="1">
      <c r="A105" s="40"/>
      <c r="B105" s="41"/>
      <c r="C105" s="34" t="s">
        <v>21</v>
      </c>
      <c r="D105" s="42"/>
      <c r="E105" s="42"/>
      <c r="F105" s="29" t="str">
        <f>F14</f>
        <v xml:space="preserve"> Obec Pelhřimov [547492] </v>
      </c>
      <c r="G105" s="42"/>
      <c r="H105" s="42"/>
      <c r="I105" s="34" t="s">
        <v>23</v>
      </c>
      <c r="J105" s="74" t="str">
        <f>IF(J14="","",J14)</f>
        <v>14. 1. 2022</v>
      </c>
      <c r="K105" s="42"/>
      <c r="L105" s="147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147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40.05" customHeight="1">
      <c r="A107" s="40"/>
      <c r="B107" s="41"/>
      <c r="C107" s="34" t="s">
        <v>25</v>
      </c>
      <c r="D107" s="42"/>
      <c r="E107" s="42"/>
      <c r="F107" s="29" t="str">
        <f>E17</f>
        <v>Kraj Vysočina, Žižkova 1882/57, 586 01 Jihlava</v>
      </c>
      <c r="G107" s="42"/>
      <c r="H107" s="42"/>
      <c r="I107" s="34" t="s">
        <v>31</v>
      </c>
      <c r="J107" s="38" t="str">
        <f>E23</f>
        <v>INVENTE s.r.o., Žerotínova 483/1, 370 04 České Bud</v>
      </c>
      <c r="K107" s="42"/>
      <c r="L107" s="147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5.15" customHeight="1">
      <c r="A108" s="40"/>
      <c r="B108" s="41"/>
      <c r="C108" s="34" t="s">
        <v>29</v>
      </c>
      <c r="D108" s="42"/>
      <c r="E108" s="42"/>
      <c r="F108" s="29" t="str">
        <f>IF(E20="","",E20)</f>
        <v>Vyplň údaj</v>
      </c>
      <c r="G108" s="42"/>
      <c r="H108" s="42"/>
      <c r="I108" s="34" t="s">
        <v>36</v>
      </c>
      <c r="J108" s="38" t="str">
        <f>E26</f>
        <v xml:space="preserve"> </v>
      </c>
      <c r="K108" s="42"/>
      <c r="L108" s="147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0.32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147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1" customFormat="1" ht="29.28" customHeight="1">
      <c r="A110" s="188"/>
      <c r="B110" s="189"/>
      <c r="C110" s="190" t="s">
        <v>157</v>
      </c>
      <c r="D110" s="191" t="s">
        <v>59</v>
      </c>
      <c r="E110" s="191" t="s">
        <v>55</v>
      </c>
      <c r="F110" s="191" t="s">
        <v>56</v>
      </c>
      <c r="G110" s="191" t="s">
        <v>158</v>
      </c>
      <c r="H110" s="191" t="s">
        <v>159</v>
      </c>
      <c r="I110" s="191" t="s">
        <v>160</v>
      </c>
      <c r="J110" s="191" t="s">
        <v>130</v>
      </c>
      <c r="K110" s="192" t="s">
        <v>161</v>
      </c>
      <c r="L110" s="193"/>
      <c r="M110" s="94" t="s">
        <v>19</v>
      </c>
      <c r="N110" s="95" t="s">
        <v>44</v>
      </c>
      <c r="O110" s="95" t="s">
        <v>162</v>
      </c>
      <c r="P110" s="95" t="s">
        <v>163</v>
      </c>
      <c r="Q110" s="95" t="s">
        <v>164</v>
      </c>
      <c r="R110" s="95" t="s">
        <v>165</v>
      </c>
      <c r="S110" s="95" t="s">
        <v>166</v>
      </c>
      <c r="T110" s="96" t="s">
        <v>167</v>
      </c>
      <c r="U110" s="188"/>
      <c r="V110" s="188"/>
      <c r="W110" s="188"/>
      <c r="X110" s="188"/>
      <c r="Y110" s="188"/>
      <c r="Z110" s="188"/>
      <c r="AA110" s="188"/>
      <c r="AB110" s="188"/>
      <c r="AC110" s="188"/>
      <c r="AD110" s="188"/>
      <c r="AE110" s="188"/>
    </row>
    <row r="111" s="2" customFormat="1" ht="22.8" customHeight="1">
      <c r="A111" s="40"/>
      <c r="B111" s="41"/>
      <c r="C111" s="101" t="s">
        <v>168</v>
      </c>
      <c r="D111" s="42"/>
      <c r="E111" s="42"/>
      <c r="F111" s="42"/>
      <c r="G111" s="42"/>
      <c r="H111" s="42"/>
      <c r="I111" s="42"/>
      <c r="J111" s="194">
        <f>BK111</f>
        <v>0</v>
      </c>
      <c r="K111" s="42"/>
      <c r="L111" s="46"/>
      <c r="M111" s="97"/>
      <c r="N111" s="195"/>
      <c r="O111" s="98"/>
      <c r="P111" s="196">
        <f>P112+P964+P1731</f>
        <v>0</v>
      </c>
      <c r="Q111" s="98"/>
      <c r="R111" s="196">
        <f>R112+R964+R1731</f>
        <v>2167.5105040758253</v>
      </c>
      <c r="S111" s="98"/>
      <c r="T111" s="197">
        <f>T112+T964+T1731</f>
        <v>44.139035399999997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73</v>
      </c>
      <c r="AU111" s="19" t="s">
        <v>131</v>
      </c>
      <c r="BK111" s="198">
        <f>BK112+BK964+BK1731</f>
        <v>0</v>
      </c>
    </row>
    <row r="112" s="12" customFormat="1" ht="25.92" customHeight="1">
      <c r="A112" s="12"/>
      <c r="B112" s="199"/>
      <c r="C112" s="200"/>
      <c r="D112" s="201" t="s">
        <v>73</v>
      </c>
      <c r="E112" s="202" t="s">
        <v>169</v>
      </c>
      <c r="F112" s="202" t="s">
        <v>170</v>
      </c>
      <c r="G112" s="200"/>
      <c r="H112" s="200"/>
      <c r="I112" s="203"/>
      <c r="J112" s="204">
        <f>BK112</f>
        <v>0</v>
      </c>
      <c r="K112" s="200"/>
      <c r="L112" s="205"/>
      <c r="M112" s="206"/>
      <c r="N112" s="207"/>
      <c r="O112" s="207"/>
      <c r="P112" s="208">
        <f>P113+P148+P255+P571+P730+P855+P949+P960</f>
        <v>0</v>
      </c>
      <c r="Q112" s="207"/>
      <c r="R112" s="208">
        <f>R113+R148+R255+R571+R730+R855+R949+R960</f>
        <v>2100.0210317938804</v>
      </c>
      <c r="S112" s="207"/>
      <c r="T112" s="209">
        <f>T113+T148+T255+T571+T730+T855+T949+T960</f>
        <v>43.847445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0" t="s">
        <v>82</v>
      </c>
      <c r="AT112" s="211" t="s">
        <v>73</v>
      </c>
      <c r="AU112" s="211" t="s">
        <v>74</v>
      </c>
      <c r="AY112" s="210" t="s">
        <v>171</v>
      </c>
      <c r="BK112" s="212">
        <f>BK113+BK148+BK255+BK571+BK730+BK855+BK949+BK960</f>
        <v>0</v>
      </c>
    </row>
    <row r="113" s="12" customFormat="1" ht="22.8" customHeight="1">
      <c r="A113" s="12"/>
      <c r="B113" s="199"/>
      <c r="C113" s="200"/>
      <c r="D113" s="201" t="s">
        <v>73</v>
      </c>
      <c r="E113" s="213" t="s">
        <v>82</v>
      </c>
      <c r="F113" s="213" t="s">
        <v>563</v>
      </c>
      <c r="G113" s="200"/>
      <c r="H113" s="200"/>
      <c r="I113" s="203"/>
      <c r="J113" s="214">
        <f>BK113</f>
        <v>0</v>
      </c>
      <c r="K113" s="200"/>
      <c r="L113" s="205"/>
      <c r="M113" s="206"/>
      <c r="N113" s="207"/>
      <c r="O113" s="207"/>
      <c r="P113" s="208">
        <f>SUM(P114:P147)</f>
        <v>0</v>
      </c>
      <c r="Q113" s="207"/>
      <c r="R113" s="208">
        <f>SUM(R114:R147)</f>
        <v>0</v>
      </c>
      <c r="S113" s="207"/>
      <c r="T113" s="209">
        <f>SUM(T114:T147)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0" t="s">
        <v>82</v>
      </c>
      <c r="AT113" s="211" t="s">
        <v>73</v>
      </c>
      <c r="AU113" s="211" t="s">
        <v>82</v>
      </c>
      <c r="AY113" s="210" t="s">
        <v>171</v>
      </c>
      <c r="BK113" s="212">
        <f>SUM(BK114:BK147)</f>
        <v>0</v>
      </c>
    </row>
    <row r="114" s="2" customFormat="1" ht="21.75" customHeight="1">
      <c r="A114" s="40"/>
      <c r="B114" s="41"/>
      <c r="C114" s="215" t="s">
        <v>82</v>
      </c>
      <c r="D114" s="215" t="s">
        <v>174</v>
      </c>
      <c r="E114" s="216" t="s">
        <v>564</v>
      </c>
      <c r="F114" s="217" t="s">
        <v>565</v>
      </c>
      <c r="G114" s="218" t="s">
        <v>214</v>
      </c>
      <c r="H114" s="219">
        <v>460.80599999999998</v>
      </c>
      <c r="I114" s="220"/>
      <c r="J114" s="221">
        <f>ROUND(I114*H114,2)</f>
        <v>0</v>
      </c>
      <c r="K114" s="217" t="s">
        <v>215</v>
      </c>
      <c r="L114" s="46"/>
      <c r="M114" s="222" t="s">
        <v>19</v>
      </c>
      <c r="N114" s="223" t="s">
        <v>45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178</v>
      </c>
      <c r="AT114" s="226" t="s">
        <v>174</v>
      </c>
      <c r="AU114" s="226" t="s">
        <v>84</v>
      </c>
      <c r="AY114" s="19" t="s">
        <v>171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82</v>
      </c>
      <c r="BK114" s="227">
        <f>ROUND(I114*H114,2)</f>
        <v>0</v>
      </c>
      <c r="BL114" s="19" t="s">
        <v>178</v>
      </c>
      <c r="BM114" s="226" t="s">
        <v>84</v>
      </c>
    </row>
    <row r="115" s="2" customFormat="1">
      <c r="A115" s="40"/>
      <c r="B115" s="41"/>
      <c r="C115" s="42"/>
      <c r="D115" s="228" t="s">
        <v>180</v>
      </c>
      <c r="E115" s="42"/>
      <c r="F115" s="229" t="s">
        <v>566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180</v>
      </c>
      <c r="AU115" s="19" t="s">
        <v>84</v>
      </c>
    </row>
    <row r="116" s="2" customFormat="1">
      <c r="A116" s="40"/>
      <c r="B116" s="41"/>
      <c r="C116" s="42"/>
      <c r="D116" s="265" t="s">
        <v>218</v>
      </c>
      <c r="E116" s="42"/>
      <c r="F116" s="266" t="s">
        <v>567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218</v>
      </c>
      <c r="AU116" s="19" t="s">
        <v>84</v>
      </c>
    </row>
    <row r="117" s="14" customFormat="1">
      <c r="A117" s="14"/>
      <c r="B117" s="243"/>
      <c r="C117" s="244"/>
      <c r="D117" s="228" t="s">
        <v>181</v>
      </c>
      <c r="E117" s="245" t="s">
        <v>19</v>
      </c>
      <c r="F117" s="246" t="s">
        <v>568</v>
      </c>
      <c r="G117" s="244"/>
      <c r="H117" s="247">
        <v>460.80599999999998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181</v>
      </c>
      <c r="AU117" s="253" t="s">
        <v>84</v>
      </c>
      <c r="AV117" s="14" t="s">
        <v>84</v>
      </c>
      <c r="AW117" s="14" t="s">
        <v>35</v>
      </c>
      <c r="AX117" s="14" t="s">
        <v>74</v>
      </c>
      <c r="AY117" s="253" t="s">
        <v>171</v>
      </c>
    </row>
    <row r="118" s="15" customFormat="1">
      <c r="A118" s="15"/>
      <c r="B118" s="254"/>
      <c r="C118" s="255"/>
      <c r="D118" s="228" t="s">
        <v>181</v>
      </c>
      <c r="E118" s="256" t="s">
        <v>19</v>
      </c>
      <c r="F118" s="257" t="s">
        <v>184</v>
      </c>
      <c r="G118" s="255"/>
      <c r="H118" s="258">
        <v>460.80599999999998</v>
      </c>
      <c r="I118" s="259"/>
      <c r="J118" s="255"/>
      <c r="K118" s="255"/>
      <c r="L118" s="260"/>
      <c r="M118" s="261"/>
      <c r="N118" s="262"/>
      <c r="O118" s="262"/>
      <c r="P118" s="262"/>
      <c r="Q118" s="262"/>
      <c r="R118" s="262"/>
      <c r="S118" s="262"/>
      <c r="T118" s="263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4" t="s">
        <v>181</v>
      </c>
      <c r="AU118" s="264" t="s">
        <v>84</v>
      </c>
      <c r="AV118" s="15" t="s">
        <v>178</v>
      </c>
      <c r="AW118" s="15" t="s">
        <v>35</v>
      </c>
      <c r="AX118" s="15" t="s">
        <v>82</v>
      </c>
      <c r="AY118" s="264" t="s">
        <v>171</v>
      </c>
    </row>
    <row r="119" s="2" customFormat="1" ht="21.75" customHeight="1">
      <c r="A119" s="40"/>
      <c r="B119" s="41"/>
      <c r="C119" s="215" t="s">
        <v>84</v>
      </c>
      <c r="D119" s="215" t="s">
        <v>174</v>
      </c>
      <c r="E119" s="216" t="s">
        <v>569</v>
      </c>
      <c r="F119" s="217" t="s">
        <v>570</v>
      </c>
      <c r="G119" s="218" t="s">
        <v>214</v>
      </c>
      <c r="H119" s="219">
        <v>408.53899999999999</v>
      </c>
      <c r="I119" s="220"/>
      <c r="J119" s="221">
        <f>ROUND(I119*H119,2)</f>
        <v>0</v>
      </c>
      <c r="K119" s="217" t="s">
        <v>215</v>
      </c>
      <c r="L119" s="46"/>
      <c r="M119" s="222" t="s">
        <v>19</v>
      </c>
      <c r="N119" s="223" t="s">
        <v>45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178</v>
      </c>
      <c r="AT119" s="226" t="s">
        <v>174</v>
      </c>
      <c r="AU119" s="226" t="s">
        <v>84</v>
      </c>
      <c r="AY119" s="19" t="s">
        <v>171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82</v>
      </c>
      <c r="BK119" s="227">
        <f>ROUND(I119*H119,2)</f>
        <v>0</v>
      </c>
      <c r="BL119" s="19" t="s">
        <v>178</v>
      </c>
      <c r="BM119" s="226" t="s">
        <v>178</v>
      </c>
    </row>
    <row r="120" s="2" customFormat="1">
      <c r="A120" s="40"/>
      <c r="B120" s="41"/>
      <c r="C120" s="42"/>
      <c r="D120" s="228" t="s">
        <v>180</v>
      </c>
      <c r="E120" s="42"/>
      <c r="F120" s="229" t="s">
        <v>571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180</v>
      </c>
      <c r="AU120" s="19" t="s">
        <v>84</v>
      </c>
    </row>
    <row r="121" s="2" customFormat="1">
      <c r="A121" s="40"/>
      <c r="B121" s="41"/>
      <c r="C121" s="42"/>
      <c r="D121" s="265" t="s">
        <v>218</v>
      </c>
      <c r="E121" s="42"/>
      <c r="F121" s="266" t="s">
        <v>572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218</v>
      </c>
      <c r="AU121" s="19" t="s">
        <v>84</v>
      </c>
    </row>
    <row r="122" s="14" customFormat="1">
      <c r="A122" s="14"/>
      <c r="B122" s="243"/>
      <c r="C122" s="244"/>
      <c r="D122" s="228" t="s">
        <v>181</v>
      </c>
      <c r="E122" s="245" t="s">
        <v>19</v>
      </c>
      <c r="F122" s="246" t="s">
        <v>573</v>
      </c>
      <c r="G122" s="244"/>
      <c r="H122" s="247">
        <v>87.822999999999993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181</v>
      </c>
      <c r="AU122" s="253" t="s">
        <v>84</v>
      </c>
      <c r="AV122" s="14" t="s">
        <v>84</v>
      </c>
      <c r="AW122" s="14" t="s">
        <v>35</v>
      </c>
      <c r="AX122" s="14" t="s">
        <v>74</v>
      </c>
      <c r="AY122" s="253" t="s">
        <v>171</v>
      </c>
    </row>
    <row r="123" s="14" customFormat="1">
      <c r="A123" s="14"/>
      <c r="B123" s="243"/>
      <c r="C123" s="244"/>
      <c r="D123" s="228" t="s">
        <v>181</v>
      </c>
      <c r="E123" s="245" t="s">
        <v>19</v>
      </c>
      <c r="F123" s="246" t="s">
        <v>574</v>
      </c>
      <c r="G123" s="244"/>
      <c r="H123" s="247">
        <v>35.677999999999997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181</v>
      </c>
      <c r="AU123" s="253" t="s">
        <v>84</v>
      </c>
      <c r="AV123" s="14" t="s">
        <v>84</v>
      </c>
      <c r="AW123" s="14" t="s">
        <v>35</v>
      </c>
      <c r="AX123" s="14" t="s">
        <v>74</v>
      </c>
      <c r="AY123" s="253" t="s">
        <v>171</v>
      </c>
    </row>
    <row r="124" s="14" customFormat="1">
      <c r="A124" s="14"/>
      <c r="B124" s="243"/>
      <c r="C124" s="244"/>
      <c r="D124" s="228" t="s">
        <v>181</v>
      </c>
      <c r="E124" s="245" t="s">
        <v>19</v>
      </c>
      <c r="F124" s="246" t="s">
        <v>575</v>
      </c>
      <c r="G124" s="244"/>
      <c r="H124" s="247">
        <v>28.539000000000001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181</v>
      </c>
      <c r="AU124" s="253" t="s">
        <v>84</v>
      </c>
      <c r="AV124" s="14" t="s">
        <v>84</v>
      </c>
      <c r="AW124" s="14" t="s">
        <v>35</v>
      </c>
      <c r="AX124" s="14" t="s">
        <v>74</v>
      </c>
      <c r="AY124" s="253" t="s">
        <v>171</v>
      </c>
    </row>
    <row r="125" s="14" customFormat="1">
      <c r="A125" s="14"/>
      <c r="B125" s="243"/>
      <c r="C125" s="244"/>
      <c r="D125" s="228" t="s">
        <v>181</v>
      </c>
      <c r="E125" s="245" t="s">
        <v>19</v>
      </c>
      <c r="F125" s="246" t="s">
        <v>576</v>
      </c>
      <c r="G125" s="244"/>
      <c r="H125" s="247">
        <v>122.505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181</v>
      </c>
      <c r="AU125" s="253" t="s">
        <v>84</v>
      </c>
      <c r="AV125" s="14" t="s">
        <v>84</v>
      </c>
      <c r="AW125" s="14" t="s">
        <v>35</v>
      </c>
      <c r="AX125" s="14" t="s">
        <v>74</v>
      </c>
      <c r="AY125" s="253" t="s">
        <v>171</v>
      </c>
    </row>
    <row r="126" s="14" customFormat="1">
      <c r="A126" s="14"/>
      <c r="B126" s="243"/>
      <c r="C126" s="244"/>
      <c r="D126" s="228" t="s">
        <v>181</v>
      </c>
      <c r="E126" s="245" t="s">
        <v>19</v>
      </c>
      <c r="F126" s="246" t="s">
        <v>577</v>
      </c>
      <c r="G126" s="244"/>
      <c r="H126" s="247">
        <v>118.694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181</v>
      </c>
      <c r="AU126" s="253" t="s">
        <v>84</v>
      </c>
      <c r="AV126" s="14" t="s">
        <v>84</v>
      </c>
      <c r="AW126" s="14" t="s">
        <v>35</v>
      </c>
      <c r="AX126" s="14" t="s">
        <v>74</v>
      </c>
      <c r="AY126" s="253" t="s">
        <v>171</v>
      </c>
    </row>
    <row r="127" s="14" customFormat="1">
      <c r="A127" s="14"/>
      <c r="B127" s="243"/>
      <c r="C127" s="244"/>
      <c r="D127" s="228" t="s">
        <v>181</v>
      </c>
      <c r="E127" s="245" t="s">
        <v>19</v>
      </c>
      <c r="F127" s="246" t="s">
        <v>578</v>
      </c>
      <c r="G127" s="244"/>
      <c r="H127" s="247">
        <v>1.4039999999999999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181</v>
      </c>
      <c r="AU127" s="253" t="s">
        <v>84</v>
      </c>
      <c r="AV127" s="14" t="s">
        <v>84</v>
      </c>
      <c r="AW127" s="14" t="s">
        <v>35</v>
      </c>
      <c r="AX127" s="14" t="s">
        <v>74</v>
      </c>
      <c r="AY127" s="253" t="s">
        <v>171</v>
      </c>
    </row>
    <row r="128" s="14" customFormat="1">
      <c r="A128" s="14"/>
      <c r="B128" s="243"/>
      <c r="C128" s="244"/>
      <c r="D128" s="228" t="s">
        <v>181</v>
      </c>
      <c r="E128" s="245" t="s">
        <v>19</v>
      </c>
      <c r="F128" s="246" t="s">
        <v>579</v>
      </c>
      <c r="G128" s="244"/>
      <c r="H128" s="247">
        <v>13.896000000000001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181</v>
      </c>
      <c r="AU128" s="253" t="s">
        <v>84</v>
      </c>
      <c r="AV128" s="14" t="s">
        <v>84</v>
      </c>
      <c r="AW128" s="14" t="s">
        <v>35</v>
      </c>
      <c r="AX128" s="14" t="s">
        <v>74</v>
      </c>
      <c r="AY128" s="253" t="s">
        <v>171</v>
      </c>
    </row>
    <row r="129" s="15" customFormat="1">
      <c r="A129" s="15"/>
      <c r="B129" s="254"/>
      <c r="C129" s="255"/>
      <c r="D129" s="228" t="s">
        <v>181</v>
      </c>
      <c r="E129" s="256" t="s">
        <v>19</v>
      </c>
      <c r="F129" s="257" t="s">
        <v>184</v>
      </c>
      <c r="G129" s="255"/>
      <c r="H129" s="258">
        <v>408.53899999999999</v>
      </c>
      <c r="I129" s="259"/>
      <c r="J129" s="255"/>
      <c r="K129" s="255"/>
      <c r="L129" s="260"/>
      <c r="M129" s="261"/>
      <c r="N129" s="262"/>
      <c r="O129" s="262"/>
      <c r="P129" s="262"/>
      <c r="Q129" s="262"/>
      <c r="R129" s="262"/>
      <c r="S129" s="262"/>
      <c r="T129" s="263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4" t="s">
        <v>181</v>
      </c>
      <c r="AU129" s="264" t="s">
        <v>84</v>
      </c>
      <c r="AV129" s="15" t="s">
        <v>178</v>
      </c>
      <c r="AW129" s="15" t="s">
        <v>35</v>
      </c>
      <c r="AX129" s="15" t="s">
        <v>82</v>
      </c>
      <c r="AY129" s="264" t="s">
        <v>171</v>
      </c>
    </row>
    <row r="130" s="2" customFormat="1" ht="21.75" customHeight="1">
      <c r="A130" s="40"/>
      <c r="B130" s="41"/>
      <c r="C130" s="215" t="s">
        <v>105</v>
      </c>
      <c r="D130" s="215" t="s">
        <v>174</v>
      </c>
      <c r="E130" s="216" t="s">
        <v>580</v>
      </c>
      <c r="F130" s="217" t="s">
        <v>581</v>
      </c>
      <c r="G130" s="218" t="s">
        <v>214</v>
      </c>
      <c r="H130" s="219">
        <v>775.06600000000003</v>
      </c>
      <c r="I130" s="220"/>
      <c r="J130" s="221">
        <f>ROUND(I130*H130,2)</f>
        <v>0</v>
      </c>
      <c r="K130" s="217" t="s">
        <v>215</v>
      </c>
      <c r="L130" s="46"/>
      <c r="M130" s="222" t="s">
        <v>19</v>
      </c>
      <c r="N130" s="223" t="s">
        <v>45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178</v>
      </c>
      <c r="AT130" s="226" t="s">
        <v>174</v>
      </c>
      <c r="AU130" s="226" t="s">
        <v>84</v>
      </c>
      <c r="AY130" s="19" t="s">
        <v>171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82</v>
      </c>
      <c r="BK130" s="227">
        <f>ROUND(I130*H130,2)</f>
        <v>0</v>
      </c>
      <c r="BL130" s="19" t="s">
        <v>178</v>
      </c>
      <c r="BM130" s="226" t="s">
        <v>199</v>
      </c>
    </row>
    <row r="131" s="2" customFormat="1">
      <c r="A131" s="40"/>
      <c r="B131" s="41"/>
      <c r="C131" s="42"/>
      <c r="D131" s="228" t="s">
        <v>180</v>
      </c>
      <c r="E131" s="42"/>
      <c r="F131" s="229" t="s">
        <v>582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180</v>
      </c>
      <c r="AU131" s="19" t="s">
        <v>84</v>
      </c>
    </row>
    <row r="132" s="2" customFormat="1">
      <c r="A132" s="40"/>
      <c r="B132" s="41"/>
      <c r="C132" s="42"/>
      <c r="D132" s="265" t="s">
        <v>218</v>
      </c>
      <c r="E132" s="42"/>
      <c r="F132" s="266" t="s">
        <v>583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218</v>
      </c>
      <c r="AU132" s="19" t="s">
        <v>84</v>
      </c>
    </row>
    <row r="133" s="14" customFormat="1">
      <c r="A133" s="14"/>
      <c r="B133" s="243"/>
      <c r="C133" s="244"/>
      <c r="D133" s="228" t="s">
        <v>181</v>
      </c>
      <c r="E133" s="245" t="s">
        <v>19</v>
      </c>
      <c r="F133" s="246" t="s">
        <v>584</v>
      </c>
      <c r="G133" s="244"/>
      <c r="H133" s="247">
        <v>775.06600000000003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181</v>
      </c>
      <c r="AU133" s="253" t="s">
        <v>84</v>
      </c>
      <c r="AV133" s="14" t="s">
        <v>84</v>
      </c>
      <c r="AW133" s="14" t="s">
        <v>35</v>
      </c>
      <c r="AX133" s="14" t="s">
        <v>74</v>
      </c>
      <c r="AY133" s="253" t="s">
        <v>171</v>
      </c>
    </row>
    <row r="134" s="15" customFormat="1">
      <c r="A134" s="15"/>
      <c r="B134" s="254"/>
      <c r="C134" s="255"/>
      <c r="D134" s="228" t="s">
        <v>181</v>
      </c>
      <c r="E134" s="256" t="s">
        <v>19</v>
      </c>
      <c r="F134" s="257" t="s">
        <v>184</v>
      </c>
      <c r="G134" s="255"/>
      <c r="H134" s="258">
        <v>775.06600000000003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181</v>
      </c>
      <c r="AU134" s="264" t="s">
        <v>84</v>
      </c>
      <c r="AV134" s="15" t="s">
        <v>178</v>
      </c>
      <c r="AW134" s="15" t="s">
        <v>35</v>
      </c>
      <c r="AX134" s="15" t="s">
        <v>82</v>
      </c>
      <c r="AY134" s="264" t="s">
        <v>171</v>
      </c>
    </row>
    <row r="135" s="2" customFormat="1" ht="16.5" customHeight="1">
      <c r="A135" s="40"/>
      <c r="B135" s="41"/>
      <c r="C135" s="215" t="s">
        <v>178</v>
      </c>
      <c r="D135" s="215" t="s">
        <v>174</v>
      </c>
      <c r="E135" s="216" t="s">
        <v>585</v>
      </c>
      <c r="F135" s="217" t="s">
        <v>586</v>
      </c>
      <c r="G135" s="218" t="s">
        <v>286</v>
      </c>
      <c r="H135" s="219">
        <v>1395.1189999999999</v>
      </c>
      <c r="I135" s="220"/>
      <c r="J135" s="221">
        <f>ROUND(I135*H135,2)</f>
        <v>0</v>
      </c>
      <c r="K135" s="217" t="s">
        <v>215</v>
      </c>
      <c r="L135" s="46"/>
      <c r="M135" s="222" t="s">
        <v>19</v>
      </c>
      <c r="N135" s="223" t="s">
        <v>45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178</v>
      </c>
      <c r="AT135" s="226" t="s">
        <v>174</v>
      </c>
      <c r="AU135" s="226" t="s">
        <v>84</v>
      </c>
      <c r="AY135" s="19" t="s">
        <v>171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82</v>
      </c>
      <c r="BK135" s="227">
        <f>ROUND(I135*H135,2)</f>
        <v>0</v>
      </c>
      <c r="BL135" s="19" t="s">
        <v>178</v>
      </c>
      <c r="BM135" s="226" t="s">
        <v>208</v>
      </c>
    </row>
    <row r="136" s="2" customFormat="1">
      <c r="A136" s="40"/>
      <c r="B136" s="41"/>
      <c r="C136" s="42"/>
      <c r="D136" s="228" t="s">
        <v>180</v>
      </c>
      <c r="E136" s="42"/>
      <c r="F136" s="229" t="s">
        <v>587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180</v>
      </c>
      <c r="AU136" s="19" t="s">
        <v>84</v>
      </c>
    </row>
    <row r="137" s="2" customFormat="1">
      <c r="A137" s="40"/>
      <c r="B137" s="41"/>
      <c r="C137" s="42"/>
      <c r="D137" s="265" t="s">
        <v>218</v>
      </c>
      <c r="E137" s="42"/>
      <c r="F137" s="266" t="s">
        <v>588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218</v>
      </c>
      <c r="AU137" s="19" t="s">
        <v>84</v>
      </c>
    </row>
    <row r="138" s="14" customFormat="1">
      <c r="A138" s="14"/>
      <c r="B138" s="243"/>
      <c r="C138" s="244"/>
      <c r="D138" s="228" t="s">
        <v>181</v>
      </c>
      <c r="E138" s="245" t="s">
        <v>19</v>
      </c>
      <c r="F138" s="246" t="s">
        <v>589</v>
      </c>
      <c r="G138" s="244"/>
      <c r="H138" s="247">
        <v>1395.1189999999999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181</v>
      </c>
      <c r="AU138" s="253" t="s">
        <v>84</v>
      </c>
      <c r="AV138" s="14" t="s">
        <v>84</v>
      </c>
      <c r="AW138" s="14" t="s">
        <v>35</v>
      </c>
      <c r="AX138" s="14" t="s">
        <v>74</v>
      </c>
      <c r="AY138" s="253" t="s">
        <v>171</v>
      </c>
    </row>
    <row r="139" s="15" customFormat="1">
      <c r="A139" s="15"/>
      <c r="B139" s="254"/>
      <c r="C139" s="255"/>
      <c r="D139" s="228" t="s">
        <v>181</v>
      </c>
      <c r="E139" s="256" t="s">
        <v>19</v>
      </c>
      <c r="F139" s="257" t="s">
        <v>184</v>
      </c>
      <c r="G139" s="255"/>
      <c r="H139" s="258">
        <v>1395.1189999999999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4" t="s">
        <v>181</v>
      </c>
      <c r="AU139" s="264" t="s">
        <v>84</v>
      </c>
      <c r="AV139" s="15" t="s">
        <v>178</v>
      </c>
      <c r="AW139" s="15" t="s">
        <v>35</v>
      </c>
      <c r="AX139" s="15" t="s">
        <v>82</v>
      </c>
      <c r="AY139" s="264" t="s">
        <v>171</v>
      </c>
    </row>
    <row r="140" s="2" customFormat="1" ht="16.5" customHeight="1">
      <c r="A140" s="40"/>
      <c r="B140" s="41"/>
      <c r="C140" s="215" t="s">
        <v>195</v>
      </c>
      <c r="D140" s="215" t="s">
        <v>174</v>
      </c>
      <c r="E140" s="216" t="s">
        <v>590</v>
      </c>
      <c r="F140" s="217" t="s">
        <v>591</v>
      </c>
      <c r="G140" s="218" t="s">
        <v>214</v>
      </c>
      <c r="H140" s="219">
        <v>775.06600000000003</v>
      </c>
      <c r="I140" s="220"/>
      <c r="J140" s="221">
        <f>ROUND(I140*H140,2)</f>
        <v>0</v>
      </c>
      <c r="K140" s="217" t="s">
        <v>215</v>
      </c>
      <c r="L140" s="46"/>
      <c r="M140" s="222" t="s">
        <v>19</v>
      </c>
      <c r="N140" s="223" t="s">
        <v>45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178</v>
      </c>
      <c r="AT140" s="226" t="s">
        <v>174</v>
      </c>
      <c r="AU140" s="226" t="s">
        <v>84</v>
      </c>
      <c r="AY140" s="19" t="s">
        <v>171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82</v>
      </c>
      <c r="BK140" s="227">
        <f>ROUND(I140*H140,2)</f>
        <v>0</v>
      </c>
      <c r="BL140" s="19" t="s">
        <v>178</v>
      </c>
      <c r="BM140" s="226" t="s">
        <v>220</v>
      </c>
    </row>
    <row r="141" s="2" customFormat="1">
      <c r="A141" s="40"/>
      <c r="B141" s="41"/>
      <c r="C141" s="42"/>
      <c r="D141" s="228" t="s">
        <v>180</v>
      </c>
      <c r="E141" s="42"/>
      <c r="F141" s="229" t="s">
        <v>592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180</v>
      </c>
      <c r="AU141" s="19" t="s">
        <v>84</v>
      </c>
    </row>
    <row r="142" s="2" customFormat="1">
      <c r="A142" s="40"/>
      <c r="B142" s="41"/>
      <c r="C142" s="42"/>
      <c r="D142" s="265" t="s">
        <v>218</v>
      </c>
      <c r="E142" s="42"/>
      <c r="F142" s="266" t="s">
        <v>593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218</v>
      </c>
      <c r="AU142" s="19" t="s">
        <v>84</v>
      </c>
    </row>
    <row r="143" s="2" customFormat="1" ht="16.5" customHeight="1">
      <c r="A143" s="40"/>
      <c r="B143" s="41"/>
      <c r="C143" s="215" t="s">
        <v>199</v>
      </c>
      <c r="D143" s="215" t="s">
        <v>174</v>
      </c>
      <c r="E143" s="216" t="s">
        <v>594</v>
      </c>
      <c r="F143" s="217" t="s">
        <v>595</v>
      </c>
      <c r="G143" s="218" t="s">
        <v>214</v>
      </c>
      <c r="H143" s="219">
        <v>94.278999999999996</v>
      </c>
      <c r="I143" s="220"/>
      <c r="J143" s="221">
        <f>ROUND(I143*H143,2)</f>
        <v>0</v>
      </c>
      <c r="K143" s="217" t="s">
        <v>215</v>
      </c>
      <c r="L143" s="46"/>
      <c r="M143" s="222" t="s">
        <v>19</v>
      </c>
      <c r="N143" s="223" t="s">
        <v>45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178</v>
      </c>
      <c r="AT143" s="226" t="s">
        <v>174</v>
      </c>
      <c r="AU143" s="226" t="s">
        <v>84</v>
      </c>
      <c r="AY143" s="19" t="s">
        <v>171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82</v>
      </c>
      <c r="BK143" s="227">
        <f>ROUND(I143*H143,2)</f>
        <v>0</v>
      </c>
      <c r="BL143" s="19" t="s">
        <v>178</v>
      </c>
      <c r="BM143" s="226" t="s">
        <v>245</v>
      </c>
    </row>
    <row r="144" s="2" customFormat="1">
      <c r="A144" s="40"/>
      <c r="B144" s="41"/>
      <c r="C144" s="42"/>
      <c r="D144" s="228" t="s">
        <v>180</v>
      </c>
      <c r="E144" s="42"/>
      <c r="F144" s="229" t="s">
        <v>596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180</v>
      </c>
      <c r="AU144" s="19" t="s">
        <v>84</v>
      </c>
    </row>
    <row r="145" s="2" customFormat="1">
      <c r="A145" s="40"/>
      <c r="B145" s="41"/>
      <c r="C145" s="42"/>
      <c r="D145" s="265" t="s">
        <v>218</v>
      </c>
      <c r="E145" s="42"/>
      <c r="F145" s="266" t="s">
        <v>597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218</v>
      </c>
      <c r="AU145" s="19" t="s">
        <v>84</v>
      </c>
    </row>
    <row r="146" s="14" customFormat="1">
      <c r="A146" s="14"/>
      <c r="B146" s="243"/>
      <c r="C146" s="244"/>
      <c r="D146" s="228" t="s">
        <v>181</v>
      </c>
      <c r="E146" s="245" t="s">
        <v>19</v>
      </c>
      <c r="F146" s="246" t="s">
        <v>598</v>
      </c>
      <c r="G146" s="244"/>
      <c r="H146" s="247">
        <v>94.278999999999996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181</v>
      </c>
      <c r="AU146" s="253" t="s">
        <v>84</v>
      </c>
      <c r="AV146" s="14" t="s">
        <v>84</v>
      </c>
      <c r="AW146" s="14" t="s">
        <v>35</v>
      </c>
      <c r="AX146" s="14" t="s">
        <v>74</v>
      </c>
      <c r="AY146" s="253" t="s">
        <v>171</v>
      </c>
    </row>
    <row r="147" s="15" customFormat="1">
      <c r="A147" s="15"/>
      <c r="B147" s="254"/>
      <c r="C147" s="255"/>
      <c r="D147" s="228" t="s">
        <v>181</v>
      </c>
      <c r="E147" s="256" t="s">
        <v>19</v>
      </c>
      <c r="F147" s="257" t="s">
        <v>184</v>
      </c>
      <c r="G147" s="255"/>
      <c r="H147" s="258">
        <v>94.278999999999996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4" t="s">
        <v>181</v>
      </c>
      <c r="AU147" s="264" t="s">
        <v>84</v>
      </c>
      <c r="AV147" s="15" t="s">
        <v>178</v>
      </c>
      <c r="AW147" s="15" t="s">
        <v>35</v>
      </c>
      <c r="AX147" s="15" t="s">
        <v>82</v>
      </c>
      <c r="AY147" s="264" t="s">
        <v>171</v>
      </c>
    </row>
    <row r="148" s="12" customFormat="1" ht="22.8" customHeight="1">
      <c r="A148" s="12"/>
      <c r="B148" s="199"/>
      <c r="C148" s="200"/>
      <c r="D148" s="201" t="s">
        <v>73</v>
      </c>
      <c r="E148" s="213" t="s">
        <v>84</v>
      </c>
      <c r="F148" s="213" t="s">
        <v>599</v>
      </c>
      <c r="G148" s="200"/>
      <c r="H148" s="200"/>
      <c r="I148" s="203"/>
      <c r="J148" s="214">
        <f>BK148</f>
        <v>0</v>
      </c>
      <c r="K148" s="200"/>
      <c r="L148" s="205"/>
      <c r="M148" s="206"/>
      <c r="N148" s="207"/>
      <c r="O148" s="207"/>
      <c r="P148" s="208">
        <f>SUM(P149:P254)</f>
        <v>0</v>
      </c>
      <c r="Q148" s="207"/>
      <c r="R148" s="208">
        <f>SUM(R149:R254)</f>
        <v>957.9790351336203</v>
      </c>
      <c r="S148" s="207"/>
      <c r="T148" s="209">
        <f>SUM(T149:T254)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0" t="s">
        <v>82</v>
      </c>
      <c r="AT148" s="211" t="s">
        <v>73</v>
      </c>
      <c r="AU148" s="211" t="s">
        <v>82</v>
      </c>
      <c r="AY148" s="210" t="s">
        <v>171</v>
      </c>
      <c r="BK148" s="212">
        <f>SUM(BK149:BK254)</f>
        <v>0</v>
      </c>
    </row>
    <row r="149" s="2" customFormat="1" ht="16.5" customHeight="1">
      <c r="A149" s="40"/>
      <c r="B149" s="41"/>
      <c r="C149" s="215" t="s">
        <v>203</v>
      </c>
      <c r="D149" s="215" t="s">
        <v>174</v>
      </c>
      <c r="E149" s="216" t="s">
        <v>600</v>
      </c>
      <c r="F149" s="217" t="s">
        <v>601</v>
      </c>
      <c r="G149" s="218" t="s">
        <v>214</v>
      </c>
      <c r="H149" s="219">
        <v>128.00200000000001</v>
      </c>
      <c r="I149" s="220"/>
      <c r="J149" s="221">
        <f>ROUND(I149*H149,2)</f>
        <v>0</v>
      </c>
      <c r="K149" s="217" t="s">
        <v>215</v>
      </c>
      <c r="L149" s="46"/>
      <c r="M149" s="222" t="s">
        <v>19</v>
      </c>
      <c r="N149" s="223" t="s">
        <v>45</v>
      </c>
      <c r="O149" s="86"/>
      <c r="P149" s="224">
        <f>O149*H149</f>
        <v>0</v>
      </c>
      <c r="Q149" s="224">
        <v>1.98</v>
      </c>
      <c r="R149" s="224">
        <f>Q149*H149</f>
        <v>253.44396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178</v>
      </c>
      <c r="AT149" s="226" t="s">
        <v>174</v>
      </c>
      <c r="AU149" s="226" t="s">
        <v>84</v>
      </c>
      <c r="AY149" s="19" t="s">
        <v>171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82</v>
      </c>
      <c r="BK149" s="227">
        <f>ROUND(I149*H149,2)</f>
        <v>0</v>
      </c>
      <c r="BL149" s="19" t="s">
        <v>178</v>
      </c>
      <c r="BM149" s="226" t="s">
        <v>268</v>
      </c>
    </row>
    <row r="150" s="2" customFormat="1">
      <c r="A150" s="40"/>
      <c r="B150" s="41"/>
      <c r="C150" s="42"/>
      <c r="D150" s="228" t="s">
        <v>180</v>
      </c>
      <c r="E150" s="42"/>
      <c r="F150" s="229" t="s">
        <v>602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180</v>
      </c>
      <c r="AU150" s="19" t="s">
        <v>84</v>
      </c>
    </row>
    <row r="151" s="2" customFormat="1">
      <c r="A151" s="40"/>
      <c r="B151" s="41"/>
      <c r="C151" s="42"/>
      <c r="D151" s="265" t="s">
        <v>218</v>
      </c>
      <c r="E151" s="42"/>
      <c r="F151" s="266" t="s">
        <v>603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218</v>
      </c>
      <c r="AU151" s="19" t="s">
        <v>84</v>
      </c>
    </row>
    <row r="152" s="14" customFormat="1">
      <c r="A152" s="14"/>
      <c r="B152" s="243"/>
      <c r="C152" s="244"/>
      <c r="D152" s="228" t="s">
        <v>181</v>
      </c>
      <c r="E152" s="245" t="s">
        <v>19</v>
      </c>
      <c r="F152" s="246" t="s">
        <v>604</v>
      </c>
      <c r="G152" s="244"/>
      <c r="H152" s="247">
        <v>128.00200000000001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181</v>
      </c>
      <c r="AU152" s="253" t="s">
        <v>84</v>
      </c>
      <c r="AV152" s="14" t="s">
        <v>84</v>
      </c>
      <c r="AW152" s="14" t="s">
        <v>35</v>
      </c>
      <c r="AX152" s="14" t="s">
        <v>74</v>
      </c>
      <c r="AY152" s="253" t="s">
        <v>171</v>
      </c>
    </row>
    <row r="153" s="15" customFormat="1">
      <c r="A153" s="15"/>
      <c r="B153" s="254"/>
      <c r="C153" s="255"/>
      <c r="D153" s="228" t="s">
        <v>181</v>
      </c>
      <c r="E153" s="256" t="s">
        <v>19</v>
      </c>
      <c r="F153" s="257" t="s">
        <v>184</v>
      </c>
      <c r="G153" s="255"/>
      <c r="H153" s="258">
        <v>128.00200000000001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4" t="s">
        <v>181</v>
      </c>
      <c r="AU153" s="264" t="s">
        <v>84</v>
      </c>
      <c r="AV153" s="15" t="s">
        <v>178</v>
      </c>
      <c r="AW153" s="15" t="s">
        <v>35</v>
      </c>
      <c r="AX153" s="15" t="s">
        <v>82</v>
      </c>
      <c r="AY153" s="264" t="s">
        <v>171</v>
      </c>
    </row>
    <row r="154" s="2" customFormat="1" ht="16.5" customHeight="1">
      <c r="A154" s="40"/>
      <c r="B154" s="41"/>
      <c r="C154" s="215" t="s">
        <v>605</v>
      </c>
      <c r="D154" s="215" t="s">
        <v>174</v>
      </c>
      <c r="E154" s="216" t="s">
        <v>606</v>
      </c>
      <c r="F154" s="217" t="s">
        <v>607</v>
      </c>
      <c r="G154" s="218" t="s">
        <v>206</v>
      </c>
      <c r="H154" s="219">
        <v>10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45</v>
      </c>
      <c r="O154" s="86"/>
      <c r="P154" s="224">
        <f>O154*H154</f>
        <v>0</v>
      </c>
      <c r="Q154" s="224">
        <v>0.0049800000000000001</v>
      </c>
      <c r="R154" s="224">
        <f>Q154*H154</f>
        <v>0.049799999999999997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178</v>
      </c>
      <c r="AT154" s="226" t="s">
        <v>174</v>
      </c>
      <c r="AU154" s="226" t="s">
        <v>84</v>
      </c>
      <c r="AY154" s="19" t="s">
        <v>171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82</v>
      </c>
      <c r="BK154" s="227">
        <f>ROUND(I154*H154,2)</f>
        <v>0</v>
      </c>
      <c r="BL154" s="19" t="s">
        <v>178</v>
      </c>
      <c r="BM154" s="226" t="s">
        <v>608</v>
      </c>
    </row>
    <row r="155" s="2" customFormat="1">
      <c r="A155" s="40"/>
      <c r="B155" s="41"/>
      <c r="C155" s="42"/>
      <c r="D155" s="228" t="s">
        <v>180</v>
      </c>
      <c r="E155" s="42"/>
      <c r="F155" s="229" t="s">
        <v>609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180</v>
      </c>
      <c r="AU155" s="19" t="s">
        <v>84</v>
      </c>
    </row>
    <row r="156" s="2" customFormat="1" ht="16.5" customHeight="1">
      <c r="A156" s="40"/>
      <c r="B156" s="41"/>
      <c r="C156" s="215" t="s">
        <v>208</v>
      </c>
      <c r="D156" s="215" t="s">
        <v>174</v>
      </c>
      <c r="E156" s="216" t="s">
        <v>610</v>
      </c>
      <c r="F156" s="217" t="s">
        <v>611</v>
      </c>
      <c r="G156" s="218" t="s">
        <v>214</v>
      </c>
      <c r="H156" s="219">
        <v>76.801000000000002</v>
      </c>
      <c r="I156" s="220"/>
      <c r="J156" s="221">
        <f>ROUND(I156*H156,2)</f>
        <v>0</v>
      </c>
      <c r="K156" s="217" t="s">
        <v>215</v>
      </c>
      <c r="L156" s="46"/>
      <c r="M156" s="222" t="s">
        <v>19</v>
      </c>
      <c r="N156" s="223" t="s">
        <v>45</v>
      </c>
      <c r="O156" s="86"/>
      <c r="P156" s="224">
        <f>O156*H156</f>
        <v>0</v>
      </c>
      <c r="Q156" s="224">
        <v>2.3010222040000001</v>
      </c>
      <c r="R156" s="224">
        <f>Q156*H156</f>
        <v>176.72080628940401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178</v>
      </c>
      <c r="AT156" s="226" t="s">
        <v>174</v>
      </c>
      <c r="AU156" s="226" t="s">
        <v>84</v>
      </c>
      <c r="AY156" s="19" t="s">
        <v>171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82</v>
      </c>
      <c r="BK156" s="227">
        <f>ROUND(I156*H156,2)</f>
        <v>0</v>
      </c>
      <c r="BL156" s="19" t="s">
        <v>178</v>
      </c>
      <c r="BM156" s="226" t="s">
        <v>289</v>
      </c>
    </row>
    <row r="157" s="2" customFormat="1">
      <c r="A157" s="40"/>
      <c r="B157" s="41"/>
      <c r="C157" s="42"/>
      <c r="D157" s="228" t="s">
        <v>180</v>
      </c>
      <c r="E157" s="42"/>
      <c r="F157" s="229" t="s">
        <v>612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180</v>
      </c>
      <c r="AU157" s="19" t="s">
        <v>84</v>
      </c>
    </row>
    <row r="158" s="2" customFormat="1">
      <c r="A158" s="40"/>
      <c r="B158" s="41"/>
      <c r="C158" s="42"/>
      <c r="D158" s="265" t="s">
        <v>218</v>
      </c>
      <c r="E158" s="42"/>
      <c r="F158" s="266" t="s">
        <v>613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218</v>
      </c>
      <c r="AU158" s="19" t="s">
        <v>84</v>
      </c>
    </row>
    <row r="159" s="13" customFormat="1">
      <c r="A159" s="13"/>
      <c r="B159" s="233"/>
      <c r="C159" s="234"/>
      <c r="D159" s="228" t="s">
        <v>181</v>
      </c>
      <c r="E159" s="235" t="s">
        <v>19</v>
      </c>
      <c r="F159" s="236" t="s">
        <v>614</v>
      </c>
      <c r="G159" s="234"/>
      <c r="H159" s="235" t="s">
        <v>19</v>
      </c>
      <c r="I159" s="237"/>
      <c r="J159" s="234"/>
      <c r="K159" s="234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181</v>
      </c>
      <c r="AU159" s="242" t="s">
        <v>84</v>
      </c>
      <c r="AV159" s="13" t="s">
        <v>82</v>
      </c>
      <c r="AW159" s="13" t="s">
        <v>35</v>
      </c>
      <c r="AX159" s="13" t="s">
        <v>74</v>
      </c>
      <c r="AY159" s="242" t="s">
        <v>171</v>
      </c>
    </row>
    <row r="160" s="14" customFormat="1">
      <c r="A160" s="14"/>
      <c r="B160" s="243"/>
      <c r="C160" s="244"/>
      <c r="D160" s="228" t="s">
        <v>181</v>
      </c>
      <c r="E160" s="245" t="s">
        <v>19</v>
      </c>
      <c r="F160" s="246" t="s">
        <v>615</v>
      </c>
      <c r="G160" s="244"/>
      <c r="H160" s="247">
        <v>76.801000000000002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181</v>
      </c>
      <c r="AU160" s="253" t="s">
        <v>84</v>
      </c>
      <c r="AV160" s="14" t="s">
        <v>84</v>
      </c>
      <c r="AW160" s="14" t="s">
        <v>35</v>
      </c>
      <c r="AX160" s="14" t="s">
        <v>74</v>
      </c>
      <c r="AY160" s="253" t="s">
        <v>171</v>
      </c>
    </row>
    <row r="161" s="15" customFormat="1">
      <c r="A161" s="15"/>
      <c r="B161" s="254"/>
      <c r="C161" s="255"/>
      <c r="D161" s="228" t="s">
        <v>181</v>
      </c>
      <c r="E161" s="256" t="s">
        <v>19</v>
      </c>
      <c r="F161" s="257" t="s">
        <v>184</v>
      </c>
      <c r="G161" s="255"/>
      <c r="H161" s="258">
        <v>76.801000000000002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4" t="s">
        <v>181</v>
      </c>
      <c r="AU161" s="264" t="s">
        <v>84</v>
      </c>
      <c r="AV161" s="15" t="s">
        <v>178</v>
      </c>
      <c r="AW161" s="15" t="s">
        <v>35</v>
      </c>
      <c r="AX161" s="15" t="s">
        <v>82</v>
      </c>
      <c r="AY161" s="264" t="s">
        <v>171</v>
      </c>
    </row>
    <row r="162" s="2" customFormat="1" ht="16.5" customHeight="1">
      <c r="A162" s="40"/>
      <c r="B162" s="41"/>
      <c r="C162" s="215" t="s">
        <v>172</v>
      </c>
      <c r="D162" s="215" t="s">
        <v>174</v>
      </c>
      <c r="E162" s="216" t="s">
        <v>616</v>
      </c>
      <c r="F162" s="217" t="s">
        <v>617</v>
      </c>
      <c r="G162" s="218" t="s">
        <v>214</v>
      </c>
      <c r="H162" s="219">
        <v>10.689</v>
      </c>
      <c r="I162" s="220"/>
      <c r="J162" s="221">
        <f>ROUND(I162*H162,2)</f>
        <v>0</v>
      </c>
      <c r="K162" s="217" t="s">
        <v>215</v>
      </c>
      <c r="L162" s="46"/>
      <c r="M162" s="222" t="s">
        <v>19</v>
      </c>
      <c r="N162" s="223" t="s">
        <v>45</v>
      </c>
      <c r="O162" s="86"/>
      <c r="P162" s="224">
        <f>O162*H162</f>
        <v>0</v>
      </c>
      <c r="Q162" s="224">
        <v>2.5018722040000001</v>
      </c>
      <c r="R162" s="224">
        <f>Q162*H162</f>
        <v>26.742511988556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178</v>
      </c>
      <c r="AT162" s="226" t="s">
        <v>174</v>
      </c>
      <c r="AU162" s="226" t="s">
        <v>84</v>
      </c>
      <c r="AY162" s="19" t="s">
        <v>171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82</v>
      </c>
      <c r="BK162" s="227">
        <f>ROUND(I162*H162,2)</f>
        <v>0</v>
      </c>
      <c r="BL162" s="19" t="s">
        <v>178</v>
      </c>
      <c r="BM162" s="226" t="s">
        <v>299</v>
      </c>
    </row>
    <row r="163" s="2" customFormat="1">
      <c r="A163" s="40"/>
      <c r="B163" s="41"/>
      <c r="C163" s="42"/>
      <c r="D163" s="228" t="s">
        <v>180</v>
      </c>
      <c r="E163" s="42"/>
      <c r="F163" s="229" t="s">
        <v>618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180</v>
      </c>
      <c r="AU163" s="19" t="s">
        <v>84</v>
      </c>
    </row>
    <row r="164" s="2" customFormat="1">
      <c r="A164" s="40"/>
      <c r="B164" s="41"/>
      <c r="C164" s="42"/>
      <c r="D164" s="265" t="s">
        <v>218</v>
      </c>
      <c r="E164" s="42"/>
      <c r="F164" s="266" t="s">
        <v>619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218</v>
      </c>
      <c r="AU164" s="19" t="s">
        <v>84</v>
      </c>
    </row>
    <row r="165" s="14" customFormat="1">
      <c r="A165" s="14"/>
      <c r="B165" s="243"/>
      <c r="C165" s="244"/>
      <c r="D165" s="228" t="s">
        <v>181</v>
      </c>
      <c r="E165" s="245" t="s">
        <v>19</v>
      </c>
      <c r="F165" s="246" t="s">
        <v>620</v>
      </c>
      <c r="G165" s="244"/>
      <c r="H165" s="247">
        <v>6.609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181</v>
      </c>
      <c r="AU165" s="253" t="s">
        <v>84</v>
      </c>
      <c r="AV165" s="14" t="s">
        <v>84</v>
      </c>
      <c r="AW165" s="14" t="s">
        <v>35</v>
      </c>
      <c r="AX165" s="14" t="s">
        <v>74</v>
      </c>
      <c r="AY165" s="253" t="s">
        <v>171</v>
      </c>
    </row>
    <row r="166" s="14" customFormat="1">
      <c r="A166" s="14"/>
      <c r="B166" s="243"/>
      <c r="C166" s="244"/>
      <c r="D166" s="228" t="s">
        <v>181</v>
      </c>
      <c r="E166" s="245" t="s">
        <v>19</v>
      </c>
      <c r="F166" s="246" t="s">
        <v>621</v>
      </c>
      <c r="G166" s="244"/>
      <c r="H166" s="247">
        <v>4.0800000000000001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181</v>
      </c>
      <c r="AU166" s="253" t="s">
        <v>84</v>
      </c>
      <c r="AV166" s="14" t="s">
        <v>84</v>
      </c>
      <c r="AW166" s="14" t="s">
        <v>35</v>
      </c>
      <c r="AX166" s="14" t="s">
        <v>74</v>
      </c>
      <c r="AY166" s="253" t="s">
        <v>171</v>
      </c>
    </row>
    <row r="167" s="15" customFormat="1">
      <c r="A167" s="15"/>
      <c r="B167" s="254"/>
      <c r="C167" s="255"/>
      <c r="D167" s="228" t="s">
        <v>181</v>
      </c>
      <c r="E167" s="256" t="s">
        <v>19</v>
      </c>
      <c r="F167" s="257" t="s">
        <v>184</v>
      </c>
      <c r="G167" s="255"/>
      <c r="H167" s="258">
        <v>10.689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4" t="s">
        <v>181</v>
      </c>
      <c r="AU167" s="264" t="s">
        <v>84</v>
      </c>
      <c r="AV167" s="15" t="s">
        <v>178</v>
      </c>
      <c r="AW167" s="15" t="s">
        <v>35</v>
      </c>
      <c r="AX167" s="15" t="s">
        <v>82</v>
      </c>
      <c r="AY167" s="264" t="s">
        <v>171</v>
      </c>
    </row>
    <row r="168" s="2" customFormat="1" ht="16.5" customHeight="1">
      <c r="A168" s="40"/>
      <c r="B168" s="41"/>
      <c r="C168" s="215" t="s">
        <v>220</v>
      </c>
      <c r="D168" s="215" t="s">
        <v>174</v>
      </c>
      <c r="E168" s="216" t="s">
        <v>622</v>
      </c>
      <c r="F168" s="217" t="s">
        <v>623</v>
      </c>
      <c r="G168" s="218" t="s">
        <v>177</v>
      </c>
      <c r="H168" s="219">
        <v>34.719999999999999</v>
      </c>
      <c r="I168" s="220"/>
      <c r="J168" s="221">
        <f>ROUND(I168*H168,2)</f>
        <v>0</v>
      </c>
      <c r="K168" s="217" t="s">
        <v>215</v>
      </c>
      <c r="L168" s="46"/>
      <c r="M168" s="222" t="s">
        <v>19</v>
      </c>
      <c r="N168" s="223" t="s">
        <v>45</v>
      </c>
      <c r="O168" s="86"/>
      <c r="P168" s="224">
        <f>O168*H168</f>
        <v>0</v>
      </c>
      <c r="Q168" s="224">
        <v>0.0024719</v>
      </c>
      <c r="R168" s="224">
        <f>Q168*H168</f>
        <v>0.085824367999999998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178</v>
      </c>
      <c r="AT168" s="226" t="s">
        <v>174</v>
      </c>
      <c r="AU168" s="226" t="s">
        <v>84</v>
      </c>
      <c r="AY168" s="19" t="s">
        <v>171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82</v>
      </c>
      <c r="BK168" s="227">
        <f>ROUND(I168*H168,2)</f>
        <v>0</v>
      </c>
      <c r="BL168" s="19" t="s">
        <v>178</v>
      </c>
      <c r="BM168" s="226" t="s">
        <v>310</v>
      </c>
    </row>
    <row r="169" s="2" customFormat="1">
      <c r="A169" s="40"/>
      <c r="B169" s="41"/>
      <c r="C169" s="42"/>
      <c r="D169" s="228" t="s">
        <v>180</v>
      </c>
      <c r="E169" s="42"/>
      <c r="F169" s="229" t="s">
        <v>624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180</v>
      </c>
      <c r="AU169" s="19" t="s">
        <v>84</v>
      </c>
    </row>
    <row r="170" s="2" customFormat="1">
      <c r="A170" s="40"/>
      <c r="B170" s="41"/>
      <c r="C170" s="42"/>
      <c r="D170" s="265" t="s">
        <v>218</v>
      </c>
      <c r="E170" s="42"/>
      <c r="F170" s="266" t="s">
        <v>625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218</v>
      </c>
      <c r="AU170" s="19" t="s">
        <v>84</v>
      </c>
    </row>
    <row r="171" s="13" customFormat="1">
      <c r="A171" s="13"/>
      <c r="B171" s="233"/>
      <c r="C171" s="234"/>
      <c r="D171" s="228" t="s">
        <v>181</v>
      </c>
      <c r="E171" s="235" t="s">
        <v>19</v>
      </c>
      <c r="F171" s="236" t="s">
        <v>614</v>
      </c>
      <c r="G171" s="234"/>
      <c r="H171" s="235" t="s">
        <v>19</v>
      </c>
      <c r="I171" s="237"/>
      <c r="J171" s="234"/>
      <c r="K171" s="234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181</v>
      </c>
      <c r="AU171" s="242" t="s">
        <v>84</v>
      </c>
      <c r="AV171" s="13" t="s">
        <v>82</v>
      </c>
      <c r="AW171" s="13" t="s">
        <v>35</v>
      </c>
      <c r="AX171" s="13" t="s">
        <v>74</v>
      </c>
      <c r="AY171" s="242" t="s">
        <v>171</v>
      </c>
    </row>
    <row r="172" s="14" customFormat="1">
      <c r="A172" s="14"/>
      <c r="B172" s="243"/>
      <c r="C172" s="244"/>
      <c r="D172" s="228" t="s">
        <v>181</v>
      </c>
      <c r="E172" s="245" t="s">
        <v>19</v>
      </c>
      <c r="F172" s="246" t="s">
        <v>626</v>
      </c>
      <c r="G172" s="244"/>
      <c r="H172" s="247">
        <v>17.702999999999999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181</v>
      </c>
      <c r="AU172" s="253" t="s">
        <v>84</v>
      </c>
      <c r="AV172" s="14" t="s">
        <v>84</v>
      </c>
      <c r="AW172" s="14" t="s">
        <v>35</v>
      </c>
      <c r="AX172" s="14" t="s">
        <v>74</v>
      </c>
      <c r="AY172" s="253" t="s">
        <v>171</v>
      </c>
    </row>
    <row r="173" s="14" customFormat="1">
      <c r="A173" s="14"/>
      <c r="B173" s="243"/>
      <c r="C173" s="244"/>
      <c r="D173" s="228" t="s">
        <v>181</v>
      </c>
      <c r="E173" s="245" t="s">
        <v>19</v>
      </c>
      <c r="F173" s="246" t="s">
        <v>627</v>
      </c>
      <c r="G173" s="244"/>
      <c r="H173" s="247">
        <v>9.5370000000000008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181</v>
      </c>
      <c r="AU173" s="253" t="s">
        <v>84</v>
      </c>
      <c r="AV173" s="14" t="s">
        <v>84</v>
      </c>
      <c r="AW173" s="14" t="s">
        <v>35</v>
      </c>
      <c r="AX173" s="14" t="s">
        <v>74</v>
      </c>
      <c r="AY173" s="253" t="s">
        <v>171</v>
      </c>
    </row>
    <row r="174" s="14" customFormat="1">
      <c r="A174" s="14"/>
      <c r="B174" s="243"/>
      <c r="C174" s="244"/>
      <c r="D174" s="228" t="s">
        <v>181</v>
      </c>
      <c r="E174" s="245" t="s">
        <v>19</v>
      </c>
      <c r="F174" s="246" t="s">
        <v>628</v>
      </c>
      <c r="G174" s="244"/>
      <c r="H174" s="247">
        <v>7.4800000000000004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181</v>
      </c>
      <c r="AU174" s="253" t="s">
        <v>84</v>
      </c>
      <c r="AV174" s="14" t="s">
        <v>84</v>
      </c>
      <c r="AW174" s="14" t="s">
        <v>35</v>
      </c>
      <c r="AX174" s="14" t="s">
        <v>74</v>
      </c>
      <c r="AY174" s="253" t="s">
        <v>171</v>
      </c>
    </row>
    <row r="175" s="15" customFormat="1">
      <c r="A175" s="15"/>
      <c r="B175" s="254"/>
      <c r="C175" s="255"/>
      <c r="D175" s="228" t="s">
        <v>181</v>
      </c>
      <c r="E175" s="256" t="s">
        <v>19</v>
      </c>
      <c r="F175" s="257" t="s">
        <v>184</v>
      </c>
      <c r="G175" s="255"/>
      <c r="H175" s="258">
        <v>34.719999999999999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4" t="s">
        <v>181</v>
      </c>
      <c r="AU175" s="264" t="s">
        <v>84</v>
      </c>
      <c r="AV175" s="15" t="s">
        <v>178</v>
      </c>
      <c r="AW175" s="15" t="s">
        <v>35</v>
      </c>
      <c r="AX175" s="15" t="s">
        <v>82</v>
      </c>
      <c r="AY175" s="264" t="s">
        <v>171</v>
      </c>
    </row>
    <row r="176" s="2" customFormat="1" ht="16.5" customHeight="1">
      <c r="A176" s="40"/>
      <c r="B176" s="41"/>
      <c r="C176" s="215" t="s">
        <v>225</v>
      </c>
      <c r="D176" s="215" t="s">
        <v>174</v>
      </c>
      <c r="E176" s="216" t="s">
        <v>629</v>
      </c>
      <c r="F176" s="217" t="s">
        <v>630</v>
      </c>
      <c r="G176" s="218" t="s">
        <v>177</v>
      </c>
      <c r="H176" s="219">
        <v>34.719999999999999</v>
      </c>
      <c r="I176" s="220"/>
      <c r="J176" s="221">
        <f>ROUND(I176*H176,2)</f>
        <v>0</v>
      </c>
      <c r="K176" s="217" t="s">
        <v>215</v>
      </c>
      <c r="L176" s="46"/>
      <c r="M176" s="222" t="s">
        <v>19</v>
      </c>
      <c r="N176" s="223" t="s">
        <v>45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178</v>
      </c>
      <c r="AT176" s="226" t="s">
        <v>174</v>
      </c>
      <c r="AU176" s="226" t="s">
        <v>84</v>
      </c>
      <c r="AY176" s="19" t="s">
        <v>171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82</v>
      </c>
      <c r="BK176" s="227">
        <f>ROUND(I176*H176,2)</f>
        <v>0</v>
      </c>
      <c r="BL176" s="19" t="s">
        <v>178</v>
      </c>
      <c r="BM176" s="226" t="s">
        <v>319</v>
      </c>
    </row>
    <row r="177" s="2" customFormat="1">
      <c r="A177" s="40"/>
      <c r="B177" s="41"/>
      <c r="C177" s="42"/>
      <c r="D177" s="228" t="s">
        <v>180</v>
      </c>
      <c r="E177" s="42"/>
      <c r="F177" s="229" t="s">
        <v>631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180</v>
      </c>
      <c r="AU177" s="19" t="s">
        <v>84</v>
      </c>
    </row>
    <row r="178" s="2" customFormat="1">
      <c r="A178" s="40"/>
      <c r="B178" s="41"/>
      <c r="C178" s="42"/>
      <c r="D178" s="265" t="s">
        <v>218</v>
      </c>
      <c r="E178" s="42"/>
      <c r="F178" s="266" t="s">
        <v>632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218</v>
      </c>
      <c r="AU178" s="19" t="s">
        <v>84</v>
      </c>
    </row>
    <row r="179" s="2" customFormat="1" ht="16.5" customHeight="1">
      <c r="A179" s="40"/>
      <c r="B179" s="41"/>
      <c r="C179" s="215" t="s">
        <v>245</v>
      </c>
      <c r="D179" s="215" t="s">
        <v>174</v>
      </c>
      <c r="E179" s="216" t="s">
        <v>633</v>
      </c>
      <c r="F179" s="217" t="s">
        <v>634</v>
      </c>
      <c r="G179" s="218" t="s">
        <v>286</v>
      </c>
      <c r="H179" s="219">
        <v>1.706</v>
      </c>
      <c r="I179" s="220"/>
      <c r="J179" s="221">
        <f>ROUND(I179*H179,2)</f>
        <v>0</v>
      </c>
      <c r="K179" s="217" t="s">
        <v>215</v>
      </c>
      <c r="L179" s="46"/>
      <c r="M179" s="222" t="s">
        <v>19</v>
      </c>
      <c r="N179" s="223" t="s">
        <v>45</v>
      </c>
      <c r="O179" s="86"/>
      <c r="P179" s="224">
        <f>O179*H179</f>
        <v>0</v>
      </c>
      <c r="Q179" s="224">
        <v>1.0627727797</v>
      </c>
      <c r="R179" s="224">
        <f>Q179*H179</f>
        <v>1.8130903621682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178</v>
      </c>
      <c r="AT179" s="226" t="s">
        <v>174</v>
      </c>
      <c r="AU179" s="226" t="s">
        <v>84</v>
      </c>
      <c r="AY179" s="19" t="s">
        <v>171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82</v>
      </c>
      <c r="BK179" s="227">
        <f>ROUND(I179*H179,2)</f>
        <v>0</v>
      </c>
      <c r="BL179" s="19" t="s">
        <v>178</v>
      </c>
      <c r="BM179" s="226" t="s">
        <v>333</v>
      </c>
    </row>
    <row r="180" s="2" customFormat="1">
      <c r="A180" s="40"/>
      <c r="B180" s="41"/>
      <c r="C180" s="42"/>
      <c r="D180" s="228" t="s">
        <v>180</v>
      </c>
      <c r="E180" s="42"/>
      <c r="F180" s="229" t="s">
        <v>635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180</v>
      </c>
      <c r="AU180" s="19" t="s">
        <v>84</v>
      </c>
    </row>
    <row r="181" s="2" customFormat="1">
      <c r="A181" s="40"/>
      <c r="B181" s="41"/>
      <c r="C181" s="42"/>
      <c r="D181" s="265" t="s">
        <v>218</v>
      </c>
      <c r="E181" s="42"/>
      <c r="F181" s="266" t="s">
        <v>636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218</v>
      </c>
      <c r="AU181" s="19" t="s">
        <v>84</v>
      </c>
    </row>
    <row r="182" s="14" customFormat="1">
      <c r="A182" s="14"/>
      <c r="B182" s="243"/>
      <c r="C182" s="244"/>
      <c r="D182" s="228" t="s">
        <v>181</v>
      </c>
      <c r="E182" s="245" t="s">
        <v>19</v>
      </c>
      <c r="F182" s="246" t="s">
        <v>637</v>
      </c>
      <c r="G182" s="244"/>
      <c r="H182" s="247">
        <v>1.5529999999999999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181</v>
      </c>
      <c r="AU182" s="253" t="s">
        <v>84</v>
      </c>
      <c r="AV182" s="14" t="s">
        <v>84</v>
      </c>
      <c r="AW182" s="14" t="s">
        <v>35</v>
      </c>
      <c r="AX182" s="14" t="s">
        <v>74</v>
      </c>
      <c r="AY182" s="253" t="s">
        <v>171</v>
      </c>
    </row>
    <row r="183" s="14" customFormat="1">
      <c r="A183" s="14"/>
      <c r="B183" s="243"/>
      <c r="C183" s="244"/>
      <c r="D183" s="228" t="s">
        <v>181</v>
      </c>
      <c r="E183" s="245" t="s">
        <v>19</v>
      </c>
      <c r="F183" s="246" t="s">
        <v>638</v>
      </c>
      <c r="G183" s="244"/>
      <c r="H183" s="247">
        <v>0.153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181</v>
      </c>
      <c r="AU183" s="253" t="s">
        <v>84</v>
      </c>
      <c r="AV183" s="14" t="s">
        <v>84</v>
      </c>
      <c r="AW183" s="14" t="s">
        <v>35</v>
      </c>
      <c r="AX183" s="14" t="s">
        <v>74</v>
      </c>
      <c r="AY183" s="253" t="s">
        <v>171</v>
      </c>
    </row>
    <row r="184" s="15" customFormat="1">
      <c r="A184" s="15"/>
      <c r="B184" s="254"/>
      <c r="C184" s="255"/>
      <c r="D184" s="228" t="s">
        <v>181</v>
      </c>
      <c r="E184" s="256" t="s">
        <v>19</v>
      </c>
      <c r="F184" s="257" t="s">
        <v>184</v>
      </c>
      <c r="G184" s="255"/>
      <c r="H184" s="258">
        <v>1.706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4" t="s">
        <v>181</v>
      </c>
      <c r="AU184" s="264" t="s">
        <v>84</v>
      </c>
      <c r="AV184" s="15" t="s">
        <v>178</v>
      </c>
      <c r="AW184" s="15" t="s">
        <v>35</v>
      </c>
      <c r="AX184" s="15" t="s">
        <v>82</v>
      </c>
      <c r="AY184" s="264" t="s">
        <v>171</v>
      </c>
    </row>
    <row r="185" s="2" customFormat="1" ht="16.5" customHeight="1">
      <c r="A185" s="40"/>
      <c r="B185" s="41"/>
      <c r="C185" s="215" t="s">
        <v>258</v>
      </c>
      <c r="D185" s="215" t="s">
        <v>174</v>
      </c>
      <c r="E185" s="216" t="s">
        <v>639</v>
      </c>
      <c r="F185" s="217" t="s">
        <v>640</v>
      </c>
      <c r="G185" s="218" t="s">
        <v>214</v>
      </c>
      <c r="H185" s="219">
        <v>91.302999999999997</v>
      </c>
      <c r="I185" s="220"/>
      <c r="J185" s="221">
        <f>ROUND(I185*H185,2)</f>
        <v>0</v>
      </c>
      <c r="K185" s="217" t="s">
        <v>215</v>
      </c>
      <c r="L185" s="46"/>
      <c r="M185" s="222" t="s">
        <v>19</v>
      </c>
      <c r="N185" s="223" t="s">
        <v>45</v>
      </c>
      <c r="O185" s="86"/>
      <c r="P185" s="224">
        <f>O185*H185</f>
        <v>0</v>
      </c>
      <c r="Q185" s="224">
        <v>2.5018722040000001</v>
      </c>
      <c r="R185" s="224">
        <f>Q185*H185</f>
        <v>228.42843784181201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178</v>
      </c>
      <c r="AT185" s="226" t="s">
        <v>174</v>
      </c>
      <c r="AU185" s="226" t="s">
        <v>84</v>
      </c>
      <c r="AY185" s="19" t="s">
        <v>171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82</v>
      </c>
      <c r="BK185" s="227">
        <f>ROUND(I185*H185,2)</f>
        <v>0</v>
      </c>
      <c r="BL185" s="19" t="s">
        <v>178</v>
      </c>
      <c r="BM185" s="226" t="s">
        <v>345</v>
      </c>
    </row>
    <row r="186" s="2" customFormat="1">
      <c r="A186" s="40"/>
      <c r="B186" s="41"/>
      <c r="C186" s="42"/>
      <c r="D186" s="228" t="s">
        <v>180</v>
      </c>
      <c r="E186" s="42"/>
      <c r="F186" s="229" t="s">
        <v>641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180</v>
      </c>
      <c r="AU186" s="19" t="s">
        <v>84</v>
      </c>
    </row>
    <row r="187" s="2" customFormat="1">
      <c r="A187" s="40"/>
      <c r="B187" s="41"/>
      <c r="C187" s="42"/>
      <c r="D187" s="265" t="s">
        <v>218</v>
      </c>
      <c r="E187" s="42"/>
      <c r="F187" s="266" t="s">
        <v>642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218</v>
      </c>
      <c r="AU187" s="19" t="s">
        <v>84</v>
      </c>
    </row>
    <row r="188" s="13" customFormat="1">
      <c r="A188" s="13"/>
      <c r="B188" s="233"/>
      <c r="C188" s="234"/>
      <c r="D188" s="228" t="s">
        <v>181</v>
      </c>
      <c r="E188" s="235" t="s">
        <v>19</v>
      </c>
      <c r="F188" s="236" t="s">
        <v>614</v>
      </c>
      <c r="G188" s="234"/>
      <c r="H188" s="235" t="s">
        <v>19</v>
      </c>
      <c r="I188" s="237"/>
      <c r="J188" s="234"/>
      <c r="K188" s="234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181</v>
      </c>
      <c r="AU188" s="242" t="s">
        <v>84</v>
      </c>
      <c r="AV188" s="13" t="s">
        <v>82</v>
      </c>
      <c r="AW188" s="13" t="s">
        <v>35</v>
      </c>
      <c r="AX188" s="13" t="s">
        <v>74</v>
      </c>
      <c r="AY188" s="242" t="s">
        <v>171</v>
      </c>
    </row>
    <row r="189" s="14" customFormat="1">
      <c r="A189" s="14"/>
      <c r="B189" s="243"/>
      <c r="C189" s="244"/>
      <c r="D189" s="228" t="s">
        <v>181</v>
      </c>
      <c r="E189" s="245" t="s">
        <v>19</v>
      </c>
      <c r="F189" s="246" t="s">
        <v>643</v>
      </c>
      <c r="G189" s="244"/>
      <c r="H189" s="247">
        <v>8.077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181</v>
      </c>
      <c r="AU189" s="253" t="s">
        <v>84</v>
      </c>
      <c r="AV189" s="14" t="s">
        <v>84</v>
      </c>
      <c r="AW189" s="14" t="s">
        <v>35</v>
      </c>
      <c r="AX189" s="14" t="s">
        <v>74</v>
      </c>
      <c r="AY189" s="253" t="s">
        <v>171</v>
      </c>
    </row>
    <row r="190" s="14" customFormat="1">
      <c r="A190" s="14"/>
      <c r="B190" s="243"/>
      <c r="C190" s="244"/>
      <c r="D190" s="228" t="s">
        <v>181</v>
      </c>
      <c r="E190" s="245" t="s">
        <v>19</v>
      </c>
      <c r="F190" s="246" t="s">
        <v>644</v>
      </c>
      <c r="G190" s="244"/>
      <c r="H190" s="247">
        <v>48.444000000000003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181</v>
      </c>
      <c r="AU190" s="253" t="s">
        <v>84</v>
      </c>
      <c r="AV190" s="14" t="s">
        <v>84</v>
      </c>
      <c r="AW190" s="14" t="s">
        <v>35</v>
      </c>
      <c r="AX190" s="14" t="s">
        <v>74</v>
      </c>
      <c r="AY190" s="253" t="s">
        <v>171</v>
      </c>
    </row>
    <row r="191" s="14" customFormat="1">
      <c r="A191" s="14"/>
      <c r="B191" s="243"/>
      <c r="C191" s="244"/>
      <c r="D191" s="228" t="s">
        <v>181</v>
      </c>
      <c r="E191" s="245" t="s">
        <v>19</v>
      </c>
      <c r="F191" s="246" t="s">
        <v>645</v>
      </c>
      <c r="G191" s="244"/>
      <c r="H191" s="247">
        <v>1.1040000000000001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181</v>
      </c>
      <c r="AU191" s="253" t="s">
        <v>84</v>
      </c>
      <c r="AV191" s="14" t="s">
        <v>84</v>
      </c>
      <c r="AW191" s="14" t="s">
        <v>35</v>
      </c>
      <c r="AX191" s="14" t="s">
        <v>74</v>
      </c>
      <c r="AY191" s="253" t="s">
        <v>171</v>
      </c>
    </row>
    <row r="192" s="14" customFormat="1">
      <c r="A192" s="14"/>
      <c r="B192" s="243"/>
      <c r="C192" s="244"/>
      <c r="D192" s="228" t="s">
        <v>181</v>
      </c>
      <c r="E192" s="245" t="s">
        <v>19</v>
      </c>
      <c r="F192" s="246" t="s">
        <v>646</v>
      </c>
      <c r="G192" s="244"/>
      <c r="H192" s="247">
        <v>12.130000000000001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181</v>
      </c>
      <c r="AU192" s="253" t="s">
        <v>84</v>
      </c>
      <c r="AV192" s="14" t="s">
        <v>84</v>
      </c>
      <c r="AW192" s="14" t="s">
        <v>35</v>
      </c>
      <c r="AX192" s="14" t="s">
        <v>74</v>
      </c>
      <c r="AY192" s="253" t="s">
        <v>171</v>
      </c>
    </row>
    <row r="193" s="14" customFormat="1">
      <c r="A193" s="14"/>
      <c r="B193" s="243"/>
      <c r="C193" s="244"/>
      <c r="D193" s="228" t="s">
        <v>181</v>
      </c>
      <c r="E193" s="245" t="s">
        <v>19</v>
      </c>
      <c r="F193" s="246" t="s">
        <v>647</v>
      </c>
      <c r="G193" s="244"/>
      <c r="H193" s="247">
        <v>21.547999999999998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181</v>
      </c>
      <c r="AU193" s="253" t="s">
        <v>84</v>
      </c>
      <c r="AV193" s="14" t="s">
        <v>84</v>
      </c>
      <c r="AW193" s="14" t="s">
        <v>35</v>
      </c>
      <c r="AX193" s="14" t="s">
        <v>74</v>
      </c>
      <c r="AY193" s="253" t="s">
        <v>171</v>
      </c>
    </row>
    <row r="194" s="15" customFormat="1">
      <c r="A194" s="15"/>
      <c r="B194" s="254"/>
      <c r="C194" s="255"/>
      <c r="D194" s="228" t="s">
        <v>181</v>
      </c>
      <c r="E194" s="256" t="s">
        <v>19</v>
      </c>
      <c r="F194" s="257" t="s">
        <v>184</v>
      </c>
      <c r="G194" s="255"/>
      <c r="H194" s="258">
        <v>91.302999999999997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4" t="s">
        <v>181</v>
      </c>
      <c r="AU194" s="264" t="s">
        <v>84</v>
      </c>
      <c r="AV194" s="15" t="s">
        <v>178</v>
      </c>
      <c r="AW194" s="15" t="s">
        <v>35</v>
      </c>
      <c r="AX194" s="15" t="s">
        <v>82</v>
      </c>
      <c r="AY194" s="264" t="s">
        <v>171</v>
      </c>
    </row>
    <row r="195" s="2" customFormat="1" ht="16.5" customHeight="1">
      <c r="A195" s="40"/>
      <c r="B195" s="41"/>
      <c r="C195" s="215" t="s">
        <v>268</v>
      </c>
      <c r="D195" s="215" t="s">
        <v>174</v>
      </c>
      <c r="E195" s="216" t="s">
        <v>648</v>
      </c>
      <c r="F195" s="217" t="s">
        <v>649</v>
      </c>
      <c r="G195" s="218" t="s">
        <v>177</v>
      </c>
      <c r="H195" s="219">
        <v>229.91300000000001</v>
      </c>
      <c r="I195" s="220"/>
      <c r="J195" s="221">
        <f>ROUND(I195*H195,2)</f>
        <v>0</v>
      </c>
      <c r="K195" s="217" t="s">
        <v>215</v>
      </c>
      <c r="L195" s="46"/>
      <c r="M195" s="222" t="s">
        <v>19</v>
      </c>
      <c r="N195" s="223" t="s">
        <v>45</v>
      </c>
      <c r="O195" s="86"/>
      <c r="P195" s="224">
        <f>O195*H195</f>
        <v>0</v>
      </c>
      <c r="Q195" s="224">
        <v>0.0026919000000000001</v>
      </c>
      <c r="R195" s="224">
        <f>Q195*H195</f>
        <v>0.61890280470000003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178</v>
      </c>
      <c r="AT195" s="226" t="s">
        <v>174</v>
      </c>
      <c r="AU195" s="226" t="s">
        <v>84</v>
      </c>
      <c r="AY195" s="19" t="s">
        <v>171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82</v>
      </c>
      <c r="BK195" s="227">
        <f>ROUND(I195*H195,2)</f>
        <v>0</v>
      </c>
      <c r="BL195" s="19" t="s">
        <v>178</v>
      </c>
      <c r="BM195" s="226" t="s">
        <v>355</v>
      </c>
    </row>
    <row r="196" s="2" customFormat="1">
      <c r="A196" s="40"/>
      <c r="B196" s="41"/>
      <c r="C196" s="42"/>
      <c r="D196" s="228" t="s">
        <v>180</v>
      </c>
      <c r="E196" s="42"/>
      <c r="F196" s="229" t="s">
        <v>650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180</v>
      </c>
      <c r="AU196" s="19" t="s">
        <v>84</v>
      </c>
    </row>
    <row r="197" s="2" customFormat="1">
      <c r="A197" s="40"/>
      <c r="B197" s="41"/>
      <c r="C197" s="42"/>
      <c r="D197" s="265" t="s">
        <v>218</v>
      </c>
      <c r="E197" s="42"/>
      <c r="F197" s="266" t="s">
        <v>651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218</v>
      </c>
      <c r="AU197" s="19" t="s">
        <v>84</v>
      </c>
    </row>
    <row r="198" s="13" customFormat="1">
      <c r="A198" s="13"/>
      <c r="B198" s="233"/>
      <c r="C198" s="234"/>
      <c r="D198" s="228" t="s">
        <v>181</v>
      </c>
      <c r="E198" s="235" t="s">
        <v>19</v>
      </c>
      <c r="F198" s="236" t="s">
        <v>614</v>
      </c>
      <c r="G198" s="234"/>
      <c r="H198" s="235" t="s">
        <v>19</v>
      </c>
      <c r="I198" s="237"/>
      <c r="J198" s="234"/>
      <c r="K198" s="234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181</v>
      </c>
      <c r="AU198" s="242" t="s">
        <v>84</v>
      </c>
      <c r="AV198" s="13" t="s">
        <v>82</v>
      </c>
      <c r="AW198" s="13" t="s">
        <v>35</v>
      </c>
      <c r="AX198" s="13" t="s">
        <v>74</v>
      </c>
      <c r="AY198" s="242" t="s">
        <v>171</v>
      </c>
    </row>
    <row r="199" s="14" customFormat="1">
      <c r="A199" s="14"/>
      <c r="B199" s="243"/>
      <c r="C199" s="244"/>
      <c r="D199" s="228" t="s">
        <v>181</v>
      </c>
      <c r="E199" s="245" t="s">
        <v>19</v>
      </c>
      <c r="F199" s="246" t="s">
        <v>652</v>
      </c>
      <c r="G199" s="244"/>
      <c r="H199" s="247">
        <v>20.192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181</v>
      </c>
      <c r="AU199" s="253" t="s">
        <v>84</v>
      </c>
      <c r="AV199" s="14" t="s">
        <v>84</v>
      </c>
      <c r="AW199" s="14" t="s">
        <v>35</v>
      </c>
      <c r="AX199" s="14" t="s">
        <v>74</v>
      </c>
      <c r="AY199" s="253" t="s">
        <v>171</v>
      </c>
    </row>
    <row r="200" s="14" customFormat="1">
      <c r="A200" s="14"/>
      <c r="B200" s="243"/>
      <c r="C200" s="244"/>
      <c r="D200" s="228" t="s">
        <v>181</v>
      </c>
      <c r="E200" s="245" t="s">
        <v>19</v>
      </c>
      <c r="F200" s="246" t="s">
        <v>653</v>
      </c>
      <c r="G200" s="244"/>
      <c r="H200" s="247">
        <v>121.11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181</v>
      </c>
      <c r="AU200" s="253" t="s">
        <v>84</v>
      </c>
      <c r="AV200" s="14" t="s">
        <v>84</v>
      </c>
      <c r="AW200" s="14" t="s">
        <v>35</v>
      </c>
      <c r="AX200" s="14" t="s">
        <v>74</v>
      </c>
      <c r="AY200" s="253" t="s">
        <v>171</v>
      </c>
    </row>
    <row r="201" s="14" customFormat="1">
      <c r="A201" s="14"/>
      <c r="B201" s="243"/>
      <c r="C201" s="244"/>
      <c r="D201" s="228" t="s">
        <v>181</v>
      </c>
      <c r="E201" s="245" t="s">
        <v>19</v>
      </c>
      <c r="F201" s="246" t="s">
        <v>654</v>
      </c>
      <c r="G201" s="244"/>
      <c r="H201" s="247">
        <v>4.4169999999999998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181</v>
      </c>
      <c r="AU201" s="253" t="s">
        <v>84</v>
      </c>
      <c r="AV201" s="14" t="s">
        <v>84</v>
      </c>
      <c r="AW201" s="14" t="s">
        <v>35</v>
      </c>
      <c r="AX201" s="14" t="s">
        <v>74</v>
      </c>
      <c r="AY201" s="253" t="s">
        <v>171</v>
      </c>
    </row>
    <row r="202" s="14" customFormat="1">
      <c r="A202" s="14"/>
      <c r="B202" s="243"/>
      <c r="C202" s="244"/>
      <c r="D202" s="228" t="s">
        <v>181</v>
      </c>
      <c r="E202" s="245" t="s">
        <v>19</v>
      </c>
      <c r="F202" s="246" t="s">
        <v>655</v>
      </c>
      <c r="G202" s="244"/>
      <c r="H202" s="247">
        <v>30.324999999999999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181</v>
      </c>
      <c r="AU202" s="253" t="s">
        <v>84</v>
      </c>
      <c r="AV202" s="14" t="s">
        <v>84</v>
      </c>
      <c r="AW202" s="14" t="s">
        <v>35</v>
      </c>
      <c r="AX202" s="14" t="s">
        <v>74</v>
      </c>
      <c r="AY202" s="253" t="s">
        <v>171</v>
      </c>
    </row>
    <row r="203" s="14" customFormat="1">
      <c r="A203" s="14"/>
      <c r="B203" s="243"/>
      <c r="C203" s="244"/>
      <c r="D203" s="228" t="s">
        <v>181</v>
      </c>
      <c r="E203" s="245" t="s">
        <v>19</v>
      </c>
      <c r="F203" s="246" t="s">
        <v>656</v>
      </c>
      <c r="G203" s="244"/>
      <c r="H203" s="247">
        <v>53.869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181</v>
      </c>
      <c r="AU203" s="253" t="s">
        <v>84</v>
      </c>
      <c r="AV203" s="14" t="s">
        <v>84</v>
      </c>
      <c r="AW203" s="14" t="s">
        <v>35</v>
      </c>
      <c r="AX203" s="14" t="s">
        <v>74</v>
      </c>
      <c r="AY203" s="253" t="s">
        <v>171</v>
      </c>
    </row>
    <row r="204" s="15" customFormat="1">
      <c r="A204" s="15"/>
      <c r="B204" s="254"/>
      <c r="C204" s="255"/>
      <c r="D204" s="228" t="s">
        <v>181</v>
      </c>
      <c r="E204" s="256" t="s">
        <v>19</v>
      </c>
      <c r="F204" s="257" t="s">
        <v>184</v>
      </c>
      <c r="G204" s="255"/>
      <c r="H204" s="258">
        <v>229.91300000000001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4" t="s">
        <v>181</v>
      </c>
      <c r="AU204" s="264" t="s">
        <v>84</v>
      </c>
      <c r="AV204" s="15" t="s">
        <v>178</v>
      </c>
      <c r="AW204" s="15" t="s">
        <v>35</v>
      </c>
      <c r="AX204" s="15" t="s">
        <v>82</v>
      </c>
      <c r="AY204" s="264" t="s">
        <v>171</v>
      </c>
    </row>
    <row r="205" s="2" customFormat="1" ht="16.5" customHeight="1">
      <c r="A205" s="40"/>
      <c r="B205" s="41"/>
      <c r="C205" s="215" t="s">
        <v>8</v>
      </c>
      <c r="D205" s="215" t="s">
        <v>174</v>
      </c>
      <c r="E205" s="216" t="s">
        <v>657</v>
      </c>
      <c r="F205" s="217" t="s">
        <v>658</v>
      </c>
      <c r="G205" s="218" t="s">
        <v>177</v>
      </c>
      <c r="H205" s="219">
        <v>229.91300000000001</v>
      </c>
      <c r="I205" s="220"/>
      <c r="J205" s="221">
        <f>ROUND(I205*H205,2)</f>
        <v>0</v>
      </c>
      <c r="K205" s="217" t="s">
        <v>215</v>
      </c>
      <c r="L205" s="46"/>
      <c r="M205" s="222" t="s">
        <v>19</v>
      </c>
      <c r="N205" s="223" t="s">
        <v>45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178</v>
      </c>
      <c r="AT205" s="226" t="s">
        <v>174</v>
      </c>
      <c r="AU205" s="226" t="s">
        <v>84</v>
      </c>
      <c r="AY205" s="19" t="s">
        <v>171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82</v>
      </c>
      <c r="BK205" s="227">
        <f>ROUND(I205*H205,2)</f>
        <v>0</v>
      </c>
      <c r="BL205" s="19" t="s">
        <v>178</v>
      </c>
      <c r="BM205" s="226" t="s">
        <v>374</v>
      </c>
    </row>
    <row r="206" s="2" customFormat="1">
      <c r="A206" s="40"/>
      <c r="B206" s="41"/>
      <c r="C206" s="42"/>
      <c r="D206" s="228" t="s">
        <v>180</v>
      </c>
      <c r="E206" s="42"/>
      <c r="F206" s="229" t="s">
        <v>659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180</v>
      </c>
      <c r="AU206" s="19" t="s">
        <v>84</v>
      </c>
    </row>
    <row r="207" s="2" customFormat="1">
      <c r="A207" s="40"/>
      <c r="B207" s="41"/>
      <c r="C207" s="42"/>
      <c r="D207" s="265" t="s">
        <v>218</v>
      </c>
      <c r="E207" s="42"/>
      <c r="F207" s="266" t="s">
        <v>660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218</v>
      </c>
      <c r="AU207" s="19" t="s">
        <v>84</v>
      </c>
    </row>
    <row r="208" s="2" customFormat="1" ht="16.5" customHeight="1">
      <c r="A208" s="40"/>
      <c r="B208" s="41"/>
      <c r="C208" s="215" t="s">
        <v>289</v>
      </c>
      <c r="D208" s="215" t="s">
        <v>174</v>
      </c>
      <c r="E208" s="216" t="s">
        <v>661</v>
      </c>
      <c r="F208" s="217" t="s">
        <v>662</v>
      </c>
      <c r="G208" s="218" t="s">
        <v>286</v>
      </c>
      <c r="H208" s="219">
        <v>5.9349999999999996</v>
      </c>
      <c r="I208" s="220"/>
      <c r="J208" s="221">
        <f>ROUND(I208*H208,2)</f>
        <v>0</v>
      </c>
      <c r="K208" s="217" t="s">
        <v>215</v>
      </c>
      <c r="L208" s="46"/>
      <c r="M208" s="222" t="s">
        <v>19</v>
      </c>
      <c r="N208" s="223" t="s">
        <v>45</v>
      </c>
      <c r="O208" s="86"/>
      <c r="P208" s="224">
        <f>O208*H208</f>
        <v>0</v>
      </c>
      <c r="Q208" s="224">
        <v>1.0606207999999999</v>
      </c>
      <c r="R208" s="224">
        <f>Q208*H208</f>
        <v>6.2947844479999988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178</v>
      </c>
      <c r="AT208" s="226" t="s">
        <v>174</v>
      </c>
      <c r="AU208" s="226" t="s">
        <v>84</v>
      </c>
      <c r="AY208" s="19" t="s">
        <v>171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82</v>
      </c>
      <c r="BK208" s="227">
        <f>ROUND(I208*H208,2)</f>
        <v>0</v>
      </c>
      <c r="BL208" s="19" t="s">
        <v>178</v>
      </c>
      <c r="BM208" s="226" t="s">
        <v>386</v>
      </c>
    </row>
    <row r="209" s="2" customFormat="1">
      <c r="A209" s="40"/>
      <c r="B209" s="41"/>
      <c r="C209" s="42"/>
      <c r="D209" s="228" t="s">
        <v>180</v>
      </c>
      <c r="E209" s="42"/>
      <c r="F209" s="229" t="s">
        <v>663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180</v>
      </c>
      <c r="AU209" s="19" t="s">
        <v>84</v>
      </c>
    </row>
    <row r="210" s="2" customFormat="1">
      <c r="A210" s="40"/>
      <c r="B210" s="41"/>
      <c r="C210" s="42"/>
      <c r="D210" s="265" t="s">
        <v>218</v>
      </c>
      <c r="E210" s="42"/>
      <c r="F210" s="266" t="s">
        <v>664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218</v>
      </c>
      <c r="AU210" s="19" t="s">
        <v>84</v>
      </c>
    </row>
    <row r="211" s="14" customFormat="1">
      <c r="A211" s="14"/>
      <c r="B211" s="243"/>
      <c r="C211" s="244"/>
      <c r="D211" s="228" t="s">
        <v>181</v>
      </c>
      <c r="E211" s="245" t="s">
        <v>19</v>
      </c>
      <c r="F211" s="246" t="s">
        <v>665</v>
      </c>
      <c r="G211" s="244"/>
      <c r="H211" s="247">
        <v>5.9349999999999996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181</v>
      </c>
      <c r="AU211" s="253" t="s">
        <v>84</v>
      </c>
      <c r="AV211" s="14" t="s">
        <v>84</v>
      </c>
      <c r="AW211" s="14" t="s">
        <v>35</v>
      </c>
      <c r="AX211" s="14" t="s">
        <v>74</v>
      </c>
      <c r="AY211" s="253" t="s">
        <v>171</v>
      </c>
    </row>
    <row r="212" s="15" customFormat="1">
      <c r="A212" s="15"/>
      <c r="B212" s="254"/>
      <c r="C212" s="255"/>
      <c r="D212" s="228" t="s">
        <v>181</v>
      </c>
      <c r="E212" s="256" t="s">
        <v>19</v>
      </c>
      <c r="F212" s="257" t="s">
        <v>184</v>
      </c>
      <c r="G212" s="255"/>
      <c r="H212" s="258">
        <v>5.9349999999999996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4" t="s">
        <v>181</v>
      </c>
      <c r="AU212" s="264" t="s">
        <v>84</v>
      </c>
      <c r="AV212" s="15" t="s">
        <v>178</v>
      </c>
      <c r="AW212" s="15" t="s">
        <v>35</v>
      </c>
      <c r="AX212" s="15" t="s">
        <v>82</v>
      </c>
      <c r="AY212" s="264" t="s">
        <v>171</v>
      </c>
    </row>
    <row r="213" s="2" customFormat="1" ht="16.5" customHeight="1">
      <c r="A213" s="40"/>
      <c r="B213" s="41"/>
      <c r="C213" s="215" t="s">
        <v>294</v>
      </c>
      <c r="D213" s="215" t="s">
        <v>174</v>
      </c>
      <c r="E213" s="216" t="s">
        <v>666</v>
      </c>
      <c r="F213" s="217" t="s">
        <v>667</v>
      </c>
      <c r="G213" s="218" t="s">
        <v>214</v>
      </c>
      <c r="H213" s="219">
        <v>1.0800000000000001</v>
      </c>
      <c r="I213" s="220"/>
      <c r="J213" s="221">
        <f>ROUND(I213*H213,2)</f>
        <v>0</v>
      </c>
      <c r="K213" s="217" t="s">
        <v>215</v>
      </c>
      <c r="L213" s="46"/>
      <c r="M213" s="222" t="s">
        <v>19</v>
      </c>
      <c r="N213" s="223" t="s">
        <v>45</v>
      </c>
      <c r="O213" s="86"/>
      <c r="P213" s="224">
        <f>O213*H213</f>
        <v>0</v>
      </c>
      <c r="Q213" s="224">
        <v>2.5018722040000001</v>
      </c>
      <c r="R213" s="224">
        <f>Q213*H213</f>
        <v>2.7020219803200001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178</v>
      </c>
      <c r="AT213" s="226" t="s">
        <v>174</v>
      </c>
      <c r="AU213" s="226" t="s">
        <v>84</v>
      </c>
      <c r="AY213" s="19" t="s">
        <v>171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82</v>
      </c>
      <c r="BK213" s="227">
        <f>ROUND(I213*H213,2)</f>
        <v>0</v>
      </c>
      <c r="BL213" s="19" t="s">
        <v>178</v>
      </c>
      <c r="BM213" s="226" t="s">
        <v>397</v>
      </c>
    </row>
    <row r="214" s="2" customFormat="1">
      <c r="A214" s="40"/>
      <c r="B214" s="41"/>
      <c r="C214" s="42"/>
      <c r="D214" s="228" t="s">
        <v>180</v>
      </c>
      <c r="E214" s="42"/>
      <c r="F214" s="229" t="s">
        <v>668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180</v>
      </c>
      <c r="AU214" s="19" t="s">
        <v>84</v>
      </c>
    </row>
    <row r="215" s="2" customFormat="1">
      <c r="A215" s="40"/>
      <c r="B215" s="41"/>
      <c r="C215" s="42"/>
      <c r="D215" s="265" t="s">
        <v>218</v>
      </c>
      <c r="E215" s="42"/>
      <c r="F215" s="266" t="s">
        <v>669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218</v>
      </c>
      <c r="AU215" s="19" t="s">
        <v>84</v>
      </c>
    </row>
    <row r="216" s="13" customFormat="1">
      <c r="A216" s="13"/>
      <c r="B216" s="233"/>
      <c r="C216" s="234"/>
      <c r="D216" s="228" t="s">
        <v>181</v>
      </c>
      <c r="E216" s="235" t="s">
        <v>19</v>
      </c>
      <c r="F216" s="236" t="s">
        <v>614</v>
      </c>
      <c r="G216" s="234"/>
      <c r="H216" s="235" t="s">
        <v>19</v>
      </c>
      <c r="I216" s="237"/>
      <c r="J216" s="234"/>
      <c r="K216" s="234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181</v>
      </c>
      <c r="AU216" s="242" t="s">
        <v>84</v>
      </c>
      <c r="AV216" s="13" t="s">
        <v>82</v>
      </c>
      <c r="AW216" s="13" t="s">
        <v>35</v>
      </c>
      <c r="AX216" s="13" t="s">
        <v>74</v>
      </c>
      <c r="AY216" s="242" t="s">
        <v>171</v>
      </c>
    </row>
    <row r="217" s="14" customFormat="1">
      <c r="A217" s="14"/>
      <c r="B217" s="243"/>
      <c r="C217" s="244"/>
      <c r="D217" s="228" t="s">
        <v>181</v>
      </c>
      <c r="E217" s="245" t="s">
        <v>19</v>
      </c>
      <c r="F217" s="246" t="s">
        <v>670</v>
      </c>
      <c r="G217" s="244"/>
      <c r="H217" s="247">
        <v>0.64800000000000002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181</v>
      </c>
      <c r="AU217" s="253" t="s">
        <v>84</v>
      </c>
      <c r="AV217" s="14" t="s">
        <v>84</v>
      </c>
      <c r="AW217" s="14" t="s">
        <v>35</v>
      </c>
      <c r="AX217" s="14" t="s">
        <v>74</v>
      </c>
      <c r="AY217" s="253" t="s">
        <v>171</v>
      </c>
    </row>
    <row r="218" s="14" customFormat="1">
      <c r="A218" s="14"/>
      <c r="B218" s="243"/>
      <c r="C218" s="244"/>
      <c r="D218" s="228" t="s">
        <v>181</v>
      </c>
      <c r="E218" s="245" t="s">
        <v>19</v>
      </c>
      <c r="F218" s="246" t="s">
        <v>671</v>
      </c>
      <c r="G218" s="244"/>
      <c r="H218" s="247">
        <v>0.432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181</v>
      </c>
      <c r="AU218" s="253" t="s">
        <v>84</v>
      </c>
      <c r="AV218" s="14" t="s">
        <v>84</v>
      </c>
      <c r="AW218" s="14" t="s">
        <v>35</v>
      </c>
      <c r="AX218" s="14" t="s">
        <v>74</v>
      </c>
      <c r="AY218" s="253" t="s">
        <v>171</v>
      </c>
    </row>
    <row r="219" s="15" customFormat="1">
      <c r="A219" s="15"/>
      <c r="B219" s="254"/>
      <c r="C219" s="255"/>
      <c r="D219" s="228" t="s">
        <v>181</v>
      </c>
      <c r="E219" s="256" t="s">
        <v>19</v>
      </c>
      <c r="F219" s="257" t="s">
        <v>184</v>
      </c>
      <c r="G219" s="255"/>
      <c r="H219" s="258">
        <v>1.0800000000000001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4" t="s">
        <v>181</v>
      </c>
      <c r="AU219" s="264" t="s">
        <v>84</v>
      </c>
      <c r="AV219" s="15" t="s">
        <v>178</v>
      </c>
      <c r="AW219" s="15" t="s">
        <v>35</v>
      </c>
      <c r="AX219" s="15" t="s">
        <v>82</v>
      </c>
      <c r="AY219" s="264" t="s">
        <v>171</v>
      </c>
    </row>
    <row r="220" s="2" customFormat="1" ht="16.5" customHeight="1">
      <c r="A220" s="40"/>
      <c r="B220" s="41"/>
      <c r="C220" s="215" t="s">
        <v>299</v>
      </c>
      <c r="D220" s="215" t="s">
        <v>174</v>
      </c>
      <c r="E220" s="216" t="s">
        <v>672</v>
      </c>
      <c r="F220" s="217" t="s">
        <v>673</v>
      </c>
      <c r="G220" s="218" t="s">
        <v>177</v>
      </c>
      <c r="H220" s="219">
        <v>5.2800000000000002</v>
      </c>
      <c r="I220" s="220"/>
      <c r="J220" s="221">
        <f>ROUND(I220*H220,2)</f>
        <v>0</v>
      </c>
      <c r="K220" s="217" t="s">
        <v>215</v>
      </c>
      <c r="L220" s="46"/>
      <c r="M220" s="222" t="s">
        <v>19</v>
      </c>
      <c r="N220" s="223" t="s">
        <v>45</v>
      </c>
      <c r="O220" s="86"/>
      <c r="P220" s="224">
        <f>O220*H220</f>
        <v>0</v>
      </c>
      <c r="Q220" s="224">
        <v>0.0026369000000000002</v>
      </c>
      <c r="R220" s="224">
        <f>Q220*H220</f>
        <v>0.013922832000000001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178</v>
      </c>
      <c r="AT220" s="226" t="s">
        <v>174</v>
      </c>
      <c r="AU220" s="226" t="s">
        <v>84</v>
      </c>
      <c r="AY220" s="19" t="s">
        <v>171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82</v>
      </c>
      <c r="BK220" s="227">
        <f>ROUND(I220*H220,2)</f>
        <v>0</v>
      </c>
      <c r="BL220" s="19" t="s">
        <v>178</v>
      </c>
      <c r="BM220" s="226" t="s">
        <v>428</v>
      </c>
    </row>
    <row r="221" s="2" customFormat="1">
      <c r="A221" s="40"/>
      <c r="B221" s="41"/>
      <c r="C221" s="42"/>
      <c r="D221" s="228" t="s">
        <v>180</v>
      </c>
      <c r="E221" s="42"/>
      <c r="F221" s="229" t="s">
        <v>674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180</v>
      </c>
      <c r="AU221" s="19" t="s">
        <v>84</v>
      </c>
    </row>
    <row r="222" s="2" customFormat="1">
      <c r="A222" s="40"/>
      <c r="B222" s="41"/>
      <c r="C222" s="42"/>
      <c r="D222" s="265" t="s">
        <v>218</v>
      </c>
      <c r="E222" s="42"/>
      <c r="F222" s="266" t="s">
        <v>675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218</v>
      </c>
      <c r="AU222" s="19" t="s">
        <v>84</v>
      </c>
    </row>
    <row r="223" s="13" customFormat="1">
      <c r="A223" s="13"/>
      <c r="B223" s="233"/>
      <c r="C223" s="234"/>
      <c r="D223" s="228" t="s">
        <v>181</v>
      </c>
      <c r="E223" s="235" t="s">
        <v>19</v>
      </c>
      <c r="F223" s="236" t="s">
        <v>614</v>
      </c>
      <c r="G223" s="234"/>
      <c r="H223" s="235" t="s">
        <v>19</v>
      </c>
      <c r="I223" s="237"/>
      <c r="J223" s="234"/>
      <c r="K223" s="234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181</v>
      </c>
      <c r="AU223" s="242" t="s">
        <v>84</v>
      </c>
      <c r="AV223" s="13" t="s">
        <v>82</v>
      </c>
      <c r="AW223" s="13" t="s">
        <v>35</v>
      </c>
      <c r="AX223" s="13" t="s">
        <v>74</v>
      </c>
      <c r="AY223" s="242" t="s">
        <v>171</v>
      </c>
    </row>
    <row r="224" s="14" customFormat="1">
      <c r="A224" s="14"/>
      <c r="B224" s="243"/>
      <c r="C224" s="244"/>
      <c r="D224" s="228" t="s">
        <v>181</v>
      </c>
      <c r="E224" s="245" t="s">
        <v>19</v>
      </c>
      <c r="F224" s="246" t="s">
        <v>676</v>
      </c>
      <c r="G224" s="244"/>
      <c r="H224" s="247">
        <v>2.8799999999999999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181</v>
      </c>
      <c r="AU224" s="253" t="s">
        <v>84</v>
      </c>
      <c r="AV224" s="14" t="s">
        <v>84</v>
      </c>
      <c r="AW224" s="14" t="s">
        <v>35</v>
      </c>
      <c r="AX224" s="14" t="s">
        <v>74</v>
      </c>
      <c r="AY224" s="253" t="s">
        <v>171</v>
      </c>
    </row>
    <row r="225" s="14" customFormat="1">
      <c r="A225" s="14"/>
      <c r="B225" s="243"/>
      <c r="C225" s="244"/>
      <c r="D225" s="228" t="s">
        <v>181</v>
      </c>
      <c r="E225" s="245" t="s">
        <v>19</v>
      </c>
      <c r="F225" s="246" t="s">
        <v>677</v>
      </c>
      <c r="G225" s="244"/>
      <c r="H225" s="247">
        <v>2.3999999999999999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181</v>
      </c>
      <c r="AU225" s="253" t="s">
        <v>84</v>
      </c>
      <c r="AV225" s="14" t="s">
        <v>84</v>
      </c>
      <c r="AW225" s="14" t="s">
        <v>35</v>
      </c>
      <c r="AX225" s="14" t="s">
        <v>74</v>
      </c>
      <c r="AY225" s="253" t="s">
        <v>171</v>
      </c>
    </row>
    <row r="226" s="15" customFormat="1">
      <c r="A226" s="15"/>
      <c r="B226" s="254"/>
      <c r="C226" s="255"/>
      <c r="D226" s="228" t="s">
        <v>181</v>
      </c>
      <c r="E226" s="256" t="s">
        <v>19</v>
      </c>
      <c r="F226" s="257" t="s">
        <v>184</v>
      </c>
      <c r="G226" s="255"/>
      <c r="H226" s="258">
        <v>5.2800000000000002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4" t="s">
        <v>181</v>
      </c>
      <c r="AU226" s="264" t="s">
        <v>84</v>
      </c>
      <c r="AV226" s="15" t="s">
        <v>178</v>
      </c>
      <c r="AW226" s="15" t="s">
        <v>35</v>
      </c>
      <c r="AX226" s="15" t="s">
        <v>82</v>
      </c>
      <c r="AY226" s="264" t="s">
        <v>171</v>
      </c>
    </row>
    <row r="227" s="2" customFormat="1" ht="16.5" customHeight="1">
      <c r="A227" s="40"/>
      <c r="B227" s="41"/>
      <c r="C227" s="215" t="s">
        <v>305</v>
      </c>
      <c r="D227" s="215" t="s">
        <v>174</v>
      </c>
      <c r="E227" s="216" t="s">
        <v>678</v>
      </c>
      <c r="F227" s="217" t="s">
        <v>679</v>
      </c>
      <c r="G227" s="218" t="s">
        <v>177</v>
      </c>
      <c r="H227" s="219">
        <v>5.2800000000000002</v>
      </c>
      <c r="I227" s="220"/>
      <c r="J227" s="221">
        <f>ROUND(I227*H227,2)</f>
        <v>0</v>
      </c>
      <c r="K227" s="217" t="s">
        <v>215</v>
      </c>
      <c r="L227" s="46"/>
      <c r="M227" s="222" t="s">
        <v>19</v>
      </c>
      <c r="N227" s="223" t="s">
        <v>45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178</v>
      </c>
      <c r="AT227" s="226" t="s">
        <v>174</v>
      </c>
      <c r="AU227" s="226" t="s">
        <v>84</v>
      </c>
      <c r="AY227" s="19" t="s">
        <v>171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82</v>
      </c>
      <c r="BK227" s="227">
        <f>ROUND(I227*H227,2)</f>
        <v>0</v>
      </c>
      <c r="BL227" s="19" t="s">
        <v>178</v>
      </c>
      <c r="BM227" s="226" t="s">
        <v>446</v>
      </c>
    </row>
    <row r="228" s="2" customFormat="1">
      <c r="A228" s="40"/>
      <c r="B228" s="41"/>
      <c r="C228" s="42"/>
      <c r="D228" s="228" t="s">
        <v>180</v>
      </c>
      <c r="E228" s="42"/>
      <c r="F228" s="229" t="s">
        <v>680</v>
      </c>
      <c r="G228" s="42"/>
      <c r="H228" s="42"/>
      <c r="I228" s="230"/>
      <c r="J228" s="42"/>
      <c r="K228" s="42"/>
      <c r="L228" s="46"/>
      <c r="M228" s="231"/>
      <c r="N228" s="23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180</v>
      </c>
      <c r="AU228" s="19" t="s">
        <v>84</v>
      </c>
    </row>
    <row r="229" s="2" customFormat="1">
      <c r="A229" s="40"/>
      <c r="B229" s="41"/>
      <c r="C229" s="42"/>
      <c r="D229" s="265" t="s">
        <v>218</v>
      </c>
      <c r="E229" s="42"/>
      <c r="F229" s="266" t="s">
        <v>681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218</v>
      </c>
      <c r="AU229" s="19" t="s">
        <v>84</v>
      </c>
    </row>
    <row r="230" s="2" customFormat="1" ht="16.5" customHeight="1">
      <c r="A230" s="40"/>
      <c r="B230" s="41"/>
      <c r="C230" s="215" t="s">
        <v>310</v>
      </c>
      <c r="D230" s="215" t="s">
        <v>174</v>
      </c>
      <c r="E230" s="216" t="s">
        <v>682</v>
      </c>
      <c r="F230" s="217" t="s">
        <v>683</v>
      </c>
      <c r="G230" s="218" t="s">
        <v>286</v>
      </c>
      <c r="H230" s="219">
        <v>0.075999999999999998</v>
      </c>
      <c r="I230" s="220"/>
      <c r="J230" s="221">
        <f>ROUND(I230*H230,2)</f>
        <v>0</v>
      </c>
      <c r="K230" s="217" t="s">
        <v>215</v>
      </c>
      <c r="L230" s="46"/>
      <c r="M230" s="222" t="s">
        <v>19</v>
      </c>
      <c r="N230" s="223" t="s">
        <v>45</v>
      </c>
      <c r="O230" s="86"/>
      <c r="P230" s="224">
        <f>O230*H230</f>
        <v>0</v>
      </c>
      <c r="Q230" s="224">
        <v>1.0606207999999999</v>
      </c>
      <c r="R230" s="224">
        <f>Q230*H230</f>
        <v>0.080607180799999997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178</v>
      </c>
      <c r="AT230" s="226" t="s">
        <v>174</v>
      </c>
      <c r="AU230" s="226" t="s">
        <v>84</v>
      </c>
      <c r="AY230" s="19" t="s">
        <v>171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82</v>
      </c>
      <c r="BK230" s="227">
        <f>ROUND(I230*H230,2)</f>
        <v>0</v>
      </c>
      <c r="BL230" s="19" t="s">
        <v>178</v>
      </c>
      <c r="BM230" s="226" t="s">
        <v>471</v>
      </c>
    </row>
    <row r="231" s="2" customFormat="1">
      <c r="A231" s="40"/>
      <c r="B231" s="41"/>
      <c r="C231" s="42"/>
      <c r="D231" s="228" t="s">
        <v>180</v>
      </c>
      <c r="E231" s="42"/>
      <c r="F231" s="229" t="s">
        <v>684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180</v>
      </c>
      <c r="AU231" s="19" t="s">
        <v>84</v>
      </c>
    </row>
    <row r="232" s="2" customFormat="1">
      <c r="A232" s="40"/>
      <c r="B232" s="41"/>
      <c r="C232" s="42"/>
      <c r="D232" s="265" t="s">
        <v>218</v>
      </c>
      <c r="E232" s="42"/>
      <c r="F232" s="266" t="s">
        <v>685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218</v>
      </c>
      <c r="AU232" s="19" t="s">
        <v>84</v>
      </c>
    </row>
    <row r="233" s="14" customFormat="1">
      <c r="A233" s="14"/>
      <c r="B233" s="243"/>
      <c r="C233" s="244"/>
      <c r="D233" s="228" t="s">
        <v>181</v>
      </c>
      <c r="E233" s="245" t="s">
        <v>19</v>
      </c>
      <c r="F233" s="246" t="s">
        <v>686</v>
      </c>
      <c r="G233" s="244"/>
      <c r="H233" s="247">
        <v>0.075999999999999998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181</v>
      </c>
      <c r="AU233" s="253" t="s">
        <v>84</v>
      </c>
      <c r="AV233" s="14" t="s">
        <v>84</v>
      </c>
      <c r="AW233" s="14" t="s">
        <v>35</v>
      </c>
      <c r="AX233" s="14" t="s">
        <v>74</v>
      </c>
      <c r="AY233" s="253" t="s">
        <v>171</v>
      </c>
    </row>
    <row r="234" s="15" customFormat="1">
      <c r="A234" s="15"/>
      <c r="B234" s="254"/>
      <c r="C234" s="255"/>
      <c r="D234" s="228" t="s">
        <v>181</v>
      </c>
      <c r="E234" s="256" t="s">
        <v>19</v>
      </c>
      <c r="F234" s="257" t="s">
        <v>184</v>
      </c>
      <c r="G234" s="255"/>
      <c r="H234" s="258">
        <v>0.075999999999999998</v>
      </c>
      <c r="I234" s="259"/>
      <c r="J234" s="255"/>
      <c r="K234" s="255"/>
      <c r="L234" s="260"/>
      <c r="M234" s="261"/>
      <c r="N234" s="262"/>
      <c r="O234" s="262"/>
      <c r="P234" s="262"/>
      <c r="Q234" s="262"/>
      <c r="R234" s="262"/>
      <c r="S234" s="262"/>
      <c r="T234" s="263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4" t="s">
        <v>181</v>
      </c>
      <c r="AU234" s="264" t="s">
        <v>84</v>
      </c>
      <c r="AV234" s="15" t="s">
        <v>178</v>
      </c>
      <c r="AW234" s="15" t="s">
        <v>35</v>
      </c>
      <c r="AX234" s="15" t="s">
        <v>82</v>
      </c>
      <c r="AY234" s="264" t="s">
        <v>171</v>
      </c>
    </row>
    <row r="235" s="2" customFormat="1" ht="21.75" customHeight="1">
      <c r="A235" s="40"/>
      <c r="B235" s="41"/>
      <c r="C235" s="215" t="s">
        <v>7</v>
      </c>
      <c r="D235" s="215" t="s">
        <v>174</v>
      </c>
      <c r="E235" s="216" t="s">
        <v>687</v>
      </c>
      <c r="F235" s="217" t="s">
        <v>688</v>
      </c>
      <c r="G235" s="218" t="s">
        <v>177</v>
      </c>
      <c r="H235" s="219">
        <v>2.548</v>
      </c>
      <c r="I235" s="220"/>
      <c r="J235" s="221">
        <f>ROUND(I235*H235,2)</f>
        <v>0</v>
      </c>
      <c r="K235" s="217" t="s">
        <v>215</v>
      </c>
      <c r="L235" s="46"/>
      <c r="M235" s="222" t="s">
        <v>19</v>
      </c>
      <c r="N235" s="223" t="s">
        <v>45</v>
      </c>
      <c r="O235" s="86"/>
      <c r="P235" s="224">
        <f>O235*H235</f>
        <v>0</v>
      </c>
      <c r="Q235" s="224">
        <v>0.67488603999999996</v>
      </c>
      <c r="R235" s="224">
        <f>Q235*H235</f>
        <v>1.7196096299199999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178</v>
      </c>
      <c r="AT235" s="226" t="s">
        <v>174</v>
      </c>
      <c r="AU235" s="226" t="s">
        <v>84</v>
      </c>
      <c r="AY235" s="19" t="s">
        <v>171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82</v>
      </c>
      <c r="BK235" s="227">
        <f>ROUND(I235*H235,2)</f>
        <v>0</v>
      </c>
      <c r="BL235" s="19" t="s">
        <v>178</v>
      </c>
      <c r="BM235" s="226" t="s">
        <v>490</v>
      </c>
    </row>
    <row r="236" s="2" customFormat="1">
      <c r="A236" s="40"/>
      <c r="B236" s="41"/>
      <c r="C236" s="42"/>
      <c r="D236" s="228" t="s">
        <v>180</v>
      </c>
      <c r="E236" s="42"/>
      <c r="F236" s="229" t="s">
        <v>689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180</v>
      </c>
      <c r="AU236" s="19" t="s">
        <v>84</v>
      </c>
    </row>
    <row r="237" s="2" customFormat="1">
      <c r="A237" s="40"/>
      <c r="B237" s="41"/>
      <c r="C237" s="42"/>
      <c r="D237" s="265" t="s">
        <v>218</v>
      </c>
      <c r="E237" s="42"/>
      <c r="F237" s="266" t="s">
        <v>690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218</v>
      </c>
      <c r="AU237" s="19" t="s">
        <v>84</v>
      </c>
    </row>
    <row r="238" s="13" customFormat="1">
      <c r="A238" s="13"/>
      <c r="B238" s="233"/>
      <c r="C238" s="234"/>
      <c r="D238" s="228" t="s">
        <v>181</v>
      </c>
      <c r="E238" s="235" t="s">
        <v>19</v>
      </c>
      <c r="F238" s="236" t="s">
        <v>614</v>
      </c>
      <c r="G238" s="234"/>
      <c r="H238" s="235" t="s">
        <v>19</v>
      </c>
      <c r="I238" s="237"/>
      <c r="J238" s="234"/>
      <c r="K238" s="234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181</v>
      </c>
      <c r="AU238" s="242" t="s">
        <v>84</v>
      </c>
      <c r="AV238" s="13" t="s">
        <v>82</v>
      </c>
      <c r="AW238" s="13" t="s">
        <v>35</v>
      </c>
      <c r="AX238" s="13" t="s">
        <v>74</v>
      </c>
      <c r="AY238" s="242" t="s">
        <v>171</v>
      </c>
    </row>
    <row r="239" s="14" customFormat="1">
      <c r="A239" s="14"/>
      <c r="B239" s="243"/>
      <c r="C239" s="244"/>
      <c r="D239" s="228" t="s">
        <v>181</v>
      </c>
      <c r="E239" s="245" t="s">
        <v>19</v>
      </c>
      <c r="F239" s="246" t="s">
        <v>691</v>
      </c>
      <c r="G239" s="244"/>
      <c r="H239" s="247">
        <v>2.548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181</v>
      </c>
      <c r="AU239" s="253" t="s">
        <v>84</v>
      </c>
      <c r="AV239" s="14" t="s">
        <v>84</v>
      </c>
      <c r="AW239" s="14" t="s">
        <v>35</v>
      </c>
      <c r="AX239" s="14" t="s">
        <v>74</v>
      </c>
      <c r="AY239" s="253" t="s">
        <v>171</v>
      </c>
    </row>
    <row r="240" s="15" customFormat="1">
      <c r="A240" s="15"/>
      <c r="B240" s="254"/>
      <c r="C240" s="255"/>
      <c r="D240" s="228" t="s">
        <v>181</v>
      </c>
      <c r="E240" s="256" t="s">
        <v>19</v>
      </c>
      <c r="F240" s="257" t="s">
        <v>184</v>
      </c>
      <c r="G240" s="255"/>
      <c r="H240" s="258">
        <v>2.548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4" t="s">
        <v>181</v>
      </c>
      <c r="AU240" s="264" t="s">
        <v>84</v>
      </c>
      <c r="AV240" s="15" t="s">
        <v>178</v>
      </c>
      <c r="AW240" s="15" t="s">
        <v>35</v>
      </c>
      <c r="AX240" s="15" t="s">
        <v>82</v>
      </c>
      <c r="AY240" s="264" t="s">
        <v>171</v>
      </c>
    </row>
    <row r="241" s="2" customFormat="1" ht="21.75" customHeight="1">
      <c r="A241" s="40"/>
      <c r="B241" s="41"/>
      <c r="C241" s="215" t="s">
        <v>319</v>
      </c>
      <c r="D241" s="215" t="s">
        <v>174</v>
      </c>
      <c r="E241" s="216" t="s">
        <v>692</v>
      </c>
      <c r="F241" s="217" t="s">
        <v>693</v>
      </c>
      <c r="G241" s="218" t="s">
        <v>177</v>
      </c>
      <c r="H241" s="219">
        <v>263.98700000000002</v>
      </c>
      <c r="I241" s="220"/>
      <c r="J241" s="221">
        <f>ROUND(I241*H241,2)</f>
        <v>0</v>
      </c>
      <c r="K241" s="217" t="s">
        <v>215</v>
      </c>
      <c r="L241" s="46"/>
      <c r="M241" s="222" t="s">
        <v>19</v>
      </c>
      <c r="N241" s="223" t="s">
        <v>45</v>
      </c>
      <c r="O241" s="86"/>
      <c r="P241" s="224">
        <f>O241*H241</f>
        <v>0</v>
      </c>
      <c r="Q241" s="224">
        <v>0.95650029999999997</v>
      </c>
      <c r="R241" s="224">
        <f>Q241*H241</f>
        <v>252.50364469610003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178</v>
      </c>
      <c r="AT241" s="226" t="s">
        <v>174</v>
      </c>
      <c r="AU241" s="226" t="s">
        <v>84</v>
      </c>
      <c r="AY241" s="19" t="s">
        <v>171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82</v>
      </c>
      <c r="BK241" s="227">
        <f>ROUND(I241*H241,2)</f>
        <v>0</v>
      </c>
      <c r="BL241" s="19" t="s">
        <v>178</v>
      </c>
      <c r="BM241" s="226" t="s">
        <v>505</v>
      </c>
    </row>
    <row r="242" s="2" customFormat="1">
      <c r="A242" s="40"/>
      <c r="B242" s="41"/>
      <c r="C242" s="42"/>
      <c r="D242" s="228" t="s">
        <v>180</v>
      </c>
      <c r="E242" s="42"/>
      <c r="F242" s="229" t="s">
        <v>694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180</v>
      </c>
      <c r="AU242" s="19" t="s">
        <v>84</v>
      </c>
    </row>
    <row r="243" s="2" customFormat="1">
      <c r="A243" s="40"/>
      <c r="B243" s="41"/>
      <c r="C243" s="42"/>
      <c r="D243" s="265" t="s">
        <v>218</v>
      </c>
      <c r="E243" s="42"/>
      <c r="F243" s="266" t="s">
        <v>695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218</v>
      </c>
      <c r="AU243" s="19" t="s">
        <v>84</v>
      </c>
    </row>
    <row r="244" s="13" customFormat="1">
      <c r="A244" s="13"/>
      <c r="B244" s="233"/>
      <c r="C244" s="234"/>
      <c r="D244" s="228" t="s">
        <v>181</v>
      </c>
      <c r="E244" s="235" t="s">
        <v>19</v>
      </c>
      <c r="F244" s="236" t="s">
        <v>614</v>
      </c>
      <c r="G244" s="234"/>
      <c r="H244" s="235" t="s">
        <v>19</v>
      </c>
      <c r="I244" s="237"/>
      <c r="J244" s="234"/>
      <c r="K244" s="234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181</v>
      </c>
      <c r="AU244" s="242" t="s">
        <v>84</v>
      </c>
      <c r="AV244" s="13" t="s">
        <v>82</v>
      </c>
      <c r="AW244" s="13" t="s">
        <v>35</v>
      </c>
      <c r="AX244" s="13" t="s">
        <v>74</v>
      </c>
      <c r="AY244" s="242" t="s">
        <v>171</v>
      </c>
    </row>
    <row r="245" s="14" customFormat="1">
      <c r="A245" s="14"/>
      <c r="B245" s="243"/>
      <c r="C245" s="244"/>
      <c r="D245" s="228" t="s">
        <v>181</v>
      </c>
      <c r="E245" s="245" t="s">
        <v>19</v>
      </c>
      <c r="F245" s="246" t="s">
        <v>696</v>
      </c>
      <c r="G245" s="244"/>
      <c r="H245" s="247">
        <v>84.444999999999993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181</v>
      </c>
      <c r="AU245" s="253" t="s">
        <v>84</v>
      </c>
      <c r="AV245" s="14" t="s">
        <v>84</v>
      </c>
      <c r="AW245" s="14" t="s">
        <v>35</v>
      </c>
      <c r="AX245" s="14" t="s">
        <v>74</v>
      </c>
      <c r="AY245" s="253" t="s">
        <v>171</v>
      </c>
    </row>
    <row r="246" s="14" customFormat="1">
      <c r="A246" s="14"/>
      <c r="B246" s="243"/>
      <c r="C246" s="244"/>
      <c r="D246" s="228" t="s">
        <v>181</v>
      </c>
      <c r="E246" s="245" t="s">
        <v>19</v>
      </c>
      <c r="F246" s="246" t="s">
        <v>697</v>
      </c>
      <c r="G246" s="244"/>
      <c r="H246" s="247">
        <v>34.305999999999997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181</v>
      </c>
      <c r="AU246" s="253" t="s">
        <v>84</v>
      </c>
      <c r="AV246" s="14" t="s">
        <v>84</v>
      </c>
      <c r="AW246" s="14" t="s">
        <v>35</v>
      </c>
      <c r="AX246" s="14" t="s">
        <v>74</v>
      </c>
      <c r="AY246" s="253" t="s">
        <v>171</v>
      </c>
    </row>
    <row r="247" s="14" customFormat="1">
      <c r="A247" s="14"/>
      <c r="B247" s="243"/>
      <c r="C247" s="244"/>
      <c r="D247" s="228" t="s">
        <v>181</v>
      </c>
      <c r="E247" s="245" t="s">
        <v>19</v>
      </c>
      <c r="F247" s="246" t="s">
        <v>698</v>
      </c>
      <c r="G247" s="244"/>
      <c r="H247" s="247">
        <v>27.442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181</v>
      </c>
      <c r="AU247" s="253" t="s">
        <v>84</v>
      </c>
      <c r="AV247" s="14" t="s">
        <v>84</v>
      </c>
      <c r="AW247" s="14" t="s">
        <v>35</v>
      </c>
      <c r="AX247" s="14" t="s">
        <v>74</v>
      </c>
      <c r="AY247" s="253" t="s">
        <v>171</v>
      </c>
    </row>
    <row r="248" s="14" customFormat="1">
      <c r="A248" s="14"/>
      <c r="B248" s="243"/>
      <c r="C248" s="244"/>
      <c r="D248" s="228" t="s">
        <v>181</v>
      </c>
      <c r="E248" s="245" t="s">
        <v>19</v>
      </c>
      <c r="F248" s="246" t="s">
        <v>699</v>
      </c>
      <c r="G248" s="244"/>
      <c r="H248" s="247">
        <v>117.794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181</v>
      </c>
      <c r="AU248" s="253" t="s">
        <v>84</v>
      </c>
      <c r="AV248" s="14" t="s">
        <v>84</v>
      </c>
      <c r="AW248" s="14" t="s">
        <v>35</v>
      </c>
      <c r="AX248" s="14" t="s">
        <v>74</v>
      </c>
      <c r="AY248" s="253" t="s">
        <v>171</v>
      </c>
    </row>
    <row r="249" s="15" customFormat="1">
      <c r="A249" s="15"/>
      <c r="B249" s="254"/>
      <c r="C249" s="255"/>
      <c r="D249" s="228" t="s">
        <v>181</v>
      </c>
      <c r="E249" s="256" t="s">
        <v>19</v>
      </c>
      <c r="F249" s="257" t="s">
        <v>184</v>
      </c>
      <c r="G249" s="255"/>
      <c r="H249" s="258">
        <v>263.98700000000002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4" t="s">
        <v>181</v>
      </c>
      <c r="AU249" s="264" t="s">
        <v>84</v>
      </c>
      <c r="AV249" s="15" t="s">
        <v>178</v>
      </c>
      <c r="AW249" s="15" t="s">
        <v>35</v>
      </c>
      <c r="AX249" s="15" t="s">
        <v>82</v>
      </c>
      <c r="AY249" s="264" t="s">
        <v>171</v>
      </c>
    </row>
    <row r="250" s="2" customFormat="1" ht="16.5" customHeight="1">
      <c r="A250" s="40"/>
      <c r="B250" s="41"/>
      <c r="C250" s="215" t="s">
        <v>324</v>
      </c>
      <c r="D250" s="215" t="s">
        <v>174</v>
      </c>
      <c r="E250" s="216" t="s">
        <v>700</v>
      </c>
      <c r="F250" s="217" t="s">
        <v>701</v>
      </c>
      <c r="G250" s="218" t="s">
        <v>286</v>
      </c>
      <c r="H250" s="219">
        <v>6.3819999999999997</v>
      </c>
      <c r="I250" s="220"/>
      <c r="J250" s="221">
        <f>ROUND(I250*H250,2)</f>
        <v>0</v>
      </c>
      <c r="K250" s="217" t="s">
        <v>215</v>
      </c>
      <c r="L250" s="46"/>
      <c r="M250" s="222" t="s">
        <v>19</v>
      </c>
      <c r="N250" s="223" t="s">
        <v>45</v>
      </c>
      <c r="O250" s="86"/>
      <c r="P250" s="224">
        <f>O250*H250</f>
        <v>0</v>
      </c>
      <c r="Q250" s="224">
        <v>1.05940312</v>
      </c>
      <c r="R250" s="224">
        <f>Q250*H250</f>
        <v>6.7611107118399998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178</v>
      </c>
      <c r="AT250" s="226" t="s">
        <v>174</v>
      </c>
      <c r="AU250" s="226" t="s">
        <v>84</v>
      </c>
      <c r="AY250" s="19" t="s">
        <v>171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82</v>
      </c>
      <c r="BK250" s="227">
        <f>ROUND(I250*H250,2)</f>
        <v>0</v>
      </c>
      <c r="BL250" s="19" t="s">
        <v>178</v>
      </c>
      <c r="BM250" s="226" t="s">
        <v>528</v>
      </c>
    </row>
    <row r="251" s="2" customFormat="1">
      <c r="A251" s="40"/>
      <c r="B251" s="41"/>
      <c r="C251" s="42"/>
      <c r="D251" s="228" t="s">
        <v>180</v>
      </c>
      <c r="E251" s="42"/>
      <c r="F251" s="229" t="s">
        <v>702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180</v>
      </c>
      <c r="AU251" s="19" t="s">
        <v>84</v>
      </c>
    </row>
    <row r="252" s="2" customFormat="1">
      <c r="A252" s="40"/>
      <c r="B252" s="41"/>
      <c r="C252" s="42"/>
      <c r="D252" s="265" t="s">
        <v>218</v>
      </c>
      <c r="E252" s="42"/>
      <c r="F252" s="266" t="s">
        <v>703</v>
      </c>
      <c r="G252" s="42"/>
      <c r="H252" s="42"/>
      <c r="I252" s="230"/>
      <c r="J252" s="42"/>
      <c r="K252" s="42"/>
      <c r="L252" s="46"/>
      <c r="M252" s="231"/>
      <c r="N252" s="23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218</v>
      </c>
      <c r="AU252" s="19" t="s">
        <v>84</v>
      </c>
    </row>
    <row r="253" s="14" customFormat="1">
      <c r="A253" s="14"/>
      <c r="B253" s="243"/>
      <c r="C253" s="244"/>
      <c r="D253" s="228" t="s">
        <v>181</v>
      </c>
      <c r="E253" s="245" t="s">
        <v>19</v>
      </c>
      <c r="F253" s="246" t="s">
        <v>704</v>
      </c>
      <c r="G253" s="244"/>
      <c r="H253" s="247">
        <v>6.3819999999999997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181</v>
      </c>
      <c r="AU253" s="253" t="s">
        <v>84</v>
      </c>
      <c r="AV253" s="14" t="s">
        <v>84</v>
      </c>
      <c r="AW253" s="14" t="s">
        <v>35</v>
      </c>
      <c r="AX253" s="14" t="s">
        <v>74</v>
      </c>
      <c r="AY253" s="253" t="s">
        <v>171</v>
      </c>
    </row>
    <row r="254" s="15" customFormat="1">
      <c r="A254" s="15"/>
      <c r="B254" s="254"/>
      <c r="C254" s="255"/>
      <c r="D254" s="228" t="s">
        <v>181</v>
      </c>
      <c r="E254" s="256" t="s">
        <v>19</v>
      </c>
      <c r="F254" s="257" t="s">
        <v>184</v>
      </c>
      <c r="G254" s="255"/>
      <c r="H254" s="258">
        <v>6.3819999999999997</v>
      </c>
      <c r="I254" s="259"/>
      <c r="J254" s="255"/>
      <c r="K254" s="255"/>
      <c r="L254" s="260"/>
      <c r="M254" s="261"/>
      <c r="N254" s="262"/>
      <c r="O254" s="262"/>
      <c r="P254" s="262"/>
      <c r="Q254" s="262"/>
      <c r="R254" s="262"/>
      <c r="S254" s="262"/>
      <c r="T254" s="263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4" t="s">
        <v>181</v>
      </c>
      <c r="AU254" s="264" t="s">
        <v>84</v>
      </c>
      <c r="AV254" s="15" t="s">
        <v>178</v>
      </c>
      <c r="AW254" s="15" t="s">
        <v>35</v>
      </c>
      <c r="AX254" s="15" t="s">
        <v>82</v>
      </c>
      <c r="AY254" s="264" t="s">
        <v>171</v>
      </c>
    </row>
    <row r="255" s="12" customFormat="1" ht="22.8" customHeight="1">
      <c r="A255" s="12"/>
      <c r="B255" s="199"/>
      <c r="C255" s="200"/>
      <c r="D255" s="201" t="s">
        <v>73</v>
      </c>
      <c r="E255" s="213" t="s">
        <v>105</v>
      </c>
      <c r="F255" s="213" t="s">
        <v>705</v>
      </c>
      <c r="G255" s="200"/>
      <c r="H255" s="200"/>
      <c r="I255" s="203"/>
      <c r="J255" s="214">
        <f>BK255</f>
        <v>0</v>
      </c>
      <c r="K255" s="200"/>
      <c r="L255" s="205"/>
      <c r="M255" s="206"/>
      <c r="N255" s="207"/>
      <c r="O255" s="207"/>
      <c r="P255" s="208">
        <f>SUM(P256:P570)</f>
        <v>0</v>
      </c>
      <c r="Q255" s="207"/>
      <c r="R255" s="208">
        <f>SUM(R256:R570)</f>
        <v>681.89541006498018</v>
      </c>
      <c r="S255" s="207"/>
      <c r="T255" s="209">
        <f>SUM(T256:T570)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0" t="s">
        <v>82</v>
      </c>
      <c r="AT255" s="211" t="s">
        <v>73</v>
      </c>
      <c r="AU255" s="211" t="s">
        <v>82</v>
      </c>
      <c r="AY255" s="210" t="s">
        <v>171</v>
      </c>
      <c r="BK255" s="212">
        <f>SUM(BK256:BK570)</f>
        <v>0</v>
      </c>
    </row>
    <row r="256" s="2" customFormat="1" ht="16.5" customHeight="1">
      <c r="A256" s="40"/>
      <c r="B256" s="41"/>
      <c r="C256" s="215" t="s">
        <v>333</v>
      </c>
      <c r="D256" s="215" t="s">
        <v>174</v>
      </c>
      <c r="E256" s="216" t="s">
        <v>706</v>
      </c>
      <c r="F256" s="217" t="s">
        <v>707</v>
      </c>
      <c r="G256" s="218" t="s">
        <v>708</v>
      </c>
      <c r="H256" s="219">
        <v>437.87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45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178</v>
      </c>
      <c r="AT256" s="226" t="s">
        <v>174</v>
      </c>
      <c r="AU256" s="226" t="s">
        <v>84</v>
      </c>
      <c r="AY256" s="19" t="s">
        <v>171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82</v>
      </c>
      <c r="BK256" s="227">
        <f>ROUND(I256*H256,2)</f>
        <v>0</v>
      </c>
      <c r="BL256" s="19" t="s">
        <v>178</v>
      </c>
      <c r="BM256" s="226" t="s">
        <v>709</v>
      </c>
    </row>
    <row r="257" s="2" customFormat="1">
      <c r="A257" s="40"/>
      <c r="B257" s="41"/>
      <c r="C257" s="42"/>
      <c r="D257" s="228" t="s">
        <v>180</v>
      </c>
      <c r="E257" s="42"/>
      <c r="F257" s="229" t="s">
        <v>710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180</v>
      </c>
      <c r="AU257" s="19" t="s">
        <v>84</v>
      </c>
    </row>
    <row r="258" s="2" customFormat="1">
      <c r="A258" s="40"/>
      <c r="B258" s="41"/>
      <c r="C258" s="42"/>
      <c r="D258" s="228" t="s">
        <v>478</v>
      </c>
      <c r="E258" s="42"/>
      <c r="F258" s="278" t="s">
        <v>711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478</v>
      </c>
      <c r="AU258" s="19" t="s">
        <v>84</v>
      </c>
    </row>
    <row r="259" s="2" customFormat="1" ht="16.5" customHeight="1">
      <c r="A259" s="40"/>
      <c r="B259" s="41"/>
      <c r="C259" s="215" t="s">
        <v>341</v>
      </c>
      <c r="D259" s="215" t="s">
        <v>174</v>
      </c>
      <c r="E259" s="216" t="s">
        <v>712</v>
      </c>
      <c r="F259" s="217" t="s">
        <v>713</v>
      </c>
      <c r="G259" s="218" t="s">
        <v>177</v>
      </c>
      <c r="H259" s="219">
        <v>1187.412</v>
      </c>
      <c r="I259" s="220"/>
      <c r="J259" s="221">
        <f>ROUND(I259*H259,2)</f>
        <v>0</v>
      </c>
      <c r="K259" s="217" t="s">
        <v>215</v>
      </c>
      <c r="L259" s="46"/>
      <c r="M259" s="222" t="s">
        <v>19</v>
      </c>
      <c r="N259" s="223" t="s">
        <v>45</v>
      </c>
      <c r="O259" s="86"/>
      <c r="P259" s="224">
        <f>O259*H259</f>
        <v>0</v>
      </c>
      <c r="Q259" s="224">
        <v>0.27748</v>
      </c>
      <c r="R259" s="224">
        <f>Q259*H259</f>
        <v>329.48308176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178</v>
      </c>
      <c r="AT259" s="226" t="s">
        <v>174</v>
      </c>
      <c r="AU259" s="226" t="s">
        <v>84</v>
      </c>
      <c r="AY259" s="19" t="s">
        <v>171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82</v>
      </c>
      <c r="BK259" s="227">
        <f>ROUND(I259*H259,2)</f>
        <v>0</v>
      </c>
      <c r="BL259" s="19" t="s">
        <v>178</v>
      </c>
      <c r="BM259" s="226" t="s">
        <v>543</v>
      </c>
    </row>
    <row r="260" s="2" customFormat="1">
      <c r="A260" s="40"/>
      <c r="B260" s="41"/>
      <c r="C260" s="42"/>
      <c r="D260" s="228" t="s">
        <v>180</v>
      </c>
      <c r="E260" s="42"/>
      <c r="F260" s="229" t="s">
        <v>714</v>
      </c>
      <c r="G260" s="42"/>
      <c r="H260" s="42"/>
      <c r="I260" s="230"/>
      <c r="J260" s="42"/>
      <c r="K260" s="42"/>
      <c r="L260" s="46"/>
      <c r="M260" s="231"/>
      <c r="N260" s="232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180</v>
      </c>
      <c r="AU260" s="19" t="s">
        <v>84</v>
      </c>
    </row>
    <row r="261" s="2" customFormat="1">
      <c r="A261" s="40"/>
      <c r="B261" s="41"/>
      <c r="C261" s="42"/>
      <c r="D261" s="265" t="s">
        <v>218</v>
      </c>
      <c r="E261" s="42"/>
      <c r="F261" s="266" t="s">
        <v>715</v>
      </c>
      <c r="G261" s="42"/>
      <c r="H261" s="42"/>
      <c r="I261" s="230"/>
      <c r="J261" s="42"/>
      <c r="K261" s="42"/>
      <c r="L261" s="46"/>
      <c r="M261" s="231"/>
      <c r="N261" s="232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218</v>
      </c>
      <c r="AU261" s="19" t="s">
        <v>84</v>
      </c>
    </row>
    <row r="262" s="13" customFormat="1">
      <c r="A262" s="13"/>
      <c r="B262" s="233"/>
      <c r="C262" s="234"/>
      <c r="D262" s="228" t="s">
        <v>181</v>
      </c>
      <c r="E262" s="235" t="s">
        <v>19</v>
      </c>
      <c r="F262" s="236" t="s">
        <v>716</v>
      </c>
      <c r="G262" s="234"/>
      <c r="H262" s="235" t="s">
        <v>19</v>
      </c>
      <c r="I262" s="237"/>
      <c r="J262" s="234"/>
      <c r="K262" s="234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181</v>
      </c>
      <c r="AU262" s="242" t="s">
        <v>84</v>
      </c>
      <c r="AV262" s="13" t="s">
        <v>82</v>
      </c>
      <c r="AW262" s="13" t="s">
        <v>35</v>
      </c>
      <c r="AX262" s="13" t="s">
        <v>74</v>
      </c>
      <c r="AY262" s="242" t="s">
        <v>171</v>
      </c>
    </row>
    <row r="263" s="14" customFormat="1">
      <c r="A263" s="14"/>
      <c r="B263" s="243"/>
      <c r="C263" s="244"/>
      <c r="D263" s="228" t="s">
        <v>181</v>
      </c>
      <c r="E263" s="245" t="s">
        <v>19</v>
      </c>
      <c r="F263" s="246" t="s">
        <v>717</v>
      </c>
      <c r="G263" s="244"/>
      <c r="H263" s="247">
        <v>438.536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181</v>
      </c>
      <c r="AU263" s="253" t="s">
        <v>84</v>
      </c>
      <c r="AV263" s="14" t="s">
        <v>84</v>
      </c>
      <c r="AW263" s="14" t="s">
        <v>35</v>
      </c>
      <c r="AX263" s="14" t="s">
        <v>74</v>
      </c>
      <c r="AY263" s="253" t="s">
        <v>171</v>
      </c>
    </row>
    <row r="264" s="13" customFormat="1">
      <c r="A264" s="13"/>
      <c r="B264" s="233"/>
      <c r="C264" s="234"/>
      <c r="D264" s="228" t="s">
        <v>181</v>
      </c>
      <c r="E264" s="235" t="s">
        <v>19</v>
      </c>
      <c r="F264" s="236" t="s">
        <v>718</v>
      </c>
      <c r="G264" s="234"/>
      <c r="H264" s="235" t="s">
        <v>19</v>
      </c>
      <c r="I264" s="237"/>
      <c r="J264" s="234"/>
      <c r="K264" s="234"/>
      <c r="L264" s="238"/>
      <c r="M264" s="239"/>
      <c r="N264" s="240"/>
      <c r="O264" s="240"/>
      <c r="P264" s="240"/>
      <c r="Q264" s="240"/>
      <c r="R264" s="240"/>
      <c r="S264" s="240"/>
      <c r="T264" s="24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2" t="s">
        <v>181</v>
      </c>
      <c r="AU264" s="242" t="s">
        <v>84</v>
      </c>
      <c r="AV264" s="13" t="s">
        <v>82</v>
      </c>
      <c r="AW264" s="13" t="s">
        <v>35</v>
      </c>
      <c r="AX264" s="13" t="s">
        <v>74</v>
      </c>
      <c r="AY264" s="242" t="s">
        <v>171</v>
      </c>
    </row>
    <row r="265" s="14" customFormat="1">
      <c r="A265" s="14"/>
      <c r="B265" s="243"/>
      <c r="C265" s="244"/>
      <c r="D265" s="228" t="s">
        <v>181</v>
      </c>
      <c r="E265" s="245" t="s">
        <v>19</v>
      </c>
      <c r="F265" s="246" t="s">
        <v>719</v>
      </c>
      <c r="G265" s="244"/>
      <c r="H265" s="247">
        <v>-9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181</v>
      </c>
      <c r="AU265" s="253" t="s">
        <v>84</v>
      </c>
      <c r="AV265" s="14" t="s">
        <v>84</v>
      </c>
      <c r="AW265" s="14" t="s">
        <v>35</v>
      </c>
      <c r="AX265" s="14" t="s">
        <v>74</v>
      </c>
      <c r="AY265" s="253" t="s">
        <v>171</v>
      </c>
    </row>
    <row r="266" s="14" customFormat="1">
      <c r="A266" s="14"/>
      <c r="B266" s="243"/>
      <c r="C266" s="244"/>
      <c r="D266" s="228" t="s">
        <v>181</v>
      </c>
      <c r="E266" s="245" t="s">
        <v>19</v>
      </c>
      <c r="F266" s="246" t="s">
        <v>720</v>
      </c>
      <c r="G266" s="244"/>
      <c r="H266" s="247">
        <v>-12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181</v>
      </c>
      <c r="AU266" s="253" t="s">
        <v>84</v>
      </c>
      <c r="AV266" s="14" t="s">
        <v>84</v>
      </c>
      <c r="AW266" s="14" t="s">
        <v>35</v>
      </c>
      <c r="AX266" s="14" t="s">
        <v>74</v>
      </c>
      <c r="AY266" s="253" t="s">
        <v>171</v>
      </c>
    </row>
    <row r="267" s="14" customFormat="1">
      <c r="A267" s="14"/>
      <c r="B267" s="243"/>
      <c r="C267" s="244"/>
      <c r="D267" s="228" t="s">
        <v>181</v>
      </c>
      <c r="E267" s="245" t="s">
        <v>19</v>
      </c>
      <c r="F267" s="246" t="s">
        <v>721</v>
      </c>
      <c r="G267" s="244"/>
      <c r="H267" s="247">
        <v>-18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181</v>
      </c>
      <c r="AU267" s="253" t="s">
        <v>84</v>
      </c>
      <c r="AV267" s="14" t="s">
        <v>84</v>
      </c>
      <c r="AW267" s="14" t="s">
        <v>35</v>
      </c>
      <c r="AX267" s="14" t="s">
        <v>74</v>
      </c>
      <c r="AY267" s="253" t="s">
        <v>171</v>
      </c>
    </row>
    <row r="268" s="14" customFormat="1">
      <c r="A268" s="14"/>
      <c r="B268" s="243"/>
      <c r="C268" s="244"/>
      <c r="D268" s="228" t="s">
        <v>181</v>
      </c>
      <c r="E268" s="245" t="s">
        <v>19</v>
      </c>
      <c r="F268" s="246" t="s">
        <v>722</v>
      </c>
      <c r="G268" s="244"/>
      <c r="H268" s="247">
        <v>-2.02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181</v>
      </c>
      <c r="AU268" s="253" t="s">
        <v>84</v>
      </c>
      <c r="AV268" s="14" t="s">
        <v>84</v>
      </c>
      <c r="AW268" s="14" t="s">
        <v>35</v>
      </c>
      <c r="AX268" s="14" t="s">
        <v>74</v>
      </c>
      <c r="AY268" s="253" t="s">
        <v>171</v>
      </c>
    </row>
    <row r="269" s="14" customFormat="1">
      <c r="A269" s="14"/>
      <c r="B269" s="243"/>
      <c r="C269" s="244"/>
      <c r="D269" s="228" t="s">
        <v>181</v>
      </c>
      <c r="E269" s="245" t="s">
        <v>19</v>
      </c>
      <c r="F269" s="246" t="s">
        <v>722</v>
      </c>
      <c r="G269" s="244"/>
      <c r="H269" s="247">
        <v>-2.02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181</v>
      </c>
      <c r="AU269" s="253" t="s">
        <v>84</v>
      </c>
      <c r="AV269" s="14" t="s">
        <v>84</v>
      </c>
      <c r="AW269" s="14" t="s">
        <v>35</v>
      </c>
      <c r="AX269" s="14" t="s">
        <v>74</v>
      </c>
      <c r="AY269" s="253" t="s">
        <v>171</v>
      </c>
    </row>
    <row r="270" s="14" customFormat="1">
      <c r="A270" s="14"/>
      <c r="B270" s="243"/>
      <c r="C270" s="244"/>
      <c r="D270" s="228" t="s">
        <v>181</v>
      </c>
      <c r="E270" s="245" t="s">
        <v>19</v>
      </c>
      <c r="F270" s="246" t="s">
        <v>723</v>
      </c>
      <c r="G270" s="244"/>
      <c r="H270" s="247">
        <v>-6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181</v>
      </c>
      <c r="AU270" s="253" t="s">
        <v>84</v>
      </c>
      <c r="AV270" s="14" t="s">
        <v>84</v>
      </c>
      <c r="AW270" s="14" t="s">
        <v>35</v>
      </c>
      <c r="AX270" s="14" t="s">
        <v>74</v>
      </c>
      <c r="AY270" s="253" t="s">
        <v>171</v>
      </c>
    </row>
    <row r="271" s="14" customFormat="1">
      <c r="A271" s="14"/>
      <c r="B271" s="243"/>
      <c r="C271" s="244"/>
      <c r="D271" s="228" t="s">
        <v>181</v>
      </c>
      <c r="E271" s="245" t="s">
        <v>19</v>
      </c>
      <c r="F271" s="246" t="s">
        <v>724</v>
      </c>
      <c r="G271" s="244"/>
      <c r="H271" s="247">
        <v>-8.4000000000000004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181</v>
      </c>
      <c r="AU271" s="253" t="s">
        <v>84</v>
      </c>
      <c r="AV271" s="14" t="s">
        <v>84</v>
      </c>
      <c r="AW271" s="14" t="s">
        <v>35</v>
      </c>
      <c r="AX271" s="14" t="s">
        <v>74</v>
      </c>
      <c r="AY271" s="253" t="s">
        <v>171</v>
      </c>
    </row>
    <row r="272" s="14" customFormat="1">
      <c r="A272" s="14"/>
      <c r="B272" s="243"/>
      <c r="C272" s="244"/>
      <c r="D272" s="228" t="s">
        <v>181</v>
      </c>
      <c r="E272" s="245" t="s">
        <v>19</v>
      </c>
      <c r="F272" s="246" t="s">
        <v>725</v>
      </c>
      <c r="G272" s="244"/>
      <c r="H272" s="247">
        <v>-3.96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181</v>
      </c>
      <c r="AU272" s="253" t="s">
        <v>84</v>
      </c>
      <c r="AV272" s="14" t="s">
        <v>84</v>
      </c>
      <c r="AW272" s="14" t="s">
        <v>35</v>
      </c>
      <c r="AX272" s="14" t="s">
        <v>74</v>
      </c>
      <c r="AY272" s="253" t="s">
        <v>171</v>
      </c>
    </row>
    <row r="273" s="14" customFormat="1">
      <c r="A273" s="14"/>
      <c r="B273" s="243"/>
      <c r="C273" s="244"/>
      <c r="D273" s="228" t="s">
        <v>181</v>
      </c>
      <c r="E273" s="245" t="s">
        <v>19</v>
      </c>
      <c r="F273" s="246" t="s">
        <v>726</v>
      </c>
      <c r="G273" s="244"/>
      <c r="H273" s="247">
        <v>-3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181</v>
      </c>
      <c r="AU273" s="253" t="s">
        <v>84</v>
      </c>
      <c r="AV273" s="14" t="s">
        <v>84</v>
      </c>
      <c r="AW273" s="14" t="s">
        <v>35</v>
      </c>
      <c r="AX273" s="14" t="s">
        <v>74</v>
      </c>
      <c r="AY273" s="253" t="s">
        <v>171</v>
      </c>
    </row>
    <row r="274" s="14" customFormat="1">
      <c r="A274" s="14"/>
      <c r="B274" s="243"/>
      <c r="C274" s="244"/>
      <c r="D274" s="228" t="s">
        <v>181</v>
      </c>
      <c r="E274" s="245" t="s">
        <v>19</v>
      </c>
      <c r="F274" s="246" t="s">
        <v>727</v>
      </c>
      <c r="G274" s="244"/>
      <c r="H274" s="247">
        <v>-6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181</v>
      </c>
      <c r="AU274" s="253" t="s">
        <v>84</v>
      </c>
      <c r="AV274" s="14" t="s">
        <v>84</v>
      </c>
      <c r="AW274" s="14" t="s">
        <v>35</v>
      </c>
      <c r="AX274" s="14" t="s">
        <v>74</v>
      </c>
      <c r="AY274" s="253" t="s">
        <v>171</v>
      </c>
    </row>
    <row r="275" s="14" customFormat="1">
      <c r="A275" s="14"/>
      <c r="B275" s="243"/>
      <c r="C275" s="244"/>
      <c r="D275" s="228" t="s">
        <v>181</v>
      </c>
      <c r="E275" s="245" t="s">
        <v>19</v>
      </c>
      <c r="F275" s="246" t="s">
        <v>728</v>
      </c>
      <c r="G275" s="244"/>
      <c r="H275" s="247">
        <v>-3.1499999999999999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181</v>
      </c>
      <c r="AU275" s="253" t="s">
        <v>84</v>
      </c>
      <c r="AV275" s="14" t="s">
        <v>84</v>
      </c>
      <c r="AW275" s="14" t="s">
        <v>35</v>
      </c>
      <c r="AX275" s="14" t="s">
        <v>74</v>
      </c>
      <c r="AY275" s="253" t="s">
        <v>171</v>
      </c>
    </row>
    <row r="276" s="14" customFormat="1">
      <c r="A276" s="14"/>
      <c r="B276" s="243"/>
      <c r="C276" s="244"/>
      <c r="D276" s="228" t="s">
        <v>181</v>
      </c>
      <c r="E276" s="245" t="s">
        <v>19</v>
      </c>
      <c r="F276" s="246" t="s">
        <v>729</v>
      </c>
      <c r="G276" s="244"/>
      <c r="H276" s="247">
        <v>-1.125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181</v>
      </c>
      <c r="AU276" s="253" t="s">
        <v>84</v>
      </c>
      <c r="AV276" s="14" t="s">
        <v>84</v>
      </c>
      <c r="AW276" s="14" t="s">
        <v>35</v>
      </c>
      <c r="AX276" s="14" t="s">
        <v>74</v>
      </c>
      <c r="AY276" s="253" t="s">
        <v>171</v>
      </c>
    </row>
    <row r="277" s="14" customFormat="1">
      <c r="A277" s="14"/>
      <c r="B277" s="243"/>
      <c r="C277" s="244"/>
      <c r="D277" s="228" t="s">
        <v>181</v>
      </c>
      <c r="E277" s="245" t="s">
        <v>19</v>
      </c>
      <c r="F277" s="246" t="s">
        <v>730</v>
      </c>
      <c r="G277" s="244"/>
      <c r="H277" s="247">
        <v>-0.56299999999999994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181</v>
      </c>
      <c r="AU277" s="253" t="s">
        <v>84</v>
      </c>
      <c r="AV277" s="14" t="s">
        <v>84</v>
      </c>
      <c r="AW277" s="14" t="s">
        <v>35</v>
      </c>
      <c r="AX277" s="14" t="s">
        <v>74</v>
      </c>
      <c r="AY277" s="253" t="s">
        <v>171</v>
      </c>
    </row>
    <row r="278" s="13" customFormat="1">
      <c r="A278" s="13"/>
      <c r="B278" s="233"/>
      <c r="C278" s="234"/>
      <c r="D278" s="228" t="s">
        <v>181</v>
      </c>
      <c r="E278" s="235" t="s">
        <v>19</v>
      </c>
      <c r="F278" s="236" t="s">
        <v>731</v>
      </c>
      <c r="G278" s="234"/>
      <c r="H278" s="235" t="s">
        <v>19</v>
      </c>
      <c r="I278" s="237"/>
      <c r="J278" s="234"/>
      <c r="K278" s="234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181</v>
      </c>
      <c r="AU278" s="242" t="s">
        <v>84</v>
      </c>
      <c r="AV278" s="13" t="s">
        <v>82</v>
      </c>
      <c r="AW278" s="13" t="s">
        <v>35</v>
      </c>
      <c r="AX278" s="13" t="s">
        <v>74</v>
      </c>
      <c r="AY278" s="242" t="s">
        <v>171</v>
      </c>
    </row>
    <row r="279" s="14" customFormat="1">
      <c r="A279" s="14"/>
      <c r="B279" s="243"/>
      <c r="C279" s="244"/>
      <c r="D279" s="228" t="s">
        <v>181</v>
      </c>
      <c r="E279" s="245" t="s">
        <v>19</v>
      </c>
      <c r="F279" s="246" t="s">
        <v>732</v>
      </c>
      <c r="G279" s="244"/>
      <c r="H279" s="247">
        <v>480.47000000000003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181</v>
      </c>
      <c r="AU279" s="253" t="s">
        <v>84</v>
      </c>
      <c r="AV279" s="14" t="s">
        <v>84</v>
      </c>
      <c r="AW279" s="14" t="s">
        <v>35</v>
      </c>
      <c r="AX279" s="14" t="s">
        <v>74</v>
      </c>
      <c r="AY279" s="253" t="s">
        <v>171</v>
      </c>
    </row>
    <row r="280" s="13" customFormat="1">
      <c r="A280" s="13"/>
      <c r="B280" s="233"/>
      <c r="C280" s="234"/>
      <c r="D280" s="228" t="s">
        <v>181</v>
      </c>
      <c r="E280" s="235" t="s">
        <v>19</v>
      </c>
      <c r="F280" s="236" t="s">
        <v>718</v>
      </c>
      <c r="G280" s="234"/>
      <c r="H280" s="235" t="s">
        <v>19</v>
      </c>
      <c r="I280" s="237"/>
      <c r="J280" s="234"/>
      <c r="K280" s="234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181</v>
      </c>
      <c r="AU280" s="242" t="s">
        <v>84</v>
      </c>
      <c r="AV280" s="13" t="s">
        <v>82</v>
      </c>
      <c r="AW280" s="13" t="s">
        <v>35</v>
      </c>
      <c r="AX280" s="13" t="s">
        <v>74</v>
      </c>
      <c r="AY280" s="242" t="s">
        <v>171</v>
      </c>
    </row>
    <row r="281" s="14" customFormat="1">
      <c r="A281" s="14"/>
      <c r="B281" s="243"/>
      <c r="C281" s="244"/>
      <c r="D281" s="228" t="s">
        <v>181</v>
      </c>
      <c r="E281" s="245" t="s">
        <v>19</v>
      </c>
      <c r="F281" s="246" t="s">
        <v>733</v>
      </c>
      <c r="G281" s="244"/>
      <c r="H281" s="247">
        <v>-18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181</v>
      </c>
      <c r="AU281" s="253" t="s">
        <v>84</v>
      </c>
      <c r="AV281" s="14" t="s">
        <v>84</v>
      </c>
      <c r="AW281" s="14" t="s">
        <v>35</v>
      </c>
      <c r="AX281" s="14" t="s">
        <v>74</v>
      </c>
      <c r="AY281" s="253" t="s">
        <v>171</v>
      </c>
    </row>
    <row r="282" s="14" customFormat="1">
      <c r="A282" s="14"/>
      <c r="B282" s="243"/>
      <c r="C282" s="244"/>
      <c r="D282" s="228" t="s">
        <v>181</v>
      </c>
      <c r="E282" s="245" t="s">
        <v>19</v>
      </c>
      <c r="F282" s="246" t="s">
        <v>734</v>
      </c>
      <c r="G282" s="244"/>
      <c r="H282" s="247">
        <v>-42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181</v>
      </c>
      <c r="AU282" s="253" t="s">
        <v>84</v>
      </c>
      <c r="AV282" s="14" t="s">
        <v>84</v>
      </c>
      <c r="AW282" s="14" t="s">
        <v>35</v>
      </c>
      <c r="AX282" s="14" t="s">
        <v>74</v>
      </c>
      <c r="AY282" s="253" t="s">
        <v>171</v>
      </c>
    </row>
    <row r="283" s="14" customFormat="1">
      <c r="A283" s="14"/>
      <c r="B283" s="243"/>
      <c r="C283" s="244"/>
      <c r="D283" s="228" t="s">
        <v>181</v>
      </c>
      <c r="E283" s="245" t="s">
        <v>19</v>
      </c>
      <c r="F283" s="246" t="s">
        <v>735</v>
      </c>
      <c r="G283" s="244"/>
      <c r="H283" s="247">
        <v>-9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181</v>
      </c>
      <c r="AU283" s="253" t="s">
        <v>84</v>
      </c>
      <c r="AV283" s="14" t="s">
        <v>84</v>
      </c>
      <c r="AW283" s="14" t="s">
        <v>35</v>
      </c>
      <c r="AX283" s="14" t="s">
        <v>74</v>
      </c>
      <c r="AY283" s="253" t="s">
        <v>171</v>
      </c>
    </row>
    <row r="284" s="14" customFormat="1">
      <c r="A284" s="14"/>
      <c r="B284" s="243"/>
      <c r="C284" s="244"/>
      <c r="D284" s="228" t="s">
        <v>181</v>
      </c>
      <c r="E284" s="245" t="s">
        <v>19</v>
      </c>
      <c r="F284" s="246" t="s">
        <v>736</v>
      </c>
      <c r="G284" s="244"/>
      <c r="H284" s="247">
        <v>-8.0800000000000001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181</v>
      </c>
      <c r="AU284" s="253" t="s">
        <v>84</v>
      </c>
      <c r="AV284" s="14" t="s">
        <v>84</v>
      </c>
      <c r="AW284" s="14" t="s">
        <v>35</v>
      </c>
      <c r="AX284" s="14" t="s">
        <v>74</v>
      </c>
      <c r="AY284" s="253" t="s">
        <v>171</v>
      </c>
    </row>
    <row r="285" s="14" customFormat="1">
      <c r="A285" s="14"/>
      <c r="B285" s="243"/>
      <c r="C285" s="244"/>
      <c r="D285" s="228" t="s">
        <v>181</v>
      </c>
      <c r="E285" s="245" t="s">
        <v>19</v>
      </c>
      <c r="F285" s="246" t="s">
        <v>737</v>
      </c>
      <c r="G285" s="244"/>
      <c r="H285" s="247">
        <v>-2.5249999999999999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181</v>
      </c>
      <c r="AU285" s="253" t="s">
        <v>84</v>
      </c>
      <c r="AV285" s="14" t="s">
        <v>84</v>
      </c>
      <c r="AW285" s="14" t="s">
        <v>35</v>
      </c>
      <c r="AX285" s="14" t="s">
        <v>74</v>
      </c>
      <c r="AY285" s="253" t="s">
        <v>171</v>
      </c>
    </row>
    <row r="286" s="14" customFormat="1">
      <c r="A286" s="14"/>
      <c r="B286" s="243"/>
      <c r="C286" s="244"/>
      <c r="D286" s="228" t="s">
        <v>181</v>
      </c>
      <c r="E286" s="245" t="s">
        <v>19</v>
      </c>
      <c r="F286" s="246" t="s">
        <v>729</v>
      </c>
      <c r="G286" s="244"/>
      <c r="H286" s="247">
        <v>-1.125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181</v>
      </c>
      <c r="AU286" s="253" t="s">
        <v>84</v>
      </c>
      <c r="AV286" s="14" t="s">
        <v>84</v>
      </c>
      <c r="AW286" s="14" t="s">
        <v>35</v>
      </c>
      <c r="AX286" s="14" t="s">
        <v>74</v>
      </c>
      <c r="AY286" s="253" t="s">
        <v>171</v>
      </c>
    </row>
    <row r="287" s="14" customFormat="1">
      <c r="A287" s="14"/>
      <c r="B287" s="243"/>
      <c r="C287" s="244"/>
      <c r="D287" s="228" t="s">
        <v>181</v>
      </c>
      <c r="E287" s="245" t="s">
        <v>19</v>
      </c>
      <c r="F287" s="246" t="s">
        <v>730</v>
      </c>
      <c r="G287" s="244"/>
      <c r="H287" s="247">
        <v>-0.56299999999999994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181</v>
      </c>
      <c r="AU287" s="253" t="s">
        <v>84</v>
      </c>
      <c r="AV287" s="14" t="s">
        <v>84</v>
      </c>
      <c r="AW287" s="14" t="s">
        <v>35</v>
      </c>
      <c r="AX287" s="14" t="s">
        <v>74</v>
      </c>
      <c r="AY287" s="253" t="s">
        <v>171</v>
      </c>
    </row>
    <row r="288" s="14" customFormat="1">
      <c r="A288" s="14"/>
      <c r="B288" s="243"/>
      <c r="C288" s="244"/>
      <c r="D288" s="228" t="s">
        <v>181</v>
      </c>
      <c r="E288" s="245" t="s">
        <v>19</v>
      </c>
      <c r="F288" s="246" t="s">
        <v>738</v>
      </c>
      <c r="G288" s="244"/>
      <c r="H288" s="247">
        <v>-3.8380000000000001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181</v>
      </c>
      <c r="AU288" s="253" t="s">
        <v>84</v>
      </c>
      <c r="AV288" s="14" t="s">
        <v>84</v>
      </c>
      <c r="AW288" s="14" t="s">
        <v>35</v>
      </c>
      <c r="AX288" s="14" t="s">
        <v>74</v>
      </c>
      <c r="AY288" s="253" t="s">
        <v>171</v>
      </c>
    </row>
    <row r="289" s="16" customFormat="1">
      <c r="A289" s="16"/>
      <c r="B289" s="267"/>
      <c r="C289" s="268"/>
      <c r="D289" s="228" t="s">
        <v>181</v>
      </c>
      <c r="E289" s="269" t="s">
        <v>19</v>
      </c>
      <c r="F289" s="270" t="s">
        <v>415</v>
      </c>
      <c r="G289" s="268"/>
      <c r="H289" s="271">
        <v>758.63699999999994</v>
      </c>
      <c r="I289" s="272"/>
      <c r="J289" s="268"/>
      <c r="K289" s="268"/>
      <c r="L289" s="273"/>
      <c r="M289" s="274"/>
      <c r="N289" s="275"/>
      <c r="O289" s="275"/>
      <c r="P289" s="275"/>
      <c r="Q289" s="275"/>
      <c r="R289" s="275"/>
      <c r="S289" s="275"/>
      <c r="T289" s="27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77" t="s">
        <v>181</v>
      </c>
      <c r="AU289" s="277" t="s">
        <v>84</v>
      </c>
      <c r="AV289" s="16" t="s">
        <v>105</v>
      </c>
      <c r="AW289" s="16" t="s">
        <v>35</v>
      </c>
      <c r="AX289" s="16" t="s">
        <v>74</v>
      </c>
      <c r="AY289" s="277" t="s">
        <v>171</v>
      </c>
    </row>
    <row r="290" s="13" customFormat="1">
      <c r="A290" s="13"/>
      <c r="B290" s="233"/>
      <c r="C290" s="234"/>
      <c r="D290" s="228" t="s">
        <v>181</v>
      </c>
      <c r="E290" s="235" t="s">
        <v>19</v>
      </c>
      <c r="F290" s="236" t="s">
        <v>739</v>
      </c>
      <c r="G290" s="234"/>
      <c r="H290" s="235" t="s">
        <v>19</v>
      </c>
      <c r="I290" s="237"/>
      <c r="J290" s="234"/>
      <c r="K290" s="234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181</v>
      </c>
      <c r="AU290" s="242" t="s">
        <v>84</v>
      </c>
      <c r="AV290" s="13" t="s">
        <v>82</v>
      </c>
      <c r="AW290" s="13" t="s">
        <v>35</v>
      </c>
      <c r="AX290" s="13" t="s">
        <v>74</v>
      </c>
      <c r="AY290" s="242" t="s">
        <v>171</v>
      </c>
    </row>
    <row r="291" s="14" customFormat="1">
      <c r="A291" s="14"/>
      <c r="B291" s="243"/>
      <c r="C291" s="244"/>
      <c r="D291" s="228" t="s">
        <v>181</v>
      </c>
      <c r="E291" s="245" t="s">
        <v>19</v>
      </c>
      <c r="F291" s="246" t="s">
        <v>740</v>
      </c>
      <c r="G291" s="244"/>
      <c r="H291" s="247">
        <v>486.94799999999998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181</v>
      </c>
      <c r="AU291" s="253" t="s">
        <v>84</v>
      </c>
      <c r="AV291" s="14" t="s">
        <v>84</v>
      </c>
      <c r="AW291" s="14" t="s">
        <v>35</v>
      </c>
      <c r="AX291" s="14" t="s">
        <v>74</v>
      </c>
      <c r="AY291" s="253" t="s">
        <v>171</v>
      </c>
    </row>
    <row r="292" s="13" customFormat="1">
      <c r="A292" s="13"/>
      <c r="B292" s="233"/>
      <c r="C292" s="234"/>
      <c r="D292" s="228" t="s">
        <v>181</v>
      </c>
      <c r="E292" s="235" t="s">
        <v>19</v>
      </c>
      <c r="F292" s="236" t="s">
        <v>718</v>
      </c>
      <c r="G292" s="234"/>
      <c r="H292" s="235" t="s">
        <v>19</v>
      </c>
      <c r="I292" s="237"/>
      <c r="J292" s="234"/>
      <c r="K292" s="234"/>
      <c r="L292" s="238"/>
      <c r="M292" s="239"/>
      <c r="N292" s="240"/>
      <c r="O292" s="240"/>
      <c r="P292" s="240"/>
      <c r="Q292" s="240"/>
      <c r="R292" s="240"/>
      <c r="S292" s="240"/>
      <c r="T292" s="24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2" t="s">
        <v>181</v>
      </c>
      <c r="AU292" s="242" t="s">
        <v>84</v>
      </c>
      <c r="AV292" s="13" t="s">
        <v>82</v>
      </c>
      <c r="AW292" s="13" t="s">
        <v>35</v>
      </c>
      <c r="AX292" s="13" t="s">
        <v>74</v>
      </c>
      <c r="AY292" s="242" t="s">
        <v>171</v>
      </c>
    </row>
    <row r="293" s="14" customFormat="1">
      <c r="A293" s="14"/>
      <c r="B293" s="243"/>
      <c r="C293" s="244"/>
      <c r="D293" s="228" t="s">
        <v>181</v>
      </c>
      <c r="E293" s="245" t="s">
        <v>19</v>
      </c>
      <c r="F293" s="246" t="s">
        <v>734</v>
      </c>
      <c r="G293" s="244"/>
      <c r="H293" s="247">
        <v>-42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181</v>
      </c>
      <c r="AU293" s="253" t="s">
        <v>84</v>
      </c>
      <c r="AV293" s="14" t="s">
        <v>84</v>
      </c>
      <c r="AW293" s="14" t="s">
        <v>35</v>
      </c>
      <c r="AX293" s="14" t="s">
        <v>74</v>
      </c>
      <c r="AY293" s="253" t="s">
        <v>171</v>
      </c>
    </row>
    <row r="294" s="14" customFormat="1">
      <c r="A294" s="14"/>
      <c r="B294" s="243"/>
      <c r="C294" s="244"/>
      <c r="D294" s="228" t="s">
        <v>181</v>
      </c>
      <c r="E294" s="245" t="s">
        <v>19</v>
      </c>
      <c r="F294" s="246" t="s">
        <v>741</v>
      </c>
      <c r="G294" s="244"/>
      <c r="H294" s="247">
        <v>-18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181</v>
      </c>
      <c r="AU294" s="253" t="s">
        <v>84</v>
      </c>
      <c r="AV294" s="14" t="s">
        <v>84</v>
      </c>
      <c r="AW294" s="14" t="s">
        <v>35</v>
      </c>
      <c r="AX294" s="14" t="s">
        <v>74</v>
      </c>
      <c r="AY294" s="253" t="s">
        <v>171</v>
      </c>
    </row>
    <row r="295" s="14" customFormat="1">
      <c r="A295" s="14"/>
      <c r="B295" s="243"/>
      <c r="C295" s="244"/>
      <c r="D295" s="228" t="s">
        <v>181</v>
      </c>
      <c r="E295" s="245" t="s">
        <v>19</v>
      </c>
      <c r="F295" s="246" t="s">
        <v>729</v>
      </c>
      <c r="G295" s="244"/>
      <c r="H295" s="247">
        <v>-1.125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181</v>
      </c>
      <c r="AU295" s="253" t="s">
        <v>84</v>
      </c>
      <c r="AV295" s="14" t="s">
        <v>84</v>
      </c>
      <c r="AW295" s="14" t="s">
        <v>35</v>
      </c>
      <c r="AX295" s="14" t="s">
        <v>74</v>
      </c>
      <c r="AY295" s="253" t="s">
        <v>171</v>
      </c>
    </row>
    <row r="296" s="14" customFormat="1">
      <c r="A296" s="14"/>
      <c r="B296" s="243"/>
      <c r="C296" s="244"/>
      <c r="D296" s="228" t="s">
        <v>181</v>
      </c>
      <c r="E296" s="245" t="s">
        <v>19</v>
      </c>
      <c r="F296" s="246" t="s">
        <v>730</v>
      </c>
      <c r="G296" s="244"/>
      <c r="H296" s="247">
        <v>-0.56299999999999994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181</v>
      </c>
      <c r="AU296" s="253" t="s">
        <v>84</v>
      </c>
      <c r="AV296" s="14" t="s">
        <v>84</v>
      </c>
      <c r="AW296" s="14" t="s">
        <v>35</v>
      </c>
      <c r="AX296" s="14" t="s">
        <v>74</v>
      </c>
      <c r="AY296" s="253" t="s">
        <v>171</v>
      </c>
    </row>
    <row r="297" s="14" customFormat="1">
      <c r="A297" s="14"/>
      <c r="B297" s="243"/>
      <c r="C297" s="244"/>
      <c r="D297" s="228" t="s">
        <v>181</v>
      </c>
      <c r="E297" s="245" t="s">
        <v>19</v>
      </c>
      <c r="F297" s="246" t="s">
        <v>733</v>
      </c>
      <c r="G297" s="244"/>
      <c r="H297" s="247">
        <v>-18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181</v>
      </c>
      <c r="AU297" s="253" t="s">
        <v>84</v>
      </c>
      <c r="AV297" s="14" t="s">
        <v>84</v>
      </c>
      <c r="AW297" s="14" t="s">
        <v>35</v>
      </c>
      <c r="AX297" s="14" t="s">
        <v>74</v>
      </c>
      <c r="AY297" s="253" t="s">
        <v>171</v>
      </c>
    </row>
    <row r="298" s="14" customFormat="1">
      <c r="A298" s="14"/>
      <c r="B298" s="243"/>
      <c r="C298" s="244"/>
      <c r="D298" s="228" t="s">
        <v>181</v>
      </c>
      <c r="E298" s="245" t="s">
        <v>19</v>
      </c>
      <c r="F298" s="246" t="s">
        <v>742</v>
      </c>
      <c r="G298" s="244"/>
      <c r="H298" s="247">
        <v>-3.0299999999999998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181</v>
      </c>
      <c r="AU298" s="253" t="s">
        <v>84</v>
      </c>
      <c r="AV298" s="14" t="s">
        <v>84</v>
      </c>
      <c r="AW298" s="14" t="s">
        <v>35</v>
      </c>
      <c r="AX298" s="14" t="s">
        <v>74</v>
      </c>
      <c r="AY298" s="253" t="s">
        <v>171</v>
      </c>
    </row>
    <row r="299" s="14" customFormat="1">
      <c r="A299" s="14"/>
      <c r="B299" s="243"/>
      <c r="C299" s="244"/>
      <c r="D299" s="228" t="s">
        <v>181</v>
      </c>
      <c r="E299" s="245" t="s">
        <v>19</v>
      </c>
      <c r="F299" s="246" t="s">
        <v>742</v>
      </c>
      <c r="G299" s="244"/>
      <c r="H299" s="247">
        <v>-3.0299999999999998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181</v>
      </c>
      <c r="AU299" s="253" t="s">
        <v>84</v>
      </c>
      <c r="AV299" s="14" t="s">
        <v>84</v>
      </c>
      <c r="AW299" s="14" t="s">
        <v>35</v>
      </c>
      <c r="AX299" s="14" t="s">
        <v>74</v>
      </c>
      <c r="AY299" s="253" t="s">
        <v>171</v>
      </c>
    </row>
    <row r="300" s="14" customFormat="1">
      <c r="A300" s="14"/>
      <c r="B300" s="243"/>
      <c r="C300" s="244"/>
      <c r="D300" s="228" t="s">
        <v>181</v>
      </c>
      <c r="E300" s="245" t="s">
        <v>19</v>
      </c>
      <c r="F300" s="246" t="s">
        <v>738</v>
      </c>
      <c r="G300" s="244"/>
      <c r="H300" s="247">
        <v>-3.8380000000000001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181</v>
      </c>
      <c r="AU300" s="253" t="s">
        <v>84</v>
      </c>
      <c r="AV300" s="14" t="s">
        <v>84</v>
      </c>
      <c r="AW300" s="14" t="s">
        <v>35</v>
      </c>
      <c r="AX300" s="14" t="s">
        <v>74</v>
      </c>
      <c r="AY300" s="253" t="s">
        <v>171</v>
      </c>
    </row>
    <row r="301" s="14" customFormat="1">
      <c r="A301" s="14"/>
      <c r="B301" s="243"/>
      <c r="C301" s="244"/>
      <c r="D301" s="228" t="s">
        <v>181</v>
      </c>
      <c r="E301" s="245" t="s">
        <v>19</v>
      </c>
      <c r="F301" s="246" t="s">
        <v>722</v>
      </c>
      <c r="G301" s="244"/>
      <c r="H301" s="247">
        <v>-2.02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3" t="s">
        <v>181</v>
      </c>
      <c r="AU301" s="253" t="s">
        <v>84</v>
      </c>
      <c r="AV301" s="14" t="s">
        <v>84</v>
      </c>
      <c r="AW301" s="14" t="s">
        <v>35</v>
      </c>
      <c r="AX301" s="14" t="s">
        <v>74</v>
      </c>
      <c r="AY301" s="253" t="s">
        <v>171</v>
      </c>
    </row>
    <row r="302" s="14" customFormat="1">
      <c r="A302" s="14"/>
      <c r="B302" s="243"/>
      <c r="C302" s="244"/>
      <c r="D302" s="228" t="s">
        <v>181</v>
      </c>
      <c r="E302" s="245" t="s">
        <v>19</v>
      </c>
      <c r="F302" s="246" t="s">
        <v>743</v>
      </c>
      <c r="G302" s="244"/>
      <c r="H302" s="247">
        <v>-2.25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181</v>
      </c>
      <c r="AU302" s="253" t="s">
        <v>84</v>
      </c>
      <c r="AV302" s="14" t="s">
        <v>84</v>
      </c>
      <c r="AW302" s="14" t="s">
        <v>35</v>
      </c>
      <c r="AX302" s="14" t="s">
        <v>74</v>
      </c>
      <c r="AY302" s="253" t="s">
        <v>171</v>
      </c>
    </row>
    <row r="303" s="16" customFormat="1">
      <c r="A303" s="16"/>
      <c r="B303" s="267"/>
      <c r="C303" s="268"/>
      <c r="D303" s="228" t="s">
        <v>181</v>
      </c>
      <c r="E303" s="269" t="s">
        <v>19</v>
      </c>
      <c r="F303" s="270" t="s">
        <v>415</v>
      </c>
      <c r="G303" s="268"/>
      <c r="H303" s="271">
        <v>393.09199999999998</v>
      </c>
      <c r="I303" s="272"/>
      <c r="J303" s="268"/>
      <c r="K303" s="268"/>
      <c r="L303" s="273"/>
      <c r="M303" s="274"/>
      <c r="N303" s="275"/>
      <c r="O303" s="275"/>
      <c r="P303" s="275"/>
      <c r="Q303" s="275"/>
      <c r="R303" s="275"/>
      <c r="S303" s="275"/>
      <c r="T303" s="27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77" t="s">
        <v>181</v>
      </c>
      <c r="AU303" s="277" t="s">
        <v>84</v>
      </c>
      <c r="AV303" s="16" t="s">
        <v>105</v>
      </c>
      <c r="AW303" s="16" t="s">
        <v>35</v>
      </c>
      <c r="AX303" s="16" t="s">
        <v>74</v>
      </c>
      <c r="AY303" s="277" t="s">
        <v>171</v>
      </c>
    </row>
    <row r="304" s="13" customFormat="1">
      <c r="A304" s="13"/>
      <c r="B304" s="233"/>
      <c r="C304" s="234"/>
      <c r="D304" s="228" t="s">
        <v>181</v>
      </c>
      <c r="E304" s="235" t="s">
        <v>19</v>
      </c>
      <c r="F304" s="236" t="s">
        <v>744</v>
      </c>
      <c r="G304" s="234"/>
      <c r="H304" s="235" t="s">
        <v>19</v>
      </c>
      <c r="I304" s="237"/>
      <c r="J304" s="234"/>
      <c r="K304" s="234"/>
      <c r="L304" s="238"/>
      <c r="M304" s="239"/>
      <c r="N304" s="240"/>
      <c r="O304" s="240"/>
      <c r="P304" s="240"/>
      <c r="Q304" s="240"/>
      <c r="R304" s="240"/>
      <c r="S304" s="240"/>
      <c r="T304" s="24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2" t="s">
        <v>181</v>
      </c>
      <c r="AU304" s="242" t="s">
        <v>84</v>
      </c>
      <c r="AV304" s="13" t="s">
        <v>82</v>
      </c>
      <c r="AW304" s="13" t="s">
        <v>35</v>
      </c>
      <c r="AX304" s="13" t="s">
        <v>74</v>
      </c>
      <c r="AY304" s="242" t="s">
        <v>171</v>
      </c>
    </row>
    <row r="305" s="14" customFormat="1">
      <c r="A305" s="14"/>
      <c r="B305" s="243"/>
      <c r="C305" s="244"/>
      <c r="D305" s="228" t="s">
        <v>181</v>
      </c>
      <c r="E305" s="245" t="s">
        <v>19</v>
      </c>
      <c r="F305" s="246" t="s">
        <v>745</v>
      </c>
      <c r="G305" s="244"/>
      <c r="H305" s="247">
        <v>35.683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181</v>
      </c>
      <c r="AU305" s="253" t="s">
        <v>84</v>
      </c>
      <c r="AV305" s="14" t="s">
        <v>84</v>
      </c>
      <c r="AW305" s="14" t="s">
        <v>35</v>
      </c>
      <c r="AX305" s="14" t="s">
        <v>74</v>
      </c>
      <c r="AY305" s="253" t="s">
        <v>171</v>
      </c>
    </row>
    <row r="306" s="15" customFormat="1">
      <c r="A306" s="15"/>
      <c r="B306" s="254"/>
      <c r="C306" s="255"/>
      <c r="D306" s="228" t="s">
        <v>181</v>
      </c>
      <c r="E306" s="256" t="s">
        <v>19</v>
      </c>
      <c r="F306" s="257" t="s">
        <v>184</v>
      </c>
      <c r="G306" s="255"/>
      <c r="H306" s="258">
        <v>1187.412</v>
      </c>
      <c r="I306" s="259"/>
      <c r="J306" s="255"/>
      <c r="K306" s="255"/>
      <c r="L306" s="260"/>
      <c r="M306" s="261"/>
      <c r="N306" s="262"/>
      <c r="O306" s="262"/>
      <c r="P306" s="262"/>
      <c r="Q306" s="262"/>
      <c r="R306" s="262"/>
      <c r="S306" s="262"/>
      <c r="T306" s="263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4" t="s">
        <v>181</v>
      </c>
      <c r="AU306" s="264" t="s">
        <v>84</v>
      </c>
      <c r="AV306" s="15" t="s">
        <v>178</v>
      </c>
      <c r="AW306" s="15" t="s">
        <v>35</v>
      </c>
      <c r="AX306" s="15" t="s">
        <v>82</v>
      </c>
      <c r="AY306" s="264" t="s">
        <v>171</v>
      </c>
    </row>
    <row r="307" s="2" customFormat="1" ht="21.75" customHeight="1">
      <c r="A307" s="40"/>
      <c r="B307" s="41"/>
      <c r="C307" s="215" t="s">
        <v>345</v>
      </c>
      <c r="D307" s="215" t="s">
        <v>174</v>
      </c>
      <c r="E307" s="216" t="s">
        <v>746</v>
      </c>
      <c r="F307" s="217" t="s">
        <v>747</v>
      </c>
      <c r="G307" s="218" t="s">
        <v>177</v>
      </c>
      <c r="H307" s="219">
        <v>222.36600000000001</v>
      </c>
      <c r="I307" s="220"/>
      <c r="J307" s="221">
        <f>ROUND(I307*H307,2)</f>
        <v>0</v>
      </c>
      <c r="K307" s="217" t="s">
        <v>215</v>
      </c>
      <c r="L307" s="46"/>
      <c r="M307" s="222" t="s">
        <v>19</v>
      </c>
      <c r="N307" s="223" t="s">
        <v>45</v>
      </c>
      <c r="O307" s="86"/>
      <c r="P307" s="224">
        <f>O307*H307</f>
        <v>0</v>
      </c>
      <c r="Q307" s="224">
        <v>0.20608099999999999</v>
      </c>
      <c r="R307" s="224">
        <f>Q307*H307</f>
        <v>45.825407646000002</v>
      </c>
      <c r="S307" s="224">
        <v>0</v>
      </c>
      <c r="T307" s="22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6" t="s">
        <v>178</v>
      </c>
      <c r="AT307" s="226" t="s">
        <v>174</v>
      </c>
      <c r="AU307" s="226" t="s">
        <v>84</v>
      </c>
      <c r="AY307" s="19" t="s">
        <v>171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82</v>
      </c>
      <c r="BK307" s="227">
        <f>ROUND(I307*H307,2)</f>
        <v>0</v>
      </c>
      <c r="BL307" s="19" t="s">
        <v>178</v>
      </c>
      <c r="BM307" s="226" t="s">
        <v>275</v>
      </c>
    </row>
    <row r="308" s="2" customFormat="1">
      <c r="A308" s="40"/>
      <c r="B308" s="41"/>
      <c r="C308" s="42"/>
      <c r="D308" s="228" t="s">
        <v>180</v>
      </c>
      <c r="E308" s="42"/>
      <c r="F308" s="229" t="s">
        <v>748</v>
      </c>
      <c r="G308" s="42"/>
      <c r="H308" s="42"/>
      <c r="I308" s="230"/>
      <c r="J308" s="42"/>
      <c r="K308" s="42"/>
      <c r="L308" s="46"/>
      <c r="M308" s="231"/>
      <c r="N308" s="232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180</v>
      </c>
      <c r="AU308" s="19" t="s">
        <v>84</v>
      </c>
    </row>
    <row r="309" s="2" customFormat="1">
      <c r="A309" s="40"/>
      <c r="B309" s="41"/>
      <c r="C309" s="42"/>
      <c r="D309" s="265" t="s">
        <v>218</v>
      </c>
      <c r="E309" s="42"/>
      <c r="F309" s="266" t="s">
        <v>749</v>
      </c>
      <c r="G309" s="42"/>
      <c r="H309" s="42"/>
      <c r="I309" s="230"/>
      <c r="J309" s="42"/>
      <c r="K309" s="42"/>
      <c r="L309" s="46"/>
      <c r="M309" s="231"/>
      <c r="N309" s="232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218</v>
      </c>
      <c r="AU309" s="19" t="s">
        <v>84</v>
      </c>
    </row>
    <row r="310" s="13" customFormat="1">
      <c r="A310" s="13"/>
      <c r="B310" s="233"/>
      <c r="C310" s="234"/>
      <c r="D310" s="228" t="s">
        <v>181</v>
      </c>
      <c r="E310" s="235" t="s">
        <v>19</v>
      </c>
      <c r="F310" s="236" t="s">
        <v>739</v>
      </c>
      <c r="G310" s="234"/>
      <c r="H310" s="235" t="s">
        <v>19</v>
      </c>
      <c r="I310" s="237"/>
      <c r="J310" s="234"/>
      <c r="K310" s="234"/>
      <c r="L310" s="238"/>
      <c r="M310" s="239"/>
      <c r="N310" s="240"/>
      <c r="O310" s="240"/>
      <c r="P310" s="240"/>
      <c r="Q310" s="240"/>
      <c r="R310" s="240"/>
      <c r="S310" s="240"/>
      <c r="T310" s="24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2" t="s">
        <v>181</v>
      </c>
      <c r="AU310" s="242" t="s">
        <v>84</v>
      </c>
      <c r="AV310" s="13" t="s">
        <v>82</v>
      </c>
      <c r="AW310" s="13" t="s">
        <v>35</v>
      </c>
      <c r="AX310" s="13" t="s">
        <v>74</v>
      </c>
      <c r="AY310" s="242" t="s">
        <v>171</v>
      </c>
    </row>
    <row r="311" s="14" customFormat="1">
      <c r="A311" s="14"/>
      <c r="B311" s="243"/>
      <c r="C311" s="244"/>
      <c r="D311" s="228" t="s">
        <v>181</v>
      </c>
      <c r="E311" s="245" t="s">
        <v>19</v>
      </c>
      <c r="F311" s="246" t="s">
        <v>750</v>
      </c>
      <c r="G311" s="244"/>
      <c r="H311" s="247">
        <v>239.286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181</v>
      </c>
      <c r="AU311" s="253" t="s">
        <v>84</v>
      </c>
      <c r="AV311" s="14" t="s">
        <v>84</v>
      </c>
      <c r="AW311" s="14" t="s">
        <v>35</v>
      </c>
      <c r="AX311" s="14" t="s">
        <v>74</v>
      </c>
      <c r="AY311" s="253" t="s">
        <v>171</v>
      </c>
    </row>
    <row r="312" s="13" customFormat="1">
      <c r="A312" s="13"/>
      <c r="B312" s="233"/>
      <c r="C312" s="234"/>
      <c r="D312" s="228" t="s">
        <v>181</v>
      </c>
      <c r="E312" s="235" t="s">
        <v>19</v>
      </c>
      <c r="F312" s="236" t="s">
        <v>718</v>
      </c>
      <c r="G312" s="234"/>
      <c r="H312" s="235" t="s">
        <v>19</v>
      </c>
      <c r="I312" s="237"/>
      <c r="J312" s="234"/>
      <c r="K312" s="234"/>
      <c r="L312" s="238"/>
      <c r="M312" s="239"/>
      <c r="N312" s="240"/>
      <c r="O312" s="240"/>
      <c r="P312" s="240"/>
      <c r="Q312" s="240"/>
      <c r="R312" s="240"/>
      <c r="S312" s="240"/>
      <c r="T312" s="24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2" t="s">
        <v>181</v>
      </c>
      <c r="AU312" s="242" t="s">
        <v>84</v>
      </c>
      <c r="AV312" s="13" t="s">
        <v>82</v>
      </c>
      <c r="AW312" s="13" t="s">
        <v>35</v>
      </c>
      <c r="AX312" s="13" t="s">
        <v>74</v>
      </c>
      <c r="AY312" s="242" t="s">
        <v>171</v>
      </c>
    </row>
    <row r="313" s="14" customFormat="1">
      <c r="A313" s="14"/>
      <c r="B313" s="243"/>
      <c r="C313" s="244"/>
      <c r="D313" s="228" t="s">
        <v>181</v>
      </c>
      <c r="E313" s="245" t="s">
        <v>19</v>
      </c>
      <c r="F313" s="246" t="s">
        <v>751</v>
      </c>
      <c r="G313" s="244"/>
      <c r="H313" s="247">
        <v>-5.6699999999999999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181</v>
      </c>
      <c r="AU313" s="253" t="s">
        <v>84</v>
      </c>
      <c r="AV313" s="14" t="s">
        <v>84</v>
      </c>
      <c r="AW313" s="14" t="s">
        <v>35</v>
      </c>
      <c r="AX313" s="14" t="s">
        <v>74</v>
      </c>
      <c r="AY313" s="253" t="s">
        <v>171</v>
      </c>
    </row>
    <row r="314" s="14" customFormat="1">
      <c r="A314" s="14"/>
      <c r="B314" s="243"/>
      <c r="C314" s="244"/>
      <c r="D314" s="228" t="s">
        <v>181</v>
      </c>
      <c r="E314" s="245" t="s">
        <v>19</v>
      </c>
      <c r="F314" s="246" t="s">
        <v>752</v>
      </c>
      <c r="G314" s="244"/>
      <c r="H314" s="247">
        <v>-11.25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181</v>
      </c>
      <c r="AU314" s="253" t="s">
        <v>84</v>
      </c>
      <c r="AV314" s="14" t="s">
        <v>84</v>
      </c>
      <c r="AW314" s="14" t="s">
        <v>35</v>
      </c>
      <c r="AX314" s="14" t="s">
        <v>74</v>
      </c>
      <c r="AY314" s="253" t="s">
        <v>171</v>
      </c>
    </row>
    <row r="315" s="15" customFormat="1">
      <c r="A315" s="15"/>
      <c r="B315" s="254"/>
      <c r="C315" s="255"/>
      <c r="D315" s="228" t="s">
        <v>181</v>
      </c>
      <c r="E315" s="256" t="s">
        <v>19</v>
      </c>
      <c r="F315" s="257" t="s">
        <v>184</v>
      </c>
      <c r="G315" s="255"/>
      <c r="H315" s="258">
        <v>222.36600000000001</v>
      </c>
      <c r="I315" s="259"/>
      <c r="J315" s="255"/>
      <c r="K315" s="255"/>
      <c r="L315" s="260"/>
      <c r="M315" s="261"/>
      <c r="N315" s="262"/>
      <c r="O315" s="262"/>
      <c r="P315" s="262"/>
      <c r="Q315" s="262"/>
      <c r="R315" s="262"/>
      <c r="S315" s="262"/>
      <c r="T315" s="263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4" t="s">
        <v>181</v>
      </c>
      <c r="AU315" s="264" t="s">
        <v>84</v>
      </c>
      <c r="AV315" s="15" t="s">
        <v>178</v>
      </c>
      <c r="AW315" s="15" t="s">
        <v>35</v>
      </c>
      <c r="AX315" s="15" t="s">
        <v>82</v>
      </c>
      <c r="AY315" s="264" t="s">
        <v>171</v>
      </c>
    </row>
    <row r="316" s="2" customFormat="1" ht="24.15" customHeight="1">
      <c r="A316" s="40"/>
      <c r="B316" s="41"/>
      <c r="C316" s="215" t="s">
        <v>351</v>
      </c>
      <c r="D316" s="215" t="s">
        <v>174</v>
      </c>
      <c r="E316" s="216" t="s">
        <v>753</v>
      </c>
      <c r="F316" s="217" t="s">
        <v>754</v>
      </c>
      <c r="G316" s="218" t="s">
        <v>177</v>
      </c>
      <c r="H316" s="219">
        <v>7.4539999999999997</v>
      </c>
      <c r="I316" s="220"/>
      <c r="J316" s="221">
        <f>ROUND(I316*H316,2)</f>
        <v>0</v>
      </c>
      <c r="K316" s="217" t="s">
        <v>215</v>
      </c>
      <c r="L316" s="46"/>
      <c r="M316" s="222" t="s">
        <v>19</v>
      </c>
      <c r="N316" s="223" t="s">
        <v>45</v>
      </c>
      <c r="O316" s="86"/>
      <c r="P316" s="224">
        <f>O316*H316</f>
        <v>0</v>
      </c>
      <c r="Q316" s="224">
        <v>0.32644200000000001</v>
      </c>
      <c r="R316" s="224">
        <f>Q316*H316</f>
        <v>2.4332986679999999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178</v>
      </c>
      <c r="AT316" s="226" t="s">
        <v>174</v>
      </c>
      <c r="AU316" s="226" t="s">
        <v>84</v>
      </c>
      <c r="AY316" s="19" t="s">
        <v>171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82</v>
      </c>
      <c r="BK316" s="227">
        <f>ROUND(I316*H316,2)</f>
        <v>0</v>
      </c>
      <c r="BL316" s="19" t="s">
        <v>178</v>
      </c>
      <c r="BM316" s="226" t="s">
        <v>755</v>
      </c>
    </row>
    <row r="317" s="2" customFormat="1">
      <c r="A317" s="40"/>
      <c r="B317" s="41"/>
      <c r="C317" s="42"/>
      <c r="D317" s="228" t="s">
        <v>180</v>
      </c>
      <c r="E317" s="42"/>
      <c r="F317" s="229" t="s">
        <v>756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180</v>
      </c>
      <c r="AU317" s="19" t="s">
        <v>84</v>
      </c>
    </row>
    <row r="318" s="2" customFormat="1">
      <c r="A318" s="40"/>
      <c r="B318" s="41"/>
      <c r="C318" s="42"/>
      <c r="D318" s="265" t="s">
        <v>218</v>
      </c>
      <c r="E318" s="42"/>
      <c r="F318" s="266" t="s">
        <v>757</v>
      </c>
      <c r="G318" s="42"/>
      <c r="H318" s="42"/>
      <c r="I318" s="230"/>
      <c r="J318" s="42"/>
      <c r="K318" s="42"/>
      <c r="L318" s="46"/>
      <c r="M318" s="231"/>
      <c r="N318" s="232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218</v>
      </c>
      <c r="AU318" s="19" t="s">
        <v>84</v>
      </c>
    </row>
    <row r="319" s="13" customFormat="1">
      <c r="A319" s="13"/>
      <c r="B319" s="233"/>
      <c r="C319" s="234"/>
      <c r="D319" s="228" t="s">
        <v>181</v>
      </c>
      <c r="E319" s="235" t="s">
        <v>19</v>
      </c>
      <c r="F319" s="236" t="s">
        <v>716</v>
      </c>
      <c r="G319" s="234"/>
      <c r="H319" s="235" t="s">
        <v>19</v>
      </c>
      <c r="I319" s="237"/>
      <c r="J319" s="234"/>
      <c r="K319" s="234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181</v>
      </c>
      <c r="AU319" s="242" t="s">
        <v>84</v>
      </c>
      <c r="AV319" s="13" t="s">
        <v>82</v>
      </c>
      <c r="AW319" s="13" t="s">
        <v>35</v>
      </c>
      <c r="AX319" s="13" t="s">
        <v>74</v>
      </c>
      <c r="AY319" s="242" t="s">
        <v>171</v>
      </c>
    </row>
    <row r="320" s="14" customFormat="1">
      <c r="A320" s="14"/>
      <c r="B320" s="243"/>
      <c r="C320" s="244"/>
      <c r="D320" s="228" t="s">
        <v>181</v>
      </c>
      <c r="E320" s="245" t="s">
        <v>19</v>
      </c>
      <c r="F320" s="246" t="s">
        <v>758</v>
      </c>
      <c r="G320" s="244"/>
      <c r="H320" s="247">
        <v>9.4740000000000002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181</v>
      </c>
      <c r="AU320" s="253" t="s">
        <v>84</v>
      </c>
      <c r="AV320" s="14" t="s">
        <v>84</v>
      </c>
      <c r="AW320" s="14" t="s">
        <v>35</v>
      </c>
      <c r="AX320" s="14" t="s">
        <v>74</v>
      </c>
      <c r="AY320" s="253" t="s">
        <v>171</v>
      </c>
    </row>
    <row r="321" s="13" customFormat="1">
      <c r="A321" s="13"/>
      <c r="B321" s="233"/>
      <c r="C321" s="234"/>
      <c r="D321" s="228" t="s">
        <v>181</v>
      </c>
      <c r="E321" s="235" t="s">
        <v>19</v>
      </c>
      <c r="F321" s="236" t="s">
        <v>718</v>
      </c>
      <c r="G321" s="234"/>
      <c r="H321" s="235" t="s">
        <v>19</v>
      </c>
      <c r="I321" s="237"/>
      <c r="J321" s="234"/>
      <c r="K321" s="234"/>
      <c r="L321" s="238"/>
      <c r="M321" s="239"/>
      <c r="N321" s="240"/>
      <c r="O321" s="240"/>
      <c r="P321" s="240"/>
      <c r="Q321" s="240"/>
      <c r="R321" s="240"/>
      <c r="S321" s="240"/>
      <c r="T321" s="24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2" t="s">
        <v>181</v>
      </c>
      <c r="AU321" s="242" t="s">
        <v>84</v>
      </c>
      <c r="AV321" s="13" t="s">
        <v>82</v>
      </c>
      <c r="AW321" s="13" t="s">
        <v>35</v>
      </c>
      <c r="AX321" s="13" t="s">
        <v>74</v>
      </c>
      <c r="AY321" s="242" t="s">
        <v>171</v>
      </c>
    </row>
    <row r="322" s="14" customFormat="1">
      <c r="A322" s="14"/>
      <c r="B322" s="243"/>
      <c r="C322" s="244"/>
      <c r="D322" s="228" t="s">
        <v>181</v>
      </c>
      <c r="E322" s="245" t="s">
        <v>19</v>
      </c>
      <c r="F322" s="246" t="s">
        <v>722</v>
      </c>
      <c r="G322" s="244"/>
      <c r="H322" s="247">
        <v>-2.02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181</v>
      </c>
      <c r="AU322" s="253" t="s">
        <v>84</v>
      </c>
      <c r="AV322" s="14" t="s">
        <v>84</v>
      </c>
      <c r="AW322" s="14" t="s">
        <v>35</v>
      </c>
      <c r="AX322" s="14" t="s">
        <v>74</v>
      </c>
      <c r="AY322" s="253" t="s">
        <v>171</v>
      </c>
    </row>
    <row r="323" s="15" customFormat="1">
      <c r="A323" s="15"/>
      <c r="B323" s="254"/>
      <c r="C323" s="255"/>
      <c r="D323" s="228" t="s">
        <v>181</v>
      </c>
      <c r="E323" s="256" t="s">
        <v>19</v>
      </c>
      <c r="F323" s="257" t="s">
        <v>184</v>
      </c>
      <c r="G323" s="255"/>
      <c r="H323" s="258">
        <v>7.4539999999999997</v>
      </c>
      <c r="I323" s="259"/>
      <c r="J323" s="255"/>
      <c r="K323" s="255"/>
      <c r="L323" s="260"/>
      <c r="M323" s="261"/>
      <c r="N323" s="262"/>
      <c r="O323" s="262"/>
      <c r="P323" s="262"/>
      <c r="Q323" s="262"/>
      <c r="R323" s="262"/>
      <c r="S323" s="262"/>
      <c r="T323" s="263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4" t="s">
        <v>181</v>
      </c>
      <c r="AU323" s="264" t="s">
        <v>84</v>
      </c>
      <c r="AV323" s="15" t="s">
        <v>178</v>
      </c>
      <c r="AW323" s="15" t="s">
        <v>35</v>
      </c>
      <c r="AX323" s="15" t="s">
        <v>82</v>
      </c>
      <c r="AY323" s="264" t="s">
        <v>171</v>
      </c>
    </row>
    <row r="324" s="2" customFormat="1" ht="16.5" customHeight="1">
      <c r="A324" s="40"/>
      <c r="B324" s="41"/>
      <c r="C324" s="215" t="s">
        <v>355</v>
      </c>
      <c r="D324" s="215" t="s">
        <v>174</v>
      </c>
      <c r="E324" s="216" t="s">
        <v>759</v>
      </c>
      <c r="F324" s="217" t="s">
        <v>760</v>
      </c>
      <c r="G324" s="218" t="s">
        <v>177</v>
      </c>
      <c r="H324" s="219">
        <v>263.83600000000001</v>
      </c>
      <c r="I324" s="220"/>
      <c r="J324" s="221">
        <f>ROUND(I324*H324,2)</f>
        <v>0</v>
      </c>
      <c r="K324" s="217" t="s">
        <v>215</v>
      </c>
      <c r="L324" s="46"/>
      <c r="M324" s="222" t="s">
        <v>19</v>
      </c>
      <c r="N324" s="223" t="s">
        <v>45</v>
      </c>
      <c r="O324" s="86"/>
      <c r="P324" s="224">
        <f>O324*H324</f>
        <v>0</v>
      </c>
      <c r="Q324" s="224">
        <v>0.56999999999999995</v>
      </c>
      <c r="R324" s="224">
        <f>Q324*H324</f>
        <v>150.38651999999999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178</v>
      </c>
      <c r="AT324" s="226" t="s">
        <v>174</v>
      </c>
      <c r="AU324" s="226" t="s">
        <v>84</v>
      </c>
      <c r="AY324" s="19" t="s">
        <v>171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82</v>
      </c>
      <c r="BK324" s="227">
        <f>ROUND(I324*H324,2)</f>
        <v>0</v>
      </c>
      <c r="BL324" s="19" t="s">
        <v>178</v>
      </c>
      <c r="BM324" s="226" t="s">
        <v>761</v>
      </c>
    </row>
    <row r="325" s="2" customFormat="1">
      <c r="A325" s="40"/>
      <c r="B325" s="41"/>
      <c r="C325" s="42"/>
      <c r="D325" s="228" t="s">
        <v>180</v>
      </c>
      <c r="E325" s="42"/>
      <c r="F325" s="229" t="s">
        <v>762</v>
      </c>
      <c r="G325" s="42"/>
      <c r="H325" s="42"/>
      <c r="I325" s="230"/>
      <c r="J325" s="42"/>
      <c r="K325" s="42"/>
      <c r="L325" s="46"/>
      <c r="M325" s="231"/>
      <c r="N325" s="232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180</v>
      </c>
      <c r="AU325" s="19" t="s">
        <v>84</v>
      </c>
    </row>
    <row r="326" s="2" customFormat="1">
      <c r="A326" s="40"/>
      <c r="B326" s="41"/>
      <c r="C326" s="42"/>
      <c r="D326" s="265" t="s">
        <v>218</v>
      </c>
      <c r="E326" s="42"/>
      <c r="F326" s="266" t="s">
        <v>763</v>
      </c>
      <c r="G326" s="42"/>
      <c r="H326" s="42"/>
      <c r="I326" s="230"/>
      <c r="J326" s="42"/>
      <c r="K326" s="42"/>
      <c r="L326" s="46"/>
      <c r="M326" s="231"/>
      <c r="N326" s="232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218</v>
      </c>
      <c r="AU326" s="19" t="s">
        <v>84</v>
      </c>
    </row>
    <row r="327" s="13" customFormat="1">
      <c r="A327" s="13"/>
      <c r="B327" s="233"/>
      <c r="C327" s="234"/>
      <c r="D327" s="228" t="s">
        <v>181</v>
      </c>
      <c r="E327" s="235" t="s">
        <v>19</v>
      </c>
      <c r="F327" s="236" t="s">
        <v>716</v>
      </c>
      <c r="G327" s="234"/>
      <c r="H327" s="235" t="s">
        <v>19</v>
      </c>
      <c r="I327" s="237"/>
      <c r="J327" s="234"/>
      <c r="K327" s="234"/>
      <c r="L327" s="238"/>
      <c r="M327" s="239"/>
      <c r="N327" s="240"/>
      <c r="O327" s="240"/>
      <c r="P327" s="240"/>
      <c r="Q327" s="240"/>
      <c r="R327" s="240"/>
      <c r="S327" s="240"/>
      <c r="T327" s="24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2" t="s">
        <v>181</v>
      </c>
      <c r="AU327" s="242" t="s">
        <v>84</v>
      </c>
      <c r="AV327" s="13" t="s">
        <v>82</v>
      </c>
      <c r="AW327" s="13" t="s">
        <v>35</v>
      </c>
      <c r="AX327" s="13" t="s">
        <v>74</v>
      </c>
      <c r="AY327" s="242" t="s">
        <v>171</v>
      </c>
    </row>
    <row r="328" s="14" customFormat="1">
      <c r="A328" s="14"/>
      <c r="B328" s="243"/>
      <c r="C328" s="244"/>
      <c r="D328" s="228" t="s">
        <v>181</v>
      </c>
      <c r="E328" s="245" t="s">
        <v>19</v>
      </c>
      <c r="F328" s="246" t="s">
        <v>764</v>
      </c>
      <c r="G328" s="244"/>
      <c r="H328" s="247">
        <v>157.44399999999999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181</v>
      </c>
      <c r="AU328" s="253" t="s">
        <v>84</v>
      </c>
      <c r="AV328" s="14" t="s">
        <v>84</v>
      </c>
      <c r="AW328" s="14" t="s">
        <v>35</v>
      </c>
      <c r="AX328" s="14" t="s">
        <v>74</v>
      </c>
      <c r="AY328" s="253" t="s">
        <v>171</v>
      </c>
    </row>
    <row r="329" s="13" customFormat="1">
      <c r="A329" s="13"/>
      <c r="B329" s="233"/>
      <c r="C329" s="234"/>
      <c r="D329" s="228" t="s">
        <v>181</v>
      </c>
      <c r="E329" s="235" t="s">
        <v>19</v>
      </c>
      <c r="F329" s="236" t="s">
        <v>718</v>
      </c>
      <c r="G329" s="234"/>
      <c r="H329" s="235" t="s">
        <v>19</v>
      </c>
      <c r="I329" s="237"/>
      <c r="J329" s="234"/>
      <c r="K329" s="234"/>
      <c r="L329" s="238"/>
      <c r="M329" s="239"/>
      <c r="N329" s="240"/>
      <c r="O329" s="240"/>
      <c r="P329" s="240"/>
      <c r="Q329" s="240"/>
      <c r="R329" s="240"/>
      <c r="S329" s="240"/>
      <c r="T329" s="24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2" t="s">
        <v>181</v>
      </c>
      <c r="AU329" s="242" t="s">
        <v>84</v>
      </c>
      <c r="AV329" s="13" t="s">
        <v>82</v>
      </c>
      <c r="AW329" s="13" t="s">
        <v>35</v>
      </c>
      <c r="AX329" s="13" t="s">
        <v>74</v>
      </c>
      <c r="AY329" s="242" t="s">
        <v>171</v>
      </c>
    </row>
    <row r="330" s="14" customFormat="1">
      <c r="A330" s="14"/>
      <c r="B330" s="243"/>
      <c r="C330" s="244"/>
      <c r="D330" s="228" t="s">
        <v>181</v>
      </c>
      <c r="E330" s="245" t="s">
        <v>19</v>
      </c>
      <c r="F330" s="246" t="s">
        <v>765</v>
      </c>
      <c r="G330" s="244"/>
      <c r="H330" s="247">
        <v>-5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181</v>
      </c>
      <c r="AU330" s="253" t="s">
        <v>84</v>
      </c>
      <c r="AV330" s="14" t="s">
        <v>84</v>
      </c>
      <c r="AW330" s="14" t="s">
        <v>35</v>
      </c>
      <c r="AX330" s="14" t="s">
        <v>74</v>
      </c>
      <c r="AY330" s="253" t="s">
        <v>171</v>
      </c>
    </row>
    <row r="331" s="14" customFormat="1">
      <c r="A331" s="14"/>
      <c r="B331" s="243"/>
      <c r="C331" s="244"/>
      <c r="D331" s="228" t="s">
        <v>181</v>
      </c>
      <c r="E331" s="245" t="s">
        <v>19</v>
      </c>
      <c r="F331" s="246" t="s">
        <v>766</v>
      </c>
      <c r="G331" s="244"/>
      <c r="H331" s="247">
        <v>-4.04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181</v>
      </c>
      <c r="AU331" s="253" t="s">
        <v>84</v>
      </c>
      <c r="AV331" s="14" t="s">
        <v>84</v>
      </c>
      <c r="AW331" s="14" t="s">
        <v>35</v>
      </c>
      <c r="AX331" s="14" t="s">
        <v>74</v>
      </c>
      <c r="AY331" s="253" t="s">
        <v>171</v>
      </c>
    </row>
    <row r="332" s="14" customFormat="1">
      <c r="A332" s="14"/>
      <c r="B332" s="243"/>
      <c r="C332" s="244"/>
      <c r="D332" s="228" t="s">
        <v>181</v>
      </c>
      <c r="E332" s="245" t="s">
        <v>19</v>
      </c>
      <c r="F332" s="246" t="s">
        <v>767</v>
      </c>
      <c r="G332" s="244"/>
      <c r="H332" s="247">
        <v>-3.6360000000000001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181</v>
      </c>
      <c r="AU332" s="253" t="s">
        <v>84</v>
      </c>
      <c r="AV332" s="14" t="s">
        <v>84</v>
      </c>
      <c r="AW332" s="14" t="s">
        <v>35</v>
      </c>
      <c r="AX332" s="14" t="s">
        <v>74</v>
      </c>
      <c r="AY332" s="253" t="s">
        <v>171</v>
      </c>
    </row>
    <row r="333" s="14" customFormat="1">
      <c r="A333" s="14"/>
      <c r="B333" s="243"/>
      <c r="C333" s="244"/>
      <c r="D333" s="228" t="s">
        <v>181</v>
      </c>
      <c r="E333" s="245" t="s">
        <v>19</v>
      </c>
      <c r="F333" s="246" t="s">
        <v>768</v>
      </c>
      <c r="G333" s="244"/>
      <c r="H333" s="247">
        <v>-0.90000000000000002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3" t="s">
        <v>181</v>
      </c>
      <c r="AU333" s="253" t="s">
        <v>84</v>
      </c>
      <c r="AV333" s="14" t="s">
        <v>84</v>
      </c>
      <c r="AW333" s="14" t="s">
        <v>35</v>
      </c>
      <c r="AX333" s="14" t="s">
        <v>74</v>
      </c>
      <c r="AY333" s="253" t="s">
        <v>171</v>
      </c>
    </row>
    <row r="334" s="13" customFormat="1">
      <c r="A334" s="13"/>
      <c r="B334" s="233"/>
      <c r="C334" s="234"/>
      <c r="D334" s="228" t="s">
        <v>181</v>
      </c>
      <c r="E334" s="235" t="s">
        <v>19</v>
      </c>
      <c r="F334" s="236" t="s">
        <v>731</v>
      </c>
      <c r="G334" s="234"/>
      <c r="H334" s="235" t="s">
        <v>19</v>
      </c>
      <c r="I334" s="237"/>
      <c r="J334" s="234"/>
      <c r="K334" s="234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181</v>
      </c>
      <c r="AU334" s="242" t="s">
        <v>84</v>
      </c>
      <c r="AV334" s="13" t="s">
        <v>82</v>
      </c>
      <c r="AW334" s="13" t="s">
        <v>35</v>
      </c>
      <c r="AX334" s="13" t="s">
        <v>74</v>
      </c>
      <c r="AY334" s="242" t="s">
        <v>171</v>
      </c>
    </row>
    <row r="335" s="14" customFormat="1">
      <c r="A335" s="14"/>
      <c r="B335" s="243"/>
      <c r="C335" s="244"/>
      <c r="D335" s="228" t="s">
        <v>181</v>
      </c>
      <c r="E335" s="245" t="s">
        <v>19</v>
      </c>
      <c r="F335" s="246" t="s">
        <v>769</v>
      </c>
      <c r="G335" s="244"/>
      <c r="H335" s="247">
        <v>138.95400000000001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181</v>
      </c>
      <c r="AU335" s="253" t="s">
        <v>84</v>
      </c>
      <c r="AV335" s="14" t="s">
        <v>84</v>
      </c>
      <c r="AW335" s="14" t="s">
        <v>35</v>
      </c>
      <c r="AX335" s="14" t="s">
        <v>74</v>
      </c>
      <c r="AY335" s="253" t="s">
        <v>171</v>
      </c>
    </row>
    <row r="336" s="13" customFormat="1">
      <c r="A336" s="13"/>
      <c r="B336" s="233"/>
      <c r="C336" s="234"/>
      <c r="D336" s="228" t="s">
        <v>181</v>
      </c>
      <c r="E336" s="235" t="s">
        <v>19</v>
      </c>
      <c r="F336" s="236" t="s">
        <v>718</v>
      </c>
      <c r="G336" s="234"/>
      <c r="H336" s="235" t="s">
        <v>19</v>
      </c>
      <c r="I336" s="237"/>
      <c r="J336" s="234"/>
      <c r="K336" s="234"/>
      <c r="L336" s="238"/>
      <c r="M336" s="239"/>
      <c r="N336" s="240"/>
      <c r="O336" s="240"/>
      <c r="P336" s="240"/>
      <c r="Q336" s="240"/>
      <c r="R336" s="240"/>
      <c r="S336" s="240"/>
      <c r="T336" s="24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2" t="s">
        <v>181</v>
      </c>
      <c r="AU336" s="242" t="s">
        <v>84</v>
      </c>
      <c r="AV336" s="13" t="s">
        <v>82</v>
      </c>
      <c r="AW336" s="13" t="s">
        <v>35</v>
      </c>
      <c r="AX336" s="13" t="s">
        <v>74</v>
      </c>
      <c r="AY336" s="242" t="s">
        <v>171</v>
      </c>
    </row>
    <row r="337" s="14" customFormat="1">
      <c r="A337" s="14"/>
      <c r="B337" s="243"/>
      <c r="C337" s="244"/>
      <c r="D337" s="228" t="s">
        <v>181</v>
      </c>
      <c r="E337" s="245" t="s">
        <v>19</v>
      </c>
      <c r="F337" s="246" t="s">
        <v>743</v>
      </c>
      <c r="G337" s="244"/>
      <c r="H337" s="247">
        <v>-2.25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181</v>
      </c>
      <c r="AU337" s="253" t="s">
        <v>84</v>
      </c>
      <c r="AV337" s="14" t="s">
        <v>84</v>
      </c>
      <c r="AW337" s="14" t="s">
        <v>35</v>
      </c>
      <c r="AX337" s="14" t="s">
        <v>74</v>
      </c>
      <c r="AY337" s="253" t="s">
        <v>171</v>
      </c>
    </row>
    <row r="338" s="14" customFormat="1">
      <c r="A338" s="14"/>
      <c r="B338" s="243"/>
      <c r="C338" s="244"/>
      <c r="D338" s="228" t="s">
        <v>181</v>
      </c>
      <c r="E338" s="245" t="s">
        <v>19</v>
      </c>
      <c r="F338" s="246" t="s">
        <v>722</v>
      </c>
      <c r="G338" s="244"/>
      <c r="H338" s="247">
        <v>-2.02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181</v>
      </c>
      <c r="AU338" s="253" t="s">
        <v>84</v>
      </c>
      <c r="AV338" s="14" t="s">
        <v>84</v>
      </c>
      <c r="AW338" s="14" t="s">
        <v>35</v>
      </c>
      <c r="AX338" s="14" t="s">
        <v>74</v>
      </c>
      <c r="AY338" s="253" t="s">
        <v>171</v>
      </c>
    </row>
    <row r="339" s="14" customFormat="1">
      <c r="A339" s="14"/>
      <c r="B339" s="243"/>
      <c r="C339" s="244"/>
      <c r="D339" s="228" t="s">
        <v>181</v>
      </c>
      <c r="E339" s="245" t="s">
        <v>19</v>
      </c>
      <c r="F339" s="246" t="s">
        <v>738</v>
      </c>
      <c r="G339" s="244"/>
      <c r="H339" s="247">
        <v>-3.8380000000000001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181</v>
      </c>
      <c r="AU339" s="253" t="s">
        <v>84</v>
      </c>
      <c r="AV339" s="14" t="s">
        <v>84</v>
      </c>
      <c r="AW339" s="14" t="s">
        <v>35</v>
      </c>
      <c r="AX339" s="14" t="s">
        <v>74</v>
      </c>
      <c r="AY339" s="253" t="s">
        <v>171</v>
      </c>
    </row>
    <row r="340" s="14" customFormat="1">
      <c r="A340" s="14"/>
      <c r="B340" s="243"/>
      <c r="C340" s="244"/>
      <c r="D340" s="228" t="s">
        <v>181</v>
      </c>
      <c r="E340" s="245" t="s">
        <v>19</v>
      </c>
      <c r="F340" s="246" t="s">
        <v>770</v>
      </c>
      <c r="G340" s="244"/>
      <c r="H340" s="247">
        <v>-8.1600000000000001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181</v>
      </c>
      <c r="AU340" s="253" t="s">
        <v>84</v>
      </c>
      <c r="AV340" s="14" t="s">
        <v>84</v>
      </c>
      <c r="AW340" s="14" t="s">
        <v>35</v>
      </c>
      <c r="AX340" s="14" t="s">
        <v>74</v>
      </c>
      <c r="AY340" s="253" t="s">
        <v>171</v>
      </c>
    </row>
    <row r="341" s="14" customFormat="1">
      <c r="A341" s="14"/>
      <c r="B341" s="243"/>
      <c r="C341" s="244"/>
      <c r="D341" s="228" t="s">
        <v>181</v>
      </c>
      <c r="E341" s="245" t="s">
        <v>19</v>
      </c>
      <c r="F341" s="246" t="s">
        <v>771</v>
      </c>
      <c r="G341" s="244"/>
      <c r="H341" s="247">
        <v>-1.8180000000000001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3" t="s">
        <v>181</v>
      </c>
      <c r="AU341" s="253" t="s">
        <v>84</v>
      </c>
      <c r="AV341" s="14" t="s">
        <v>84</v>
      </c>
      <c r="AW341" s="14" t="s">
        <v>35</v>
      </c>
      <c r="AX341" s="14" t="s">
        <v>74</v>
      </c>
      <c r="AY341" s="253" t="s">
        <v>171</v>
      </c>
    </row>
    <row r="342" s="14" customFormat="1">
      <c r="A342" s="14"/>
      <c r="B342" s="243"/>
      <c r="C342" s="244"/>
      <c r="D342" s="228" t="s">
        <v>181</v>
      </c>
      <c r="E342" s="245" t="s">
        <v>19</v>
      </c>
      <c r="F342" s="246" t="s">
        <v>768</v>
      </c>
      <c r="G342" s="244"/>
      <c r="H342" s="247">
        <v>-0.90000000000000002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181</v>
      </c>
      <c r="AU342" s="253" t="s">
        <v>84</v>
      </c>
      <c r="AV342" s="14" t="s">
        <v>84</v>
      </c>
      <c r="AW342" s="14" t="s">
        <v>35</v>
      </c>
      <c r="AX342" s="14" t="s">
        <v>74</v>
      </c>
      <c r="AY342" s="253" t="s">
        <v>171</v>
      </c>
    </row>
    <row r="343" s="16" customFormat="1">
      <c r="A343" s="16"/>
      <c r="B343" s="267"/>
      <c r="C343" s="268"/>
      <c r="D343" s="228" t="s">
        <v>181</v>
      </c>
      <c r="E343" s="269" t="s">
        <v>19</v>
      </c>
      <c r="F343" s="270" t="s">
        <v>415</v>
      </c>
      <c r="G343" s="268"/>
      <c r="H343" s="271">
        <v>263.83600000000001</v>
      </c>
      <c r="I343" s="272"/>
      <c r="J343" s="268"/>
      <c r="K343" s="268"/>
      <c r="L343" s="273"/>
      <c r="M343" s="274"/>
      <c r="N343" s="275"/>
      <c r="O343" s="275"/>
      <c r="P343" s="275"/>
      <c r="Q343" s="275"/>
      <c r="R343" s="275"/>
      <c r="S343" s="275"/>
      <c r="T343" s="27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277" t="s">
        <v>181</v>
      </c>
      <c r="AU343" s="277" t="s">
        <v>84</v>
      </c>
      <c r="AV343" s="16" t="s">
        <v>105</v>
      </c>
      <c r="AW343" s="16" t="s">
        <v>35</v>
      </c>
      <c r="AX343" s="16" t="s">
        <v>74</v>
      </c>
      <c r="AY343" s="277" t="s">
        <v>171</v>
      </c>
    </row>
    <row r="344" s="15" customFormat="1">
      <c r="A344" s="15"/>
      <c r="B344" s="254"/>
      <c r="C344" s="255"/>
      <c r="D344" s="228" t="s">
        <v>181</v>
      </c>
      <c r="E344" s="256" t="s">
        <v>19</v>
      </c>
      <c r="F344" s="257" t="s">
        <v>184</v>
      </c>
      <c r="G344" s="255"/>
      <c r="H344" s="258">
        <v>263.83600000000001</v>
      </c>
      <c r="I344" s="259"/>
      <c r="J344" s="255"/>
      <c r="K344" s="255"/>
      <c r="L344" s="260"/>
      <c r="M344" s="261"/>
      <c r="N344" s="262"/>
      <c r="O344" s="262"/>
      <c r="P344" s="262"/>
      <c r="Q344" s="262"/>
      <c r="R344" s="262"/>
      <c r="S344" s="262"/>
      <c r="T344" s="263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4" t="s">
        <v>181</v>
      </c>
      <c r="AU344" s="264" t="s">
        <v>84</v>
      </c>
      <c r="AV344" s="15" t="s">
        <v>178</v>
      </c>
      <c r="AW344" s="15" t="s">
        <v>35</v>
      </c>
      <c r="AX344" s="15" t="s">
        <v>82</v>
      </c>
      <c r="AY344" s="264" t="s">
        <v>171</v>
      </c>
    </row>
    <row r="345" s="2" customFormat="1" ht="16.5" customHeight="1">
      <c r="A345" s="40"/>
      <c r="B345" s="41"/>
      <c r="C345" s="215" t="s">
        <v>366</v>
      </c>
      <c r="D345" s="215" t="s">
        <v>174</v>
      </c>
      <c r="E345" s="216" t="s">
        <v>772</v>
      </c>
      <c r="F345" s="217" t="s">
        <v>773</v>
      </c>
      <c r="G345" s="218" t="s">
        <v>214</v>
      </c>
      <c r="H345" s="219">
        <v>1.7529999999999999</v>
      </c>
      <c r="I345" s="220"/>
      <c r="J345" s="221">
        <f>ROUND(I345*H345,2)</f>
        <v>0</v>
      </c>
      <c r="K345" s="217" t="s">
        <v>215</v>
      </c>
      <c r="L345" s="46"/>
      <c r="M345" s="222" t="s">
        <v>19</v>
      </c>
      <c r="N345" s="223" t="s">
        <v>45</v>
      </c>
      <c r="O345" s="86"/>
      <c r="P345" s="224">
        <f>O345*H345</f>
        <v>0</v>
      </c>
      <c r="Q345" s="224">
        <v>2.3010222040000001</v>
      </c>
      <c r="R345" s="224">
        <f>Q345*H345</f>
        <v>4.0336919236120004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178</v>
      </c>
      <c r="AT345" s="226" t="s">
        <v>174</v>
      </c>
      <c r="AU345" s="226" t="s">
        <v>84</v>
      </c>
      <c r="AY345" s="19" t="s">
        <v>171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82</v>
      </c>
      <c r="BK345" s="227">
        <f>ROUND(I345*H345,2)</f>
        <v>0</v>
      </c>
      <c r="BL345" s="19" t="s">
        <v>178</v>
      </c>
      <c r="BM345" s="226" t="s">
        <v>774</v>
      </c>
    </row>
    <row r="346" s="2" customFormat="1">
      <c r="A346" s="40"/>
      <c r="B346" s="41"/>
      <c r="C346" s="42"/>
      <c r="D346" s="228" t="s">
        <v>180</v>
      </c>
      <c r="E346" s="42"/>
      <c r="F346" s="229" t="s">
        <v>775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180</v>
      </c>
      <c r="AU346" s="19" t="s">
        <v>84</v>
      </c>
    </row>
    <row r="347" s="2" customFormat="1">
      <c r="A347" s="40"/>
      <c r="B347" s="41"/>
      <c r="C347" s="42"/>
      <c r="D347" s="265" t="s">
        <v>218</v>
      </c>
      <c r="E347" s="42"/>
      <c r="F347" s="266" t="s">
        <v>776</v>
      </c>
      <c r="G347" s="42"/>
      <c r="H347" s="42"/>
      <c r="I347" s="230"/>
      <c r="J347" s="42"/>
      <c r="K347" s="42"/>
      <c r="L347" s="46"/>
      <c r="M347" s="231"/>
      <c r="N347" s="232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218</v>
      </c>
      <c r="AU347" s="19" t="s">
        <v>84</v>
      </c>
    </row>
    <row r="348" s="14" customFormat="1">
      <c r="A348" s="14"/>
      <c r="B348" s="243"/>
      <c r="C348" s="244"/>
      <c r="D348" s="228" t="s">
        <v>181</v>
      </c>
      <c r="E348" s="245" t="s">
        <v>19</v>
      </c>
      <c r="F348" s="246" t="s">
        <v>777</v>
      </c>
      <c r="G348" s="244"/>
      <c r="H348" s="247">
        <v>1.7529999999999999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181</v>
      </c>
      <c r="AU348" s="253" t="s">
        <v>84</v>
      </c>
      <c r="AV348" s="14" t="s">
        <v>84</v>
      </c>
      <c r="AW348" s="14" t="s">
        <v>35</v>
      </c>
      <c r="AX348" s="14" t="s">
        <v>74</v>
      </c>
      <c r="AY348" s="253" t="s">
        <v>171</v>
      </c>
    </row>
    <row r="349" s="15" customFormat="1">
      <c r="A349" s="15"/>
      <c r="B349" s="254"/>
      <c r="C349" s="255"/>
      <c r="D349" s="228" t="s">
        <v>181</v>
      </c>
      <c r="E349" s="256" t="s">
        <v>19</v>
      </c>
      <c r="F349" s="257" t="s">
        <v>184</v>
      </c>
      <c r="G349" s="255"/>
      <c r="H349" s="258">
        <v>1.7529999999999999</v>
      </c>
      <c r="I349" s="259"/>
      <c r="J349" s="255"/>
      <c r="K349" s="255"/>
      <c r="L349" s="260"/>
      <c r="M349" s="261"/>
      <c r="N349" s="262"/>
      <c r="O349" s="262"/>
      <c r="P349" s="262"/>
      <c r="Q349" s="262"/>
      <c r="R349" s="262"/>
      <c r="S349" s="262"/>
      <c r="T349" s="263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4" t="s">
        <v>181</v>
      </c>
      <c r="AU349" s="264" t="s">
        <v>84</v>
      </c>
      <c r="AV349" s="15" t="s">
        <v>178</v>
      </c>
      <c r="AW349" s="15" t="s">
        <v>35</v>
      </c>
      <c r="AX349" s="15" t="s">
        <v>82</v>
      </c>
      <c r="AY349" s="264" t="s">
        <v>171</v>
      </c>
    </row>
    <row r="350" s="2" customFormat="1" ht="16.5" customHeight="1">
      <c r="A350" s="40"/>
      <c r="B350" s="41"/>
      <c r="C350" s="215" t="s">
        <v>374</v>
      </c>
      <c r="D350" s="215" t="s">
        <v>174</v>
      </c>
      <c r="E350" s="216" t="s">
        <v>778</v>
      </c>
      <c r="F350" s="217" t="s">
        <v>779</v>
      </c>
      <c r="G350" s="218" t="s">
        <v>177</v>
      </c>
      <c r="H350" s="219">
        <v>11.685000000000001</v>
      </c>
      <c r="I350" s="220"/>
      <c r="J350" s="221">
        <f>ROUND(I350*H350,2)</f>
        <v>0</v>
      </c>
      <c r="K350" s="217" t="s">
        <v>215</v>
      </c>
      <c r="L350" s="46"/>
      <c r="M350" s="222" t="s">
        <v>19</v>
      </c>
      <c r="N350" s="223" t="s">
        <v>45</v>
      </c>
      <c r="O350" s="86"/>
      <c r="P350" s="224">
        <f>O350*H350</f>
        <v>0</v>
      </c>
      <c r="Q350" s="224">
        <v>0.022124600000000001</v>
      </c>
      <c r="R350" s="224">
        <f>Q350*H350</f>
        <v>0.25852595100000003</v>
      </c>
      <c r="S350" s="224">
        <v>0</v>
      </c>
      <c r="T350" s="225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6" t="s">
        <v>178</v>
      </c>
      <c r="AT350" s="226" t="s">
        <v>174</v>
      </c>
      <c r="AU350" s="226" t="s">
        <v>84</v>
      </c>
      <c r="AY350" s="19" t="s">
        <v>171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9" t="s">
        <v>82</v>
      </c>
      <c r="BK350" s="227">
        <f>ROUND(I350*H350,2)</f>
        <v>0</v>
      </c>
      <c r="BL350" s="19" t="s">
        <v>178</v>
      </c>
      <c r="BM350" s="226" t="s">
        <v>780</v>
      </c>
    </row>
    <row r="351" s="2" customFormat="1">
      <c r="A351" s="40"/>
      <c r="B351" s="41"/>
      <c r="C351" s="42"/>
      <c r="D351" s="228" t="s">
        <v>180</v>
      </c>
      <c r="E351" s="42"/>
      <c r="F351" s="229" t="s">
        <v>781</v>
      </c>
      <c r="G351" s="42"/>
      <c r="H351" s="42"/>
      <c r="I351" s="230"/>
      <c r="J351" s="42"/>
      <c r="K351" s="42"/>
      <c r="L351" s="46"/>
      <c r="M351" s="231"/>
      <c r="N351" s="232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180</v>
      </c>
      <c r="AU351" s="19" t="s">
        <v>84</v>
      </c>
    </row>
    <row r="352" s="2" customFormat="1">
      <c r="A352" s="40"/>
      <c r="B352" s="41"/>
      <c r="C352" s="42"/>
      <c r="D352" s="265" t="s">
        <v>218</v>
      </c>
      <c r="E352" s="42"/>
      <c r="F352" s="266" t="s">
        <v>782</v>
      </c>
      <c r="G352" s="42"/>
      <c r="H352" s="42"/>
      <c r="I352" s="230"/>
      <c r="J352" s="42"/>
      <c r="K352" s="42"/>
      <c r="L352" s="46"/>
      <c r="M352" s="231"/>
      <c r="N352" s="232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218</v>
      </c>
      <c r="AU352" s="19" t="s">
        <v>84</v>
      </c>
    </row>
    <row r="353" s="14" customFormat="1">
      <c r="A353" s="14"/>
      <c r="B353" s="243"/>
      <c r="C353" s="244"/>
      <c r="D353" s="228" t="s">
        <v>181</v>
      </c>
      <c r="E353" s="245" t="s">
        <v>19</v>
      </c>
      <c r="F353" s="246" t="s">
        <v>783</v>
      </c>
      <c r="G353" s="244"/>
      <c r="H353" s="247">
        <v>11.685000000000001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181</v>
      </c>
      <c r="AU353" s="253" t="s">
        <v>84</v>
      </c>
      <c r="AV353" s="14" t="s">
        <v>84</v>
      </c>
      <c r="AW353" s="14" t="s">
        <v>35</v>
      </c>
      <c r="AX353" s="14" t="s">
        <v>74</v>
      </c>
      <c r="AY353" s="253" t="s">
        <v>171</v>
      </c>
    </row>
    <row r="354" s="15" customFormat="1">
      <c r="A354" s="15"/>
      <c r="B354" s="254"/>
      <c r="C354" s="255"/>
      <c r="D354" s="228" t="s">
        <v>181</v>
      </c>
      <c r="E354" s="256" t="s">
        <v>19</v>
      </c>
      <c r="F354" s="257" t="s">
        <v>184</v>
      </c>
      <c r="G354" s="255"/>
      <c r="H354" s="258">
        <v>11.685000000000001</v>
      </c>
      <c r="I354" s="259"/>
      <c r="J354" s="255"/>
      <c r="K354" s="255"/>
      <c r="L354" s="260"/>
      <c r="M354" s="261"/>
      <c r="N354" s="262"/>
      <c r="O354" s="262"/>
      <c r="P354" s="262"/>
      <c r="Q354" s="262"/>
      <c r="R354" s="262"/>
      <c r="S354" s="262"/>
      <c r="T354" s="263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4" t="s">
        <v>181</v>
      </c>
      <c r="AU354" s="264" t="s">
        <v>84</v>
      </c>
      <c r="AV354" s="15" t="s">
        <v>178</v>
      </c>
      <c r="AW354" s="15" t="s">
        <v>35</v>
      </c>
      <c r="AX354" s="15" t="s">
        <v>82</v>
      </c>
      <c r="AY354" s="264" t="s">
        <v>171</v>
      </c>
    </row>
    <row r="355" s="2" customFormat="1" ht="16.5" customHeight="1">
      <c r="A355" s="40"/>
      <c r="B355" s="41"/>
      <c r="C355" s="215" t="s">
        <v>379</v>
      </c>
      <c r="D355" s="215" t="s">
        <v>174</v>
      </c>
      <c r="E355" s="216" t="s">
        <v>784</v>
      </c>
      <c r="F355" s="217" t="s">
        <v>785</v>
      </c>
      <c r="G355" s="218" t="s">
        <v>286</v>
      </c>
      <c r="H355" s="219">
        <v>0.114</v>
      </c>
      <c r="I355" s="220"/>
      <c r="J355" s="221">
        <f>ROUND(I355*H355,2)</f>
        <v>0</v>
      </c>
      <c r="K355" s="217" t="s">
        <v>215</v>
      </c>
      <c r="L355" s="46"/>
      <c r="M355" s="222" t="s">
        <v>19</v>
      </c>
      <c r="N355" s="223" t="s">
        <v>45</v>
      </c>
      <c r="O355" s="86"/>
      <c r="P355" s="224">
        <f>O355*H355</f>
        <v>0</v>
      </c>
      <c r="Q355" s="224">
        <v>1.0492218</v>
      </c>
      <c r="R355" s="224">
        <f>Q355*H355</f>
        <v>0.1196112852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178</v>
      </c>
      <c r="AT355" s="226" t="s">
        <v>174</v>
      </c>
      <c r="AU355" s="226" t="s">
        <v>84</v>
      </c>
      <c r="AY355" s="19" t="s">
        <v>171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82</v>
      </c>
      <c r="BK355" s="227">
        <f>ROUND(I355*H355,2)</f>
        <v>0</v>
      </c>
      <c r="BL355" s="19" t="s">
        <v>178</v>
      </c>
      <c r="BM355" s="226" t="s">
        <v>786</v>
      </c>
    </row>
    <row r="356" s="2" customFormat="1">
      <c r="A356" s="40"/>
      <c r="B356" s="41"/>
      <c r="C356" s="42"/>
      <c r="D356" s="228" t="s">
        <v>180</v>
      </c>
      <c r="E356" s="42"/>
      <c r="F356" s="229" t="s">
        <v>787</v>
      </c>
      <c r="G356" s="42"/>
      <c r="H356" s="42"/>
      <c r="I356" s="230"/>
      <c r="J356" s="42"/>
      <c r="K356" s="42"/>
      <c r="L356" s="46"/>
      <c r="M356" s="231"/>
      <c r="N356" s="232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180</v>
      </c>
      <c r="AU356" s="19" t="s">
        <v>84</v>
      </c>
    </row>
    <row r="357" s="2" customFormat="1">
      <c r="A357" s="40"/>
      <c r="B357" s="41"/>
      <c r="C357" s="42"/>
      <c r="D357" s="265" t="s">
        <v>218</v>
      </c>
      <c r="E357" s="42"/>
      <c r="F357" s="266" t="s">
        <v>788</v>
      </c>
      <c r="G357" s="42"/>
      <c r="H357" s="42"/>
      <c r="I357" s="230"/>
      <c r="J357" s="42"/>
      <c r="K357" s="42"/>
      <c r="L357" s="46"/>
      <c r="M357" s="231"/>
      <c r="N357" s="232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218</v>
      </c>
      <c r="AU357" s="19" t="s">
        <v>84</v>
      </c>
    </row>
    <row r="358" s="14" customFormat="1">
      <c r="A358" s="14"/>
      <c r="B358" s="243"/>
      <c r="C358" s="244"/>
      <c r="D358" s="228" t="s">
        <v>181</v>
      </c>
      <c r="E358" s="245" t="s">
        <v>19</v>
      </c>
      <c r="F358" s="246" t="s">
        <v>789</v>
      </c>
      <c r="G358" s="244"/>
      <c r="H358" s="247">
        <v>0.114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181</v>
      </c>
      <c r="AU358" s="253" t="s">
        <v>84</v>
      </c>
      <c r="AV358" s="14" t="s">
        <v>84</v>
      </c>
      <c r="AW358" s="14" t="s">
        <v>35</v>
      </c>
      <c r="AX358" s="14" t="s">
        <v>74</v>
      </c>
      <c r="AY358" s="253" t="s">
        <v>171</v>
      </c>
    </row>
    <row r="359" s="15" customFormat="1">
      <c r="A359" s="15"/>
      <c r="B359" s="254"/>
      <c r="C359" s="255"/>
      <c r="D359" s="228" t="s">
        <v>181</v>
      </c>
      <c r="E359" s="256" t="s">
        <v>19</v>
      </c>
      <c r="F359" s="257" t="s">
        <v>184</v>
      </c>
      <c r="G359" s="255"/>
      <c r="H359" s="258">
        <v>0.114</v>
      </c>
      <c r="I359" s="259"/>
      <c r="J359" s="255"/>
      <c r="K359" s="255"/>
      <c r="L359" s="260"/>
      <c r="M359" s="261"/>
      <c r="N359" s="262"/>
      <c r="O359" s="262"/>
      <c r="P359" s="262"/>
      <c r="Q359" s="262"/>
      <c r="R359" s="262"/>
      <c r="S359" s="262"/>
      <c r="T359" s="263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4" t="s">
        <v>181</v>
      </c>
      <c r="AU359" s="264" t="s">
        <v>84</v>
      </c>
      <c r="AV359" s="15" t="s">
        <v>178</v>
      </c>
      <c r="AW359" s="15" t="s">
        <v>35</v>
      </c>
      <c r="AX359" s="15" t="s">
        <v>82</v>
      </c>
      <c r="AY359" s="264" t="s">
        <v>171</v>
      </c>
    </row>
    <row r="360" s="2" customFormat="1" ht="16.5" customHeight="1">
      <c r="A360" s="40"/>
      <c r="B360" s="41"/>
      <c r="C360" s="215" t="s">
        <v>386</v>
      </c>
      <c r="D360" s="215" t="s">
        <v>174</v>
      </c>
      <c r="E360" s="216" t="s">
        <v>790</v>
      </c>
      <c r="F360" s="217" t="s">
        <v>791</v>
      </c>
      <c r="G360" s="218" t="s">
        <v>206</v>
      </c>
      <c r="H360" s="219">
        <v>6</v>
      </c>
      <c r="I360" s="220"/>
      <c r="J360" s="221">
        <f>ROUND(I360*H360,2)</f>
        <v>0</v>
      </c>
      <c r="K360" s="217" t="s">
        <v>215</v>
      </c>
      <c r="L360" s="46"/>
      <c r="M360" s="222" t="s">
        <v>19</v>
      </c>
      <c r="N360" s="223" t="s">
        <v>45</v>
      </c>
      <c r="O360" s="86"/>
      <c r="P360" s="224">
        <f>O360*H360</f>
        <v>0</v>
      </c>
      <c r="Q360" s="224">
        <v>0.022783500000000002</v>
      </c>
      <c r="R360" s="224">
        <f>Q360*H360</f>
        <v>0.13670100000000002</v>
      </c>
      <c r="S360" s="224">
        <v>0</v>
      </c>
      <c r="T360" s="22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6" t="s">
        <v>178</v>
      </c>
      <c r="AT360" s="226" t="s">
        <v>174</v>
      </c>
      <c r="AU360" s="226" t="s">
        <v>84</v>
      </c>
      <c r="AY360" s="19" t="s">
        <v>171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9" t="s">
        <v>82</v>
      </c>
      <c r="BK360" s="227">
        <f>ROUND(I360*H360,2)</f>
        <v>0</v>
      </c>
      <c r="BL360" s="19" t="s">
        <v>178</v>
      </c>
      <c r="BM360" s="226" t="s">
        <v>792</v>
      </c>
    </row>
    <row r="361" s="2" customFormat="1">
      <c r="A361" s="40"/>
      <c r="B361" s="41"/>
      <c r="C361" s="42"/>
      <c r="D361" s="228" t="s">
        <v>180</v>
      </c>
      <c r="E361" s="42"/>
      <c r="F361" s="229" t="s">
        <v>793</v>
      </c>
      <c r="G361" s="42"/>
      <c r="H361" s="42"/>
      <c r="I361" s="230"/>
      <c r="J361" s="42"/>
      <c r="K361" s="42"/>
      <c r="L361" s="46"/>
      <c r="M361" s="231"/>
      <c r="N361" s="232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180</v>
      </c>
      <c r="AU361" s="19" t="s">
        <v>84</v>
      </c>
    </row>
    <row r="362" s="2" customFormat="1">
      <c r="A362" s="40"/>
      <c r="B362" s="41"/>
      <c r="C362" s="42"/>
      <c r="D362" s="265" t="s">
        <v>218</v>
      </c>
      <c r="E362" s="42"/>
      <c r="F362" s="266" t="s">
        <v>794</v>
      </c>
      <c r="G362" s="42"/>
      <c r="H362" s="42"/>
      <c r="I362" s="230"/>
      <c r="J362" s="42"/>
      <c r="K362" s="42"/>
      <c r="L362" s="46"/>
      <c r="M362" s="231"/>
      <c r="N362" s="232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218</v>
      </c>
      <c r="AU362" s="19" t="s">
        <v>84</v>
      </c>
    </row>
    <row r="363" s="13" customFormat="1">
      <c r="A363" s="13"/>
      <c r="B363" s="233"/>
      <c r="C363" s="234"/>
      <c r="D363" s="228" t="s">
        <v>181</v>
      </c>
      <c r="E363" s="235" t="s">
        <v>19</v>
      </c>
      <c r="F363" s="236" t="s">
        <v>795</v>
      </c>
      <c r="G363" s="234"/>
      <c r="H363" s="235" t="s">
        <v>19</v>
      </c>
      <c r="I363" s="237"/>
      <c r="J363" s="234"/>
      <c r="K363" s="234"/>
      <c r="L363" s="238"/>
      <c r="M363" s="239"/>
      <c r="N363" s="240"/>
      <c r="O363" s="240"/>
      <c r="P363" s="240"/>
      <c r="Q363" s="240"/>
      <c r="R363" s="240"/>
      <c r="S363" s="240"/>
      <c r="T363" s="24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2" t="s">
        <v>181</v>
      </c>
      <c r="AU363" s="242" t="s">
        <v>84</v>
      </c>
      <c r="AV363" s="13" t="s">
        <v>82</v>
      </c>
      <c r="AW363" s="13" t="s">
        <v>35</v>
      </c>
      <c r="AX363" s="13" t="s">
        <v>74</v>
      </c>
      <c r="AY363" s="242" t="s">
        <v>171</v>
      </c>
    </row>
    <row r="364" s="14" customFormat="1">
      <c r="A364" s="14"/>
      <c r="B364" s="243"/>
      <c r="C364" s="244"/>
      <c r="D364" s="228" t="s">
        <v>181</v>
      </c>
      <c r="E364" s="245" t="s">
        <v>19</v>
      </c>
      <c r="F364" s="246" t="s">
        <v>796</v>
      </c>
      <c r="G364" s="244"/>
      <c r="H364" s="247">
        <v>6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181</v>
      </c>
      <c r="AU364" s="253" t="s">
        <v>84</v>
      </c>
      <c r="AV364" s="14" t="s">
        <v>84</v>
      </c>
      <c r="AW364" s="14" t="s">
        <v>35</v>
      </c>
      <c r="AX364" s="14" t="s">
        <v>82</v>
      </c>
      <c r="AY364" s="253" t="s">
        <v>171</v>
      </c>
    </row>
    <row r="365" s="2" customFormat="1" ht="16.5" customHeight="1">
      <c r="A365" s="40"/>
      <c r="B365" s="41"/>
      <c r="C365" s="215" t="s">
        <v>391</v>
      </c>
      <c r="D365" s="215" t="s">
        <v>174</v>
      </c>
      <c r="E365" s="216" t="s">
        <v>797</v>
      </c>
      <c r="F365" s="217" t="s">
        <v>798</v>
      </c>
      <c r="G365" s="218" t="s">
        <v>206</v>
      </c>
      <c r="H365" s="219">
        <v>5</v>
      </c>
      <c r="I365" s="220"/>
      <c r="J365" s="221">
        <f>ROUND(I365*H365,2)</f>
        <v>0</v>
      </c>
      <c r="K365" s="217" t="s">
        <v>215</v>
      </c>
      <c r="L365" s="46"/>
      <c r="M365" s="222" t="s">
        <v>19</v>
      </c>
      <c r="N365" s="223" t="s">
        <v>45</v>
      </c>
      <c r="O365" s="86"/>
      <c r="P365" s="224">
        <f>O365*H365</f>
        <v>0</v>
      </c>
      <c r="Q365" s="224">
        <v>0.044872500000000003</v>
      </c>
      <c r="R365" s="224">
        <f>Q365*H365</f>
        <v>0.22436250000000002</v>
      </c>
      <c r="S365" s="224">
        <v>0</v>
      </c>
      <c r="T365" s="225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6" t="s">
        <v>178</v>
      </c>
      <c r="AT365" s="226" t="s">
        <v>174</v>
      </c>
      <c r="AU365" s="226" t="s">
        <v>84</v>
      </c>
      <c r="AY365" s="19" t="s">
        <v>171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9" t="s">
        <v>82</v>
      </c>
      <c r="BK365" s="227">
        <f>ROUND(I365*H365,2)</f>
        <v>0</v>
      </c>
      <c r="BL365" s="19" t="s">
        <v>178</v>
      </c>
      <c r="BM365" s="226" t="s">
        <v>474</v>
      </c>
    </row>
    <row r="366" s="2" customFormat="1">
      <c r="A366" s="40"/>
      <c r="B366" s="41"/>
      <c r="C366" s="42"/>
      <c r="D366" s="228" t="s">
        <v>180</v>
      </c>
      <c r="E366" s="42"/>
      <c r="F366" s="229" t="s">
        <v>799</v>
      </c>
      <c r="G366" s="42"/>
      <c r="H366" s="42"/>
      <c r="I366" s="230"/>
      <c r="J366" s="42"/>
      <c r="K366" s="42"/>
      <c r="L366" s="46"/>
      <c r="M366" s="231"/>
      <c r="N366" s="232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180</v>
      </c>
      <c r="AU366" s="19" t="s">
        <v>84</v>
      </c>
    </row>
    <row r="367" s="2" customFormat="1">
      <c r="A367" s="40"/>
      <c r="B367" s="41"/>
      <c r="C367" s="42"/>
      <c r="D367" s="265" t="s">
        <v>218</v>
      </c>
      <c r="E367" s="42"/>
      <c r="F367" s="266" t="s">
        <v>800</v>
      </c>
      <c r="G367" s="42"/>
      <c r="H367" s="42"/>
      <c r="I367" s="230"/>
      <c r="J367" s="42"/>
      <c r="K367" s="42"/>
      <c r="L367" s="46"/>
      <c r="M367" s="231"/>
      <c r="N367" s="232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218</v>
      </c>
      <c r="AU367" s="19" t="s">
        <v>84</v>
      </c>
    </row>
    <row r="368" s="13" customFormat="1">
      <c r="A368" s="13"/>
      <c r="B368" s="233"/>
      <c r="C368" s="234"/>
      <c r="D368" s="228" t="s">
        <v>181</v>
      </c>
      <c r="E368" s="235" t="s">
        <v>19</v>
      </c>
      <c r="F368" s="236" t="s">
        <v>795</v>
      </c>
      <c r="G368" s="234"/>
      <c r="H368" s="235" t="s">
        <v>19</v>
      </c>
      <c r="I368" s="237"/>
      <c r="J368" s="234"/>
      <c r="K368" s="234"/>
      <c r="L368" s="238"/>
      <c r="M368" s="239"/>
      <c r="N368" s="240"/>
      <c r="O368" s="240"/>
      <c r="P368" s="240"/>
      <c r="Q368" s="240"/>
      <c r="R368" s="240"/>
      <c r="S368" s="240"/>
      <c r="T368" s="24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2" t="s">
        <v>181</v>
      </c>
      <c r="AU368" s="242" t="s">
        <v>84</v>
      </c>
      <c r="AV368" s="13" t="s">
        <v>82</v>
      </c>
      <c r="AW368" s="13" t="s">
        <v>35</v>
      </c>
      <c r="AX368" s="13" t="s">
        <v>74</v>
      </c>
      <c r="AY368" s="242" t="s">
        <v>171</v>
      </c>
    </row>
    <row r="369" s="14" customFormat="1">
      <c r="A369" s="14"/>
      <c r="B369" s="243"/>
      <c r="C369" s="244"/>
      <c r="D369" s="228" t="s">
        <v>181</v>
      </c>
      <c r="E369" s="245" t="s">
        <v>19</v>
      </c>
      <c r="F369" s="246" t="s">
        <v>801</v>
      </c>
      <c r="G369" s="244"/>
      <c r="H369" s="247">
        <v>5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181</v>
      </c>
      <c r="AU369" s="253" t="s">
        <v>84</v>
      </c>
      <c r="AV369" s="14" t="s">
        <v>84</v>
      </c>
      <c r="AW369" s="14" t="s">
        <v>35</v>
      </c>
      <c r="AX369" s="14" t="s">
        <v>82</v>
      </c>
      <c r="AY369" s="253" t="s">
        <v>171</v>
      </c>
    </row>
    <row r="370" s="2" customFormat="1" ht="16.5" customHeight="1">
      <c r="A370" s="40"/>
      <c r="B370" s="41"/>
      <c r="C370" s="215" t="s">
        <v>397</v>
      </c>
      <c r="D370" s="215" t="s">
        <v>174</v>
      </c>
      <c r="E370" s="216" t="s">
        <v>802</v>
      </c>
      <c r="F370" s="217" t="s">
        <v>803</v>
      </c>
      <c r="G370" s="218" t="s">
        <v>206</v>
      </c>
      <c r="H370" s="219">
        <v>22</v>
      </c>
      <c r="I370" s="220"/>
      <c r="J370" s="221">
        <f>ROUND(I370*H370,2)</f>
        <v>0</v>
      </c>
      <c r="K370" s="217" t="s">
        <v>215</v>
      </c>
      <c r="L370" s="46"/>
      <c r="M370" s="222" t="s">
        <v>19</v>
      </c>
      <c r="N370" s="223" t="s">
        <v>45</v>
      </c>
      <c r="O370" s="86"/>
      <c r="P370" s="224">
        <f>O370*H370</f>
        <v>0</v>
      </c>
      <c r="Q370" s="224">
        <v>0.026931</v>
      </c>
      <c r="R370" s="224">
        <f>Q370*H370</f>
        <v>0.59248199999999995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178</v>
      </c>
      <c r="AT370" s="226" t="s">
        <v>174</v>
      </c>
      <c r="AU370" s="226" t="s">
        <v>84</v>
      </c>
      <c r="AY370" s="19" t="s">
        <v>171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82</v>
      </c>
      <c r="BK370" s="227">
        <f>ROUND(I370*H370,2)</f>
        <v>0</v>
      </c>
      <c r="BL370" s="19" t="s">
        <v>178</v>
      </c>
      <c r="BM370" s="226" t="s">
        <v>804</v>
      </c>
    </row>
    <row r="371" s="2" customFormat="1">
      <c r="A371" s="40"/>
      <c r="B371" s="41"/>
      <c r="C371" s="42"/>
      <c r="D371" s="228" t="s">
        <v>180</v>
      </c>
      <c r="E371" s="42"/>
      <c r="F371" s="229" t="s">
        <v>805</v>
      </c>
      <c r="G371" s="42"/>
      <c r="H371" s="42"/>
      <c r="I371" s="230"/>
      <c r="J371" s="42"/>
      <c r="K371" s="42"/>
      <c r="L371" s="46"/>
      <c r="M371" s="231"/>
      <c r="N371" s="232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180</v>
      </c>
      <c r="AU371" s="19" t="s">
        <v>84</v>
      </c>
    </row>
    <row r="372" s="2" customFormat="1">
      <c r="A372" s="40"/>
      <c r="B372" s="41"/>
      <c r="C372" s="42"/>
      <c r="D372" s="265" t="s">
        <v>218</v>
      </c>
      <c r="E372" s="42"/>
      <c r="F372" s="266" t="s">
        <v>806</v>
      </c>
      <c r="G372" s="42"/>
      <c r="H372" s="42"/>
      <c r="I372" s="230"/>
      <c r="J372" s="42"/>
      <c r="K372" s="42"/>
      <c r="L372" s="46"/>
      <c r="M372" s="231"/>
      <c r="N372" s="232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218</v>
      </c>
      <c r="AU372" s="19" t="s">
        <v>84</v>
      </c>
    </row>
    <row r="373" s="13" customFormat="1">
      <c r="A373" s="13"/>
      <c r="B373" s="233"/>
      <c r="C373" s="234"/>
      <c r="D373" s="228" t="s">
        <v>181</v>
      </c>
      <c r="E373" s="235" t="s">
        <v>19</v>
      </c>
      <c r="F373" s="236" t="s">
        <v>795</v>
      </c>
      <c r="G373" s="234"/>
      <c r="H373" s="235" t="s">
        <v>19</v>
      </c>
      <c r="I373" s="237"/>
      <c r="J373" s="234"/>
      <c r="K373" s="234"/>
      <c r="L373" s="238"/>
      <c r="M373" s="239"/>
      <c r="N373" s="240"/>
      <c r="O373" s="240"/>
      <c r="P373" s="240"/>
      <c r="Q373" s="240"/>
      <c r="R373" s="240"/>
      <c r="S373" s="240"/>
      <c r="T373" s="24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2" t="s">
        <v>181</v>
      </c>
      <c r="AU373" s="242" t="s">
        <v>84</v>
      </c>
      <c r="AV373" s="13" t="s">
        <v>82</v>
      </c>
      <c r="AW373" s="13" t="s">
        <v>35</v>
      </c>
      <c r="AX373" s="13" t="s">
        <v>74</v>
      </c>
      <c r="AY373" s="242" t="s">
        <v>171</v>
      </c>
    </row>
    <row r="374" s="14" customFormat="1">
      <c r="A374" s="14"/>
      <c r="B374" s="243"/>
      <c r="C374" s="244"/>
      <c r="D374" s="228" t="s">
        <v>181</v>
      </c>
      <c r="E374" s="245" t="s">
        <v>19</v>
      </c>
      <c r="F374" s="246" t="s">
        <v>807</v>
      </c>
      <c r="G374" s="244"/>
      <c r="H374" s="247">
        <v>22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181</v>
      </c>
      <c r="AU374" s="253" t="s">
        <v>84</v>
      </c>
      <c r="AV374" s="14" t="s">
        <v>84</v>
      </c>
      <c r="AW374" s="14" t="s">
        <v>35</v>
      </c>
      <c r="AX374" s="14" t="s">
        <v>82</v>
      </c>
      <c r="AY374" s="253" t="s">
        <v>171</v>
      </c>
    </row>
    <row r="375" s="2" customFormat="1" ht="16.5" customHeight="1">
      <c r="A375" s="40"/>
      <c r="B375" s="41"/>
      <c r="C375" s="215" t="s">
        <v>419</v>
      </c>
      <c r="D375" s="215" t="s">
        <v>174</v>
      </c>
      <c r="E375" s="216" t="s">
        <v>808</v>
      </c>
      <c r="F375" s="217" t="s">
        <v>809</v>
      </c>
      <c r="G375" s="218" t="s">
        <v>206</v>
      </c>
      <c r="H375" s="219">
        <v>2</v>
      </c>
      <c r="I375" s="220"/>
      <c r="J375" s="221">
        <f>ROUND(I375*H375,2)</f>
        <v>0</v>
      </c>
      <c r="K375" s="217" t="s">
        <v>215</v>
      </c>
      <c r="L375" s="46"/>
      <c r="M375" s="222" t="s">
        <v>19</v>
      </c>
      <c r="N375" s="223" t="s">
        <v>45</v>
      </c>
      <c r="O375" s="86"/>
      <c r="P375" s="224">
        <f>O375*H375</f>
        <v>0</v>
      </c>
      <c r="Q375" s="224">
        <v>0.042002499999999998</v>
      </c>
      <c r="R375" s="224">
        <f>Q375*H375</f>
        <v>0.084004999999999996</v>
      </c>
      <c r="S375" s="224">
        <v>0</v>
      </c>
      <c r="T375" s="225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6" t="s">
        <v>178</v>
      </c>
      <c r="AT375" s="226" t="s">
        <v>174</v>
      </c>
      <c r="AU375" s="226" t="s">
        <v>84</v>
      </c>
      <c r="AY375" s="19" t="s">
        <v>171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9" t="s">
        <v>82</v>
      </c>
      <c r="BK375" s="227">
        <f>ROUND(I375*H375,2)</f>
        <v>0</v>
      </c>
      <c r="BL375" s="19" t="s">
        <v>178</v>
      </c>
      <c r="BM375" s="226" t="s">
        <v>810</v>
      </c>
    </row>
    <row r="376" s="2" customFormat="1">
      <c r="A376" s="40"/>
      <c r="B376" s="41"/>
      <c r="C376" s="42"/>
      <c r="D376" s="228" t="s">
        <v>180</v>
      </c>
      <c r="E376" s="42"/>
      <c r="F376" s="229" t="s">
        <v>811</v>
      </c>
      <c r="G376" s="42"/>
      <c r="H376" s="42"/>
      <c r="I376" s="230"/>
      <c r="J376" s="42"/>
      <c r="K376" s="42"/>
      <c r="L376" s="46"/>
      <c r="M376" s="231"/>
      <c r="N376" s="232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180</v>
      </c>
      <c r="AU376" s="19" t="s">
        <v>84</v>
      </c>
    </row>
    <row r="377" s="2" customFormat="1">
      <c r="A377" s="40"/>
      <c r="B377" s="41"/>
      <c r="C377" s="42"/>
      <c r="D377" s="265" t="s">
        <v>218</v>
      </c>
      <c r="E377" s="42"/>
      <c r="F377" s="266" t="s">
        <v>812</v>
      </c>
      <c r="G377" s="42"/>
      <c r="H377" s="42"/>
      <c r="I377" s="230"/>
      <c r="J377" s="42"/>
      <c r="K377" s="42"/>
      <c r="L377" s="46"/>
      <c r="M377" s="231"/>
      <c r="N377" s="232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218</v>
      </c>
      <c r="AU377" s="19" t="s">
        <v>84</v>
      </c>
    </row>
    <row r="378" s="13" customFormat="1">
      <c r="A378" s="13"/>
      <c r="B378" s="233"/>
      <c r="C378" s="234"/>
      <c r="D378" s="228" t="s">
        <v>181</v>
      </c>
      <c r="E378" s="235" t="s">
        <v>19</v>
      </c>
      <c r="F378" s="236" t="s">
        <v>795</v>
      </c>
      <c r="G378" s="234"/>
      <c r="H378" s="235" t="s">
        <v>19</v>
      </c>
      <c r="I378" s="237"/>
      <c r="J378" s="234"/>
      <c r="K378" s="234"/>
      <c r="L378" s="238"/>
      <c r="M378" s="239"/>
      <c r="N378" s="240"/>
      <c r="O378" s="240"/>
      <c r="P378" s="240"/>
      <c r="Q378" s="240"/>
      <c r="R378" s="240"/>
      <c r="S378" s="240"/>
      <c r="T378" s="24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2" t="s">
        <v>181</v>
      </c>
      <c r="AU378" s="242" t="s">
        <v>84</v>
      </c>
      <c r="AV378" s="13" t="s">
        <v>82</v>
      </c>
      <c r="AW378" s="13" t="s">
        <v>35</v>
      </c>
      <c r="AX378" s="13" t="s">
        <v>74</v>
      </c>
      <c r="AY378" s="242" t="s">
        <v>171</v>
      </c>
    </row>
    <row r="379" s="14" customFormat="1">
      <c r="A379" s="14"/>
      <c r="B379" s="243"/>
      <c r="C379" s="244"/>
      <c r="D379" s="228" t="s">
        <v>181</v>
      </c>
      <c r="E379" s="245" t="s">
        <v>19</v>
      </c>
      <c r="F379" s="246" t="s">
        <v>813</v>
      </c>
      <c r="G379" s="244"/>
      <c r="H379" s="247">
        <v>2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181</v>
      </c>
      <c r="AU379" s="253" t="s">
        <v>84</v>
      </c>
      <c r="AV379" s="14" t="s">
        <v>84</v>
      </c>
      <c r="AW379" s="14" t="s">
        <v>35</v>
      </c>
      <c r="AX379" s="14" t="s">
        <v>74</v>
      </c>
      <c r="AY379" s="253" t="s">
        <v>171</v>
      </c>
    </row>
    <row r="380" s="15" customFormat="1">
      <c r="A380" s="15"/>
      <c r="B380" s="254"/>
      <c r="C380" s="255"/>
      <c r="D380" s="228" t="s">
        <v>181</v>
      </c>
      <c r="E380" s="256" t="s">
        <v>19</v>
      </c>
      <c r="F380" s="257" t="s">
        <v>184</v>
      </c>
      <c r="G380" s="255"/>
      <c r="H380" s="258">
        <v>2</v>
      </c>
      <c r="I380" s="259"/>
      <c r="J380" s="255"/>
      <c r="K380" s="255"/>
      <c r="L380" s="260"/>
      <c r="M380" s="261"/>
      <c r="N380" s="262"/>
      <c r="O380" s="262"/>
      <c r="P380" s="262"/>
      <c r="Q380" s="262"/>
      <c r="R380" s="262"/>
      <c r="S380" s="262"/>
      <c r="T380" s="263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4" t="s">
        <v>181</v>
      </c>
      <c r="AU380" s="264" t="s">
        <v>84</v>
      </c>
      <c r="AV380" s="15" t="s">
        <v>178</v>
      </c>
      <c r="AW380" s="15" t="s">
        <v>35</v>
      </c>
      <c r="AX380" s="15" t="s">
        <v>82</v>
      </c>
      <c r="AY380" s="264" t="s">
        <v>171</v>
      </c>
    </row>
    <row r="381" s="2" customFormat="1" ht="16.5" customHeight="1">
      <c r="A381" s="40"/>
      <c r="B381" s="41"/>
      <c r="C381" s="215" t="s">
        <v>428</v>
      </c>
      <c r="D381" s="215" t="s">
        <v>174</v>
      </c>
      <c r="E381" s="216" t="s">
        <v>814</v>
      </c>
      <c r="F381" s="217" t="s">
        <v>815</v>
      </c>
      <c r="G381" s="218" t="s">
        <v>206</v>
      </c>
      <c r="H381" s="219">
        <v>2</v>
      </c>
      <c r="I381" s="220"/>
      <c r="J381" s="221">
        <f>ROUND(I381*H381,2)</f>
        <v>0</v>
      </c>
      <c r="K381" s="217" t="s">
        <v>215</v>
      </c>
      <c r="L381" s="46"/>
      <c r="M381" s="222" t="s">
        <v>19</v>
      </c>
      <c r="N381" s="223" t="s">
        <v>45</v>
      </c>
      <c r="O381" s="86"/>
      <c r="P381" s="224">
        <f>O381*H381</f>
        <v>0</v>
      </c>
      <c r="Q381" s="224">
        <v>0.052791999999999999</v>
      </c>
      <c r="R381" s="224">
        <f>Q381*H381</f>
        <v>0.105584</v>
      </c>
      <c r="S381" s="224">
        <v>0</v>
      </c>
      <c r="T381" s="225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6" t="s">
        <v>178</v>
      </c>
      <c r="AT381" s="226" t="s">
        <v>174</v>
      </c>
      <c r="AU381" s="226" t="s">
        <v>84</v>
      </c>
      <c r="AY381" s="19" t="s">
        <v>171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9" t="s">
        <v>82</v>
      </c>
      <c r="BK381" s="227">
        <f>ROUND(I381*H381,2)</f>
        <v>0</v>
      </c>
      <c r="BL381" s="19" t="s">
        <v>178</v>
      </c>
      <c r="BM381" s="226" t="s">
        <v>816</v>
      </c>
    </row>
    <row r="382" s="2" customFormat="1">
      <c r="A382" s="40"/>
      <c r="B382" s="41"/>
      <c r="C382" s="42"/>
      <c r="D382" s="228" t="s">
        <v>180</v>
      </c>
      <c r="E382" s="42"/>
      <c r="F382" s="229" t="s">
        <v>817</v>
      </c>
      <c r="G382" s="42"/>
      <c r="H382" s="42"/>
      <c r="I382" s="230"/>
      <c r="J382" s="42"/>
      <c r="K382" s="42"/>
      <c r="L382" s="46"/>
      <c r="M382" s="231"/>
      <c r="N382" s="232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180</v>
      </c>
      <c r="AU382" s="19" t="s">
        <v>84</v>
      </c>
    </row>
    <row r="383" s="2" customFormat="1">
      <c r="A383" s="40"/>
      <c r="B383" s="41"/>
      <c r="C383" s="42"/>
      <c r="D383" s="265" t="s">
        <v>218</v>
      </c>
      <c r="E383" s="42"/>
      <c r="F383" s="266" t="s">
        <v>818</v>
      </c>
      <c r="G383" s="42"/>
      <c r="H383" s="42"/>
      <c r="I383" s="230"/>
      <c r="J383" s="42"/>
      <c r="K383" s="42"/>
      <c r="L383" s="46"/>
      <c r="M383" s="231"/>
      <c r="N383" s="232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218</v>
      </c>
      <c r="AU383" s="19" t="s">
        <v>84</v>
      </c>
    </row>
    <row r="384" s="13" customFormat="1">
      <c r="A384" s="13"/>
      <c r="B384" s="233"/>
      <c r="C384" s="234"/>
      <c r="D384" s="228" t="s">
        <v>181</v>
      </c>
      <c r="E384" s="235" t="s">
        <v>19</v>
      </c>
      <c r="F384" s="236" t="s">
        <v>795</v>
      </c>
      <c r="G384" s="234"/>
      <c r="H384" s="235" t="s">
        <v>19</v>
      </c>
      <c r="I384" s="237"/>
      <c r="J384" s="234"/>
      <c r="K384" s="234"/>
      <c r="L384" s="238"/>
      <c r="M384" s="239"/>
      <c r="N384" s="240"/>
      <c r="O384" s="240"/>
      <c r="P384" s="240"/>
      <c r="Q384" s="240"/>
      <c r="R384" s="240"/>
      <c r="S384" s="240"/>
      <c r="T384" s="24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2" t="s">
        <v>181</v>
      </c>
      <c r="AU384" s="242" t="s">
        <v>84</v>
      </c>
      <c r="AV384" s="13" t="s">
        <v>82</v>
      </c>
      <c r="AW384" s="13" t="s">
        <v>35</v>
      </c>
      <c r="AX384" s="13" t="s">
        <v>74</v>
      </c>
      <c r="AY384" s="242" t="s">
        <v>171</v>
      </c>
    </row>
    <row r="385" s="14" customFormat="1">
      <c r="A385" s="14"/>
      <c r="B385" s="243"/>
      <c r="C385" s="244"/>
      <c r="D385" s="228" t="s">
        <v>181</v>
      </c>
      <c r="E385" s="245" t="s">
        <v>19</v>
      </c>
      <c r="F385" s="246" t="s">
        <v>813</v>
      </c>
      <c r="G385" s="244"/>
      <c r="H385" s="247">
        <v>2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181</v>
      </c>
      <c r="AU385" s="253" t="s">
        <v>84</v>
      </c>
      <c r="AV385" s="14" t="s">
        <v>84</v>
      </c>
      <c r="AW385" s="14" t="s">
        <v>35</v>
      </c>
      <c r="AX385" s="14" t="s">
        <v>74</v>
      </c>
      <c r="AY385" s="253" t="s">
        <v>171</v>
      </c>
    </row>
    <row r="386" s="15" customFormat="1">
      <c r="A386" s="15"/>
      <c r="B386" s="254"/>
      <c r="C386" s="255"/>
      <c r="D386" s="228" t="s">
        <v>181</v>
      </c>
      <c r="E386" s="256" t="s">
        <v>19</v>
      </c>
      <c r="F386" s="257" t="s">
        <v>184</v>
      </c>
      <c r="G386" s="255"/>
      <c r="H386" s="258">
        <v>2</v>
      </c>
      <c r="I386" s="259"/>
      <c r="J386" s="255"/>
      <c r="K386" s="255"/>
      <c r="L386" s="260"/>
      <c r="M386" s="261"/>
      <c r="N386" s="262"/>
      <c r="O386" s="262"/>
      <c r="P386" s="262"/>
      <c r="Q386" s="262"/>
      <c r="R386" s="262"/>
      <c r="S386" s="262"/>
      <c r="T386" s="263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4" t="s">
        <v>181</v>
      </c>
      <c r="AU386" s="264" t="s">
        <v>84</v>
      </c>
      <c r="AV386" s="15" t="s">
        <v>178</v>
      </c>
      <c r="AW386" s="15" t="s">
        <v>35</v>
      </c>
      <c r="AX386" s="15" t="s">
        <v>82</v>
      </c>
      <c r="AY386" s="264" t="s">
        <v>171</v>
      </c>
    </row>
    <row r="387" s="2" customFormat="1" ht="16.5" customHeight="1">
      <c r="A387" s="40"/>
      <c r="B387" s="41"/>
      <c r="C387" s="215" t="s">
        <v>437</v>
      </c>
      <c r="D387" s="215" t="s">
        <v>174</v>
      </c>
      <c r="E387" s="216" t="s">
        <v>819</v>
      </c>
      <c r="F387" s="217" t="s">
        <v>820</v>
      </c>
      <c r="G387" s="218" t="s">
        <v>206</v>
      </c>
      <c r="H387" s="219">
        <v>18</v>
      </c>
      <c r="I387" s="220"/>
      <c r="J387" s="221">
        <f>ROUND(I387*H387,2)</f>
        <v>0</v>
      </c>
      <c r="K387" s="217" t="s">
        <v>215</v>
      </c>
      <c r="L387" s="46"/>
      <c r="M387" s="222" t="s">
        <v>19</v>
      </c>
      <c r="N387" s="223" t="s">
        <v>45</v>
      </c>
      <c r="O387" s="86"/>
      <c r="P387" s="224">
        <f>O387*H387</f>
        <v>0</v>
      </c>
      <c r="Q387" s="224">
        <v>0.045547999999999998</v>
      </c>
      <c r="R387" s="224">
        <f>Q387*H387</f>
        <v>0.81986399999999993</v>
      </c>
      <c r="S387" s="224">
        <v>0</v>
      </c>
      <c r="T387" s="225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6" t="s">
        <v>178</v>
      </c>
      <c r="AT387" s="226" t="s">
        <v>174</v>
      </c>
      <c r="AU387" s="226" t="s">
        <v>84</v>
      </c>
      <c r="AY387" s="19" t="s">
        <v>171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19" t="s">
        <v>82</v>
      </c>
      <c r="BK387" s="227">
        <f>ROUND(I387*H387,2)</f>
        <v>0</v>
      </c>
      <c r="BL387" s="19" t="s">
        <v>178</v>
      </c>
      <c r="BM387" s="226" t="s">
        <v>821</v>
      </c>
    </row>
    <row r="388" s="2" customFormat="1">
      <c r="A388" s="40"/>
      <c r="B388" s="41"/>
      <c r="C388" s="42"/>
      <c r="D388" s="228" t="s">
        <v>180</v>
      </c>
      <c r="E388" s="42"/>
      <c r="F388" s="229" t="s">
        <v>822</v>
      </c>
      <c r="G388" s="42"/>
      <c r="H388" s="42"/>
      <c r="I388" s="230"/>
      <c r="J388" s="42"/>
      <c r="K388" s="42"/>
      <c r="L388" s="46"/>
      <c r="M388" s="231"/>
      <c r="N388" s="232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180</v>
      </c>
      <c r="AU388" s="19" t="s">
        <v>84</v>
      </c>
    </row>
    <row r="389" s="2" customFormat="1">
      <c r="A389" s="40"/>
      <c r="B389" s="41"/>
      <c r="C389" s="42"/>
      <c r="D389" s="265" t="s">
        <v>218</v>
      </c>
      <c r="E389" s="42"/>
      <c r="F389" s="266" t="s">
        <v>823</v>
      </c>
      <c r="G389" s="42"/>
      <c r="H389" s="42"/>
      <c r="I389" s="230"/>
      <c r="J389" s="42"/>
      <c r="K389" s="42"/>
      <c r="L389" s="46"/>
      <c r="M389" s="231"/>
      <c r="N389" s="232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218</v>
      </c>
      <c r="AU389" s="19" t="s">
        <v>84</v>
      </c>
    </row>
    <row r="390" s="13" customFormat="1">
      <c r="A390" s="13"/>
      <c r="B390" s="233"/>
      <c r="C390" s="234"/>
      <c r="D390" s="228" t="s">
        <v>181</v>
      </c>
      <c r="E390" s="235" t="s">
        <v>19</v>
      </c>
      <c r="F390" s="236" t="s">
        <v>795</v>
      </c>
      <c r="G390" s="234"/>
      <c r="H390" s="235" t="s">
        <v>19</v>
      </c>
      <c r="I390" s="237"/>
      <c r="J390" s="234"/>
      <c r="K390" s="234"/>
      <c r="L390" s="238"/>
      <c r="M390" s="239"/>
      <c r="N390" s="240"/>
      <c r="O390" s="240"/>
      <c r="P390" s="240"/>
      <c r="Q390" s="240"/>
      <c r="R390" s="240"/>
      <c r="S390" s="240"/>
      <c r="T390" s="24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2" t="s">
        <v>181</v>
      </c>
      <c r="AU390" s="242" t="s">
        <v>84</v>
      </c>
      <c r="AV390" s="13" t="s">
        <v>82</v>
      </c>
      <c r="AW390" s="13" t="s">
        <v>35</v>
      </c>
      <c r="AX390" s="13" t="s">
        <v>74</v>
      </c>
      <c r="AY390" s="242" t="s">
        <v>171</v>
      </c>
    </row>
    <row r="391" s="14" customFormat="1">
      <c r="A391" s="14"/>
      <c r="B391" s="243"/>
      <c r="C391" s="244"/>
      <c r="D391" s="228" t="s">
        <v>181</v>
      </c>
      <c r="E391" s="245" t="s">
        <v>19</v>
      </c>
      <c r="F391" s="246" t="s">
        <v>824</v>
      </c>
      <c r="G391" s="244"/>
      <c r="H391" s="247">
        <v>6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3" t="s">
        <v>181</v>
      </c>
      <c r="AU391" s="253" t="s">
        <v>84</v>
      </c>
      <c r="AV391" s="14" t="s">
        <v>84</v>
      </c>
      <c r="AW391" s="14" t="s">
        <v>35</v>
      </c>
      <c r="AX391" s="14" t="s">
        <v>74</v>
      </c>
      <c r="AY391" s="253" t="s">
        <v>171</v>
      </c>
    </row>
    <row r="392" s="14" customFormat="1">
      <c r="A392" s="14"/>
      <c r="B392" s="243"/>
      <c r="C392" s="244"/>
      <c r="D392" s="228" t="s">
        <v>181</v>
      </c>
      <c r="E392" s="245" t="s">
        <v>19</v>
      </c>
      <c r="F392" s="246" t="s">
        <v>825</v>
      </c>
      <c r="G392" s="244"/>
      <c r="H392" s="247">
        <v>12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181</v>
      </c>
      <c r="AU392" s="253" t="s">
        <v>84</v>
      </c>
      <c r="AV392" s="14" t="s">
        <v>84</v>
      </c>
      <c r="AW392" s="14" t="s">
        <v>35</v>
      </c>
      <c r="AX392" s="14" t="s">
        <v>74</v>
      </c>
      <c r="AY392" s="253" t="s">
        <v>171</v>
      </c>
    </row>
    <row r="393" s="15" customFormat="1">
      <c r="A393" s="15"/>
      <c r="B393" s="254"/>
      <c r="C393" s="255"/>
      <c r="D393" s="228" t="s">
        <v>181</v>
      </c>
      <c r="E393" s="256" t="s">
        <v>19</v>
      </c>
      <c r="F393" s="257" t="s">
        <v>184</v>
      </c>
      <c r="G393" s="255"/>
      <c r="H393" s="258">
        <v>18</v>
      </c>
      <c r="I393" s="259"/>
      <c r="J393" s="255"/>
      <c r="K393" s="255"/>
      <c r="L393" s="260"/>
      <c r="M393" s="261"/>
      <c r="N393" s="262"/>
      <c r="O393" s="262"/>
      <c r="P393" s="262"/>
      <c r="Q393" s="262"/>
      <c r="R393" s="262"/>
      <c r="S393" s="262"/>
      <c r="T393" s="263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4" t="s">
        <v>181</v>
      </c>
      <c r="AU393" s="264" t="s">
        <v>84</v>
      </c>
      <c r="AV393" s="15" t="s">
        <v>178</v>
      </c>
      <c r="AW393" s="15" t="s">
        <v>35</v>
      </c>
      <c r="AX393" s="15" t="s">
        <v>82</v>
      </c>
      <c r="AY393" s="264" t="s">
        <v>171</v>
      </c>
    </row>
    <row r="394" s="2" customFormat="1" ht="16.5" customHeight="1">
      <c r="A394" s="40"/>
      <c r="B394" s="41"/>
      <c r="C394" s="215" t="s">
        <v>446</v>
      </c>
      <c r="D394" s="215" t="s">
        <v>174</v>
      </c>
      <c r="E394" s="216" t="s">
        <v>826</v>
      </c>
      <c r="F394" s="217" t="s">
        <v>827</v>
      </c>
      <c r="G394" s="218" t="s">
        <v>206</v>
      </c>
      <c r="H394" s="219">
        <v>58</v>
      </c>
      <c r="I394" s="220"/>
      <c r="J394" s="221">
        <f>ROUND(I394*H394,2)</f>
        <v>0</v>
      </c>
      <c r="K394" s="217" t="s">
        <v>215</v>
      </c>
      <c r="L394" s="46"/>
      <c r="M394" s="222" t="s">
        <v>19</v>
      </c>
      <c r="N394" s="223" t="s">
        <v>45</v>
      </c>
      <c r="O394" s="86"/>
      <c r="P394" s="224">
        <f>O394*H394</f>
        <v>0</v>
      </c>
      <c r="Q394" s="224">
        <v>0.054547999999999999</v>
      </c>
      <c r="R394" s="224">
        <f>Q394*H394</f>
        <v>3.1637840000000002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178</v>
      </c>
      <c r="AT394" s="226" t="s">
        <v>174</v>
      </c>
      <c r="AU394" s="226" t="s">
        <v>84</v>
      </c>
      <c r="AY394" s="19" t="s">
        <v>171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82</v>
      </c>
      <c r="BK394" s="227">
        <f>ROUND(I394*H394,2)</f>
        <v>0</v>
      </c>
      <c r="BL394" s="19" t="s">
        <v>178</v>
      </c>
      <c r="BM394" s="226" t="s">
        <v>828</v>
      </c>
    </row>
    <row r="395" s="2" customFormat="1">
      <c r="A395" s="40"/>
      <c r="B395" s="41"/>
      <c r="C395" s="42"/>
      <c r="D395" s="228" t="s">
        <v>180</v>
      </c>
      <c r="E395" s="42"/>
      <c r="F395" s="229" t="s">
        <v>829</v>
      </c>
      <c r="G395" s="42"/>
      <c r="H395" s="42"/>
      <c r="I395" s="230"/>
      <c r="J395" s="42"/>
      <c r="K395" s="42"/>
      <c r="L395" s="46"/>
      <c r="M395" s="231"/>
      <c r="N395" s="232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180</v>
      </c>
      <c r="AU395" s="19" t="s">
        <v>84</v>
      </c>
    </row>
    <row r="396" s="2" customFormat="1">
      <c r="A396" s="40"/>
      <c r="B396" s="41"/>
      <c r="C396" s="42"/>
      <c r="D396" s="265" t="s">
        <v>218</v>
      </c>
      <c r="E396" s="42"/>
      <c r="F396" s="266" t="s">
        <v>830</v>
      </c>
      <c r="G396" s="42"/>
      <c r="H396" s="42"/>
      <c r="I396" s="230"/>
      <c r="J396" s="42"/>
      <c r="K396" s="42"/>
      <c r="L396" s="46"/>
      <c r="M396" s="231"/>
      <c r="N396" s="232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218</v>
      </c>
      <c r="AU396" s="19" t="s">
        <v>84</v>
      </c>
    </row>
    <row r="397" s="13" customFormat="1">
      <c r="A397" s="13"/>
      <c r="B397" s="233"/>
      <c r="C397" s="234"/>
      <c r="D397" s="228" t="s">
        <v>181</v>
      </c>
      <c r="E397" s="235" t="s">
        <v>19</v>
      </c>
      <c r="F397" s="236" t="s">
        <v>795</v>
      </c>
      <c r="G397" s="234"/>
      <c r="H397" s="235" t="s">
        <v>19</v>
      </c>
      <c r="I397" s="237"/>
      <c r="J397" s="234"/>
      <c r="K397" s="234"/>
      <c r="L397" s="238"/>
      <c r="M397" s="239"/>
      <c r="N397" s="240"/>
      <c r="O397" s="240"/>
      <c r="P397" s="240"/>
      <c r="Q397" s="240"/>
      <c r="R397" s="240"/>
      <c r="S397" s="240"/>
      <c r="T397" s="24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2" t="s">
        <v>181</v>
      </c>
      <c r="AU397" s="242" t="s">
        <v>84</v>
      </c>
      <c r="AV397" s="13" t="s">
        <v>82</v>
      </c>
      <c r="AW397" s="13" t="s">
        <v>35</v>
      </c>
      <c r="AX397" s="13" t="s">
        <v>74</v>
      </c>
      <c r="AY397" s="242" t="s">
        <v>171</v>
      </c>
    </row>
    <row r="398" s="14" customFormat="1">
      <c r="A398" s="14"/>
      <c r="B398" s="243"/>
      <c r="C398" s="244"/>
      <c r="D398" s="228" t="s">
        <v>181</v>
      </c>
      <c r="E398" s="245" t="s">
        <v>19</v>
      </c>
      <c r="F398" s="246" t="s">
        <v>831</v>
      </c>
      <c r="G398" s="244"/>
      <c r="H398" s="247">
        <v>44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181</v>
      </c>
      <c r="AU398" s="253" t="s">
        <v>84</v>
      </c>
      <c r="AV398" s="14" t="s">
        <v>84</v>
      </c>
      <c r="AW398" s="14" t="s">
        <v>35</v>
      </c>
      <c r="AX398" s="14" t="s">
        <v>74</v>
      </c>
      <c r="AY398" s="253" t="s">
        <v>171</v>
      </c>
    </row>
    <row r="399" s="14" customFormat="1">
      <c r="A399" s="14"/>
      <c r="B399" s="243"/>
      <c r="C399" s="244"/>
      <c r="D399" s="228" t="s">
        <v>181</v>
      </c>
      <c r="E399" s="245" t="s">
        <v>19</v>
      </c>
      <c r="F399" s="246" t="s">
        <v>832</v>
      </c>
      <c r="G399" s="244"/>
      <c r="H399" s="247">
        <v>14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3" t="s">
        <v>181</v>
      </c>
      <c r="AU399" s="253" t="s">
        <v>84</v>
      </c>
      <c r="AV399" s="14" t="s">
        <v>84</v>
      </c>
      <c r="AW399" s="14" t="s">
        <v>35</v>
      </c>
      <c r="AX399" s="14" t="s">
        <v>74</v>
      </c>
      <c r="AY399" s="253" t="s">
        <v>171</v>
      </c>
    </row>
    <row r="400" s="15" customFormat="1">
      <c r="A400" s="15"/>
      <c r="B400" s="254"/>
      <c r="C400" s="255"/>
      <c r="D400" s="228" t="s">
        <v>181</v>
      </c>
      <c r="E400" s="256" t="s">
        <v>19</v>
      </c>
      <c r="F400" s="257" t="s">
        <v>184</v>
      </c>
      <c r="G400" s="255"/>
      <c r="H400" s="258">
        <v>58</v>
      </c>
      <c r="I400" s="259"/>
      <c r="J400" s="255"/>
      <c r="K400" s="255"/>
      <c r="L400" s="260"/>
      <c r="M400" s="261"/>
      <c r="N400" s="262"/>
      <c r="O400" s="262"/>
      <c r="P400" s="262"/>
      <c r="Q400" s="262"/>
      <c r="R400" s="262"/>
      <c r="S400" s="262"/>
      <c r="T400" s="263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4" t="s">
        <v>181</v>
      </c>
      <c r="AU400" s="264" t="s">
        <v>84</v>
      </c>
      <c r="AV400" s="15" t="s">
        <v>178</v>
      </c>
      <c r="AW400" s="15" t="s">
        <v>35</v>
      </c>
      <c r="AX400" s="15" t="s">
        <v>82</v>
      </c>
      <c r="AY400" s="264" t="s">
        <v>171</v>
      </c>
    </row>
    <row r="401" s="2" customFormat="1" ht="16.5" customHeight="1">
      <c r="A401" s="40"/>
      <c r="B401" s="41"/>
      <c r="C401" s="215" t="s">
        <v>463</v>
      </c>
      <c r="D401" s="215" t="s">
        <v>174</v>
      </c>
      <c r="E401" s="216" t="s">
        <v>833</v>
      </c>
      <c r="F401" s="217" t="s">
        <v>834</v>
      </c>
      <c r="G401" s="218" t="s">
        <v>206</v>
      </c>
      <c r="H401" s="219">
        <v>68</v>
      </c>
      <c r="I401" s="220"/>
      <c r="J401" s="221">
        <f>ROUND(I401*H401,2)</f>
        <v>0</v>
      </c>
      <c r="K401" s="217" t="s">
        <v>215</v>
      </c>
      <c r="L401" s="46"/>
      <c r="M401" s="222" t="s">
        <v>19</v>
      </c>
      <c r="N401" s="223" t="s">
        <v>45</v>
      </c>
      <c r="O401" s="86"/>
      <c r="P401" s="224">
        <f>O401*H401</f>
        <v>0</v>
      </c>
      <c r="Q401" s="224">
        <v>0.063549999999999995</v>
      </c>
      <c r="R401" s="224">
        <f>Q401*H401</f>
        <v>4.3213999999999997</v>
      </c>
      <c r="S401" s="224">
        <v>0</v>
      </c>
      <c r="T401" s="225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6" t="s">
        <v>178</v>
      </c>
      <c r="AT401" s="226" t="s">
        <v>174</v>
      </c>
      <c r="AU401" s="226" t="s">
        <v>84</v>
      </c>
      <c r="AY401" s="19" t="s">
        <v>171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19" t="s">
        <v>82</v>
      </c>
      <c r="BK401" s="227">
        <f>ROUND(I401*H401,2)</f>
        <v>0</v>
      </c>
      <c r="BL401" s="19" t="s">
        <v>178</v>
      </c>
      <c r="BM401" s="226" t="s">
        <v>835</v>
      </c>
    </row>
    <row r="402" s="2" customFormat="1">
      <c r="A402" s="40"/>
      <c r="B402" s="41"/>
      <c r="C402" s="42"/>
      <c r="D402" s="228" t="s">
        <v>180</v>
      </c>
      <c r="E402" s="42"/>
      <c r="F402" s="229" t="s">
        <v>836</v>
      </c>
      <c r="G402" s="42"/>
      <c r="H402" s="42"/>
      <c r="I402" s="230"/>
      <c r="J402" s="42"/>
      <c r="K402" s="42"/>
      <c r="L402" s="46"/>
      <c r="M402" s="231"/>
      <c r="N402" s="232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180</v>
      </c>
      <c r="AU402" s="19" t="s">
        <v>84</v>
      </c>
    </row>
    <row r="403" s="2" customFormat="1">
      <c r="A403" s="40"/>
      <c r="B403" s="41"/>
      <c r="C403" s="42"/>
      <c r="D403" s="265" t="s">
        <v>218</v>
      </c>
      <c r="E403" s="42"/>
      <c r="F403" s="266" t="s">
        <v>837</v>
      </c>
      <c r="G403" s="42"/>
      <c r="H403" s="42"/>
      <c r="I403" s="230"/>
      <c r="J403" s="42"/>
      <c r="K403" s="42"/>
      <c r="L403" s="46"/>
      <c r="M403" s="231"/>
      <c r="N403" s="232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218</v>
      </c>
      <c r="AU403" s="19" t="s">
        <v>84</v>
      </c>
    </row>
    <row r="404" s="13" customFormat="1">
      <c r="A404" s="13"/>
      <c r="B404" s="233"/>
      <c r="C404" s="234"/>
      <c r="D404" s="228" t="s">
        <v>181</v>
      </c>
      <c r="E404" s="235" t="s">
        <v>19</v>
      </c>
      <c r="F404" s="236" t="s">
        <v>795</v>
      </c>
      <c r="G404" s="234"/>
      <c r="H404" s="235" t="s">
        <v>19</v>
      </c>
      <c r="I404" s="237"/>
      <c r="J404" s="234"/>
      <c r="K404" s="234"/>
      <c r="L404" s="238"/>
      <c r="M404" s="239"/>
      <c r="N404" s="240"/>
      <c r="O404" s="240"/>
      <c r="P404" s="240"/>
      <c r="Q404" s="240"/>
      <c r="R404" s="240"/>
      <c r="S404" s="240"/>
      <c r="T404" s="24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2" t="s">
        <v>181</v>
      </c>
      <c r="AU404" s="242" t="s">
        <v>84</v>
      </c>
      <c r="AV404" s="13" t="s">
        <v>82</v>
      </c>
      <c r="AW404" s="13" t="s">
        <v>35</v>
      </c>
      <c r="AX404" s="13" t="s">
        <v>74</v>
      </c>
      <c r="AY404" s="242" t="s">
        <v>171</v>
      </c>
    </row>
    <row r="405" s="14" customFormat="1">
      <c r="A405" s="14"/>
      <c r="B405" s="243"/>
      <c r="C405" s="244"/>
      <c r="D405" s="228" t="s">
        <v>181</v>
      </c>
      <c r="E405" s="245" t="s">
        <v>19</v>
      </c>
      <c r="F405" s="246" t="s">
        <v>838</v>
      </c>
      <c r="G405" s="244"/>
      <c r="H405" s="247">
        <v>68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181</v>
      </c>
      <c r="AU405" s="253" t="s">
        <v>84</v>
      </c>
      <c r="AV405" s="14" t="s">
        <v>84</v>
      </c>
      <c r="AW405" s="14" t="s">
        <v>35</v>
      </c>
      <c r="AX405" s="14" t="s">
        <v>82</v>
      </c>
      <c r="AY405" s="253" t="s">
        <v>171</v>
      </c>
    </row>
    <row r="406" s="2" customFormat="1" ht="16.5" customHeight="1">
      <c r="A406" s="40"/>
      <c r="B406" s="41"/>
      <c r="C406" s="215" t="s">
        <v>471</v>
      </c>
      <c r="D406" s="215" t="s">
        <v>174</v>
      </c>
      <c r="E406" s="216" t="s">
        <v>839</v>
      </c>
      <c r="F406" s="217" t="s">
        <v>840</v>
      </c>
      <c r="G406" s="218" t="s">
        <v>206</v>
      </c>
      <c r="H406" s="219">
        <v>32</v>
      </c>
      <c r="I406" s="220"/>
      <c r="J406" s="221">
        <f>ROUND(I406*H406,2)</f>
        <v>0</v>
      </c>
      <c r="K406" s="217" t="s">
        <v>215</v>
      </c>
      <c r="L406" s="46"/>
      <c r="M406" s="222" t="s">
        <v>19</v>
      </c>
      <c r="N406" s="223" t="s">
        <v>45</v>
      </c>
      <c r="O406" s="86"/>
      <c r="P406" s="224">
        <f>O406*H406</f>
        <v>0</v>
      </c>
      <c r="Q406" s="224">
        <v>0.072847999999999996</v>
      </c>
      <c r="R406" s="224">
        <f>Q406*H406</f>
        <v>2.3311359999999999</v>
      </c>
      <c r="S406" s="224">
        <v>0</v>
      </c>
      <c r="T406" s="225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6" t="s">
        <v>178</v>
      </c>
      <c r="AT406" s="226" t="s">
        <v>174</v>
      </c>
      <c r="AU406" s="226" t="s">
        <v>84</v>
      </c>
      <c r="AY406" s="19" t="s">
        <v>171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19" t="s">
        <v>82</v>
      </c>
      <c r="BK406" s="227">
        <f>ROUND(I406*H406,2)</f>
        <v>0</v>
      </c>
      <c r="BL406" s="19" t="s">
        <v>178</v>
      </c>
      <c r="BM406" s="226" t="s">
        <v>841</v>
      </c>
    </row>
    <row r="407" s="2" customFormat="1">
      <c r="A407" s="40"/>
      <c r="B407" s="41"/>
      <c r="C407" s="42"/>
      <c r="D407" s="228" t="s">
        <v>180</v>
      </c>
      <c r="E407" s="42"/>
      <c r="F407" s="229" t="s">
        <v>842</v>
      </c>
      <c r="G407" s="42"/>
      <c r="H407" s="42"/>
      <c r="I407" s="230"/>
      <c r="J407" s="42"/>
      <c r="K407" s="42"/>
      <c r="L407" s="46"/>
      <c r="M407" s="231"/>
      <c r="N407" s="232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180</v>
      </c>
      <c r="AU407" s="19" t="s">
        <v>84</v>
      </c>
    </row>
    <row r="408" s="2" customFormat="1">
      <c r="A408" s="40"/>
      <c r="B408" s="41"/>
      <c r="C408" s="42"/>
      <c r="D408" s="265" t="s">
        <v>218</v>
      </c>
      <c r="E408" s="42"/>
      <c r="F408" s="266" t="s">
        <v>843</v>
      </c>
      <c r="G408" s="42"/>
      <c r="H408" s="42"/>
      <c r="I408" s="230"/>
      <c r="J408" s="42"/>
      <c r="K408" s="42"/>
      <c r="L408" s="46"/>
      <c r="M408" s="231"/>
      <c r="N408" s="232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218</v>
      </c>
      <c r="AU408" s="19" t="s">
        <v>84</v>
      </c>
    </row>
    <row r="409" s="13" customFormat="1">
      <c r="A409" s="13"/>
      <c r="B409" s="233"/>
      <c r="C409" s="234"/>
      <c r="D409" s="228" t="s">
        <v>181</v>
      </c>
      <c r="E409" s="235" t="s">
        <v>19</v>
      </c>
      <c r="F409" s="236" t="s">
        <v>795</v>
      </c>
      <c r="G409" s="234"/>
      <c r="H409" s="235" t="s">
        <v>19</v>
      </c>
      <c r="I409" s="237"/>
      <c r="J409" s="234"/>
      <c r="K409" s="234"/>
      <c r="L409" s="238"/>
      <c r="M409" s="239"/>
      <c r="N409" s="240"/>
      <c r="O409" s="240"/>
      <c r="P409" s="240"/>
      <c r="Q409" s="240"/>
      <c r="R409" s="240"/>
      <c r="S409" s="240"/>
      <c r="T409" s="24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2" t="s">
        <v>181</v>
      </c>
      <c r="AU409" s="242" t="s">
        <v>84</v>
      </c>
      <c r="AV409" s="13" t="s">
        <v>82</v>
      </c>
      <c r="AW409" s="13" t="s">
        <v>35</v>
      </c>
      <c r="AX409" s="13" t="s">
        <v>74</v>
      </c>
      <c r="AY409" s="242" t="s">
        <v>171</v>
      </c>
    </row>
    <row r="410" s="14" customFormat="1">
      <c r="A410" s="14"/>
      <c r="B410" s="243"/>
      <c r="C410" s="244"/>
      <c r="D410" s="228" t="s">
        <v>181</v>
      </c>
      <c r="E410" s="245" t="s">
        <v>19</v>
      </c>
      <c r="F410" s="246" t="s">
        <v>824</v>
      </c>
      <c r="G410" s="244"/>
      <c r="H410" s="247">
        <v>6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181</v>
      </c>
      <c r="AU410" s="253" t="s">
        <v>84</v>
      </c>
      <c r="AV410" s="14" t="s">
        <v>84</v>
      </c>
      <c r="AW410" s="14" t="s">
        <v>35</v>
      </c>
      <c r="AX410" s="14" t="s">
        <v>74</v>
      </c>
      <c r="AY410" s="253" t="s">
        <v>171</v>
      </c>
    </row>
    <row r="411" s="14" customFormat="1">
      <c r="A411" s="14"/>
      <c r="B411" s="243"/>
      <c r="C411" s="244"/>
      <c r="D411" s="228" t="s">
        <v>181</v>
      </c>
      <c r="E411" s="245" t="s">
        <v>19</v>
      </c>
      <c r="F411" s="246" t="s">
        <v>844</v>
      </c>
      <c r="G411" s="244"/>
      <c r="H411" s="247">
        <v>24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181</v>
      </c>
      <c r="AU411" s="253" t="s">
        <v>84</v>
      </c>
      <c r="AV411" s="14" t="s">
        <v>84</v>
      </c>
      <c r="AW411" s="14" t="s">
        <v>35</v>
      </c>
      <c r="AX411" s="14" t="s">
        <v>74</v>
      </c>
      <c r="AY411" s="253" t="s">
        <v>171</v>
      </c>
    </row>
    <row r="412" s="14" customFormat="1">
      <c r="A412" s="14"/>
      <c r="B412" s="243"/>
      <c r="C412" s="244"/>
      <c r="D412" s="228" t="s">
        <v>181</v>
      </c>
      <c r="E412" s="245" t="s">
        <v>19</v>
      </c>
      <c r="F412" s="246" t="s">
        <v>845</v>
      </c>
      <c r="G412" s="244"/>
      <c r="H412" s="247">
        <v>2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181</v>
      </c>
      <c r="AU412" s="253" t="s">
        <v>84</v>
      </c>
      <c r="AV412" s="14" t="s">
        <v>84</v>
      </c>
      <c r="AW412" s="14" t="s">
        <v>35</v>
      </c>
      <c r="AX412" s="14" t="s">
        <v>74</v>
      </c>
      <c r="AY412" s="253" t="s">
        <v>171</v>
      </c>
    </row>
    <row r="413" s="15" customFormat="1">
      <c r="A413" s="15"/>
      <c r="B413" s="254"/>
      <c r="C413" s="255"/>
      <c r="D413" s="228" t="s">
        <v>181</v>
      </c>
      <c r="E413" s="256" t="s">
        <v>19</v>
      </c>
      <c r="F413" s="257" t="s">
        <v>184</v>
      </c>
      <c r="G413" s="255"/>
      <c r="H413" s="258">
        <v>32</v>
      </c>
      <c r="I413" s="259"/>
      <c r="J413" s="255"/>
      <c r="K413" s="255"/>
      <c r="L413" s="260"/>
      <c r="M413" s="261"/>
      <c r="N413" s="262"/>
      <c r="O413" s="262"/>
      <c r="P413" s="262"/>
      <c r="Q413" s="262"/>
      <c r="R413" s="262"/>
      <c r="S413" s="262"/>
      <c r="T413" s="263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4" t="s">
        <v>181</v>
      </c>
      <c r="AU413" s="264" t="s">
        <v>84</v>
      </c>
      <c r="AV413" s="15" t="s">
        <v>178</v>
      </c>
      <c r="AW413" s="15" t="s">
        <v>35</v>
      </c>
      <c r="AX413" s="15" t="s">
        <v>82</v>
      </c>
      <c r="AY413" s="264" t="s">
        <v>171</v>
      </c>
    </row>
    <row r="414" s="2" customFormat="1" ht="16.5" customHeight="1">
      <c r="A414" s="40"/>
      <c r="B414" s="41"/>
      <c r="C414" s="215" t="s">
        <v>482</v>
      </c>
      <c r="D414" s="215" t="s">
        <v>174</v>
      </c>
      <c r="E414" s="216" t="s">
        <v>846</v>
      </c>
      <c r="F414" s="217" t="s">
        <v>847</v>
      </c>
      <c r="G414" s="218" t="s">
        <v>206</v>
      </c>
      <c r="H414" s="219">
        <v>66</v>
      </c>
      <c r="I414" s="220"/>
      <c r="J414" s="221">
        <f>ROUND(I414*H414,2)</f>
        <v>0</v>
      </c>
      <c r="K414" s="217" t="s">
        <v>215</v>
      </c>
      <c r="L414" s="46"/>
      <c r="M414" s="222" t="s">
        <v>19</v>
      </c>
      <c r="N414" s="223" t="s">
        <v>45</v>
      </c>
      <c r="O414" s="86"/>
      <c r="P414" s="224">
        <f>O414*H414</f>
        <v>0</v>
      </c>
      <c r="Q414" s="224">
        <v>0.091048000000000004</v>
      </c>
      <c r="R414" s="224">
        <f>Q414*H414</f>
        <v>6.0091679999999998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178</v>
      </c>
      <c r="AT414" s="226" t="s">
        <v>174</v>
      </c>
      <c r="AU414" s="226" t="s">
        <v>84</v>
      </c>
      <c r="AY414" s="19" t="s">
        <v>171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82</v>
      </c>
      <c r="BK414" s="227">
        <f>ROUND(I414*H414,2)</f>
        <v>0</v>
      </c>
      <c r="BL414" s="19" t="s">
        <v>178</v>
      </c>
      <c r="BM414" s="226" t="s">
        <v>848</v>
      </c>
    </row>
    <row r="415" s="2" customFormat="1">
      <c r="A415" s="40"/>
      <c r="B415" s="41"/>
      <c r="C415" s="42"/>
      <c r="D415" s="228" t="s">
        <v>180</v>
      </c>
      <c r="E415" s="42"/>
      <c r="F415" s="229" t="s">
        <v>849</v>
      </c>
      <c r="G415" s="42"/>
      <c r="H415" s="42"/>
      <c r="I415" s="230"/>
      <c r="J415" s="42"/>
      <c r="K415" s="42"/>
      <c r="L415" s="46"/>
      <c r="M415" s="231"/>
      <c r="N415" s="232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180</v>
      </c>
      <c r="AU415" s="19" t="s">
        <v>84</v>
      </c>
    </row>
    <row r="416" s="2" customFormat="1">
      <c r="A416" s="40"/>
      <c r="B416" s="41"/>
      <c r="C416" s="42"/>
      <c r="D416" s="265" t="s">
        <v>218</v>
      </c>
      <c r="E416" s="42"/>
      <c r="F416" s="266" t="s">
        <v>850</v>
      </c>
      <c r="G416" s="42"/>
      <c r="H416" s="42"/>
      <c r="I416" s="230"/>
      <c r="J416" s="42"/>
      <c r="K416" s="42"/>
      <c r="L416" s="46"/>
      <c r="M416" s="231"/>
      <c r="N416" s="232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218</v>
      </c>
      <c r="AU416" s="19" t="s">
        <v>84</v>
      </c>
    </row>
    <row r="417" s="13" customFormat="1">
      <c r="A417" s="13"/>
      <c r="B417" s="233"/>
      <c r="C417" s="234"/>
      <c r="D417" s="228" t="s">
        <v>181</v>
      </c>
      <c r="E417" s="235" t="s">
        <v>19</v>
      </c>
      <c r="F417" s="236" t="s">
        <v>795</v>
      </c>
      <c r="G417" s="234"/>
      <c r="H417" s="235" t="s">
        <v>19</v>
      </c>
      <c r="I417" s="237"/>
      <c r="J417" s="234"/>
      <c r="K417" s="234"/>
      <c r="L417" s="238"/>
      <c r="M417" s="239"/>
      <c r="N417" s="240"/>
      <c r="O417" s="240"/>
      <c r="P417" s="240"/>
      <c r="Q417" s="240"/>
      <c r="R417" s="240"/>
      <c r="S417" s="240"/>
      <c r="T417" s="24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2" t="s">
        <v>181</v>
      </c>
      <c r="AU417" s="242" t="s">
        <v>84</v>
      </c>
      <c r="AV417" s="13" t="s">
        <v>82</v>
      </c>
      <c r="AW417" s="13" t="s">
        <v>35</v>
      </c>
      <c r="AX417" s="13" t="s">
        <v>74</v>
      </c>
      <c r="AY417" s="242" t="s">
        <v>171</v>
      </c>
    </row>
    <row r="418" s="14" customFormat="1">
      <c r="A418" s="14"/>
      <c r="B418" s="243"/>
      <c r="C418" s="244"/>
      <c r="D418" s="228" t="s">
        <v>181</v>
      </c>
      <c r="E418" s="245" t="s">
        <v>19</v>
      </c>
      <c r="F418" s="246" t="s">
        <v>831</v>
      </c>
      <c r="G418" s="244"/>
      <c r="H418" s="247">
        <v>44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181</v>
      </c>
      <c r="AU418" s="253" t="s">
        <v>84</v>
      </c>
      <c r="AV418" s="14" t="s">
        <v>84</v>
      </c>
      <c r="AW418" s="14" t="s">
        <v>35</v>
      </c>
      <c r="AX418" s="14" t="s">
        <v>74</v>
      </c>
      <c r="AY418" s="253" t="s">
        <v>171</v>
      </c>
    </row>
    <row r="419" s="14" customFormat="1">
      <c r="A419" s="14"/>
      <c r="B419" s="243"/>
      <c r="C419" s="244"/>
      <c r="D419" s="228" t="s">
        <v>181</v>
      </c>
      <c r="E419" s="245" t="s">
        <v>19</v>
      </c>
      <c r="F419" s="246" t="s">
        <v>851</v>
      </c>
      <c r="G419" s="244"/>
      <c r="H419" s="247">
        <v>8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3" t="s">
        <v>181</v>
      </c>
      <c r="AU419" s="253" t="s">
        <v>84</v>
      </c>
      <c r="AV419" s="14" t="s">
        <v>84</v>
      </c>
      <c r="AW419" s="14" t="s">
        <v>35</v>
      </c>
      <c r="AX419" s="14" t="s">
        <v>74</v>
      </c>
      <c r="AY419" s="253" t="s">
        <v>171</v>
      </c>
    </row>
    <row r="420" s="14" customFormat="1">
      <c r="A420" s="14"/>
      <c r="B420" s="243"/>
      <c r="C420" s="244"/>
      <c r="D420" s="228" t="s">
        <v>181</v>
      </c>
      <c r="E420" s="245" t="s">
        <v>19</v>
      </c>
      <c r="F420" s="246" t="s">
        <v>832</v>
      </c>
      <c r="G420" s="244"/>
      <c r="H420" s="247">
        <v>14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181</v>
      </c>
      <c r="AU420" s="253" t="s">
        <v>84</v>
      </c>
      <c r="AV420" s="14" t="s">
        <v>84</v>
      </c>
      <c r="AW420" s="14" t="s">
        <v>35</v>
      </c>
      <c r="AX420" s="14" t="s">
        <v>74</v>
      </c>
      <c r="AY420" s="253" t="s">
        <v>171</v>
      </c>
    </row>
    <row r="421" s="15" customFormat="1">
      <c r="A421" s="15"/>
      <c r="B421" s="254"/>
      <c r="C421" s="255"/>
      <c r="D421" s="228" t="s">
        <v>181</v>
      </c>
      <c r="E421" s="256" t="s">
        <v>19</v>
      </c>
      <c r="F421" s="257" t="s">
        <v>184</v>
      </c>
      <c r="G421" s="255"/>
      <c r="H421" s="258">
        <v>66</v>
      </c>
      <c r="I421" s="259"/>
      <c r="J421" s="255"/>
      <c r="K421" s="255"/>
      <c r="L421" s="260"/>
      <c r="M421" s="261"/>
      <c r="N421" s="262"/>
      <c r="O421" s="262"/>
      <c r="P421" s="262"/>
      <c r="Q421" s="262"/>
      <c r="R421" s="262"/>
      <c r="S421" s="262"/>
      <c r="T421" s="263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4" t="s">
        <v>181</v>
      </c>
      <c r="AU421" s="264" t="s">
        <v>84</v>
      </c>
      <c r="AV421" s="15" t="s">
        <v>178</v>
      </c>
      <c r="AW421" s="15" t="s">
        <v>35</v>
      </c>
      <c r="AX421" s="15" t="s">
        <v>82</v>
      </c>
      <c r="AY421" s="264" t="s">
        <v>171</v>
      </c>
    </row>
    <row r="422" s="2" customFormat="1" ht="16.5" customHeight="1">
      <c r="A422" s="40"/>
      <c r="B422" s="41"/>
      <c r="C422" s="215" t="s">
        <v>490</v>
      </c>
      <c r="D422" s="215" t="s">
        <v>174</v>
      </c>
      <c r="E422" s="216" t="s">
        <v>852</v>
      </c>
      <c r="F422" s="217" t="s">
        <v>853</v>
      </c>
      <c r="G422" s="218" t="s">
        <v>206</v>
      </c>
      <c r="H422" s="219">
        <v>12</v>
      </c>
      <c r="I422" s="220"/>
      <c r="J422" s="221">
        <f>ROUND(I422*H422,2)</f>
        <v>0</v>
      </c>
      <c r="K422" s="217" t="s">
        <v>215</v>
      </c>
      <c r="L422" s="46"/>
      <c r="M422" s="222" t="s">
        <v>19</v>
      </c>
      <c r="N422" s="223" t="s">
        <v>45</v>
      </c>
      <c r="O422" s="86"/>
      <c r="P422" s="224">
        <f>O422*H422</f>
        <v>0</v>
      </c>
      <c r="Q422" s="224">
        <v>0.100048</v>
      </c>
      <c r="R422" s="224">
        <f>Q422*H422</f>
        <v>1.2005759999999999</v>
      </c>
      <c r="S422" s="224">
        <v>0</v>
      </c>
      <c r="T422" s="225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6" t="s">
        <v>178</v>
      </c>
      <c r="AT422" s="226" t="s">
        <v>174</v>
      </c>
      <c r="AU422" s="226" t="s">
        <v>84</v>
      </c>
      <c r="AY422" s="19" t="s">
        <v>171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9" t="s">
        <v>82</v>
      </c>
      <c r="BK422" s="227">
        <f>ROUND(I422*H422,2)</f>
        <v>0</v>
      </c>
      <c r="BL422" s="19" t="s">
        <v>178</v>
      </c>
      <c r="BM422" s="226" t="s">
        <v>854</v>
      </c>
    </row>
    <row r="423" s="2" customFormat="1">
      <c r="A423" s="40"/>
      <c r="B423" s="41"/>
      <c r="C423" s="42"/>
      <c r="D423" s="228" t="s">
        <v>180</v>
      </c>
      <c r="E423" s="42"/>
      <c r="F423" s="229" t="s">
        <v>855</v>
      </c>
      <c r="G423" s="42"/>
      <c r="H423" s="42"/>
      <c r="I423" s="230"/>
      <c r="J423" s="42"/>
      <c r="K423" s="42"/>
      <c r="L423" s="46"/>
      <c r="M423" s="231"/>
      <c r="N423" s="232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180</v>
      </c>
      <c r="AU423" s="19" t="s">
        <v>84</v>
      </c>
    </row>
    <row r="424" s="2" customFormat="1">
      <c r="A424" s="40"/>
      <c r="B424" s="41"/>
      <c r="C424" s="42"/>
      <c r="D424" s="265" t="s">
        <v>218</v>
      </c>
      <c r="E424" s="42"/>
      <c r="F424" s="266" t="s">
        <v>856</v>
      </c>
      <c r="G424" s="42"/>
      <c r="H424" s="42"/>
      <c r="I424" s="230"/>
      <c r="J424" s="42"/>
      <c r="K424" s="42"/>
      <c r="L424" s="46"/>
      <c r="M424" s="231"/>
      <c r="N424" s="232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218</v>
      </c>
      <c r="AU424" s="19" t="s">
        <v>84</v>
      </c>
    </row>
    <row r="425" s="13" customFormat="1">
      <c r="A425" s="13"/>
      <c r="B425" s="233"/>
      <c r="C425" s="234"/>
      <c r="D425" s="228" t="s">
        <v>181</v>
      </c>
      <c r="E425" s="235" t="s">
        <v>19</v>
      </c>
      <c r="F425" s="236" t="s">
        <v>795</v>
      </c>
      <c r="G425" s="234"/>
      <c r="H425" s="235" t="s">
        <v>19</v>
      </c>
      <c r="I425" s="237"/>
      <c r="J425" s="234"/>
      <c r="K425" s="234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181</v>
      </c>
      <c r="AU425" s="242" t="s">
        <v>84</v>
      </c>
      <c r="AV425" s="13" t="s">
        <v>82</v>
      </c>
      <c r="AW425" s="13" t="s">
        <v>35</v>
      </c>
      <c r="AX425" s="13" t="s">
        <v>74</v>
      </c>
      <c r="AY425" s="242" t="s">
        <v>171</v>
      </c>
    </row>
    <row r="426" s="14" customFormat="1">
      <c r="A426" s="14"/>
      <c r="B426" s="243"/>
      <c r="C426" s="244"/>
      <c r="D426" s="228" t="s">
        <v>181</v>
      </c>
      <c r="E426" s="245" t="s">
        <v>19</v>
      </c>
      <c r="F426" s="246" t="s">
        <v>857</v>
      </c>
      <c r="G426" s="244"/>
      <c r="H426" s="247">
        <v>12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181</v>
      </c>
      <c r="AU426" s="253" t="s">
        <v>84</v>
      </c>
      <c r="AV426" s="14" t="s">
        <v>84</v>
      </c>
      <c r="AW426" s="14" t="s">
        <v>35</v>
      </c>
      <c r="AX426" s="14" t="s">
        <v>74</v>
      </c>
      <c r="AY426" s="253" t="s">
        <v>171</v>
      </c>
    </row>
    <row r="427" s="15" customFormat="1">
      <c r="A427" s="15"/>
      <c r="B427" s="254"/>
      <c r="C427" s="255"/>
      <c r="D427" s="228" t="s">
        <v>181</v>
      </c>
      <c r="E427" s="256" t="s">
        <v>19</v>
      </c>
      <c r="F427" s="257" t="s">
        <v>184</v>
      </c>
      <c r="G427" s="255"/>
      <c r="H427" s="258">
        <v>12</v>
      </c>
      <c r="I427" s="259"/>
      <c r="J427" s="255"/>
      <c r="K427" s="255"/>
      <c r="L427" s="260"/>
      <c r="M427" s="261"/>
      <c r="N427" s="262"/>
      <c r="O427" s="262"/>
      <c r="P427" s="262"/>
      <c r="Q427" s="262"/>
      <c r="R427" s="262"/>
      <c r="S427" s="262"/>
      <c r="T427" s="263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4" t="s">
        <v>181</v>
      </c>
      <c r="AU427" s="264" t="s">
        <v>84</v>
      </c>
      <c r="AV427" s="15" t="s">
        <v>178</v>
      </c>
      <c r="AW427" s="15" t="s">
        <v>35</v>
      </c>
      <c r="AX427" s="15" t="s">
        <v>82</v>
      </c>
      <c r="AY427" s="264" t="s">
        <v>171</v>
      </c>
    </row>
    <row r="428" s="2" customFormat="1" ht="16.5" customHeight="1">
      <c r="A428" s="40"/>
      <c r="B428" s="41"/>
      <c r="C428" s="215" t="s">
        <v>497</v>
      </c>
      <c r="D428" s="215" t="s">
        <v>174</v>
      </c>
      <c r="E428" s="216" t="s">
        <v>858</v>
      </c>
      <c r="F428" s="217" t="s">
        <v>859</v>
      </c>
      <c r="G428" s="218" t="s">
        <v>214</v>
      </c>
      <c r="H428" s="219">
        <v>12.939</v>
      </c>
      <c r="I428" s="220"/>
      <c r="J428" s="221">
        <f>ROUND(I428*H428,2)</f>
        <v>0</v>
      </c>
      <c r="K428" s="217" t="s">
        <v>215</v>
      </c>
      <c r="L428" s="46"/>
      <c r="M428" s="222" t="s">
        <v>19</v>
      </c>
      <c r="N428" s="223" t="s">
        <v>45</v>
      </c>
      <c r="O428" s="86"/>
      <c r="P428" s="224">
        <f>O428*H428</f>
        <v>0</v>
      </c>
      <c r="Q428" s="224">
        <v>2.5018773520000002</v>
      </c>
      <c r="R428" s="224">
        <f>Q428*H428</f>
        <v>32.371791057528</v>
      </c>
      <c r="S428" s="224">
        <v>0</v>
      </c>
      <c r="T428" s="225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6" t="s">
        <v>178</v>
      </c>
      <c r="AT428" s="226" t="s">
        <v>174</v>
      </c>
      <c r="AU428" s="226" t="s">
        <v>84</v>
      </c>
      <c r="AY428" s="19" t="s">
        <v>171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9" t="s">
        <v>82</v>
      </c>
      <c r="BK428" s="227">
        <f>ROUND(I428*H428,2)</f>
        <v>0</v>
      </c>
      <c r="BL428" s="19" t="s">
        <v>178</v>
      </c>
      <c r="BM428" s="226" t="s">
        <v>860</v>
      </c>
    </row>
    <row r="429" s="2" customFormat="1">
      <c r="A429" s="40"/>
      <c r="B429" s="41"/>
      <c r="C429" s="42"/>
      <c r="D429" s="228" t="s">
        <v>180</v>
      </c>
      <c r="E429" s="42"/>
      <c r="F429" s="229" t="s">
        <v>861</v>
      </c>
      <c r="G429" s="42"/>
      <c r="H429" s="42"/>
      <c r="I429" s="230"/>
      <c r="J429" s="42"/>
      <c r="K429" s="42"/>
      <c r="L429" s="46"/>
      <c r="M429" s="231"/>
      <c r="N429" s="232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180</v>
      </c>
      <c r="AU429" s="19" t="s">
        <v>84</v>
      </c>
    </row>
    <row r="430" s="2" customFormat="1">
      <c r="A430" s="40"/>
      <c r="B430" s="41"/>
      <c r="C430" s="42"/>
      <c r="D430" s="265" t="s">
        <v>218</v>
      </c>
      <c r="E430" s="42"/>
      <c r="F430" s="266" t="s">
        <v>862</v>
      </c>
      <c r="G430" s="42"/>
      <c r="H430" s="42"/>
      <c r="I430" s="230"/>
      <c r="J430" s="42"/>
      <c r="K430" s="42"/>
      <c r="L430" s="46"/>
      <c r="M430" s="231"/>
      <c r="N430" s="232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218</v>
      </c>
      <c r="AU430" s="19" t="s">
        <v>84</v>
      </c>
    </row>
    <row r="431" s="13" customFormat="1">
      <c r="A431" s="13"/>
      <c r="B431" s="233"/>
      <c r="C431" s="234"/>
      <c r="D431" s="228" t="s">
        <v>181</v>
      </c>
      <c r="E431" s="235" t="s">
        <v>19</v>
      </c>
      <c r="F431" s="236" t="s">
        <v>863</v>
      </c>
      <c r="G431" s="234"/>
      <c r="H431" s="235" t="s">
        <v>19</v>
      </c>
      <c r="I431" s="237"/>
      <c r="J431" s="234"/>
      <c r="K431" s="234"/>
      <c r="L431" s="238"/>
      <c r="M431" s="239"/>
      <c r="N431" s="240"/>
      <c r="O431" s="240"/>
      <c r="P431" s="240"/>
      <c r="Q431" s="240"/>
      <c r="R431" s="240"/>
      <c r="S431" s="240"/>
      <c r="T431" s="24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2" t="s">
        <v>181</v>
      </c>
      <c r="AU431" s="242" t="s">
        <v>84</v>
      </c>
      <c r="AV431" s="13" t="s">
        <v>82</v>
      </c>
      <c r="AW431" s="13" t="s">
        <v>35</v>
      </c>
      <c r="AX431" s="13" t="s">
        <v>74</v>
      </c>
      <c r="AY431" s="242" t="s">
        <v>171</v>
      </c>
    </row>
    <row r="432" s="14" customFormat="1">
      <c r="A432" s="14"/>
      <c r="B432" s="243"/>
      <c r="C432" s="244"/>
      <c r="D432" s="228" t="s">
        <v>181</v>
      </c>
      <c r="E432" s="245" t="s">
        <v>19</v>
      </c>
      <c r="F432" s="246" t="s">
        <v>864</v>
      </c>
      <c r="G432" s="244"/>
      <c r="H432" s="247">
        <v>0.85199999999999998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181</v>
      </c>
      <c r="AU432" s="253" t="s">
        <v>84</v>
      </c>
      <c r="AV432" s="14" t="s">
        <v>84</v>
      </c>
      <c r="AW432" s="14" t="s">
        <v>35</v>
      </c>
      <c r="AX432" s="14" t="s">
        <v>74</v>
      </c>
      <c r="AY432" s="253" t="s">
        <v>171</v>
      </c>
    </row>
    <row r="433" s="14" customFormat="1">
      <c r="A433" s="14"/>
      <c r="B433" s="243"/>
      <c r="C433" s="244"/>
      <c r="D433" s="228" t="s">
        <v>181</v>
      </c>
      <c r="E433" s="245" t="s">
        <v>19</v>
      </c>
      <c r="F433" s="246" t="s">
        <v>865</v>
      </c>
      <c r="G433" s="244"/>
      <c r="H433" s="247">
        <v>0.91800000000000004</v>
      </c>
      <c r="I433" s="248"/>
      <c r="J433" s="244"/>
      <c r="K433" s="244"/>
      <c r="L433" s="249"/>
      <c r="M433" s="250"/>
      <c r="N433" s="251"/>
      <c r="O433" s="251"/>
      <c r="P433" s="251"/>
      <c r="Q433" s="251"/>
      <c r="R433" s="251"/>
      <c r="S433" s="251"/>
      <c r="T433" s="25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3" t="s">
        <v>181</v>
      </c>
      <c r="AU433" s="253" t="s">
        <v>84</v>
      </c>
      <c r="AV433" s="14" t="s">
        <v>84</v>
      </c>
      <c r="AW433" s="14" t="s">
        <v>35</v>
      </c>
      <c r="AX433" s="14" t="s">
        <v>74</v>
      </c>
      <c r="AY433" s="253" t="s">
        <v>171</v>
      </c>
    </row>
    <row r="434" s="14" customFormat="1">
      <c r="A434" s="14"/>
      <c r="B434" s="243"/>
      <c r="C434" s="244"/>
      <c r="D434" s="228" t="s">
        <v>181</v>
      </c>
      <c r="E434" s="245" t="s">
        <v>19</v>
      </c>
      <c r="F434" s="246" t="s">
        <v>866</v>
      </c>
      <c r="G434" s="244"/>
      <c r="H434" s="247">
        <v>0.86399999999999999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181</v>
      </c>
      <c r="AU434" s="253" t="s">
        <v>84</v>
      </c>
      <c r="AV434" s="14" t="s">
        <v>84</v>
      </c>
      <c r="AW434" s="14" t="s">
        <v>35</v>
      </c>
      <c r="AX434" s="14" t="s">
        <v>74</v>
      </c>
      <c r="AY434" s="253" t="s">
        <v>171</v>
      </c>
    </row>
    <row r="435" s="14" customFormat="1">
      <c r="A435" s="14"/>
      <c r="B435" s="243"/>
      <c r="C435" s="244"/>
      <c r="D435" s="228" t="s">
        <v>181</v>
      </c>
      <c r="E435" s="245" t="s">
        <v>19</v>
      </c>
      <c r="F435" s="246" t="s">
        <v>866</v>
      </c>
      <c r="G435" s="244"/>
      <c r="H435" s="247">
        <v>0.86399999999999999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181</v>
      </c>
      <c r="AU435" s="253" t="s">
        <v>84</v>
      </c>
      <c r="AV435" s="14" t="s">
        <v>84</v>
      </c>
      <c r="AW435" s="14" t="s">
        <v>35</v>
      </c>
      <c r="AX435" s="14" t="s">
        <v>74</v>
      </c>
      <c r="AY435" s="253" t="s">
        <v>171</v>
      </c>
    </row>
    <row r="436" s="14" customFormat="1">
      <c r="A436" s="14"/>
      <c r="B436" s="243"/>
      <c r="C436" s="244"/>
      <c r="D436" s="228" t="s">
        <v>181</v>
      </c>
      <c r="E436" s="245" t="s">
        <v>19</v>
      </c>
      <c r="F436" s="246" t="s">
        <v>864</v>
      </c>
      <c r="G436" s="244"/>
      <c r="H436" s="247">
        <v>0.85199999999999998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181</v>
      </c>
      <c r="AU436" s="253" t="s">
        <v>84</v>
      </c>
      <c r="AV436" s="14" t="s">
        <v>84</v>
      </c>
      <c r="AW436" s="14" t="s">
        <v>35</v>
      </c>
      <c r="AX436" s="14" t="s">
        <v>74</v>
      </c>
      <c r="AY436" s="253" t="s">
        <v>171</v>
      </c>
    </row>
    <row r="437" s="14" customFormat="1">
      <c r="A437" s="14"/>
      <c r="B437" s="243"/>
      <c r="C437" s="244"/>
      <c r="D437" s="228" t="s">
        <v>181</v>
      </c>
      <c r="E437" s="245" t="s">
        <v>19</v>
      </c>
      <c r="F437" s="246" t="s">
        <v>867</v>
      </c>
      <c r="G437" s="244"/>
      <c r="H437" s="247">
        <v>0.995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3" t="s">
        <v>181</v>
      </c>
      <c r="AU437" s="253" t="s">
        <v>84</v>
      </c>
      <c r="AV437" s="14" t="s">
        <v>84</v>
      </c>
      <c r="AW437" s="14" t="s">
        <v>35</v>
      </c>
      <c r="AX437" s="14" t="s">
        <v>74</v>
      </c>
      <c r="AY437" s="253" t="s">
        <v>171</v>
      </c>
    </row>
    <row r="438" s="14" customFormat="1">
      <c r="A438" s="14"/>
      <c r="B438" s="243"/>
      <c r="C438" s="244"/>
      <c r="D438" s="228" t="s">
        <v>181</v>
      </c>
      <c r="E438" s="245" t="s">
        <v>19</v>
      </c>
      <c r="F438" s="246" t="s">
        <v>866</v>
      </c>
      <c r="G438" s="244"/>
      <c r="H438" s="247">
        <v>0.86399999999999999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181</v>
      </c>
      <c r="AU438" s="253" t="s">
        <v>84</v>
      </c>
      <c r="AV438" s="14" t="s">
        <v>84</v>
      </c>
      <c r="AW438" s="14" t="s">
        <v>35</v>
      </c>
      <c r="AX438" s="14" t="s">
        <v>74</v>
      </c>
      <c r="AY438" s="253" t="s">
        <v>171</v>
      </c>
    </row>
    <row r="439" s="14" customFormat="1">
      <c r="A439" s="14"/>
      <c r="B439" s="243"/>
      <c r="C439" s="244"/>
      <c r="D439" s="228" t="s">
        <v>181</v>
      </c>
      <c r="E439" s="245" t="s">
        <v>19</v>
      </c>
      <c r="F439" s="246" t="s">
        <v>866</v>
      </c>
      <c r="G439" s="244"/>
      <c r="H439" s="247">
        <v>0.86399999999999999</v>
      </c>
      <c r="I439" s="248"/>
      <c r="J439" s="244"/>
      <c r="K439" s="244"/>
      <c r="L439" s="249"/>
      <c r="M439" s="250"/>
      <c r="N439" s="251"/>
      <c r="O439" s="251"/>
      <c r="P439" s="251"/>
      <c r="Q439" s="251"/>
      <c r="R439" s="251"/>
      <c r="S439" s="251"/>
      <c r="T439" s="25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3" t="s">
        <v>181</v>
      </c>
      <c r="AU439" s="253" t="s">
        <v>84</v>
      </c>
      <c r="AV439" s="14" t="s">
        <v>84</v>
      </c>
      <c r="AW439" s="14" t="s">
        <v>35</v>
      </c>
      <c r="AX439" s="14" t="s">
        <v>74</v>
      </c>
      <c r="AY439" s="253" t="s">
        <v>171</v>
      </c>
    </row>
    <row r="440" s="14" customFormat="1">
      <c r="A440" s="14"/>
      <c r="B440" s="243"/>
      <c r="C440" s="244"/>
      <c r="D440" s="228" t="s">
        <v>181</v>
      </c>
      <c r="E440" s="245" t="s">
        <v>19</v>
      </c>
      <c r="F440" s="246" t="s">
        <v>868</v>
      </c>
      <c r="G440" s="244"/>
      <c r="H440" s="247">
        <v>0.432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181</v>
      </c>
      <c r="AU440" s="253" t="s">
        <v>84</v>
      </c>
      <c r="AV440" s="14" t="s">
        <v>84</v>
      </c>
      <c r="AW440" s="14" t="s">
        <v>35</v>
      </c>
      <c r="AX440" s="14" t="s">
        <v>74</v>
      </c>
      <c r="AY440" s="253" t="s">
        <v>171</v>
      </c>
    </row>
    <row r="441" s="14" customFormat="1">
      <c r="A441" s="14"/>
      <c r="B441" s="243"/>
      <c r="C441" s="244"/>
      <c r="D441" s="228" t="s">
        <v>181</v>
      </c>
      <c r="E441" s="245" t="s">
        <v>19</v>
      </c>
      <c r="F441" s="246" t="s">
        <v>867</v>
      </c>
      <c r="G441" s="244"/>
      <c r="H441" s="247">
        <v>0.995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181</v>
      </c>
      <c r="AU441" s="253" t="s">
        <v>84</v>
      </c>
      <c r="AV441" s="14" t="s">
        <v>84</v>
      </c>
      <c r="AW441" s="14" t="s">
        <v>35</v>
      </c>
      <c r="AX441" s="14" t="s">
        <v>74</v>
      </c>
      <c r="AY441" s="253" t="s">
        <v>171</v>
      </c>
    </row>
    <row r="442" s="14" customFormat="1">
      <c r="A442" s="14"/>
      <c r="B442" s="243"/>
      <c r="C442" s="244"/>
      <c r="D442" s="228" t="s">
        <v>181</v>
      </c>
      <c r="E442" s="245" t="s">
        <v>19</v>
      </c>
      <c r="F442" s="246" t="s">
        <v>864</v>
      </c>
      <c r="G442" s="244"/>
      <c r="H442" s="247">
        <v>0.85199999999999998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181</v>
      </c>
      <c r="AU442" s="253" t="s">
        <v>84</v>
      </c>
      <c r="AV442" s="14" t="s">
        <v>84</v>
      </c>
      <c r="AW442" s="14" t="s">
        <v>35</v>
      </c>
      <c r="AX442" s="14" t="s">
        <v>74</v>
      </c>
      <c r="AY442" s="253" t="s">
        <v>171</v>
      </c>
    </row>
    <row r="443" s="14" customFormat="1">
      <c r="A443" s="14"/>
      <c r="B443" s="243"/>
      <c r="C443" s="244"/>
      <c r="D443" s="228" t="s">
        <v>181</v>
      </c>
      <c r="E443" s="245" t="s">
        <v>19</v>
      </c>
      <c r="F443" s="246" t="s">
        <v>867</v>
      </c>
      <c r="G443" s="244"/>
      <c r="H443" s="247">
        <v>0.995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3" t="s">
        <v>181</v>
      </c>
      <c r="AU443" s="253" t="s">
        <v>84</v>
      </c>
      <c r="AV443" s="14" t="s">
        <v>84</v>
      </c>
      <c r="AW443" s="14" t="s">
        <v>35</v>
      </c>
      <c r="AX443" s="14" t="s">
        <v>74</v>
      </c>
      <c r="AY443" s="253" t="s">
        <v>171</v>
      </c>
    </row>
    <row r="444" s="14" customFormat="1">
      <c r="A444" s="14"/>
      <c r="B444" s="243"/>
      <c r="C444" s="244"/>
      <c r="D444" s="228" t="s">
        <v>181</v>
      </c>
      <c r="E444" s="245" t="s">
        <v>19</v>
      </c>
      <c r="F444" s="246" t="s">
        <v>868</v>
      </c>
      <c r="G444" s="244"/>
      <c r="H444" s="247">
        <v>0.432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181</v>
      </c>
      <c r="AU444" s="253" t="s">
        <v>84</v>
      </c>
      <c r="AV444" s="14" t="s">
        <v>84</v>
      </c>
      <c r="AW444" s="14" t="s">
        <v>35</v>
      </c>
      <c r="AX444" s="14" t="s">
        <v>74</v>
      </c>
      <c r="AY444" s="253" t="s">
        <v>171</v>
      </c>
    </row>
    <row r="445" s="14" customFormat="1">
      <c r="A445" s="14"/>
      <c r="B445" s="243"/>
      <c r="C445" s="244"/>
      <c r="D445" s="228" t="s">
        <v>181</v>
      </c>
      <c r="E445" s="245" t="s">
        <v>19</v>
      </c>
      <c r="F445" s="246" t="s">
        <v>868</v>
      </c>
      <c r="G445" s="244"/>
      <c r="H445" s="247">
        <v>0.432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181</v>
      </c>
      <c r="AU445" s="253" t="s">
        <v>84</v>
      </c>
      <c r="AV445" s="14" t="s">
        <v>84</v>
      </c>
      <c r="AW445" s="14" t="s">
        <v>35</v>
      </c>
      <c r="AX445" s="14" t="s">
        <v>74</v>
      </c>
      <c r="AY445" s="253" t="s">
        <v>171</v>
      </c>
    </row>
    <row r="446" s="14" customFormat="1">
      <c r="A446" s="14"/>
      <c r="B446" s="243"/>
      <c r="C446" s="244"/>
      <c r="D446" s="228" t="s">
        <v>181</v>
      </c>
      <c r="E446" s="245" t="s">
        <v>19</v>
      </c>
      <c r="F446" s="246" t="s">
        <v>866</v>
      </c>
      <c r="G446" s="244"/>
      <c r="H446" s="247">
        <v>0.86399999999999999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181</v>
      </c>
      <c r="AU446" s="253" t="s">
        <v>84</v>
      </c>
      <c r="AV446" s="14" t="s">
        <v>84</v>
      </c>
      <c r="AW446" s="14" t="s">
        <v>35</v>
      </c>
      <c r="AX446" s="14" t="s">
        <v>74</v>
      </c>
      <c r="AY446" s="253" t="s">
        <v>171</v>
      </c>
    </row>
    <row r="447" s="14" customFormat="1">
      <c r="A447" s="14"/>
      <c r="B447" s="243"/>
      <c r="C447" s="244"/>
      <c r="D447" s="228" t="s">
        <v>181</v>
      </c>
      <c r="E447" s="245" t="s">
        <v>19</v>
      </c>
      <c r="F447" s="246" t="s">
        <v>866</v>
      </c>
      <c r="G447" s="244"/>
      <c r="H447" s="247">
        <v>0.86399999999999999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181</v>
      </c>
      <c r="AU447" s="253" t="s">
        <v>84</v>
      </c>
      <c r="AV447" s="14" t="s">
        <v>84</v>
      </c>
      <c r="AW447" s="14" t="s">
        <v>35</v>
      </c>
      <c r="AX447" s="14" t="s">
        <v>74</v>
      </c>
      <c r="AY447" s="253" t="s">
        <v>171</v>
      </c>
    </row>
    <row r="448" s="15" customFormat="1">
      <c r="A448" s="15"/>
      <c r="B448" s="254"/>
      <c r="C448" s="255"/>
      <c r="D448" s="228" t="s">
        <v>181</v>
      </c>
      <c r="E448" s="256" t="s">
        <v>19</v>
      </c>
      <c r="F448" s="257" t="s">
        <v>184</v>
      </c>
      <c r="G448" s="255"/>
      <c r="H448" s="258">
        <v>12.939</v>
      </c>
      <c r="I448" s="259"/>
      <c r="J448" s="255"/>
      <c r="K448" s="255"/>
      <c r="L448" s="260"/>
      <c r="M448" s="261"/>
      <c r="N448" s="262"/>
      <c r="O448" s="262"/>
      <c r="P448" s="262"/>
      <c r="Q448" s="262"/>
      <c r="R448" s="262"/>
      <c r="S448" s="262"/>
      <c r="T448" s="263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4" t="s">
        <v>181</v>
      </c>
      <c r="AU448" s="264" t="s">
        <v>84</v>
      </c>
      <c r="AV448" s="15" t="s">
        <v>178</v>
      </c>
      <c r="AW448" s="15" t="s">
        <v>35</v>
      </c>
      <c r="AX448" s="15" t="s">
        <v>82</v>
      </c>
      <c r="AY448" s="264" t="s">
        <v>171</v>
      </c>
    </row>
    <row r="449" s="2" customFormat="1" ht="16.5" customHeight="1">
      <c r="A449" s="40"/>
      <c r="B449" s="41"/>
      <c r="C449" s="215" t="s">
        <v>505</v>
      </c>
      <c r="D449" s="215" t="s">
        <v>174</v>
      </c>
      <c r="E449" s="216" t="s">
        <v>869</v>
      </c>
      <c r="F449" s="217" t="s">
        <v>870</v>
      </c>
      <c r="G449" s="218" t="s">
        <v>177</v>
      </c>
      <c r="H449" s="219">
        <v>86.25</v>
      </c>
      <c r="I449" s="220"/>
      <c r="J449" s="221">
        <f>ROUND(I449*H449,2)</f>
        <v>0</v>
      </c>
      <c r="K449" s="217" t="s">
        <v>215</v>
      </c>
      <c r="L449" s="46"/>
      <c r="M449" s="222" t="s">
        <v>19</v>
      </c>
      <c r="N449" s="223" t="s">
        <v>45</v>
      </c>
      <c r="O449" s="86"/>
      <c r="P449" s="224">
        <f>O449*H449</f>
        <v>0</v>
      </c>
      <c r="Q449" s="224">
        <v>0.010517179999999999</v>
      </c>
      <c r="R449" s="224">
        <f>Q449*H449</f>
        <v>0.90710677499999992</v>
      </c>
      <c r="S449" s="224">
        <v>0</v>
      </c>
      <c r="T449" s="225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6" t="s">
        <v>178</v>
      </c>
      <c r="AT449" s="226" t="s">
        <v>174</v>
      </c>
      <c r="AU449" s="226" t="s">
        <v>84</v>
      </c>
      <c r="AY449" s="19" t="s">
        <v>171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9" t="s">
        <v>82</v>
      </c>
      <c r="BK449" s="227">
        <f>ROUND(I449*H449,2)</f>
        <v>0</v>
      </c>
      <c r="BL449" s="19" t="s">
        <v>178</v>
      </c>
      <c r="BM449" s="226" t="s">
        <v>871</v>
      </c>
    </row>
    <row r="450" s="2" customFormat="1">
      <c r="A450" s="40"/>
      <c r="B450" s="41"/>
      <c r="C450" s="42"/>
      <c r="D450" s="228" t="s">
        <v>180</v>
      </c>
      <c r="E450" s="42"/>
      <c r="F450" s="229" t="s">
        <v>872</v>
      </c>
      <c r="G450" s="42"/>
      <c r="H450" s="42"/>
      <c r="I450" s="230"/>
      <c r="J450" s="42"/>
      <c r="K450" s="42"/>
      <c r="L450" s="46"/>
      <c r="M450" s="231"/>
      <c r="N450" s="232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180</v>
      </c>
      <c r="AU450" s="19" t="s">
        <v>84</v>
      </c>
    </row>
    <row r="451" s="2" customFormat="1">
      <c r="A451" s="40"/>
      <c r="B451" s="41"/>
      <c r="C451" s="42"/>
      <c r="D451" s="265" t="s">
        <v>218</v>
      </c>
      <c r="E451" s="42"/>
      <c r="F451" s="266" t="s">
        <v>873</v>
      </c>
      <c r="G451" s="42"/>
      <c r="H451" s="42"/>
      <c r="I451" s="230"/>
      <c r="J451" s="42"/>
      <c r="K451" s="42"/>
      <c r="L451" s="46"/>
      <c r="M451" s="231"/>
      <c r="N451" s="232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218</v>
      </c>
      <c r="AU451" s="19" t="s">
        <v>84</v>
      </c>
    </row>
    <row r="452" s="14" customFormat="1">
      <c r="A452" s="14"/>
      <c r="B452" s="243"/>
      <c r="C452" s="244"/>
      <c r="D452" s="228" t="s">
        <v>181</v>
      </c>
      <c r="E452" s="245" t="s">
        <v>19</v>
      </c>
      <c r="F452" s="246" t="s">
        <v>874</v>
      </c>
      <c r="G452" s="244"/>
      <c r="H452" s="247">
        <v>5.6799999999999997</v>
      </c>
      <c r="I452" s="248"/>
      <c r="J452" s="244"/>
      <c r="K452" s="244"/>
      <c r="L452" s="249"/>
      <c r="M452" s="250"/>
      <c r="N452" s="251"/>
      <c r="O452" s="251"/>
      <c r="P452" s="251"/>
      <c r="Q452" s="251"/>
      <c r="R452" s="251"/>
      <c r="S452" s="251"/>
      <c r="T452" s="25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3" t="s">
        <v>181</v>
      </c>
      <c r="AU452" s="253" t="s">
        <v>84</v>
      </c>
      <c r="AV452" s="14" t="s">
        <v>84</v>
      </c>
      <c r="AW452" s="14" t="s">
        <v>35</v>
      </c>
      <c r="AX452" s="14" t="s">
        <v>74</v>
      </c>
      <c r="AY452" s="253" t="s">
        <v>171</v>
      </c>
    </row>
    <row r="453" s="14" customFormat="1">
      <c r="A453" s="14"/>
      <c r="B453" s="243"/>
      <c r="C453" s="244"/>
      <c r="D453" s="228" t="s">
        <v>181</v>
      </c>
      <c r="E453" s="245" t="s">
        <v>19</v>
      </c>
      <c r="F453" s="246" t="s">
        <v>875</v>
      </c>
      <c r="G453" s="244"/>
      <c r="H453" s="247">
        <v>6.1200000000000001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181</v>
      </c>
      <c r="AU453" s="253" t="s">
        <v>84</v>
      </c>
      <c r="AV453" s="14" t="s">
        <v>84</v>
      </c>
      <c r="AW453" s="14" t="s">
        <v>35</v>
      </c>
      <c r="AX453" s="14" t="s">
        <v>74</v>
      </c>
      <c r="AY453" s="253" t="s">
        <v>171</v>
      </c>
    </row>
    <row r="454" s="14" customFormat="1">
      <c r="A454" s="14"/>
      <c r="B454" s="243"/>
      <c r="C454" s="244"/>
      <c r="D454" s="228" t="s">
        <v>181</v>
      </c>
      <c r="E454" s="245" t="s">
        <v>19</v>
      </c>
      <c r="F454" s="246" t="s">
        <v>876</v>
      </c>
      <c r="G454" s="244"/>
      <c r="H454" s="247">
        <v>5.7599999999999998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181</v>
      </c>
      <c r="AU454" s="253" t="s">
        <v>84</v>
      </c>
      <c r="AV454" s="14" t="s">
        <v>84</v>
      </c>
      <c r="AW454" s="14" t="s">
        <v>35</v>
      </c>
      <c r="AX454" s="14" t="s">
        <v>74</v>
      </c>
      <c r="AY454" s="253" t="s">
        <v>171</v>
      </c>
    </row>
    <row r="455" s="14" customFormat="1">
      <c r="A455" s="14"/>
      <c r="B455" s="243"/>
      <c r="C455" s="244"/>
      <c r="D455" s="228" t="s">
        <v>181</v>
      </c>
      <c r="E455" s="245" t="s">
        <v>19</v>
      </c>
      <c r="F455" s="246" t="s">
        <v>876</v>
      </c>
      <c r="G455" s="244"/>
      <c r="H455" s="247">
        <v>5.7599999999999998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181</v>
      </c>
      <c r="AU455" s="253" t="s">
        <v>84</v>
      </c>
      <c r="AV455" s="14" t="s">
        <v>84</v>
      </c>
      <c r="AW455" s="14" t="s">
        <v>35</v>
      </c>
      <c r="AX455" s="14" t="s">
        <v>74</v>
      </c>
      <c r="AY455" s="253" t="s">
        <v>171</v>
      </c>
    </row>
    <row r="456" s="14" customFormat="1">
      <c r="A456" s="14"/>
      <c r="B456" s="243"/>
      <c r="C456" s="244"/>
      <c r="D456" s="228" t="s">
        <v>181</v>
      </c>
      <c r="E456" s="245" t="s">
        <v>19</v>
      </c>
      <c r="F456" s="246" t="s">
        <v>874</v>
      </c>
      <c r="G456" s="244"/>
      <c r="H456" s="247">
        <v>5.6799999999999997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3" t="s">
        <v>181</v>
      </c>
      <c r="AU456" s="253" t="s">
        <v>84</v>
      </c>
      <c r="AV456" s="14" t="s">
        <v>84</v>
      </c>
      <c r="AW456" s="14" t="s">
        <v>35</v>
      </c>
      <c r="AX456" s="14" t="s">
        <v>74</v>
      </c>
      <c r="AY456" s="253" t="s">
        <v>171</v>
      </c>
    </row>
    <row r="457" s="14" customFormat="1">
      <c r="A457" s="14"/>
      <c r="B457" s="243"/>
      <c r="C457" s="244"/>
      <c r="D457" s="228" t="s">
        <v>181</v>
      </c>
      <c r="E457" s="245" t="s">
        <v>19</v>
      </c>
      <c r="F457" s="246" t="s">
        <v>877</v>
      </c>
      <c r="G457" s="244"/>
      <c r="H457" s="247">
        <v>6.6299999999999999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3" t="s">
        <v>181</v>
      </c>
      <c r="AU457" s="253" t="s">
        <v>84</v>
      </c>
      <c r="AV457" s="14" t="s">
        <v>84</v>
      </c>
      <c r="AW457" s="14" t="s">
        <v>35</v>
      </c>
      <c r="AX457" s="14" t="s">
        <v>74</v>
      </c>
      <c r="AY457" s="253" t="s">
        <v>171</v>
      </c>
    </row>
    <row r="458" s="14" customFormat="1">
      <c r="A458" s="14"/>
      <c r="B458" s="243"/>
      <c r="C458" s="244"/>
      <c r="D458" s="228" t="s">
        <v>181</v>
      </c>
      <c r="E458" s="245" t="s">
        <v>19</v>
      </c>
      <c r="F458" s="246" t="s">
        <v>876</v>
      </c>
      <c r="G458" s="244"/>
      <c r="H458" s="247">
        <v>5.7599999999999998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3" t="s">
        <v>181</v>
      </c>
      <c r="AU458" s="253" t="s">
        <v>84</v>
      </c>
      <c r="AV458" s="14" t="s">
        <v>84</v>
      </c>
      <c r="AW458" s="14" t="s">
        <v>35</v>
      </c>
      <c r="AX458" s="14" t="s">
        <v>74</v>
      </c>
      <c r="AY458" s="253" t="s">
        <v>171</v>
      </c>
    </row>
    <row r="459" s="14" customFormat="1">
      <c r="A459" s="14"/>
      <c r="B459" s="243"/>
      <c r="C459" s="244"/>
      <c r="D459" s="228" t="s">
        <v>181</v>
      </c>
      <c r="E459" s="245" t="s">
        <v>19</v>
      </c>
      <c r="F459" s="246" t="s">
        <v>876</v>
      </c>
      <c r="G459" s="244"/>
      <c r="H459" s="247">
        <v>5.7599999999999998</v>
      </c>
      <c r="I459" s="248"/>
      <c r="J459" s="244"/>
      <c r="K459" s="244"/>
      <c r="L459" s="249"/>
      <c r="M459" s="250"/>
      <c r="N459" s="251"/>
      <c r="O459" s="251"/>
      <c r="P459" s="251"/>
      <c r="Q459" s="251"/>
      <c r="R459" s="251"/>
      <c r="S459" s="251"/>
      <c r="T459" s="25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3" t="s">
        <v>181</v>
      </c>
      <c r="AU459" s="253" t="s">
        <v>84</v>
      </c>
      <c r="AV459" s="14" t="s">
        <v>84</v>
      </c>
      <c r="AW459" s="14" t="s">
        <v>35</v>
      </c>
      <c r="AX459" s="14" t="s">
        <v>74</v>
      </c>
      <c r="AY459" s="253" t="s">
        <v>171</v>
      </c>
    </row>
    <row r="460" s="14" customFormat="1">
      <c r="A460" s="14"/>
      <c r="B460" s="243"/>
      <c r="C460" s="244"/>
      <c r="D460" s="228" t="s">
        <v>181</v>
      </c>
      <c r="E460" s="245" t="s">
        <v>19</v>
      </c>
      <c r="F460" s="246" t="s">
        <v>878</v>
      </c>
      <c r="G460" s="244"/>
      <c r="H460" s="247">
        <v>2.8799999999999999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181</v>
      </c>
      <c r="AU460" s="253" t="s">
        <v>84</v>
      </c>
      <c r="AV460" s="14" t="s">
        <v>84</v>
      </c>
      <c r="AW460" s="14" t="s">
        <v>35</v>
      </c>
      <c r="AX460" s="14" t="s">
        <v>74</v>
      </c>
      <c r="AY460" s="253" t="s">
        <v>171</v>
      </c>
    </row>
    <row r="461" s="14" customFormat="1">
      <c r="A461" s="14"/>
      <c r="B461" s="243"/>
      <c r="C461" s="244"/>
      <c r="D461" s="228" t="s">
        <v>181</v>
      </c>
      <c r="E461" s="245" t="s">
        <v>19</v>
      </c>
      <c r="F461" s="246" t="s">
        <v>877</v>
      </c>
      <c r="G461" s="244"/>
      <c r="H461" s="247">
        <v>6.6299999999999999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181</v>
      </c>
      <c r="AU461" s="253" t="s">
        <v>84</v>
      </c>
      <c r="AV461" s="14" t="s">
        <v>84</v>
      </c>
      <c r="AW461" s="14" t="s">
        <v>35</v>
      </c>
      <c r="AX461" s="14" t="s">
        <v>74</v>
      </c>
      <c r="AY461" s="253" t="s">
        <v>171</v>
      </c>
    </row>
    <row r="462" s="14" customFormat="1">
      <c r="A462" s="14"/>
      <c r="B462" s="243"/>
      <c r="C462" s="244"/>
      <c r="D462" s="228" t="s">
        <v>181</v>
      </c>
      <c r="E462" s="245" t="s">
        <v>19</v>
      </c>
      <c r="F462" s="246" t="s">
        <v>874</v>
      </c>
      <c r="G462" s="244"/>
      <c r="H462" s="247">
        <v>5.6799999999999997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3" t="s">
        <v>181</v>
      </c>
      <c r="AU462" s="253" t="s">
        <v>84</v>
      </c>
      <c r="AV462" s="14" t="s">
        <v>84</v>
      </c>
      <c r="AW462" s="14" t="s">
        <v>35</v>
      </c>
      <c r="AX462" s="14" t="s">
        <v>74</v>
      </c>
      <c r="AY462" s="253" t="s">
        <v>171</v>
      </c>
    </row>
    <row r="463" s="14" customFormat="1">
      <c r="A463" s="14"/>
      <c r="B463" s="243"/>
      <c r="C463" s="244"/>
      <c r="D463" s="228" t="s">
        <v>181</v>
      </c>
      <c r="E463" s="245" t="s">
        <v>19</v>
      </c>
      <c r="F463" s="246" t="s">
        <v>877</v>
      </c>
      <c r="G463" s="244"/>
      <c r="H463" s="247">
        <v>6.6299999999999999</v>
      </c>
      <c r="I463" s="248"/>
      <c r="J463" s="244"/>
      <c r="K463" s="244"/>
      <c r="L463" s="249"/>
      <c r="M463" s="250"/>
      <c r="N463" s="251"/>
      <c r="O463" s="251"/>
      <c r="P463" s="251"/>
      <c r="Q463" s="251"/>
      <c r="R463" s="251"/>
      <c r="S463" s="251"/>
      <c r="T463" s="25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3" t="s">
        <v>181</v>
      </c>
      <c r="AU463" s="253" t="s">
        <v>84</v>
      </c>
      <c r="AV463" s="14" t="s">
        <v>84</v>
      </c>
      <c r="AW463" s="14" t="s">
        <v>35</v>
      </c>
      <c r="AX463" s="14" t="s">
        <v>74</v>
      </c>
      <c r="AY463" s="253" t="s">
        <v>171</v>
      </c>
    </row>
    <row r="464" s="14" customFormat="1">
      <c r="A464" s="14"/>
      <c r="B464" s="243"/>
      <c r="C464" s="244"/>
      <c r="D464" s="228" t="s">
        <v>181</v>
      </c>
      <c r="E464" s="245" t="s">
        <v>19</v>
      </c>
      <c r="F464" s="246" t="s">
        <v>878</v>
      </c>
      <c r="G464" s="244"/>
      <c r="H464" s="247">
        <v>2.8799999999999999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181</v>
      </c>
      <c r="AU464" s="253" t="s">
        <v>84</v>
      </c>
      <c r="AV464" s="14" t="s">
        <v>84</v>
      </c>
      <c r="AW464" s="14" t="s">
        <v>35</v>
      </c>
      <c r="AX464" s="14" t="s">
        <v>74</v>
      </c>
      <c r="AY464" s="253" t="s">
        <v>171</v>
      </c>
    </row>
    <row r="465" s="14" customFormat="1">
      <c r="A465" s="14"/>
      <c r="B465" s="243"/>
      <c r="C465" s="244"/>
      <c r="D465" s="228" t="s">
        <v>181</v>
      </c>
      <c r="E465" s="245" t="s">
        <v>19</v>
      </c>
      <c r="F465" s="246" t="s">
        <v>878</v>
      </c>
      <c r="G465" s="244"/>
      <c r="H465" s="247">
        <v>2.8799999999999999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181</v>
      </c>
      <c r="AU465" s="253" t="s">
        <v>84</v>
      </c>
      <c r="AV465" s="14" t="s">
        <v>84</v>
      </c>
      <c r="AW465" s="14" t="s">
        <v>35</v>
      </c>
      <c r="AX465" s="14" t="s">
        <v>74</v>
      </c>
      <c r="AY465" s="253" t="s">
        <v>171</v>
      </c>
    </row>
    <row r="466" s="14" customFormat="1">
      <c r="A466" s="14"/>
      <c r="B466" s="243"/>
      <c r="C466" s="244"/>
      <c r="D466" s="228" t="s">
        <v>181</v>
      </c>
      <c r="E466" s="245" t="s">
        <v>19</v>
      </c>
      <c r="F466" s="246" t="s">
        <v>876</v>
      </c>
      <c r="G466" s="244"/>
      <c r="H466" s="247">
        <v>5.7599999999999998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3" t="s">
        <v>181</v>
      </c>
      <c r="AU466" s="253" t="s">
        <v>84</v>
      </c>
      <c r="AV466" s="14" t="s">
        <v>84</v>
      </c>
      <c r="AW466" s="14" t="s">
        <v>35</v>
      </c>
      <c r="AX466" s="14" t="s">
        <v>74</v>
      </c>
      <c r="AY466" s="253" t="s">
        <v>171</v>
      </c>
    </row>
    <row r="467" s="14" customFormat="1">
      <c r="A467" s="14"/>
      <c r="B467" s="243"/>
      <c r="C467" s="244"/>
      <c r="D467" s="228" t="s">
        <v>181</v>
      </c>
      <c r="E467" s="245" t="s">
        <v>19</v>
      </c>
      <c r="F467" s="246" t="s">
        <v>876</v>
      </c>
      <c r="G467" s="244"/>
      <c r="H467" s="247">
        <v>5.7599999999999998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3" t="s">
        <v>181</v>
      </c>
      <c r="AU467" s="253" t="s">
        <v>84</v>
      </c>
      <c r="AV467" s="14" t="s">
        <v>84</v>
      </c>
      <c r="AW467" s="14" t="s">
        <v>35</v>
      </c>
      <c r="AX467" s="14" t="s">
        <v>74</v>
      </c>
      <c r="AY467" s="253" t="s">
        <v>171</v>
      </c>
    </row>
    <row r="468" s="15" customFormat="1">
      <c r="A468" s="15"/>
      <c r="B468" s="254"/>
      <c r="C468" s="255"/>
      <c r="D468" s="228" t="s">
        <v>181</v>
      </c>
      <c r="E468" s="256" t="s">
        <v>19</v>
      </c>
      <c r="F468" s="257" t="s">
        <v>184</v>
      </c>
      <c r="G468" s="255"/>
      <c r="H468" s="258">
        <v>86.25</v>
      </c>
      <c r="I468" s="259"/>
      <c r="J468" s="255"/>
      <c r="K468" s="255"/>
      <c r="L468" s="260"/>
      <c r="M468" s="261"/>
      <c r="N468" s="262"/>
      <c r="O468" s="262"/>
      <c r="P468" s="262"/>
      <c r="Q468" s="262"/>
      <c r="R468" s="262"/>
      <c r="S468" s="262"/>
      <c r="T468" s="263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4" t="s">
        <v>181</v>
      </c>
      <c r="AU468" s="264" t="s">
        <v>84</v>
      </c>
      <c r="AV468" s="15" t="s">
        <v>178</v>
      </c>
      <c r="AW468" s="15" t="s">
        <v>35</v>
      </c>
      <c r="AX468" s="15" t="s">
        <v>82</v>
      </c>
      <c r="AY468" s="264" t="s">
        <v>171</v>
      </c>
    </row>
    <row r="469" s="2" customFormat="1" ht="16.5" customHeight="1">
      <c r="A469" s="40"/>
      <c r="B469" s="41"/>
      <c r="C469" s="215" t="s">
        <v>513</v>
      </c>
      <c r="D469" s="215" t="s">
        <v>174</v>
      </c>
      <c r="E469" s="216" t="s">
        <v>879</v>
      </c>
      <c r="F469" s="217" t="s">
        <v>880</v>
      </c>
      <c r="G469" s="218" t="s">
        <v>177</v>
      </c>
      <c r="H469" s="219">
        <v>86.25</v>
      </c>
      <c r="I469" s="220"/>
      <c r="J469" s="221">
        <f>ROUND(I469*H469,2)</f>
        <v>0</v>
      </c>
      <c r="K469" s="217" t="s">
        <v>215</v>
      </c>
      <c r="L469" s="46"/>
      <c r="M469" s="222" t="s">
        <v>19</v>
      </c>
      <c r="N469" s="223" t="s">
        <v>45</v>
      </c>
      <c r="O469" s="86"/>
      <c r="P469" s="224">
        <f>O469*H469</f>
        <v>0</v>
      </c>
      <c r="Q469" s="224">
        <v>0</v>
      </c>
      <c r="R469" s="224">
        <f>Q469*H469</f>
        <v>0</v>
      </c>
      <c r="S469" s="224">
        <v>0</v>
      </c>
      <c r="T469" s="225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6" t="s">
        <v>178</v>
      </c>
      <c r="AT469" s="226" t="s">
        <v>174</v>
      </c>
      <c r="AU469" s="226" t="s">
        <v>84</v>
      </c>
      <c r="AY469" s="19" t="s">
        <v>171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19" t="s">
        <v>82</v>
      </c>
      <c r="BK469" s="227">
        <f>ROUND(I469*H469,2)</f>
        <v>0</v>
      </c>
      <c r="BL469" s="19" t="s">
        <v>178</v>
      </c>
      <c r="BM469" s="226" t="s">
        <v>881</v>
      </c>
    </row>
    <row r="470" s="2" customFormat="1">
      <c r="A470" s="40"/>
      <c r="B470" s="41"/>
      <c r="C470" s="42"/>
      <c r="D470" s="228" t="s">
        <v>180</v>
      </c>
      <c r="E470" s="42"/>
      <c r="F470" s="229" t="s">
        <v>882</v>
      </c>
      <c r="G470" s="42"/>
      <c r="H470" s="42"/>
      <c r="I470" s="230"/>
      <c r="J470" s="42"/>
      <c r="K470" s="42"/>
      <c r="L470" s="46"/>
      <c r="M470" s="231"/>
      <c r="N470" s="232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180</v>
      </c>
      <c r="AU470" s="19" t="s">
        <v>84</v>
      </c>
    </row>
    <row r="471" s="2" customFormat="1">
      <c r="A471" s="40"/>
      <c r="B471" s="41"/>
      <c r="C471" s="42"/>
      <c r="D471" s="265" t="s">
        <v>218</v>
      </c>
      <c r="E471" s="42"/>
      <c r="F471" s="266" t="s">
        <v>883</v>
      </c>
      <c r="G471" s="42"/>
      <c r="H471" s="42"/>
      <c r="I471" s="230"/>
      <c r="J471" s="42"/>
      <c r="K471" s="42"/>
      <c r="L471" s="46"/>
      <c r="M471" s="231"/>
      <c r="N471" s="232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218</v>
      </c>
      <c r="AU471" s="19" t="s">
        <v>84</v>
      </c>
    </row>
    <row r="472" s="2" customFormat="1" ht="16.5" customHeight="1">
      <c r="A472" s="40"/>
      <c r="B472" s="41"/>
      <c r="C472" s="215" t="s">
        <v>528</v>
      </c>
      <c r="D472" s="215" t="s">
        <v>174</v>
      </c>
      <c r="E472" s="216" t="s">
        <v>884</v>
      </c>
      <c r="F472" s="217" t="s">
        <v>885</v>
      </c>
      <c r="G472" s="218" t="s">
        <v>286</v>
      </c>
      <c r="H472" s="219">
        <v>1.5580000000000001</v>
      </c>
      <c r="I472" s="220"/>
      <c r="J472" s="221">
        <f>ROUND(I472*H472,2)</f>
        <v>0</v>
      </c>
      <c r="K472" s="217" t="s">
        <v>215</v>
      </c>
      <c r="L472" s="46"/>
      <c r="M472" s="222" t="s">
        <v>19</v>
      </c>
      <c r="N472" s="223" t="s">
        <v>45</v>
      </c>
      <c r="O472" s="86"/>
      <c r="P472" s="224">
        <f>O472*H472</f>
        <v>0</v>
      </c>
      <c r="Q472" s="224">
        <v>1.04575178</v>
      </c>
      <c r="R472" s="224">
        <f>Q472*H472</f>
        <v>1.6292812732400002</v>
      </c>
      <c r="S472" s="224">
        <v>0</v>
      </c>
      <c r="T472" s="225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6" t="s">
        <v>178</v>
      </c>
      <c r="AT472" s="226" t="s">
        <v>174</v>
      </c>
      <c r="AU472" s="226" t="s">
        <v>84</v>
      </c>
      <c r="AY472" s="19" t="s">
        <v>171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9" t="s">
        <v>82</v>
      </c>
      <c r="BK472" s="227">
        <f>ROUND(I472*H472,2)</f>
        <v>0</v>
      </c>
      <c r="BL472" s="19" t="s">
        <v>178</v>
      </c>
      <c r="BM472" s="226" t="s">
        <v>886</v>
      </c>
    </row>
    <row r="473" s="2" customFormat="1">
      <c r="A473" s="40"/>
      <c r="B473" s="41"/>
      <c r="C473" s="42"/>
      <c r="D473" s="228" t="s">
        <v>180</v>
      </c>
      <c r="E473" s="42"/>
      <c r="F473" s="229" t="s">
        <v>887</v>
      </c>
      <c r="G473" s="42"/>
      <c r="H473" s="42"/>
      <c r="I473" s="230"/>
      <c r="J473" s="42"/>
      <c r="K473" s="42"/>
      <c r="L473" s="46"/>
      <c r="M473" s="231"/>
      <c r="N473" s="232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180</v>
      </c>
      <c r="AU473" s="19" t="s">
        <v>84</v>
      </c>
    </row>
    <row r="474" s="2" customFormat="1">
      <c r="A474" s="40"/>
      <c r="B474" s="41"/>
      <c r="C474" s="42"/>
      <c r="D474" s="265" t="s">
        <v>218</v>
      </c>
      <c r="E474" s="42"/>
      <c r="F474" s="266" t="s">
        <v>888</v>
      </c>
      <c r="G474" s="42"/>
      <c r="H474" s="42"/>
      <c r="I474" s="230"/>
      <c r="J474" s="42"/>
      <c r="K474" s="42"/>
      <c r="L474" s="46"/>
      <c r="M474" s="231"/>
      <c r="N474" s="232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218</v>
      </c>
      <c r="AU474" s="19" t="s">
        <v>84</v>
      </c>
    </row>
    <row r="475" s="13" customFormat="1">
      <c r="A475" s="13"/>
      <c r="B475" s="233"/>
      <c r="C475" s="234"/>
      <c r="D475" s="228" t="s">
        <v>181</v>
      </c>
      <c r="E475" s="235" t="s">
        <v>19</v>
      </c>
      <c r="F475" s="236" t="s">
        <v>889</v>
      </c>
      <c r="G475" s="234"/>
      <c r="H475" s="235" t="s">
        <v>19</v>
      </c>
      <c r="I475" s="237"/>
      <c r="J475" s="234"/>
      <c r="K475" s="234"/>
      <c r="L475" s="238"/>
      <c r="M475" s="239"/>
      <c r="N475" s="240"/>
      <c r="O475" s="240"/>
      <c r="P475" s="240"/>
      <c r="Q475" s="240"/>
      <c r="R475" s="240"/>
      <c r="S475" s="240"/>
      <c r="T475" s="24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2" t="s">
        <v>181</v>
      </c>
      <c r="AU475" s="242" t="s">
        <v>84</v>
      </c>
      <c r="AV475" s="13" t="s">
        <v>82</v>
      </c>
      <c r="AW475" s="13" t="s">
        <v>35</v>
      </c>
      <c r="AX475" s="13" t="s">
        <v>74</v>
      </c>
      <c r="AY475" s="242" t="s">
        <v>171</v>
      </c>
    </row>
    <row r="476" s="14" customFormat="1">
      <c r="A476" s="14"/>
      <c r="B476" s="243"/>
      <c r="C476" s="244"/>
      <c r="D476" s="228" t="s">
        <v>181</v>
      </c>
      <c r="E476" s="245" t="s">
        <v>19</v>
      </c>
      <c r="F476" s="246" t="s">
        <v>890</v>
      </c>
      <c r="G476" s="244"/>
      <c r="H476" s="247">
        <v>0.47199999999999998</v>
      </c>
      <c r="I476" s="248"/>
      <c r="J476" s="244"/>
      <c r="K476" s="244"/>
      <c r="L476" s="249"/>
      <c r="M476" s="250"/>
      <c r="N476" s="251"/>
      <c r="O476" s="251"/>
      <c r="P476" s="251"/>
      <c r="Q476" s="251"/>
      <c r="R476" s="251"/>
      <c r="S476" s="251"/>
      <c r="T476" s="25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3" t="s">
        <v>181</v>
      </c>
      <c r="AU476" s="253" t="s">
        <v>84</v>
      </c>
      <c r="AV476" s="14" t="s">
        <v>84</v>
      </c>
      <c r="AW476" s="14" t="s">
        <v>35</v>
      </c>
      <c r="AX476" s="14" t="s">
        <v>74</v>
      </c>
      <c r="AY476" s="253" t="s">
        <v>171</v>
      </c>
    </row>
    <row r="477" s="13" customFormat="1">
      <c r="A477" s="13"/>
      <c r="B477" s="233"/>
      <c r="C477" s="234"/>
      <c r="D477" s="228" t="s">
        <v>181</v>
      </c>
      <c r="E477" s="235" t="s">
        <v>19</v>
      </c>
      <c r="F477" s="236" t="s">
        <v>891</v>
      </c>
      <c r="G477" s="234"/>
      <c r="H477" s="235" t="s">
        <v>19</v>
      </c>
      <c r="I477" s="237"/>
      <c r="J477" s="234"/>
      <c r="K477" s="234"/>
      <c r="L477" s="238"/>
      <c r="M477" s="239"/>
      <c r="N477" s="240"/>
      <c r="O477" s="240"/>
      <c r="P477" s="240"/>
      <c r="Q477" s="240"/>
      <c r="R477" s="240"/>
      <c r="S477" s="240"/>
      <c r="T477" s="24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2" t="s">
        <v>181</v>
      </c>
      <c r="AU477" s="242" t="s">
        <v>84</v>
      </c>
      <c r="AV477" s="13" t="s">
        <v>82</v>
      </c>
      <c r="AW477" s="13" t="s">
        <v>35</v>
      </c>
      <c r="AX477" s="13" t="s">
        <v>74</v>
      </c>
      <c r="AY477" s="242" t="s">
        <v>171</v>
      </c>
    </row>
    <row r="478" s="14" customFormat="1">
      <c r="A478" s="14"/>
      <c r="B478" s="243"/>
      <c r="C478" s="244"/>
      <c r="D478" s="228" t="s">
        <v>181</v>
      </c>
      <c r="E478" s="245" t="s">
        <v>19</v>
      </c>
      <c r="F478" s="246" t="s">
        <v>892</v>
      </c>
      <c r="G478" s="244"/>
      <c r="H478" s="247">
        <v>0.58099999999999996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181</v>
      </c>
      <c r="AU478" s="253" t="s">
        <v>84</v>
      </c>
      <c r="AV478" s="14" t="s">
        <v>84</v>
      </c>
      <c r="AW478" s="14" t="s">
        <v>35</v>
      </c>
      <c r="AX478" s="14" t="s">
        <v>74</v>
      </c>
      <c r="AY478" s="253" t="s">
        <v>171</v>
      </c>
    </row>
    <row r="479" s="13" customFormat="1">
      <c r="A479" s="13"/>
      <c r="B479" s="233"/>
      <c r="C479" s="234"/>
      <c r="D479" s="228" t="s">
        <v>181</v>
      </c>
      <c r="E479" s="235" t="s">
        <v>19</v>
      </c>
      <c r="F479" s="236" t="s">
        <v>893</v>
      </c>
      <c r="G479" s="234"/>
      <c r="H479" s="235" t="s">
        <v>19</v>
      </c>
      <c r="I479" s="237"/>
      <c r="J479" s="234"/>
      <c r="K479" s="234"/>
      <c r="L479" s="238"/>
      <c r="M479" s="239"/>
      <c r="N479" s="240"/>
      <c r="O479" s="240"/>
      <c r="P479" s="240"/>
      <c r="Q479" s="240"/>
      <c r="R479" s="240"/>
      <c r="S479" s="240"/>
      <c r="T479" s="24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2" t="s">
        <v>181</v>
      </c>
      <c r="AU479" s="242" t="s">
        <v>84</v>
      </c>
      <c r="AV479" s="13" t="s">
        <v>82</v>
      </c>
      <c r="AW479" s="13" t="s">
        <v>35</v>
      </c>
      <c r="AX479" s="13" t="s">
        <v>74</v>
      </c>
      <c r="AY479" s="242" t="s">
        <v>171</v>
      </c>
    </row>
    <row r="480" s="14" customFormat="1">
      <c r="A480" s="14"/>
      <c r="B480" s="243"/>
      <c r="C480" s="244"/>
      <c r="D480" s="228" t="s">
        <v>181</v>
      </c>
      <c r="E480" s="245" t="s">
        <v>19</v>
      </c>
      <c r="F480" s="246" t="s">
        <v>894</v>
      </c>
      <c r="G480" s="244"/>
      <c r="H480" s="247">
        <v>0.505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3" t="s">
        <v>181</v>
      </c>
      <c r="AU480" s="253" t="s">
        <v>84</v>
      </c>
      <c r="AV480" s="14" t="s">
        <v>84</v>
      </c>
      <c r="AW480" s="14" t="s">
        <v>35</v>
      </c>
      <c r="AX480" s="14" t="s">
        <v>74</v>
      </c>
      <c r="AY480" s="253" t="s">
        <v>171</v>
      </c>
    </row>
    <row r="481" s="15" customFormat="1">
      <c r="A481" s="15"/>
      <c r="B481" s="254"/>
      <c r="C481" s="255"/>
      <c r="D481" s="228" t="s">
        <v>181</v>
      </c>
      <c r="E481" s="256" t="s">
        <v>19</v>
      </c>
      <c r="F481" s="257" t="s">
        <v>184</v>
      </c>
      <c r="G481" s="255"/>
      <c r="H481" s="258">
        <v>1.5580000000000001</v>
      </c>
      <c r="I481" s="259"/>
      <c r="J481" s="255"/>
      <c r="K481" s="255"/>
      <c r="L481" s="260"/>
      <c r="M481" s="261"/>
      <c r="N481" s="262"/>
      <c r="O481" s="262"/>
      <c r="P481" s="262"/>
      <c r="Q481" s="262"/>
      <c r="R481" s="262"/>
      <c r="S481" s="262"/>
      <c r="T481" s="263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4" t="s">
        <v>181</v>
      </c>
      <c r="AU481" s="264" t="s">
        <v>84</v>
      </c>
      <c r="AV481" s="15" t="s">
        <v>178</v>
      </c>
      <c r="AW481" s="15" t="s">
        <v>35</v>
      </c>
      <c r="AX481" s="15" t="s">
        <v>82</v>
      </c>
      <c r="AY481" s="264" t="s">
        <v>171</v>
      </c>
    </row>
    <row r="482" s="2" customFormat="1" ht="16.5" customHeight="1">
      <c r="A482" s="40"/>
      <c r="B482" s="41"/>
      <c r="C482" s="215" t="s">
        <v>536</v>
      </c>
      <c r="D482" s="215" t="s">
        <v>174</v>
      </c>
      <c r="E482" s="216" t="s">
        <v>895</v>
      </c>
      <c r="F482" s="217" t="s">
        <v>896</v>
      </c>
      <c r="G482" s="218" t="s">
        <v>214</v>
      </c>
      <c r="H482" s="219">
        <v>1.0129999999999999</v>
      </c>
      <c r="I482" s="220"/>
      <c r="J482" s="221">
        <f>ROUND(I482*H482,2)</f>
        <v>0</v>
      </c>
      <c r="K482" s="217" t="s">
        <v>215</v>
      </c>
      <c r="L482" s="46"/>
      <c r="M482" s="222" t="s">
        <v>19</v>
      </c>
      <c r="N482" s="223" t="s">
        <v>45</v>
      </c>
      <c r="O482" s="86"/>
      <c r="P482" s="224">
        <f>O482*H482</f>
        <v>0</v>
      </c>
      <c r="Q482" s="224">
        <v>2.5018699999999998</v>
      </c>
      <c r="R482" s="224">
        <f>Q482*H482</f>
        <v>2.5343943099999997</v>
      </c>
      <c r="S482" s="224">
        <v>0</v>
      </c>
      <c r="T482" s="225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6" t="s">
        <v>178</v>
      </c>
      <c r="AT482" s="226" t="s">
        <v>174</v>
      </c>
      <c r="AU482" s="226" t="s">
        <v>84</v>
      </c>
      <c r="AY482" s="19" t="s">
        <v>171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19" t="s">
        <v>82</v>
      </c>
      <c r="BK482" s="227">
        <f>ROUND(I482*H482,2)</f>
        <v>0</v>
      </c>
      <c r="BL482" s="19" t="s">
        <v>178</v>
      </c>
      <c r="BM482" s="226" t="s">
        <v>897</v>
      </c>
    </row>
    <row r="483" s="2" customFormat="1">
      <c r="A483" s="40"/>
      <c r="B483" s="41"/>
      <c r="C483" s="42"/>
      <c r="D483" s="228" t="s">
        <v>180</v>
      </c>
      <c r="E483" s="42"/>
      <c r="F483" s="229" t="s">
        <v>898</v>
      </c>
      <c r="G483" s="42"/>
      <c r="H483" s="42"/>
      <c r="I483" s="230"/>
      <c r="J483" s="42"/>
      <c r="K483" s="42"/>
      <c r="L483" s="46"/>
      <c r="M483" s="231"/>
      <c r="N483" s="232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180</v>
      </c>
      <c r="AU483" s="19" t="s">
        <v>84</v>
      </c>
    </row>
    <row r="484" s="2" customFormat="1">
      <c r="A484" s="40"/>
      <c r="B484" s="41"/>
      <c r="C484" s="42"/>
      <c r="D484" s="265" t="s">
        <v>218</v>
      </c>
      <c r="E484" s="42"/>
      <c r="F484" s="266" t="s">
        <v>899</v>
      </c>
      <c r="G484" s="42"/>
      <c r="H484" s="42"/>
      <c r="I484" s="230"/>
      <c r="J484" s="42"/>
      <c r="K484" s="42"/>
      <c r="L484" s="46"/>
      <c r="M484" s="231"/>
      <c r="N484" s="232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218</v>
      </c>
      <c r="AU484" s="19" t="s">
        <v>84</v>
      </c>
    </row>
    <row r="485" s="14" customFormat="1">
      <c r="A485" s="14"/>
      <c r="B485" s="243"/>
      <c r="C485" s="244"/>
      <c r="D485" s="228" t="s">
        <v>181</v>
      </c>
      <c r="E485" s="245" t="s">
        <v>19</v>
      </c>
      <c r="F485" s="246" t="s">
        <v>900</v>
      </c>
      <c r="G485" s="244"/>
      <c r="H485" s="247">
        <v>1.0129999999999999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3" t="s">
        <v>181</v>
      </c>
      <c r="AU485" s="253" t="s">
        <v>84</v>
      </c>
      <c r="AV485" s="14" t="s">
        <v>84</v>
      </c>
      <c r="AW485" s="14" t="s">
        <v>35</v>
      </c>
      <c r="AX485" s="14" t="s">
        <v>74</v>
      </c>
      <c r="AY485" s="253" t="s">
        <v>171</v>
      </c>
    </row>
    <row r="486" s="15" customFormat="1">
      <c r="A486" s="15"/>
      <c r="B486" s="254"/>
      <c r="C486" s="255"/>
      <c r="D486" s="228" t="s">
        <v>181</v>
      </c>
      <c r="E486" s="256" t="s">
        <v>19</v>
      </c>
      <c r="F486" s="257" t="s">
        <v>184</v>
      </c>
      <c r="G486" s="255"/>
      <c r="H486" s="258">
        <v>1.0129999999999999</v>
      </c>
      <c r="I486" s="259"/>
      <c r="J486" s="255"/>
      <c r="K486" s="255"/>
      <c r="L486" s="260"/>
      <c r="M486" s="261"/>
      <c r="N486" s="262"/>
      <c r="O486" s="262"/>
      <c r="P486" s="262"/>
      <c r="Q486" s="262"/>
      <c r="R486" s="262"/>
      <c r="S486" s="262"/>
      <c r="T486" s="263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4" t="s">
        <v>181</v>
      </c>
      <c r="AU486" s="264" t="s">
        <v>84</v>
      </c>
      <c r="AV486" s="15" t="s">
        <v>178</v>
      </c>
      <c r="AW486" s="15" t="s">
        <v>35</v>
      </c>
      <c r="AX486" s="15" t="s">
        <v>82</v>
      </c>
      <c r="AY486" s="264" t="s">
        <v>171</v>
      </c>
    </row>
    <row r="487" s="2" customFormat="1" ht="16.5" customHeight="1">
      <c r="A487" s="40"/>
      <c r="B487" s="41"/>
      <c r="C487" s="215" t="s">
        <v>543</v>
      </c>
      <c r="D487" s="215" t="s">
        <v>174</v>
      </c>
      <c r="E487" s="216" t="s">
        <v>901</v>
      </c>
      <c r="F487" s="217" t="s">
        <v>902</v>
      </c>
      <c r="G487" s="218" t="s">
        <v>177</v>
      </c>
      <c r="H487" s="219">
        <v>13.5</v>
      </c>
      <c r="I487" s="220"/>
      <c r="J487" s="221">
        <f>ROUND(I487*H487,2)</f>
        <v>0</v>
      </c>
      <c r="K487" s="217" t="s">
        <v>215</v>
      </c>
      <c r="L487" s="46"/>
      <c r="M487" s="222" t="s">
        <v>19</v>
      </c>
      <c r="N487" s="223" t="s">
        <v>45</v>
      </c>
      <c r="O487" s="86"/>
      <c r="P487" s="224">
        <f>O487*H487</f>
        <v>0</v>
      </c>
      <c r="Q487" s="224">
        <v>0.0024359500000000001</v>
      </c>
      <c r="R487" s="224">
        <f>Q487*H487</f>
        <v>0.032885325</v>
      </c>
      <c r="S487" s="224">
        <v>0</v>
      </c>
      <c r="T487" s="225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6" t="s">
        <v>178</v>
      </c>
      <c r="AT487" s="226" t="s">
        <v>174</v>
      </c>
      <c r="AU487" s="226" t="s">
        <v>84</v>
      </c>
      <c r="AY487" s="19" t="s">
        <v>171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19" t="s">
        <v>82</v>
      </c>
      <c r="BK487" s="227">
        <f>ROUND(I487*H487,2)</f>
        <v>0</v>
      </c>
      <c r="BL487" s="19" t="s">
        <v>178</v>
      </c>
      <c r="BM487" s="226" t="s">
        <v>903</v>
      </c>
    </row>
    <row r="488" s="2" customFormat="1">
      <c r="A488" s="40"/>
      <c r="B488" s="41"/>
      <c r="C488" s="42"/>
      <c r="D488" s="228" t="s">
        <v>180</v>
      </c>
      <c r="E488" s="42"/>
      <c r="F488" s="229" t="s">
        <v>904</v>
      </c>
      <c r="G488" s="42"/>
      <c r="H488" s="42"/>
      <c r="I488" s="230"/>
      <c r="J488" s="42"/>
      <c r="K488" s="42"/>
      <c r="L488" s="46"/>
      <c r="M488" s="231"/>
      <c r="N488" s="232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180</v>
      </c>
      <c r="AU488" s="19" t="s">
        <v>84</v>
      </c>
    </row>
    <row r="489" s="2" customFormat="1">
      <c r="A489" s="40"/>
      <c r="B489" s="41"/>
      <c r="C489" s="42"/>
      <c r="D489" s="265" t="s">
        <v>218</v>
      </c>
      <c r="E489" s="42"/>
      <c r="F489" s="266" t="s">
        <v>905</v>
      </c>
      <c r="G489" s="42"/>
      <c r="H489" s="42"/>
      <c r="I489" s="230"/>
      <c r="J489" s="42"/>
      <c r="K489" s="42"/>
      <c r="L489" s="46"/>
      <c r="M489" s="231"/>
      <c r="N489" s="232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218</v>
      </c>
      <c r="AU489" s="19" t="s">
        <v>84</v>
      </c>
    </row>
    <row r="490" s="14" customFormat="1">
      <c r="A490" s="14"/>
      <c r="B490" s="243"/>
      <c r="C490" s="244"/>
      <c r="D490" s="228" t="s">
        <v>181</v>
      </c>
      <c r="E490" s="245" t="s">
        <v>19</v>
      </c>
      <c r="F490" s="246" t="s">
        <v>906</v>
      </c>
      <c r="G490" s="244"/>
      <c r="H490" s="247">
        <v>13.5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3" t="s">
        <v>181</v>
      </c>
      <c r="AU490" s="253" t="s">
        <v>84</v>
      </c>
      <c r="AV490" s="14" t="s">
        <v>84</v>
      </c>
      <c r="AW490" s="14" t="s">
        <v>35</v>
      </c>
      <c r="AX490" s="14" t="s">
        <v>74</v>
      </c>
      <c r="AY490" s="253" t="s">
        <v>171</v>
      </c>
    </row>
    <row r="491" s="15" customFormat="1">
      <c r="A491" s="15"/>
      <c r="B491" s="254"/>
      <c r="C491" s="255"/>
      <c r="D491" s="228" t="s">
        <v>181</v>
      </c>
      <c r="E491" s="256" t="s">
        <v>19</v>
      </c>
      <c r="F491" s="257" t="s">
        <v>184</v>
      </c>
      <c r="G491" s="255"/>
      <c r="H491" s="258">
        <v>13.5</v>
      </c>
      <c r="I491" s="259"/>
      <c r="J491" s="255"/>
      <c r="K491" s="255"/>
      <c r="L491" s="260"/>
      <c r="M491" s="261"/>
      <c r="N491" s="262"/>
      <c r="O491" s="262"/>
      <c r="P491" s="262"/>
      <c r="Q491" s="262"/>
      <c r="R491" s="262"/>
      <c r="S491" s="262"/>
      <c r="T491" s="263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4" t="s">
        <v>181</v>
      </c>
      <c r="AU491" s="264" t="s">
        <v>84</v>
      </c>
      <c r="AV491" s="15" t="s">
        <v>178</v>
      </c>
      <c r="AW491" s="15" t="s">
        <v>35</v>
      </c>
      <c r="AX491" s="15" t="s">
        <v>82</v>
      </c>
      <c r="AY491" s="264" t="s">
        <v>171</v>
      </c>
    </row>
    <row r="492" s="2" customFormat="1" ht="16.5" customHeight="1">
      <c r="A492" s="40"/>
      <c r="B492" s="41"/>
      <c r="C492" s="215" t="s">
        <v>520</v>
      </c>
      <c r="D492" s="215" t="s">
        <v>174</v>
      </c>
      <c r="E492" s="216" t="s">
        <v>907</v>
      </c>
      <c r="F492" s="217" t="s">
        <v>908</v>
      </c>
      <c r="G492" s="218" t="s">
        <v>177</v>
      </c>
      <c r="H492" s="219">
        <v>13.5</v>
      </c>
      <c r="I492" s="220"/>
      <c r="J492" s="221">
        <f>ROUND(I492*H492,2)</f>
        <v>0</v>
      </c>
      <c r="K492" s="217" t="s">
        <v>215</v>
      </c>
      <c r="L492" s="46"/>
      <c r="M492" s="222" t="s">
        <v>19</v>
      </c>
      <c r="N492" s="223" t="s">
        <v>45</v>
      </c>
      <c r="O492" s="86"/>
      <c r="P492" s="224">
        <f>O492*H492</f>
        <v>0</v>
      </c>
      <c r="Q492" s="224">
        <v>0</v>
      </c>
      <c r="R492" s="224">
        <f>Q492*H492</f>
        <v>0</v>
      </c>
      <c r="S492" s="224">
        <v>0</v>
      </c>
      <c r="T492" s="225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6" t="s">
        <v>178</v>
      </c>
      <c r="AT492" s="226" t="s">
        <v>174</v>
      </c>
      <c r="AU492" s="226" t="s">
        <v>84</v>
      </c>
      <c r="AY492" s="19" t="s">
        <v>171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19" t="s">
        <v>82</v>
      </c>
      <c r="BK492" s="227">
        <f>ROUND(I492*H492,2)</f>
        <v>0</v>
      </c>
      <c r="BL492" s="19" t="s">
        <v>178</v>
      </c>
      <c r="BM492" s="226" t="s">
        <v>909</v>
      </c>
    </row>
    <row r="493" s="2" customFormat="1">
      <c r="A493" s="40"/>
      <c r="B493" s="41"/>
      <c r="C493" s="42"/>
      <c r="D493" s="228" t="s">
        <v>180</v>
      </c>
      <c r="E493" s="42"/>
      <c r="F493" s="229" t="s">
        <v>910</v>
      </c>
      <c r="G493" s="42"/>
      <c r="H493" s="42"/>
      <c r="I493" s="230"/>
      <c r="J493" s="42"/>
      <c r="K493" s="42"/>
      <c r="L493" s="46"/>
      <c r="M493" s="231"/>
      <c r="N493" s="232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180</v>
      </c>
      <c r="AU493" s="19" t="s">
        <v>84</v>
      </c>
    </row>
    <row r="494" s="2" customFormat="1">
      <c r="A494" s="40"/>
      <c r="B494" s="41"/>
      <c r="C494" s="42"/>
      <c r="D494" s="265" t="s">
        <v>218</v>
      </c>
      <c r="E494" s="42"/>
      <c r="F494" s="266" t="s">
        <v>911</v>
      </c>
      <c r="G494" s="42"/>
      <c r="H494" s="42"/>
      <c r="I494" s="230"/>
      <c r="J494" s="42"/>
      <c r="K494" s="42"/>
      <c r="L494" s="46"/>
      <c r="M494" s="231"/>
      <c r="N494" s="232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218</v>
      </c>
      <c r="AU494" s="19" t="s">
        <v>84</v>
      </c>
    </row>
    <row r="495" s="2" customFormat="1" ht="16.5" customHeight="1">
      <c r="A495" s="40"/>
      <c r="B495" s="41"/>
      <c r="C495" s="215" t="s">
        <v>275</v>
      </c>
      <c r="D495" s="215" t="s">
        <v>174</v>
      </c>
      <c r="E495" s="216" t="s">
        <v>912</v>
      </c>
      <c r="F495" s="217" t="s">
        <v>913</v>
      </c>
      <c r="G495" s="218" t="s">
        <v>286</v>
      </c>
      <c r="H495" s="219">
        <v>0.33600000000000002</v>
      </c>
      <c r="I495" s="220"/>
      <c r="J495" s="221">
        <f>ROUND(I495*H495,2)</f>
        <v>0</v>
      </c>
      <c r="K495" s="217" t="s">
        <v>215</v>
      </c>
      <c r="L495" s="46"/>
      <c r="M495" s="222" t="s">
        <v>19</v>
      </c>
      <c r="N495" s="223" t="s">
        <v>45</v>
      </c>
      <c r="O495" s="86"/>
      <c r="P495" s="224">
        <f>O495*H495</f>
        <v>0</v>
      </c>
      <c r="Q495" s="224">
        <v>1.0523719</v>
      </c>
      <c r="R495" s="224">
        <f>Q495*H495</f>
        <v>0.35359695840000005</v>
      </c>
      <c r="S495" s="224">
        <v>0</v>
      </c>
      <c r="T495" s="225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6" t="s">
        <v>178</v>
      </c>
      <c r="AT495" s="226" t="s">
        <v>174</v>
      </c>
      <c r="AU495" s="226" t="s">
        <v>84</v>
      </c>
      <c r="AY495" s="19" t="s">
        <v>171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19" t="s">
        <v>82</v>
      </c>
      <c r="BK495" s="227">
        <f>ROUND(I495*H495,2)</f>
        <v>0</v>
      </c>
      <c r="BL495" s="19" t="s">
        <v>178</v>
      </c>
      <c r="BM495" s="226" t="s">
        <v>914</v>
      </c>
    </row>
    <row r="496" s="2" customFormat="1">
      <c r="A496" s="40"/>
      <c r="B496" s="41"/>
      <c r="C496" s="42"/>
      <c r="D496" s="228" t="s">
        <v>180</v>
      </c>
      <c r="E496" s="42"/>
      <c r="F496" s="229" t="s">
        <v>915</v>
      </c>
      <c r="G496" s="42"/>
      <c r="H496" s="42"/>
      <c r="I496" s="230"/>
      <c r="J496" s="42"/>
      <c r="K496" s="42"/>
      <c r="L496" s="46"/>
      <c r="M496" s="231"/>
      <c r="N496" s="232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180</v>
      </c>
      <c r="AU496" s="19" t="s">
        <v>84</v>
      </c>
    </row>
    <row r="497" s="2" customFormat="1">
      <c r="A497" s="40"/>
      <c r="B497" s="41"/>
      <c r="C497" s="42"/>
      <c r="D497" s="265" t="s">
        <v>218</v>
      </c>
      <c r="E497" s="42"/>
      <c r="F497" s="266" t="s">
        <v>916</v>
      </c>
      <c r="G497" s="42"/>
      <c r="H497" s="42"/>
      <c r="I497" s="230"/>
      <c r="J497" s="42"/>
      <c r="K497" s="42"/>
      <c r="L497" s="46"/>
      <c r="M497" s="231"/>
      <c r="N497" s="232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218</v>
      </c>
      <c r="AU497" s="19" t="s">
        <v>84</v>
      </c>
    </row>
    <row r="498" s="14" customFormat="1">
      <c r="A498" s="14"/>
      <c r="B498" s="243"/>
      <c r="C498" s="244"/>
      <c r="D498" s="228" t="s">
        <v>181</v>
      </c>
      <c r="E498" s="245" t="s">
        <v>19</v>
      </c>
      <c r="F498" s="246" t="s">
        <v>917</v>
      </c>
      <c r="G498" s="244"/>
      <c r="H498" s="247">
        <v>0.33600000000000002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3" t="s">
        <v>181</v>
      </c>
      <c r="AU498" s="253" t="s">
        <v>84</v>
      </c>
      <c r="AV498" s="14" t="s">
        <v>84</v>
      </c>
      <c r="AW498" s="14" t="s">
        <v>35</v>
      </c>
      <c r="AX498" s="14" t="s">
        <v>74</v>
      </c>
      <c r="AY498" s="253" t="s">
        <v>171</v>
      </c>
    </row>
    <row r="499" s="15" customFormat="1">
      <c r="A499" s="15"/>
      <c r="B499" s="254"/>
      <c r="C499" s="255"/>
      <c r="D499" s="228" t="s">
        <v>181</v>
      </c>
      <c r="E499" s="256" t="s">
        <v>19</v>
      </c>
      <c r="F499" s="257" t="s">
        <v>184</v>
      </c>
      <c r="G499" s="255"/>
      <c r="H499" s="258">
        <v>0.33600000000000002</v>
      </c>
      <c r="I499" s="259"/>
      <c r="J499" s="255"/>
      <c r="K499" s="255"/>
      <c r="L499" s="260"/>
      <c r="M499" s="261"/>
      <c r="N499" s="262"/>
      <c r="O499" s="262"/>
      <c r="P499" s="262"/>
      <c r="Q499" s="262"/>
      <c r="R499" s="262"/>
      <c r="S499" s="262"/>
      <c r="T499" s="263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4" t="s">
        <v>181</v>
      </c>
      <c r="AU499" s="264" t="s">
        <v>84</v>
      </c>
      <c r="AV499" s="15" t="s">
        <v>178</v>
      </c>
      <c r="AW499" s="15" t="s">
        <v>35</v>
      </c>
      <c r="AX499" s="15" t="s">
        <v>82</v>
      </c>
      <c r="AY499" s="264" t="s">
        <v>171</v>
      </c>
    </row>
    <row r="500" s="2" customFormat="1" ht="16.5" customHeight="1">
      <c r="A500" s="40"/>
      <c r="B500" s="41"/>
      <c r="C500" s="215" t="s">
        <v>360</v>
      </c>
      <c r="D500" s="215" t="s">
        <v>174</v>
      </c>
      <c r="E500" s="216" t="s">
        <v>918</v>
      </c>
      <c r="F500" s="217" t="s">
        <v>919</v>
      </c>
      <c r="G500" s="218" t="s">
        <v>177</v>
      </c>
      <c r="H500" s="219">
        <v>157.48400000000001</v>
      </c>
      <c r="I500" s="220"/>
      <c r="J500" s="221">
        <f>ROUND(I500*H500,2)</f>
        <v>0</v>
      </c>
      <c r="K500" s="217" t="s">
        <v>215</v>
      </c>
      <c r="L500" s="46"/>
      <c r="M500" s="222" t="s">
        <v>19</v>
      </c>
      <c r="N500" s="223" t="s">
        <v>45</v>
      </c>
      <c r="O500" s="86"/>
      <c r="P500" s="224">
        <f>O500*H500</f>
        <v>0</v>
      </c>
      <c r="Q500" s="224">
        <v>0.11548799999999999</v>
      </c>
      <c r="R500" s="224">
        <f>Q500*H500</f>
        <v>18.187512192</v>
      </c>
      <c r="S500" s="224">
        <v>0</v>
      </c>
      <c r="T500" s="225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6" t="s">
        <v>178</v>
      </c>
      <c r="AT500" s="226" t="s">
        <v>174</v>
      </c>
      <c r="AU500" s="226" t="s">
        <v>84</v>
      </c>
      <c r="AY500" s="19" t="s">
        <v>171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19" t="s">
        <v>82</v>
      </c>
      <c r="BK500" s="227">
        <f>ROUND(I500*H500,2)</f>
        <v>0</v>
      </c>
      <c r="BL500" s="19" t="s">
        <v>178</v>
      </c>
      <c r="BM500" s="226" t="s">
        <v>920</v>
      </c>
    </row>
    <row r="501" s="2" customFormat="1">
      <c r="A501" s="40"/>
      <c r="B501" s="41"/>
      <c r="C501" s="42"/>
      <c r="D501" s="228" t="s">
        <v>180</v>
      </c>
      <c r="E501" s="42"/>
      <c r="F501" s="229" t="s">
        <v>921</v>
      </c>
      <c r="G501" s="42"/>
      <c r="H501" s="42"/>
      <c r="I501" s="230"/>
      <c r="J501" s="42"/>
      <c r="K501" s="42"/>
      <c r="L501" s="46"/>
      <c r="M501" s="231"/>
      <c r="N501" s="232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180</v>
      </c>
      <c r="AU501" s="19" t="s">
        <v>84</v>
      </c>
    </row>
    <row r="502" s="2" customFormat="1">
      <c r="A502" s="40"/>
      <c r="B502" s="41"/>
      <c r="C502" s="42"/>
      <c r="D502" s="265" t="s">
        <v>218</v>
      </c>
      <c r="E502" s="42"/>
      <c r="F502" s="266" t="s">
        <v>922</v>
      </c>
      <c r="G502" s="42"/>
      <c r="H502" s="42"/>
      <c r="I502" s="230"/>
      <c r="J502" s="42"/>
      <c r="K502" s="42"/>
      <c r="L502" s="46"/>
      <c r="M502" s="231"/>
      <c r="N502" s="232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218</v>
      </c>
      <c r="AU502" s="19" t="s">
        <v>84</v>
      </c>
    </row>
    <row r="503" s="13" customFormat="1">
      <c r="A503" s="13"/>
      <c r="B503" s="233"/>
      <c r="C503" s="234"/>
      <c r="D503" s="228" t="s">
        <v>181</v>
      </c>
      <c r="E503" s="235" t="s">
        <v>19</v>
      </c>
      <c r="F503" s="236" t="s">
        <v>716</v>
      </c>
      <c r="G503" s="234"/>
      <c r="H503" s="235" t="s">
        <v>19</v>
      </c>
      <c r="I503" s="237"/>
      <c r="J503" s="234"/>
      <c r="K503" s="234"/>
      <c r="L503" s="238"/>
      <c r="M503" s="239"/>
      <c r="N503" s="240"/>
      <c r="O503" s="240"/>
      <c r="P503" s="240"/>
      <c r="Q503" s="240"/>
      <c r="R503" s="240"/>
      <c r="S503" s="240"/>
      <c r="T503" s="24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2" t="s">
        <v>181</v>
      </c>
      <c r="AU503" s="242" t="s">
        <v>84</v>
      </c>
      <c r="AV503" s="13" t="s">
        <v>82</v>
      </c>
      <c r="AW503" s="13" t="s">
        <v>35</v>
      </c>
      <c r="AX503" s="13" t="s">
        <v>74</v>
      </c>
      <c r="AY503" s="242" t="s">
        <v>171</v>
      </c>
    </row>
    <row r="504" s="14" customFormat="1">
      <c r="A504" s="14"/>
      <c r="B504" s="243"/>
      <c r="C504" s="244"/>
      <c r="D504" s="228" t="s">
        <v>181</v>
      </c>
      <c r="E504" s="245" t="s">
        <v>19</v>
      </c>
      <c r="F504" s="246" t="s">
        <v>923</v>
      </c>
      <c r="G504" s="244"/>
      <c r="H504" s="247">
        <v>83.609999999999999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181</v>
      </c>
      <c r="AU504" s="253" t="s">
        <v>84</v>
      </c>
      <c r="AV504" s="14" t="s">
        <v>84</v>
      </c>
      <c r="AW504" s="14" t="s">
        <v>35</v>
      </c>
      <c r="AX504" s="14" t="s">
        <v>74</v>
      </c>
      <c r="AY504" s="253" t="s">
        <v>171</v>
      </c>
    </row>
    <row r="505" s="13" customFormat="1">
      <c r="A505" s="13"/>
      <c r="B505" s="233"/>
      <c r="C505" s="234"/>
      <c r="D505" s="228" t="s">
        <v>181</v>
      </c>
      <c r="E505" s="235" t="s">
        <v>19</v>
      </c>
      <c r="F505" s="236" t="s">
        <v>718</v>
      </c>
      <c r="G505" s="234"/>
      <c r="H505" s="235" t="s">
        <v>19</v>
      </c>
      <c r="I505" s="237"/>
      <c r="J505" s="234"/>
      <c r="K505" s="234"/>
      <c r="L505" s="238"/>
      <c r="M505" s="239"/>
      <c r="N505" s="240"/>
      <c r="O505" s="240"/>
      <c r="P505" s="240"/>
      <c r="Q505" s="240"/>
      <c r="R505" s="240"/>
      <c r="S505" s="240"/>
      <c r="T505" s="24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2" t="s">
        <v>181</v>
      </c>
      <c r="AU505" s="242" t="s">
        <v>84</v>
      </c>
      <c r="AV505" s="13" t="s">
        <v>82</v>
      </c>
      <c r="AW505" s="13" t="s">
        <v>35</v>
      </c>
      <c r="AX505" s="13" t="s">
        <v>74</v>
      </c>
      <c r="AY505" s="242" t="s">
        <v>171</v>
      </c>
    </row>
    <row r="506" s="14" customFormat="1">
      <c r="A506" s="14"/>
      <c r="B506" s="243"/>
      <c r="C506" s="244"/>
      <c r="D506" s="228" t="s">
        <v>181</v>
      </c>
      <c r="E506" s="245" t="s">
        <v>19</v>
      </c>
      <c r="F506" s="246" t="s">
        <v>771</v>
      </c>
      <c r="G506" s="244"/>
      <c r="H506" s="247">
        <v>-1.8180000000000001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3" t="s">
        <v>181</v>
      </c>
      <c r="AU506" s="253" t="s">
        <v>84</v>
      </c>
      <c r="AV506" s="14" t="s">
        <v>84</v>
      </c>
      <c r="AW506" s="14" t="s">
        <v>35</v>
      </c>
      <c r="AX506" s="14" t="s">
        <v>74</v>
      </c>
      <c r="AY506" s="253" t="s">
        <v>171</v>
      </c>
    </row>
    <row r="507" s="14" customFormat="1">
      <c r="A507" s="14"/>
      <c r="B507" s="243"/>
      <c r="C507" s="244"/>
      <c r="D507" s="228" t="s">
        <v>181</v>
      </c>
      <c r="E507" s="245" t="s">
        <v>19</v>
      </c>
      <c r="F507" s="246" t="s">
        <v>924</v>
      </c>
      <c r="G507" s="244"/>
      <c r="H507" s="247">
        <v>-3.2320000000000002</v>
      </c>
      <c r="I507" s="248"/>
      <c r="J507" s="244"/>
      <c r="K507" s="244"/>
      <c r="L507" s="249"/>
      <c r="M507" s="250"/>
      <c r="N507" s="251"/>
      <c r="O507" s="251"/>
      <c r="P507" s="251"/>
      <c r="Q507" s="251"/>
      <c r="R507" s="251"/>
      <c r="S507" s="251"/>
      <c r="T507" s="25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3" t="s">
        <v>181</v>
      </c>
      <c r="AU507" s="253" t="s">
        <v>84</v>
      </c>
      <c r="AV507" s="14" t="s">
        <v>84</v>
      </c>
      <c r="AW507" s="14" t="s">
        <v>35</v>
      </c>
      <c r="AX507" s="14" t="s">
        <v>74</v>
      </c>
      <c r="AY507" s="253" t="s">
        <v>171</v>
      </c>
    </row>
    <row r="508" s="14" customFormat="1">
      <c r="A508" s="14"/>
      <c r="B508" s="243"/>
      <c r="C508" s="244"/>
      <c r="D508" s="228" t="s">
        <v>181</v>
      </c>
      <c r="E508" s="245" t="s">
        <v>19</v>
      </c>
      <c r="F508" s="246" t="s">
        <v>925</v>
      </c>
      <c r="G508" s="244"/>
      <c r="H508" s="247">
        <v>-1.6160000000000001</v>
      </c>
      <c r="I508" s="248"/>
      <c r="J508" s="244"/>
      <c r="K508" s="244"/>
      <c r="L508" s="249"/>
      <c r="M508" s="250"/>
      <c r="N508" s="251"/>
      <c r="O508" s="251"/>
      <c r="P508" s="251"/>
      <c r="Q508" s="251"/>
      <c r="R508" s="251"/>
      <c r="S508" s="251"/>
      <c r="T508" s="25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3" t="s">
        <v>181</v>
      </c>
      <c r="AU508" s="253" t="s">
        <v>84</v>
      </c>
      <c r="AV508" s="14" t="s">
        <v>84</v>
      </c>
      <c r="AW508" s="14" t="s">
        <v>35</v>
      </c>
      <c r="AX508" s="14" t="s">
        <v>74</v>
      </c>
      <c r="AY508" s="253" t="s">
        <v>171</v>
      </c>
    </row>
    <row r="509" s="14" customFormat="1">
      <c r="A509" s="14"/>
      <c r="B509" s="243"/>
      <c r="C509" s="244"/>
      <c r="D509" s="228" t="s">
        <v>181</v>
      </c>
      <c r="E509" s="245" t="s">
        <v>19</v>
      </c>
      <c r="F509" s="246" t="s">
        <v>926</v>
      </c>
      <c r="G509" s="244"/>
      <c r="H509" s="247">
        <v>-3.9900000000000002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3" t="s">
        <v>181</v>
      </c>
      <c r="AU509" s="253" t="s">
        <v>84</v>
      </c>
      <c r="AV509" s="14" t="s">
        <v>84</v>
      </c>
      <c r="AW509" s="14" t="s">
        <v>35</v>
      </c>
      <c r="AX509" s="14" t="s">
        <v>74</v>
      </c>
      <c r="AY509" s="253" t="s">
        <v>171</v>
      </c>
    </row>
    <row r="510" s="13" customFormat="1">
      <c r="A510" s="13"/>
      <c r="B510" s="233"/>
      <c r="C510" s="234"/>
      <c r="D510" s="228" t="s">
        <v>181</v>
      </c>
      <c r="E510" s="235" t="s">
        <v>19</v>
      </c>
      <c r="F510" s="236" t="s">
        <v>731</v>
      </c>
      <c r="G510" s="234"/>
      <c r="H510" s="235" t="s">
        <v>19</v>
      </c>
      <c r="I510" s="237"/>
      <c r="J510" s="234"/>
      <c r="K510" s="234"/>
      <c r="L510" s="238"/>
      <c r="M510" s="239"/>
      <c r="N510" s="240"/>
      <c r="O510" s="240"/>
      <c r="P510" s="240"/>
      <c r="Q510" s="240"/>
      <c r="R510" s="240"/>
      <c r="S510" s="240"/>
      <c r="T510" s="24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2" t="s">
        <v>181</v>
      </c>
      <c r="AU510" s="242" t="s">
        <v>84</v>
      </c>
      <c r="AV510" s="13" t="s">
        <v>82</v>
      </c>
      <c r="AW510" s="13" t="s">
        <v>35</v>
      </c>
      <c r="AX510" s="13" t="s">
        <v>74</v>
      </c>
      <c r="AY510" s="242" t="s">
        <v>171</v>
      </c>
    </row>
    <row r="511" s="14" customFormat="1">
      <c r="A511" s="14"/>
      <c r="B511" s="243"/>
      <c r="C511" s="244"/>
      <c r="D511" s="228" t="s">
        <v>181</v>
      </c>
      <c r="E511" s="245" t="s">
        <v>19</v>
      </c>
      <c r="F511" s="246" t="s">
        <v>927</v>
      </c>
      <c r="G511" s="244"/>
      <c r="H511" s="247">
        <v>52.691000000000002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3" t="s">
        <v>181</v>
      </c>
      <c r="AU511" s="253" t="s">
        <v>84</v>
      </c>
      <c r="AV511" s="14" t="s">
        <v>84</v>
      </c>
      <c r="AW511" s="14" t="s">
        <v>35</v>
      </c>
      <c r="AX511" s="14" t="s">
        <v>74</v>
      </c>
      <c r="AY511" s="253" t="s">
        <v>171</v>
      </c>
    </row>
    <row r="512" s="13" customFormat="1">
      <c r="A512" s="13"/>
      <c r="B512" s="233"/>
      <c r="C512" s="234"/>
      <c r="D512" s="228" t="s">
        <v>181</v>
      </c>
      <c r="E512" s="235" t="s">
        <v>19</v>
      </c>
      <c r="F512" s="236" t="s">
        <v>718</v>
      </c>
      <c r="G512" s="234"/>
      <c r="H512" s="235" t="s">
        <v>19</v>
      </c>
      <c r="I512" s="237"/>
      <c r="J512" s="234"/>
      <c r="K512" s="234"/>
      <c r="L512" s="238"/>
      <c r="M512" s="239"/>
      <c r="N512" s="240"/>
      <c r="O512" s="240"/>
      <c r="P512" s="240"/>
      <c r="Q512" s="240"/>
      <c r="R512" s="240"/>
      <c r="S512" s="240"/>
      <c r="T512" s="24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2" t="s">
        <v>181</v>
      </c>
      <c r="AU512" s="242" t="s">
        <v>84</v>
      </c>
      <c r="AV512" s="13" t="s">
        <v>82</v>
      </c>
      <c r="AW512" s="13" t="s">
        <v>35</v>
      </c>
      <c r="AX512" s="13" t="s">
        <v>74</v>
      </c>
      <c r="AY512" s="242" t="s">
        <v>171</v>
      </c>
    </row>
    <row r="513" s="14" customFormat="1">
      <c r="A513" s="14"/>
      <c r="B513" s="243"/>
      <c r="C513" s="244"/>
      <c r="D513" s="228" t="s">
        <v>181</v>
      </c>
      <c r="E513" s="245" t="s">
        <v>19</v>
      </c>
      <c r="F513" s="246" t="s">
        <v>924</v>
      </c>
      <c r="G513" s="244"/>
      <c r="H513" s="247">
        <v>-3.2320000000000002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181</v>
      </c>
      <c r="AU513" s="253" t="s">
        <v>84</v>
      </c>
      <c r="AV513" s="14" t="s">
        <v>84</v>
      </c>
      <c r="AW513" s="14" t="s">
        <v>35</v>
      </c>
      <c r="AX513" s="14" t="s">
        <v>74</v>
      </c>
      <c r="AY513" s="253" t="s">
        <v>171</v>
      </c>
    </row>
    <row r="514" s="16" customFormat="1">
      <c r="A514" s="16"/>
      <c r="B514" s="267"/>
      <c r="C514" s="268"/>
      <c r="D514" s="228" t="s">
        <v>181</v>
      </c>
      <c r="E514" s="269" t="s">
        <v>19</v>
      </c>
      <c r="F514" s="270" t="s">
        <v>415</v>
      </c>
      <c r="G514" s="268"/>
      <c r="H514" s="271">
        <v>122.413</v>
      </c>
      <c r="I514" s="272"/>
      <c r="J514" s="268"/>
      <c r="K514" s="268"/>
      <c r="L514" s="273"/>
      <c r="M514" s="274"/>
      <c r="N514" s="275"/>
      <c r="O514" s="275"/>
      <c r="P514" s="275"/>
      <c r="Q514" s="275"/>
      <c r="R514" s="275"/>
      <c r="S514" s="275"/>
      <c r="T514" s="27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T514" s="277" t="s">
        <v>181</v>
      </c>
      <c r="AU514" s="277" t="s">
        <v>84</v>
      </c>
      <c r="AV514" s="16" t="s">
        <v>105</v>
      </c>
      <c r="AW514" s="16" t="s">
        <v>35</v>
      </c>
      <c r="AX514" s="16" t="s">
        <v>74</v>
      </c>
      <c r="AY514" s="277" t="s">
        <v>171</v>
      </c>
    </row>
    <row r="515" s="13" customFormat="1">
      <c r="A515" s="13"/>
      <c r="B515" s="233"/>
      <c r="C515" s="234"/>
      <c r="D515" s="228" t="s">
        <v>181</v>
      </c>
      <c r="E515" s="235" t="s">
        <v>19</v>
      </c>
      <c r="F515" s="236" t="s">
        <v>739</v>
      </c>
      <c r="G515" s="234"/>
      <c r="H515" s="235" t="s">
        <v>19</v>
      </c>
      <c r="I515" s="237"/>
      <c r="J515" s="234"/>
      <c r="K515" s="234"/>
      <c r="L515" s="238"/>
      <c r="M515" s="239"/>
      <c r="N515" s="240"/>
      <c r="O515" s="240"/>
      <c r="P515" s="240"/>
      <c r="Q515" s="240"/>
      <c r="R515" s="240"/>
      <c r="S515" s="240"/>
      <c r="T515" s="24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2" t="s">
        <v>181</v>
      </c>
      <c r="AU515" s="242" t="s">
        <v>84</v>
      </c>
      <c r="AV515" s="13" t="s">
        <v>82</v>
      </c>
      <c r="AW515" s="13" t="s">
        <v>35</v>
      </c>
      <c r="AX515" s="13" t="s">
        <v>74</v>
      </c>
      <c r="AY515" s="242" t="s">
        <v>171</v>
      </c>
    </row>
    <row r="516" s="14" customFormat="1">
      <c r="A516" s="14"/>
      <c r="B516" s="243"/>
      <c r="C516" s="244"/>
      <c r="D516" s="228" t="s">
        <v>181</v>
      </c>
      <c r="E516" s="245" t="s">
        <v>19</v>
      </c>
      <c r="F516" s="246" t="s">
        <v>928</v>
      </c>
      <c r="G516" s="244"/>
      <c r="H516" s="247">
        <v>40.121000000000002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181</v>
      </c>
      <c r="AU516" s="253" t="s">
        <v>84</v>
      </c>
      <c r="AV516" s="14" t="s">
        <v>84</v>
      </c>
      <c r="AW516" s="14" t="s">
        <v>35</v>
      </c>
      <c r="AX516" s="14" t="s">
        <v>74</v>
      </c>
      <c r="AY516" s="253" t="s">
        <v>171</v>
      </c>
    </row>
    <row r="517" s="13" customFormat="1">
      <c r="A517" s="13"/>
      <c r="B517" s="233"/>
      <c r="C517" s="234"/>
      <c r="D517" s="228" t="s">
        <v>181</v>
      </c>
      <c r="E517" s="235" t="s">
        <v>19</v>
      </c>
      <c r="F517" s="236" t="s">
        <v>718</v>
      </c>
      <c r="G517" s="234"/>
      <c r="H517" s="235" t="s">
        <v>19</v>
      </c>
      <c r="I517" s="237"/>
      <c r="J517" s="234"/>
      <c r="K517" s="234"/>
      <c r="L517" s="238"/>
      <c r="M517" s="239"/>
      <c r="N517" s="240"/>
      <c r="O517" s="240"/>
      <c r="P517" s="240"/>
      <c r="Q517" s="240"/>
      <c r="R517" s="240"/>
      <c r="S517" s="240"/>
      <c r="T517" s="24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2" t="s">
        <v>181</v>
      </c>
      <c r="AU517" s="242" t="s">
        <v>84</v>
      </c>
      <c r="AV517" s="13" t="s">
        <v>82</v>
      </c>
      <c r="AW517" s="13" t="s">
        <v>35</v>
      </c>
      <c r="AX517" s="13" t="s">
        <v>74</v>
      </c>
      <c r="AY517" s="242" t="s">
        <v>171</v>
      </c>
    </row>
    <row r="518" s="14" customFormat="1">
      <c r="A518" s="14"/>
      <c r="B518" s="243"/>
      <c r="C518" s="244"/>
      <c r="D518" s="228" t="s">
        <v>181</v>
      </c>
      <c r="E518" s="245" t="s">
        <v>19</v>
      </c>
      <c r="F518" s="246" t="s">
        <v>924</v>
      </c>
      <c r="G518" s="244"/>
      <c r="H518" s="247">
        <v>-3.2320000000000002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181</v>
      </c>
      <c r="AU518" s="253" t="s">
        <v>84</v>
      </c>
      <c r="AV518" s="14" t="s">
        <v>84</v>
      </c>
      <c r="AW518" s="14" t="s">
        <v>35</v>
      </c>
      <c r="AX518" s="14" t="s">
        <v>74</v>
      </c>
      <c r="AY518" s="253" t="s">
        <v>171</v>
      </c>
    </row>
    <row r="519" s="14" customFormat="1">
      <c r="A519" s="14"/>
      <c r="B519" s="243"/>
      <c r="C519" s="244"/>
      <c r="D519" s="228" t="s">
        <v>181</v>
      </c>
      <c r="E519" s="245" t="s">
        <v>19</v>
      </c>
      <c r="F519" s="246" t="s">
        <v>771</v>
      </c>
      <c r="G519" s="244"/>
      <c r="H519" s="247">
        <v>-1.8180000000000001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3" t="s">
        <v>181</v>
      </c>
      <c r="AU519" s="253" t="s">
        <v>84</v>
      </c>
      <c r="AV519" s="14" t="s">
        <v>84</v>
      </c>
      <c r="AW519" s="14" t="s">
        <v>35</v>
      </c>
      <c r="AX519" s="14" t="s">
        <v>74</v>
      </c>
      <c r="AY519" s="253" t="s">
        <v>171</v>
      </c>
    </row>
    <row r="520" s="16" customFormat="1">
      <c r="A520" s="16"/>
      <c r="B520" s="267"/>
      <c r="C520" s="268"/>
      <c r="D520" s="228" t="s">
        <v>181</v>
      </c>
      <c r="E520" s="269" t="s">
        <v>19</v>
      </c>
      <c r="F520" s="270" t="s">
        <v>415</v>
      </c>
      <c r="G520" s="268"/>
      <c r="H520" s="271">
        <v>35.070999999999998</v>
      </c>
      <c r="I520" s="272"/>
      <c r="J520" s="268"/>
      <c r="K520" s="268"/>
      <c r="L520" s="273"/>
      <c r="M520" s="274"/>
      <c r="N520" s="275"/>
      <c r="O520" s="275"/>
      <c r="P520" s="275"/>
      <c r="Q520" s="275"/>
      <c r="R520" s="275"/>
      <c r="S520" s="275"/>
      <c r="T520" s="27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T520" s="277" t="s">
        <v>181</v>
      </c>
      <c r="AU520" s="277" t="s">
        <v>84</v>
      </c>
      <c r="AV520" s="16" t="s">
        <v>105</v>
      </c>
      <c r="AW520" s="16" t="s">
        <v>35</v>
      </c>
      <c r="AX520" s="16" t="s">
        <v>74</v>
      </c>
      <c r="AY520" s="277" t="s">
        <v>171</v>
      </c>
    </row>
    <row r="521" s="15" customFormat="1">
      <c r="A521" s="15"/>
      <c r="B521" s="254"/>
      <c r="C521" s="255"/>
      <c r="D521" s="228" t="s">
        <v>181</v>
      </c>
      <c r="E521" s="256" t="s">
        <v>19</v>
      </c>
      <c r="F521" s="257" t="s">
        <v>184</v>
      </c>
      <c r="G521" s="255"/>
      <c r="H521" s="258">
        <v>157.48400000000001</v>
      </c>
      <c r="I521" s="259"/>
      <c r="J521" s="255"/>
      <c r="K521" s="255"/>
      <c r="L521" s="260"/>
      <c r="M521" s="261"/>
      <c r="N521" s="262"/>
      <c r="O521" s="262"/>
      <c r="P521" s="262"/>
      <c r="Q521" s="262"/>
      <c r="R521" s="262"/>
      <c r="S521" s="262"/>
      <c r="T521" s="263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4" t="s">
        <v>181</v>
      </c>
      <c r="AU521" s="264" t="s">
        <v>84</v>
      </c>
      <c r="AV521" s="15" t="s">
        <v>178</v>
      </c>
      <c r="AW521" s="15" t="s">
        <v>35</v>
      </c>
      <c r="AX521" s="15" t="s">
        <v>82</v>
      </c>
      <c r="AY521" s="264" t="s">
        <v>171</v>
      </c>
    </row>
    <row r="522" s="2" customFormat="1" ht="16.5" customHeight="1">
      <c r="A522" s="40"/>
      <c r="B522" s="41"/>
      <c r="C522" s="215" t="s">
        <v>755</v>
      </c>
      <c r="D522" s="215" t="s">
        <v>174</v>
      </c>
      <c r="E522" s="216" t="s">
        <v>929</v>
      </c>
      <c r="F522" s="217" t="s">
        <v>930</v>
      </c>
      <c r="G522" s="218" t="s">
        <v>177</v>
      </c>
      <c r="H522" s="219">
        <v>480.94499999999999</v>
      </c>
      <c r="I522" s="220"/>
      <c r="J522" s="221">
        <f>ROUND(I522*H522,2)</f>
        <v>0</v>
      </c>
      <c r="K522" s="217" t="s">
        <v>215</v>
      </c>
      <c r="L522" s="46"/>
      <c r="M522" s="222" t="s">
        <v>19</v>
      </c>
      <c r="N522" s="223" t="s">
        <v>45</v>
      </c>
      <c r="O522" s="86"/>
      <c r="P522" s="224">
        <f>O522*H522</f>
        <v>0</v>
      </c>
      <c r="Q522" s="224">
        <v>0.14030000000000001</v>
      </c>
      <c r="R522" s="224">
        <f>Q522*H522</f>
        <v>67.476583500000004</v>
      </c>
      <c r="S522" s="224">
        <v>0</v>
      </c>
      <c r="T522" s="225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26" t="s">
        <v>178</v>
      </c>
      <c r="AT522" s="226" t="s">
        <v>174</v>
      </c>
      <c r="AU522" s="226" t="s">
        <v>84</v>
      </c>
      <c r="AY522" s="19" t="s">
        <v>171</v>
      </c>
      <c r="BE522" s="227">
        <f>IF(N522="základní",J522,0)</f>
        <v>0</v>
      </c>
      <c r="BF522" s="227">
        <f>IF(N522="snížená",J522,0)</f>
        <v>0</v>
      </c>
      <c r="BG522" s="227">
        <f>IF(N522="zákl. přenesená",J522,0)</f>
        <v>0</v>
      </c>
      <c r="BH522" s="227">
        <f>IF(N522="sníž. přenesená",J522,0)</f>
        <v>0</v>
      </c>
      <c r="BI522" s="227">
        <f>IF(N522="nulová",J522,0)</f>
        <v>0</v>
      </c>
      <c r="BJ522" s="19" t="s">
        <v>82</v>
      </c>
      <c r="BK522" s="227">
        <f>ROUND(I522*H522,2)</f>
        <v>0</v>
      </c>
      <c r="BL522" s="19" t="s">
        <v>178</v>
      </c>
      <c r="BM522" s="226" t="s">
        <v>931</v>
      </c>
    </row>
    <row r="523" s="2" customFormat="1">
      <c r="A523" s="40"/>
      <c r="B523" s="41"/>
      <c r="C523" s="42"/>
      <c r="D523" s="228" t="s">
        <v>180</v>
      </c>
      <c r="E523" s="42"/>
      <c r="F523" s="229" t="s">
        <v>932</v>
      </c>
      <c r="G523" s="42"/>
      <c r="H523" s="42"/>
      <c r="I523" s="230"/>
      <c r="J523" s="42"/>
      <c r="K523" s="42"/>
      <c r="L523" s="46"/>
      <c r="M523" s="231"/>
      <c r="N523" s="232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180</v>
      </c>
      <c r="AU523" s="19" t="s">
        <v>84</v>
      </c>
    </row>
    <row r="524" s="2" customFormat="1">
      <c r="A524" s="40"/>
      <c r="B524" s="41"/>
      <c r="C524" s="42"/>
      <c r="D524" s="265" t="s">
        <v>218</v>
      </c>
      <c r="E524" s="42"/>
      <c r="F524" s="266" t="s">
        <v>933</v>
      </c>
      <c r="G524" s="42"/>
      <c r="H524" s="42"/>
      <c r="I524" s="230"/>
      <c r="J524" s="42"/>
      <c r="K524" s="42"/>
      <c r="L524" s="46"/>
      <c r="M524" s="231"/>
      <c r="N524" s="232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218</v>
      </c>
      <c r="AU524" s="19" t="s">
        <v>84</v>
      </c>
    </row>
    <row r="525" s="13" customFormat="1">
      <c r="A525" s="13"/>
      <c r="B525" s="233"/>
      <c r="C525" s="234"/>
      <c r="D525" s="228" t="s">
        <v>181</v>
      </c>
      <c r="E525" s="235" t="s">
        <v>19</v>
      </c>
      <c r="F525" s="236" t="s">
        <v>739</v>
      </c>
      <c r="G525" s="234"/>
      <c r="H525" s="235" t="s">
        <v>19</v>
      </c>
      <c r="I525" s="237"/>
      <c r="J525" s="234"/>
      <c r="K525" s="234"/>
      <c r="L525" s="238"/>
      <c r="M525" s="239"/>
      <c r="N525" s="240"/>
      <c r="O525" s="240"/>
      <c r="P525" s="240"/>
      <c r="Q525" s="240"/>
      <c r="R525" s="240"/>
      <c r="S525" s="240"/>
      <c r="T525" s="24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2" t="s">
        <v>181</v>
      </c>
      <c r="AU525" s="242" t="s">
        <v>84</v>
      </c>
      <c r="AV525" s="13" t="s">
        <v>82</v>
      </c>
      <c r="AW525" s="13" t="s">
        <v>35</v>
      </c>
      <c r="AX525" s="13" t="s">
        <v>74</v>
      </c>
      <c r="AY525" s="242" t="s">
        <v>171</v>
      </c>
    </row>
    <row r="526" s="14" customFormat="1">
      <c r="A526" s="14"/>
      <c r="B526" s="243"/>
      <c r="C526" s="244"/>
      <c r="D526" s="228" t="s">
        <v>181</v>
      </c>
      <c r="E526" s="245" t="s">
        <v>19</v>
      </c>
      <c r="F526" s="246" t="s">
        <v>934</v>
      </c>
      <c r="G526" s="244"/>
      <c r="H526" s="247">
        <v>174.89599999999999</v>
      </c>
      <c r="I526" s="248"/>
      <c r="J526" s="244"/>
      <c r="K526" s="244"/>
      <c r="L526" s="249"/>
      <c r="M526" s="250"/>
      <c r="N526" s="251"/>
      <c r="O526" s="251"/>
      <c r="P526" s="251"/>
      <c r="Q526" s="251"/>
      <c r="R526" s="251"/>
      <c r="S526" s="251"/>
      <c r="T526" s="25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3" t="s">
        <v>181</v>
      </c>
      <c r="AU526" s="253" t="s">
        <v>84</v>
      </c>
      <c r="AV526" s="14" t="s">
        <v>84</v>
      </c>
      <c r="AW526" s="14" t="s">
        <v>35</v>
      </c>
      <c r="AX526" s="14" t="s">
        <v>74</v>
      </c>
      <c r="AY526" s="253" t="s">
        <v>171</v>
      </c>
    </row>
    <row r="527" s="13" customFormat="1">
      <c r="A527" s="13"/>
      <c r="B527" s="233"/>
      <c r="C527" s="234"/>
      <c r="D527" s="228" t="s">
        <v>181</v>
      </c>
      <c r="E527" s="235" t="s">
        <v>19</v>
      </c>
      <c r="F527" s="236" t="s">
        <v>718</v>
      </c>
      <c r="G527" s="234"/>
      <c r="H527" s="235" t="s">
        <v>19</v>
      </c>
      <c r="I527" s="237"/>
      <c r="J527" s="234"/>
      <c r="K527" s="234"/>
      <c r="L527" s="238"/>
      <c r="M527" s="239"/>
      <c r="N527" s="240"/>
      <c r="O527" s="240"/>
      <c r="P527" s="240"/>
      <c r="Q527" s="240"/>
      <c r="R527" s="240"/>
      <c r="S527" s="240"/>
      <c r="T527" s="24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2" t="s">
        <v>181</v>
      </c>
      <c r="AU527" s="242" t="s">
        <v>84</v>
      </c>
      <c r="AV527" s="13" t="s">
        <v>82</v>
      </c>
      <c r="AW527" s="13" t="s">
        <v>35</v>
      </c>
      <c r="AX527" s="13" t="s">
        <v>74</v>
      </c>
      <c r="AY527" s="242" t="s">
        <v>171</v>
      </c>
    </row>
    <row r="528" s="14" customFormat="1">
      <c r="A528" s="14"/>
      <c r="B528" s="243"/>
      <c r="C528" s="244"/>
      <c r="D528" s="228" t="s">
        <v>181</v>
      </c>
      <c r="E528" s="245" t="s">
        <v>19</v>
      </c>
      <c r="F528" s="246" t="s">
        <v>766</v>
      </c>
      <c r="G528" s="244"/>
      <c r="H528" s="247">
        <v>-4.04</v>
      </c>
      <c r="I528" s="248"/>
      <c r="J528" s="244"/>
      <c r="K528" s="244"/>
      <c r="L528" s="249"/>
      <c r="M528" s="250"/>
      <c r="N528" s="251"/>
      <c r="O528" s="251"/>
      <c r="P528" s="251"/>
      <c r="Q528" s="251"/>
      <c r="R528" s="251"/>
      <c r="S528" s="251"/>
      <c r="T528" s="25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3" t="s">
        <v>181</v>
      </c>
      <c r="AU528" s="253" t="s">
        <v>84</v>
      </c>
      <c r="AV528" s="14" t="s">
        <v>84</v>
      </c>
      <c r="AW528" s="14" t="s">
        <v>35</v>
      </c>
      <c r="AX528" s="14" t="s">
        <v>74</v>
      </c>
      <c r="AY528" s="253" t="s">
        <v>171</v>
      </c>
    </row>
    <row r="529" s="14" customFormat="1">
      <c r="A529" s="14"/>
      <c r="B529" s="243"/>
      <c r="C529" s="244"/>
      <c r="D529" s="228" t="s">
        <v>181</v>
      </c>
      <c r="E529" s="245" t="s">
        <v>19</v>
      </c>
      <c r="F529" s="246" t="s">
        <v>935</v>
      </c>
      <c r="G529" s="244"/>
      <c r="H529" s="247">
        <v>-9.0899999999999999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3" t="s">
        <v>181</v>
      </c>
      <c r="AU529" s="253" t="s">
        <v>84</v>
      </c>
      <c r="AV529" s="14" t="s">
        <v>84</v>
      </c>
      <c r="AW529" s="14" t="s">
        <v>35</v>
      </c>
      <c r="AX529" s="14" t="s">
        <v>74</v>
      </c>
      <c r="AY529" s="253" t="s">
        <v>171</v>
      </c>
    </row>
    <row r="530" s="14" customFormat="1">
      <c r="A530" s="14"/>
      <c r="B530" s="243"/>
      <c r="C530" s="244"/>
      <c r="D530" s="228" t="s">
        <v>181</v>
      </c>
      <c r="E530" s="245" t="s">
        <v>19</v>
      </c>
      <c r="F530" s="246" t="s">
        <v>936</v>
      </c>
      <c r="G530" s="244"/>
      <c r="H530" s="247">
        <v>-1.5</v>
      </c>
      <c r="I530" s="248"/>
      <c r="J530" s="244"/>
      <c r="K530" s="244"/>
      <c r="L530" s="249"/>
      <c r="M530" s="250"/>
      <c r="N530" s="251"/>
      <c r="O530" s="251"/>
      <c r="P530" s="251"/>
      <c r="Q530" s="251"/>
      <c r="R530" s="251"/>
      <c r="S530" s="251"/>
      <c r="T530" s="25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3" t="s">
        <v>181</v>
      </c>
      <c r="AU530" s="253" t="s">
        <v>84</v>
      </c>
      <c r="AV530" s="14" t="s">
        <v>84</v>
      </c>
      <c r="AW530" s="14" t="s">
        <v>35</v>
      </c>
      <c r="AX530" s="14" t="s">
        <v>74</v>
      </c>
      <c r="AY530" s="253" t="s">
        <v>171</v>
      </c>
    </row>
    <row r="531" s="14" customFormat="1">
      <c r="A531" s="14"/>
      <c r="B531" s="243"/>
      <c r="C531" s="244"/>
      <c r="D531" s="228" t="s">
        <v>181</v>
      </c>
      <c r="E531" s="245" t="s">
        <v>19</v>
      </c>
      <c r="F531" s="246" t="s">
        <v>742</v>
      </c>
      <c r="G531" s="244"/>
      <c r="H531" s="247">
        <v>-3.0299999999999998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181</v>
      </c>
      <c r="AU531" s="253" t="s">
        <v>84</v>
      </c>
      <c r="AV531" s="14" t="s">
        <v>84</v>
      </c>
      <c r="AW531" s="14" t="s">
        <v>35</v>
      </c>
      <c r="AX531" s="14" t="s">
        <v>74</v>
      </c>
      <c r="AY531" s="253" t="s">
        <v>171</v>
      </c>
    </row>
    <row r="532" s="13" customFormat="1">
      <c r="A532" s="13"/>
      <c r="B532" s="233"/>
      <c r="C532" s="234"/>
      <c r="D532" s="228" t="s">
        <v>181</v>
      </c>
      <c r="E532" s="235" t="s">
        <v>19</v>
      </c>
      <c r="F532" s="236" t="s">
        <v>716</v>
      </c>
      <c r="G532" s="234"/>
      <c r="H532" s="235" t="s">
        <v>19</v>
      </c>
      <c r="I532" s="237"/>
      <c r="J532" s="234"/>
      <c r="K532" s="234"/>
      <c r="L532" s="238"/>
      <c r="M532" s="239"/>
      <c r="N532" s="240"/>
      <c r="O532" s="240"/>
      <c r="P532" s="240"/>
      <c r="Q532" s="240"/>
      <c r="R532" s="240"/>
      <c r="S532" s="240"/>
      <c r="T532" s="24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2" t="s">
        <v>181</v>
      </c>
      <c r="AU532" s="242" t="s">
        <v>84</v>
      </c>
      <c r="AV532" s="13" t="s">
        <v>82</v>
      </c>
      <c r="AW532" s="13" t="s">
        <v>35</v>
      </c>
      <c r="AX532" s="13" t="s">
        <v>74</v>
      </c>
      <c r="AY532" s="242" t="s">
        <v>171</v>
      </c>
    </row>
    <row r="533" s="14" customFormat="1">
      <c r="A533" s="14"/>
      <c r="B533" s="243"/>
      <c r="C533" s="244"/>
      <c r="D533" s="228" t="s">
        <v>181</v>
      </c>
      <c r="E533" s="245" t="s">
        <v>19</v>
      </c>
      <c r="F533" s="246" t="s">
        <v>937</v>
      </c>
      <c r="G533" s="244"/>
      <c r="H533" s="247">
        <v>191.62799999999999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3" t="s">
        <v>181</v>
      </c>
      <c r="AU533" s="253" t="s">
        <v>84</v>
      </c>
      <c r="AV533" s="14" t="s">
        <v>84</v>
      </c>
      <c r="AW533" s="14" t="s">
        <v>35</v>
      </c>
      <c r="AX533" s="14" t="s">
        <v>74</v>
      </c>
      <c r="AY533" s="253" t="s">
        <v>171</v>
      </c>
    </row>
    <row r="534" s="13" customFormat="1">
      <c r="A534" s="13"/>
      <c r="B534" s="233"/>
      <c r="C534" s="234"/>
      <c r="D534" s="228" t="s">
        <v>181</v>
      </c>
      <c r="E534" s="235" t="s">
        <v>19</v>
      </c>
      <c r="F534" s="236" t="s">
        <v>718</v>
      </c>
      <c r="G534" s="234"/>
      <c r="H534" s="235" t="s">
        <v>19</v>
      </c>
      <c r="I534" s="237"/>
      <c r="J534" s="234"/>
      <c r="K534" s="234"/>
      <c r="L534" s="238"/>
      <c r="M534" s="239"/>
      <c r="N534" s="240"/>
      <c r="O534" s="240"/>
      <c r="P534" s="240"/>
      <c r="Q534" s="240"/>
      <c r="R534" s="240"/>
      <c r="S534" s="240"/>
      <c r="T534" s="24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2" t="s">
        <v>181</v>
      </c>
      <c r="AU534" s="242" t="s">
        <v>84</v>
      </c>
      <c r="AV534" s="13" t="s">
        <v>82</v>
      </c>
      <c r="AW534" s="13" t="s">
        <v>35</v>
      </c>
      <c r="AX534" s="13" t="s">
        <v>74</v>
      </c>
      <c r="AY534" s="242" t="s">
        <v>171</v>
      </c>
    </row>
    <row r="535" s="14" customFormat="1">
      <c r="A535" s="14"/>
      <c r="B535" s="243"/>
      <c r="C535" s="244"/>
      <c r="D535" s="228" t="s">
        <v>181</v>
      </c>
      <c r="E535" s="245" t="s">
        <v>19</v>
      </c>
      <c r="F535" s="246" t="s">
        <v>722</v>
      </c>
      <c r="G535" s="244"/>
      <c r="H535" s="247">
        <v>-2.02</v>
      </c>
      <c r="I535" s="248"/>
      <c r="J535" s="244"/>
      <c r="K535" s="244"/>
      <c r="L535" s="249"/>
      <c r="M535" s="250"/>
      <c r="N535" s="251"/>
      <c r="O535" s="251"/>
      <c r="P535" s="251"/>
      <c r="Q535" s="251"/>
      <c r="R535" s="251"/>
      <c r="S535" s="251"/>
      <c r="T535" s="25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3" t="s">
        <v>181</v>
      </c>
      <c r="AU535" s="253" t="s">
        <v>84</v>
      </c>
      <c r="AV535" s="14" t="s">
        <v>84</v>
      </c>
      <c r="AW535" s="14" t="s">
        <v>35</v>
      </c>
      <c r="AX535" s="14" t="s">
        <v>74</v>
      </c>
      <c r="AY535" s="253" t="s">
        <v>171</v>
      </c>
    </row>
    <row r="536" s="14" customFormat="1">
      <c r="A536" s="14"/>
      <c r="B536" s="243"/>
      <c r="C536" s="244"/>
      <c r="D536" s="228" t="s">
        <v>181</v>
      </c>
      <c r="E536" s="245" t="s">
        <v>19</v>
      </c>
      <c r="F536" s="246" t="s">
        <v>938</v>
      </c>
      <c r="G536" s="244"/>
      <c r="H536" s="247">
        <v>-7.2720000000000002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3" t="s">
        <v>181</v>
      </c>
      <c r="AU536" s="253" t="s">
        <v>84</v>
      </c>
      <c r="AV536" s="14" t="s">
        <v>84</v>
      </c>
      <c r="AW536" s="14" t="s">
        <v>35</v>
      </c>
      <c r="AX536" s="14" t="s">
        <v>74</v>
      </c>
      <c r="AY536" s="253" t="s">
        <v>171</v>
      </c>
    </row>
    <row r="537" s="16" customFormat="1">
      <c r="A537" s="16"/>
      <c r="B537" s="267"/>
      <c r="C537" s="268"/>
      <c r="D537" s="228" t="s">
        <v>181</v>
      </c>
      <c r="E537" s="269" t="s">
        <v>19</v>
      </c>
      <c r="F537" s="270" t="s">
        <v>415</v>
      </c>
      <c r="G537" s="268"/>
      <c r="H537" s="271">
        <v>339.572</v>
      </c>
      <c r="I537" s="272"/>
      <c r="J537" s="268"/>
      <c r="K537" s="268"/>
      <c r="L537" s="273"/>
      <c r="M537" s="274"/>
      <c r="N537" s="275"/>
      <c r="O537" s="275"/>
      <c r="P537" s="275"/>
      <c r="Q537" s="275"/>
      <c r="R537" s="275"/>
      <c r="S537" s="275"/>
      <c r="T537" s="27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T537" s="277" t="s">
        <v>181</v>
      </c>
      <c r="AU537" s="277" t="s">
        <v>84</v>
      </c>
      <c r="AV537" s="16" t="s">
        <v>105</v>
      </c>
      <c r="AW537" s="16" t="s">
        <v>35</v>
      </c>
      <c r="AX537" s="16" t="s">
        <v>74</v>
      </c>
      <c r="AY537" s="277" t="s">
        <v>171</v>
      </c>
    </row>
    <row r="538" s="13" customFormat="1">
      <c r="A538" s="13"/>
      <c r="B538" s="233"/>
      <c r="C538" s="234"/>
      <c r="D538" s="228" t="s">
        <v>181</v>
      </c>
      <c r="E538" s="235" t="s">
        <v>19</v>
      </c>
      <c r="F538" s="236" t="s">
        <v>731</v>
      </c>
      <c r="G538" s="234"/>
      <c r="H538" s="235" t="s">
        <v>19</v>
      </c>
      <c r="I538" s="237"/>
      <c r="J538" s="234"/>
      <c r="K538" s="234"/>
      <c r="L538" s="238"/>
      <c r="M538" s="239"/>
      <c r="N538" s="240"/>
      <c r="O538" s="240"/>
      <c r="P538" s="240"/>
      <c r="Q538" s="240"/>
      <c r="R538" s="240"/>
      <c r="S538" s="240"/>
      <c r="T538" s="24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2" t="s">
        <v>181</v>
      </c>
      <c r="AU538" s="242" t="s">
        <v>84</v>
      </c>
      <c r="AV538" s="13" t="s">
        <v>82</v>
      </c>
      <c r="AW538" s="13" t="s">
        <v>35</v>
      </c>
      <c r="AX538" s="13" t="s">
        <v>74</v>
      </c>
      <c r="AY538" s="242" t="s">
        <v>171</v>
      </c>
    </row>
    <row r="539" s="14" customFormat="1">
      <c r="A539" s="14"/>
      <c r="B539" s="243"/>
      <c r="C539" s="244"/>
      <c r="D539" s="228" t="s">
        <v>181</v>
      </c>
      <c r="E539" s="245" t="s">
        <v>19</v>
      </c>
      <c r="F539" s="246" t="s">
        <v>939</v>
      </c>
      <c r="G539" s="244"/>
      <c r="H539" s="247">
        <v>155.20099999999999</v>
      </c>
      <c r="I539" s="248"/>
      <c r="J539" s="244"/>
      <c r="K539" s="244"/>
      <c r="L539" s="249"/>
      <c r="M539" s="250"/>
      <c r="N539" s="251"/>
      <c r="O539" s="251"/>
      <c r="P539" s="251"/>
      <c r="Q539" s="251"/>
      <c r="R539" s="251"/>
      <c r="S539" s="251"/>
      <c r="T539" s="25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3" t="s">
        <v>181</v>
      </c>
      <c r="AU539" s="253" t="s">
        <v>84</v>
      </c>
      <c r="AV539" s="14" t="s">
        <v>84</v>
      </c>
      <c r="AW539" s="14" t="s">
        <v>35</v>
      </c>
      <c r="AX539" s="14" t="s">
        <v>74</v>
      </c>
      <c r="AY539" s="253" t="s">
        <v>171</v>
      </c>
    </row>
    <row r="540" s="13" customFormat="1">
      <c r="A540" s="13"/>
      <c r="B540" s="233"/>
      <c r="C540" s="234"/>
      <c r="D540" s="228" t="s">
        <v>181</v>
      </c>
      <c r="E540" s="235" t="s">
        <v>19</v>
      </c>
      <c r="F540" s="236" t="s">
        <v>718</v>
      </c>
      <c r="G540" s="234"/>
      <c r="H540" s="235" t="s">
        <v>19</v>
      </c>
      <c r="I540" s="237"/>
      <c r="J540" s="234"/>
      <c r="K540" s="234"/>
      <c r="L540" s="238"/>
      <c r="M540" s="239"/>
      <c r="N540" s="240"/>
      <c r="O540" s="240"/>
      <c r="P540" s="240"/>
      <c r="Q540" s="240"/>
      <c r="R540" s="240"/>
      <c r="S540" s="240"/>
      <c r="T540" s="24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2" t="s">
        <v>181</v>
      </c>
      <c r="AU540" s="242" t="s">
        <v>84</v>
      </c>
      <c r="AV540" s="13" t="s">
        <v>82</v>
      </c>
      <c r="AW540" s="13" t="s">
        <v>35</v>
      </c>
      <c r="AX540" s="13" t="s">
        <v>74</v>
      </c>
      <c r="AY540" s="242" t="s">
        <v>171</v>
      </c>
    </row>
    <row r="541" s="14" customFormat="1">
      <c r="A541" s="14"/>
      <c r="B541" s="243"/>
      <c r="C541" s="244"/>
      <c r="D541" s="228" t="s">
        <v>181</v>
      </c>
      <c r="E541" s="245" t="s">
        <v>19</v>
      </c>
      <c r="F541" s="246" t="s">
        <v>940</v>
      </c>
      <c r="G541" s="244"/>
      <c r="H541" s="247">
        <v>-10.908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181</v>
      </c>
      <c r="AU541" s="253" t="s">
        <v>84</v>
      </c>
      <c r="AV541" s="14" t="s">
        <v>84</v>
      </c>
      <c r="AW541" s="14" t="s">
        <v>35</v>
      </c>
      <c r="AX541" s="14" t="s">
        <v>74</v>
      </c>
      <c r="AY541" s="253" t="s">
        <v>171</v>
      </c>
    </row>
    <row r="542" s="14" customFormat="1">
      <c r="A542" s="14"/>
      <c r="B542" s="243"/>
      <c r="C542" s="244"/>
      <c r="D542" s="228" t="s">
        <v>181</v>
      </c>
      <c r="E542" s="245" t="s">
        <v>19</v>
      </c>
      <c r="F542" s="246" t="s">
        <v>722</v>
      </c>
      <c r="G542" s="244"/>
      <c r="H542" s="247">
        <v>-2.02</v>
      </c>
      <c r="I542" s="248"/>
      <c r="J542" s="244"/>
      <c r="K542" s="244"/>
      <c r="L542" s="249"/>
      <c r="M542" s="250"/>
      <c r="N542" s="251"/>
      <c r="O542" s="251"/>
      <c r="P542" s="251"/>
      <c r="Q542" s="251"/>
      <c r="R542" s="251"/>
      <c r="S542" s="251"/>
      <c r="T542" s="25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3" t="s">
        <v>181</v>
      </c>
      <c r="AU542" s="253" t="s">
        <v>84</v>
      </c>
      <c r="AV542" s="14" t="s">
        <v>84</v>
      </c>
      <c r="AW542" s="14" t="s">
        <v>35</v>
      </c>
      <c r="AX542" s="14" t="s">
        <v>74</v>
      </c>
      <c r="AY542" s="253" t="s">
        <v>171</v>
      </c>
    </row>
    <row r="543" s="14" customFormat="1">
      <c r="A543" s="14"/>
      <c r="B543" s="243"/>
      <c r="C543" s="244"/>
      <c r="D543" s="228" t="s">
        <v>181</v>
      </c>
      <c r="E543" s="245" t="s">
        <v>19</v>
      </c>
      <c r="F543" s="246" t="s">
        <v>768</v>
      </c>
      <c r="G543" s="244"/>
      <c r="H543" s="247">
        <v>-0.90000000000000002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3" t="s">
        <v>181</v>
      </c>
      <c r="AU543" s="253" t="s">
        <v>84</v>
      </c>
      <c r="AV543" s="14" t="s">
        <v>84</v>
      </c>
      <c r="AW543" s="14" t="s">
        <v>35</v>
      </c>
      <c r="AX543" s="14" t="s">
        <v>74</v>
      </c>
      <c r="AY543" s="253" t="s">
        <v>171</v>
      </c>
    </row>
    <row r="544" s="16" customFormat="1">
      <c r="A544" s="16"/>
      <c r="B544" s="267"/>
      <c r="C544" s="268"/>
      <c r="D544" s="228" t="s">
        <v>181</v>
      </c>
      <c r="E544" s="269" t="s">
        <v>19</v>
      </c>
      <c r="F544" s="270" t="s">
        <v>415</v>
      </c>
      <c r="G544" s="268"/>
      <c r="H544" s="271">
        <v>141.37299999999999</v>
      </c>
      <c r="I544" s="272"/>
      <c r="J544" s="268"/>
      <c r="K544" s="268"/>
      <c r="L544" s="273"/>
      <c r="M544" s="274"/>
      <c r="N544" s="275"/>
      <c r="O544" s="275"/>
      <c r="P544" s="275"/>
      <c r="Q544" s="275"/>
      <c r="R544" s="275"/>
      <c r="S544" s="275"/>
      <c r="T544" s="27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T544" s="277" t="s">
        <v>181</v>
      </c>
      <c r="AU544" s="277" t="s">
        <v>84</v>
      </c>
      <c r="AV544" s="16" t="s">
        <v>105</v>
      </c>
      <c r="AW544" s="16" t="s">
        <v>35</v>
      </c>
      <c r="AX544" s="16" t="s">
        <v>74</v>
      </c>
      <c r="AY544" s="277" t="s">
        <v>171</v>
      </c>
    </row>
    <row r="545" s="15" customFormat="1">
      <c r="A545" s="15"/>
      <c r="B545" s="254"/>
      <c r="C545" s="255"/>
      <c r="D545" s="228" t="s">
        <v>181</v>
      </c>
      <c r="E545" s="256" t="s">
        <v>19</v>
      </c>
      <c r="F545" s="257" t="s">
        <v>184</v>
      </c>
      <c r="G545" s="255"/>
      <c r="H545" s="258">
        <v>480.94499999999999</v>
      </c>
      <c r="I545" s="259"/>
      <c r="J545" s="255"/>
      <c r="K545" s="255"/>
      <c r="L545" s="260"/>
      <c r="M545" s="261"/>
      <c r="N545" s="262"/>
      <c r="O545" s="262"/>
      <c r="P545" s="262"/>
      <c r="Q545" s="262"/>
      <c r="R545" s="262"/>
      <c r="S545" s="262"/>
      <c r="T545" s="263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64" t="s">
        <v>181</v>
      </c>
      <c r="AU545" s="264" t="s">
        <v>84</v>
      </c>
      <c r="AV545" s="15" t="s">
        <v>178</v>
      </c>
      <c r="AW545" s="15" t="s">
        <v>35</v>
      </c>
      <c r="AX545" s="15" t="s">
        <v>82</v>
      </c>
      <c r="AY545" s="264" t="s">
        <v>171</v>
      </c>
    </row>
    <row r="546" s="2" customFormat="1" ht="16.5" customHeight="1">
      <c r="A546" s="40"/>
      <c r="B546" s="41"/>
      <c r="C546" s="215" t="s">
        <v>941</v>
      </c>
      <c r="D546" s="215" t="s">
        <v>174</v>
      </c>
      <c r="E546" s="216" t="s">
        <v>942</v>
      </c>
      <c r="F546" s="217" t="s">
        <v>943</v>
      </c>
      <c r="G546" s="218" t="s">
        <v>177</v>
      </c>
      <c r="H546" s="219">
        <v>75.308999999999998</v>
      </c>
      <c r="I546" s="220"/>
      <c r="J546" s="221">
        <f>ROUND(I546*H546,2)</f>
        <v>0</v>
      </c>
      <c r="K546" s="217" t="s">
        <v>215</v>
      </c>
      <c r="L546" s="46"/>
      <c r="M546" s="222" t="s">
        <v>19</v>
      </c>
      <c r="N546" s="223" t="s">
        <v>45</v>
      </c>
      <c r="O546" s="86"/>
      <c r="P546" s="224">
        <f>O546*H546</f>
        <v>0</v>
      </c>
      <c r="Q546" s="224">
        <v>0.042340000000000003</v>
      </c>
      <c r="R546" s="224">
        <f>Q546*H546</f>
        <v>3.18858306</v>
      </c>
      <c r="S546" s="224">
        <v>0</v>
      </c>
      <c r="T546" s="225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26" t="s">
        <v>178</v>
      </c>
      <c r="AT546" s="226" t="s">
        <v>174</v>
      </c>
      <c r="AU546" s="226" t="s">
        <v>84</v>
      </c>
      <c r="AY546" s="19" t="s">
        <v>171</v>
      </c>
      <c r="BE546" s="227">
        <f>IF(N546="základní",J546,0)</f>
        <v>0</v>
      </c>
      <c r="BF546" s="227">
        <f>IF(N546="snížená",J546,0)</f>
        <v>0</v>
      </c>
      <c r="BG546" s="227">
        <f>IF(N546="zákl. přenesená",J546,0)</f>
        <v>0</v>
      </c>
      <c r="BH546" s="227">
        <f>IF(N546="sníž. přenesená",J546,0)</f>
        <v>0</v>
      </c>
      <c r="BI546" s="227">
        <f>IF(N546="nulová",J546,0)</f>
        <v>0</v>
      </c>
      <c r="BJ546" s="19" t="s">
        <v>82</v>
      </c>
      <c r="BK546" s="227">
        <f>ROUND(I546*H546,2)</f>
        <v>0</v>
      </c>
      <c r="BL546" s="19" t="s">
        <v>178</v>
      </c>
      <c r="BM546" s="226" t="s">
        <v>944</v>
      </c>
    </row>
    <row r="547" s="2" customFormat="1">
      <c r="A547" s="40"/>
      <c r="B547" s="41"/>
      <c r="C547" s="42"/>
      <c r="D547" s="228" t="s">
        <v>180</v>
      </c>
      <c r="E547" s="42"/>
      <c r="F547" s="229" t="s">
        <v>945</v>
      </c>
      <c r="G547" s="42"/>
      <c r="H547" s="42"/>
      <c r="I547" s="230"/>
      <c r="J547" s="42"/>
      <c r="K547" s="42"/>
      <c r="L547" s="46"/>
      <c r="M547" s="231"/>
      <c r="N547" s="232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180</v>
      </c>
      <c r="AU547" s="19" t="s">
        <v>84</v>
      </c>
    </row>
    <row r="548" s="2" customFormat="1">
      <c r="A548" s="40"/>
      <c r="B548" s="41"/>
      <c r="C548" s="42"/>
      <c r="D548" s="265" t="s">
        <v>218</v>
      </c>
      <c r="E548" s="42"/>
      <c r="F548" s="266" t="s">
        <v>946</v>
      </c>
      <c r="G548" s="42"/>
      <c r="H548" s="42"/>
      <c r="I548" s="230"/>
      <c r="J548" s="42"/>
      <c r="K548" s="42"/>
      <c r="L548" s="46"/>
      <c r="M548" s="231"/>
      <c r="N548" s="232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218</v>
      </c>
      <c r="AU548" s="19" t="s">
        <v>84</v>
      </c>
    </row>
    <row r="549" s="13" customFormat="1">
      <c r="A549" s="13"/>
      <c r="B549" s="233"/>
      <c r="C549" s="234"/>
      <c r="D549" s="228" t="s">
        <v>181</v>
      </c>
      <c r="E549" s="235" t="s">
        <v>19</v>
      </c>
      <c r="F549" s="236" t="s">
        <v>716</v>
      </c>
      <c r="G549" s="234"/>
      <c r="H549" s="235" t="s">
        <v>19</v>
      </c>
      <c r="I549" s="237"/>
      <c r="J549" s="234"/>
      <c r="K549" s="234"/>
      <c r="L549" s="238"/>
      <c r="M549" s="239"/>
      <c r="N549" s="240"/>
      <c r="O549" s="240"/>
      <c r="P549" s="240"/>
      <c r="Q549" s="240"/>
      <c r="R549" s="240"/>
      <c r="S549" s="240"/>
      <c r="T549" s="24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2" t="s">
        <v>181</v>
      </c>
      <c r="AU549" s="242" t="s">
        <v>84</v>
      </c>
      <c r="AV549" s="13" t="s">
        <v>82</v>
      </c>
      <c r="AW549" s="13" t="s">
        <v>35</v>
      </c>
      <c r="AX549" s="13" t="s">
        <v>74</v>
      </c>
      <c r="AY549" s="242" t="s">
        <v>171</v>
      </c>
    </row>
    <row r="550" s="14" customFormat="1">
      <c r="A550" s="14"/>
      <c r="B550" s="243"/>
      <c r="C550" s="244"/>
      <c r="D550" s="228" t="s">
        <v>181</v>
      </c>
      <c r="E550" s="245" t="s">
        <v>19</v>
      </c>
      <c r="F550" s="246" t="s">
        <v>947</v>
      </c>
      <c r="G550" s="244"/>
      <c r="H550" s="247">
        <v>5.5620000000000003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3" t="s">
        <v>181</v>
      </c>
      <c r="AU550" s="253" t="s">
        <v>84</v>
      </c>
      <c r="AV550" s="14" t="s">
        <v>84</v>
      </c>
      <c r="AW550" s="14" t="s">
        <v>35</v>
      </c>
      <c r="AX550" s="14" t="s">
        <v>74</v>
      </c>
      <c r="AY550" s="253" t="s">
        <v>171</v>
      </c>
    </row>
    <row r="551" s="13" customFormat="1">
      <c r="A551" s="13"/>
      <c r="B551" s="233"/>
      <c r="C551" s="234"/>
      <c r="D551" s="228" t="s">
        <v>181</v>
      </c>
      <c r="E551" s="235" t="s">
        <v>19</v>
      </c>
      <c r="F551" s="236" t="s">
        <v>731</v>
      </c>
      <c r="G551" s="234"/>
      <c r="H551" s="235" t="s">
        <v>19</v>
      </c>
      <c r="I551" s="237"/>
      <c r="J551" s="234"/>
      <c r="K551" s="234"/>
      <c r="L551" s="238"/>
      <c r="M551" s="239"/>
      <c r="N551" s="240"/>
      <c r="O551" s="240"/>
      <c r="P551" s="240"/>
      <c r="Q551" s="240"/>
      <c r="R551" s="240"/>
      <c r="S551" s="240"/>
      <c r="T551" s="24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2" t="s">
        <v>181</v>
      </c>
      <c r="AU551" s="242" t="s">
        <v>84</v>
      </c>
      <c r="AV551" s="13" t="s">
        <v>82</v>
      </c>
      <c r="AW551" s="13" t="s">
        <v>35</v>
      </c>
      <c r="AX551" s="13" t="s">
        <v>74</v>
      </c>
      <c r="AY551" s="242" t="s">
        <v>171</v>
      </c>
    </row>
    <row r="552" s="14" customFormat="1">
      <c r="A552" s="14"/>
      <c r="B552" s="243"/>
      <c r="C552" s="244"/>
      <c r="D552" s="228" t="s">
        <v>181</v>
      </c>
      <c r="E552" s="245" t="s">
        <v>19</v>
      </c>
      <c r="F552" s="246" t="s">
        <v>948</v>
      </c>
      <c r="G552" s="244"/>
      <c r="H552" s="247">
        <v>35.198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3" t="s">
        <v>181</v>
      </c>
      <c r="AU552" s="253" t="s">
        <v>84</v>
      </c>
      <c r="AV552" s="14" t="s">
        <v>84</v>
      </c>
      <c r="AW552" s="14" t="s">
        <v>35</v>
      </c>
      <c r="AX552" s="14" t="s">
        <v>74</v>
      </c>
      <c r="AY552" s="253" t="s">
        <v>171</v>
      </c>
    </row>
    <row r="553" s="13" customFormat="1">
      <c r="A553" s="13"/>
      <c r="B553" s="233"/>
      <c r="C553" s="234"/>
      <c r="D553" s="228" t="s">
        <v>181</v>
      </c>
      <c r="E553" s="235" t="s">
        <v>19</v>
      </c>
      <c r="F553" s="236" t="s">
        <v>739</v>
      </c>
      <c r="G553" s="234"/>
      <c r="H553" s="235" t="s">
        <v>19</v>
      </c>
      <c r="I553" s="237"/>
      <c r="J553" s="234"/>
      <c r="K553" s="234"/>
      <c r="L553" s="238"/>
      <c r="M553" s="239"/>
      <c r="N553" s="240"/>
      <c r="O553" s="240"/>
      <c r="P553" s="240"/>
      <c r="Q553" s="240"/>
      <c r="R553" s="240"/>
      <c r="S553" s="240"/>
      <c r="T553" s="24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2" t="s">
        <v>181</v>
      </c>
      <c r="AU553" s="242" t="s">
        <v>84</v>
      </c>
      <c r="AV553" s="13" t="s">
        <v>82</v>
      </c>
      <c r="AW553" s="13" t="s">
        <v>35</v>
      </c>
      <c r="AX553" s="13" t="s">
        <v>74</v>
      </c>
      <c r="AY553" s="242" t="s">
        <v>171</v>
      </c>
    </row>
    <row r="554" s="14" customFormat="1">
      <c r="A554" s="14"/>
      <c r="B554" s="243"/>
      <c r="C554" s="244"/>
      <c r="D554" s="228" t="s">
        <v>181</v>
      </c>
      <c r="E554" s="245" t="s">
        <v>19</v>
      </c>
      <c r="F554" s="246" t="s">
        <v>949</v>
      </c>
      <c r="G554" s="244"/>
      <c r="H554" s="247">
        <v>34.548999999999999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181</v>
      </c>
      <c r="AU554" s="253" t="s">
        <v>84</v>
      </c>
      <c r="AV554" s="14" t="s">
        <v>84</v>
      </c>
      <c r="AW554" s="14" t="s">
        <v>35</v>
      </c>
      <c r="AX554" s="14" t="s">
        <v>74</v>
      </c>
      <c r="AY554" s="253" t="s">
        <v>171</v>
      </c>
    </row>
    <row r="555" s="15" customFormat="1">
      <c r="A555" s="15"/>
      <c r="B555" s="254"/>
      <c r="C555" s="255"/>
      <c r="D555" s="228" t="s">
        <v>181</v>
      </c>
      <c r="E555" s="256" t="s">
        <v>19</v>
      </c>
      <c r="F555" s="257" t="s">
        <v>184</v>
      </c>
      <c r="G555" s="255"/>
      <c r="H555" s="258">
        <v>75.308999999999998</v>
      </c>
      <c r="I555" s="259"/>
      <c r="J555" s="255"/>
      <c r="K555" s="255"/>
      <c r="L555" s="260"/>
      <c r="M555" s="261"/>
      <c r="N555" s="262"/>
      <c r="O555" s="262"/>
      <c r="P555" s="262"/>
      <c r="Q555" s="262"/>
      <c r="R555" s="262"/>
      <c r="S555" s="262"/>
      <c r="T555" s="263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4" t="s">
        <v>181</v>
      </c>
      <c r="AU555" s="264" t="s">
        <v>84</v>
      </c>
      <c r="AV555" s="15" t="s">
        <v>178</v>
      </c>
      <c r="AW555" s="15" t="s">
        <v>35</v>
      </c>
      <c r="AX555" s="15" t="s">
        <v>82</v>
      </c>
      <c r="AY555" s="264" t="s">
        <v>171</v>
      </c>
    </row>
    <row r="556" s="2" customFormat="1" ht="16.5" customHeight="1">
      <c r="A556" s="40"/>
      <c r="B556" s="41"/>
      <c r="C556" s="215" t="s">
        <v>761</v>
      </c>
      <c r="D556" s="215" t="s">
        <v>174</v>
      </c>
      <c r="E556" s="216" t="s">
        <v>950</v>
      </c>
      <c r="F556" s="217" t="s">
        <v>951</v>
      </c>
      <c r="G556" s="218" t="s">
        <v>177</v>
      </c>
      <c r="H556" s="219">
        <v>58.503999999999998</v>
      </c>
      <c r="I556" s="220"/>
      <c r="J556" s="221">
        <f>ROUND(I556*H556,2)</f>
        <v>0</v>
      </c>
      <c r="K556" s="217" t="s">
        <v>215</v>
      </c>
      <c r="L556" s="46"/>
      <c r="M556" s="222" t="s">
        <v>19</v>
      </c>
      <c r="N556" s="223" t="s">
        <v>45</v>
      </c>
      <c r="O556" s="86"/>
      <c r="P556" s="224">
        <f>O556*H556</f>
        <v>0</v>
      </c>
      <c r="Q556" s="224">
        <v>0.058970000000000002</v>
      </c>
      <c r="R556" s="224">
        <f>Q556*H556</f>
        <v>3.44998088</v>
      </c>
      <c r="S556" s="224">
        <v>0</v>
      </c>
      <c r="T556" s="225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6" t="s">
        <v>178</v>
      </c>
      <c r="AT556" s="226" t="s">
        <v>174</v>
      </c>
      <c r="AU556" s="226" t="s">
        <v>84</v>
      </c>
      <c r="AY556" s="19" t="s">
        <v>171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19" t="s">
        <v>82</v>
      </c>
      <c r="BK556" s="227">
        <f>ROUND(I556*H556,2)</f>
        <v>0</v>
      </c>
      <c r="BL556" s="19" t="s">
        <v>178</v>
      </c>
      <c r="BM556" s="226" t="s">
        <v>952</v>
      </c>
    </row>
    <row r="557" s="2" customFormat="1">
      <c r="A557" s="40"/>
      <c r="B557" s="41"/>
      <c r="C557" s="42"/>
      <c r="D557" s="228" t="s">
        <v>180</v>
      </c>
      <c r="E557" s="42"/>
      <c r="F557" s="229" t="s">
        <v>953</v>
      </c>
      <c r="G557" s="42"/>
      <c r="H557" s="42"/>
      <c r="I557" s="230"/>
      <c r="J557" s="42"/>
      <c r="K557" s="42"/>
      <c r="L557" s="46"/>
      <c r="M557" s="231"/>
      <c r="N557" s="232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180</v>
      </c>
      <c r="AU557" s="19" t="s">
        <v>84</v>
      </c>
    </row>
    <row r="558" s="2" customFormat="1">
      <c r="A558" s="40"/>
      <c r="B558" s="41"/>
      <c r="C558" s="42"/>
      <c r="D558" s="265" t="s">
        <v>218</v>
      </c>
      <c r="E558" s="42"/>
      <c r="F558" s="266" t="s">
        <v>954</v>
      </c>
      <c r="G558" s="42"/>
      <c r="H558" s="42"/>
      <c r="I558" s="230"/>
      <c r="J558" s="42"/>
      <c r="K558" s="42"/>
      <c r="L558" s="46"/>
      <c r="M558" s="231"/>
      <c r="N558" s="232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218</v>
      </c>
      <c r="AU558" s="19" t="s">
        <v>84</v>
      </c>
    </row>
    <row r="559" s="13" customFormat="1">
      <c r="A559" s="13"/>
      <c r="B559" s="233"/>
      <c r="C559" s="234"/>
      <c r="D559" s="228" t="s">
        <v>181</v>
      </c>
      <c r="E559" s="235" t="s">
        <v>19</v>
      </c>
      <c r="F559" s="236" t="s">
        <v>716</v>
      </c>
      <c r="G559" s="234"/>
      <c r="H559" s="235" t="s">
        <v>19</v>
      </c>
      <c r="I559" s="237"/>
      <c r="J559" s="234"/>
      <c r="K559" s="234"/>
      <c r="L559" s="238"/>
      <c r="M559" s="239"/>
      <c r="N559" s="240"/>
      <c r="O559" s="240"/>
      <c r="P559" s="240"/>
      <c r="Q559" s="240"/>
      <c r="R559" s="240"/>
      <c r="S559" s="240"/>
      <c r="T559" s="24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2" t="s">
        <v>181</v>
      </c>
      <c r="AU559" s="242" t="s">
        <v>84</v>
      </c>
      <c r="AV559" s="13" t="s">
        <v>82</v>
      </c>
      <c r="AW559" s="13" t="s">
        <v>35</v>
      </c>
      <c r="AX559" s="13" t="s">
        <v>74</v>
      </c>
      <c r="AY559" s="242" t="s">
        <v>171</v>
      </c>
    </row>
    <row r="560" s="14" customFormat="1">
      <c r="A560" s="14"/>
      <c r="B560" s="243"/>
      <c r="C560" s="244"/>
      <c r="D560" s="228" t="s">
        <v>181</v>
      </c>
      <c r="E560" s="245" t="s">
        <v>19</v>
      </c>
      <c r="F560" s="246" t="s">
        <v>955</v>
      </c>
      <c r="G560" s="244"/>
      <c r="H560" s="247">
        <v>19.707999999999998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181</v>
      </c>
      <c r="AU560" s="253" t="s">
        <v>84</v>
      </c>
      <c r="AV560" s="14" t="s">
        <v>84</v>
      </c>
      <c r="AW560" s="14" t="s">
        <v>35</v>
      </c>
      <c r="AX560" s="14" t="s">
        <v>74</v>
      </c>
      <c r="AY560" s="253" t="s">
        <v>171</v>
      </c>
    </row>
    <row r="561" s="13" customFormat="1">
      <c r="A561" s="13"/>
      <c r="B561" s="233"/>
      <c r="C561" s="234"/>
      <c r="D561" s="228" t="s">
        <v>181</v>
      </c>
      <c r="E561" s="235" t="s">
        <v>19</v>
      </c>
      <c r="F561" s="236" t="s">
        <v>731</v>
      </c>
      <c r="G561" s="234"/>
      <c r="H561" s="235" t="s">
        <v>19</v>
      </c>
      <c r="I561" s="237"/>
      <c r="J561" s="234"/>
      <c r="K561" s="234"/>
      <c r="L561" s="238"/>
      <c r="M561" s="239"/>
      <c r="N561" s="240"/>
      <c r="O561" s="240"/>
      <c r="P561" s="240"/>
      <c r="Q561" s="240"/>
      <c r="R561" s="240"/>
      <c r="S561" s="240"/>
      <c r="T561" s="24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2" t="s">
        <v>181</v>
      </c>
      <c r="AU561" s="242" t="s">
        <v>84</v>
      </c>
      <c r="AV561" s="13" t="s">
        <v>82</v>
      </c>
      <c r="AW561" s="13" t="s">
        <v>35</v>
      </c>
      <c r="AX561" s="13" t="s">
        <v>74</v>
      </c>
      <c r="AY561" s="242" t="s">
        <v>171</v>
      </c>
    </row>
    <row r="562" s="14" customFormat="1">
      <c r="A562" s="14"/>
      <c r="B562" s="243"/>
      <c r="C562" s="244"/>
      <c r="D562" s="228" t="s">
        <v>181</v>
      </c>
      <c r="E562" s="245" t="s">
        <v>19</v>
      </c>
      <c r="F562" s="246" t="s">
        <v>956</v>
      </c>
      <c r="G562" s="244"/>
      <c r="H562" s="247">
        <v>19.338000000000001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3" t="s">
        <v>181</v>
      </c>
      <c r="AU562" s="253" t="s">
        <v>84</v>
      </c>
      <c r="AV562" s="14" t="s">
        <v>84</v>
      </c>
      <c r="AW562" s="14" t="s">
        <v>35</v>
      </c>
      <c r="AX562" s="14" t="s">
        <v>74</v>
      </c>
      <c r="AY562" s="253" t="s">
        <v>171</v>
      </c>
    </row>
    <row r="563" s="13" customFormat="1">
      <c r="A563" s="13"/>
      <c r="B563" s="233"/>
      <c r="C563" s="234"/>
      <c r="D563" s="228" t="s">
        <v>181</v>
      </c>
      <c r="E563" s="235" t="s">
        <v>19</v>
      </c>
      <c r="F563" s="236" t="s">
        <v>739</v>
      </c>
      <c r="G563" s="234"/>
      <c r="H563" s="235" t="s">
        <v>19</v>
      </c>
      <c r="I563" s="237"/>
      <c r="J563" s="234"/>
      <c r="K563" s="234"/>
      <c r="L563" s="238"/>
      <c r="M563" s="239"/>
      <c r="N563" s="240"/>
      <c r="O563" s="240"/>
      <c r="P563" s="240"/>
      <c r="Q563" s="240"/>
      <c r="R563" s="240"/>
      <c r="S563" s="240"/>
      <c r="T563" s="24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2" t="s">
        <v>181</v>
      </c>
      <c r="AU563" s="242" t="s">
        <v>84</v>
      </c>
      <c r="AV563" s="13" t="s">
        <v>82</v>
      </c>
      <c r="AW563" s="13" t="s">
        <v>35</v>
      </c>
      <c r="AX563" s="13" t="s">
        <v>74</v>
      </c>
      <c r="AY563" s="242" t="s">
        <v>171</v>
      </c>
    </row>
    <row r="564" s="14" customFormat="1">
      <c r="A564" s="14"/>
      <c r="B564" s="243"/>
      <c r="C564" s="244"/>
      <c r="D564" s="228" t="s">
        <v>181</v>
      </c>
      <c r="E564" s="245" t="s">
        <v>19</v>
      </c>
      <c r="F564" s="246" t="s">
        <v>957</v>
      </c>
      <c r="G564" s="244"/>
      <c r="H564" s="247">
        <v>19.457999999999998</v>
      </c>
      <c r="I564" s="248"/>
      <c r="J564" s="244"/>
      <c r="K564" s="244"/>
      <c r="L564" s="249"/>
      <c r="M564" s="250"/>
      <c r="N564" s="251"/>
      <c r="O564" s="251"/>
      <c r="P564" s="251"/>
      <c r="Q564" s="251"/>
      <c r="R564" s="251"/>
      <c r="S564" s="251"/>
      <c r="T564" s="25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3" t="s">
        <v>181</v>
      </c>
      <c r="AU564" s="253" t="s">
        <v>84</v>
      </c>
      <c r="AV564" s="14" t="s">
        <v>84</v>
      </c>
      <c r="AW564" s="14" t="s">
        <v>35</v>
      </c>
      <c r="AX564" s="14" t="s">
        <v>74</v>
      </c>
      <c r="AY564" s="253" t="s">
        <v>171</v>
      </c>
    </row>
    <row r="565" s="15" customFormat="1">
      <c r="A565" s="15"/>
      <c r="B565" s="254"/>
      <c r="C565" s="255"/>
      <c r="D565" s="228" t="s">
        <v>181</v>
      </c>
      <c r="E565" s="256" t="s">
        <v>19</v>
      </c>
      <c r="F565" s="257" t="s">
        <v>184</v>
      </c>
      <c r="G565" s="255"/>
      <c r="H565" s="258">
        <v>58.503999999999998</v>
      </c>
      <c r="I565" s="259"/>
      <c r="J565" s="255"/>
      <c r="K565" s="255"/>
      <c r="L565" s="260"/>
      <c r="M565" s="261"/>
      <c r="N565" s="262"/>
      <c r="O565" s="262"/>
      <c r="P565" s="262"/>
      <c r="Q565" s="262"/>
      <c r="R565" s="262"/>
      <c r="S565" s="262"/>
      <c r="T565" s="263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64" t="s">
        <v>181</v>
      </c>
      <c r="AU565" s="264" t="s">
        <v>84</v>
      </c>
      <c r="AV565" s="15" t="s">
        <v>178</v>
      </c>
      <c r="AW565" s="15" t="s">
        <v>35</v>
      </c>
      <c r="AX565" s="15" t="s">
        <v>82</v>
      </c>
      <c r="AY565" s="264" t="s">
        <v>171</v>
      </c>
    </row>
    <row r="566" s="2" customFormat="1" ht="24.15" customHeight="1">
      <c r="A566" s="40"/>
      <c r="B566" s="41"/>
      <c r="C566" s="215" t="s">
        <v>958</v>
      </c>
      <c r="D566" s="215" t="s">
        <v>174</v>
      </c>
      <c r="E566" s="216" t="s">
        <v>959</v>
      </c>
      <c r="F566" s="217" t="s">
        <v>960</v>
      </c>
      <c r="G566" s="218" t="s">
        <v>292</v>
      </c>
      <c r="H566" s="219">
        <v>13.5</v>
      </c>
      <c r="I566" s="220"/>
      <c r="J566" s="221">
        <f>ROUND(I566*H566,2)</f>
        <v>0</v>
      </c>
      <c r="K566" s="217" t="s">
        <v>19</v>
      </c>
      <c r="L566" s="46"/>
      <c r="M566" s="222" t="s">
        <v>19</v>
      </c>
      <c r="N566" s="223" t="s">
        <v>45</v>
      </c>
      <c r="O566" s="86"/>
      <c r="P566" s="224">
        <f>O566*H566</f>
        <v>0</v>
      </c>
      <c r="Q566" s="224">
        <v>0.01737</v>
      </c>
      <c r="R566" s="224">
        <f>Q566*H566</f>
        <v>0.23449500000000001</v>
      </c>
      <c r="S566" s="224">
        <v>0</v>
      </c>
      <c r="T566" s="225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26" t="s">
        <v>178</v>
      </c>
      <c r="AT566" s="226" t="s">
        <v>174</v>
      </c>
      <c r="AU566" s="226" t="s">
        <v>84</v>
      </c>
      <c r="AY566" s="19" t="s">
        <v>171</v>
      </c>
      <c r="BE566" s="227">
        <f>IF(N566="základní",J566,0)</f>
        <v>0</v>
      </c>
      <c r="BF566" s="227">
        <f>IF(N566="snížená",J566,0)</f>
        <v>0</v>
      </c>
      <c r="BG566" s="227">
        <f>IF(N566="zákl. přenesená",J566,0)</f>
        <v>0</v>
      </c>
      <c r="BH566" s="227">
        <f>IF(N566="sníž. přenesená",J566,0)</f>
        <v>0</v>
      </c>
      <c r="BI566" s="227">
        <f>IF(N566="nulová",J566,0)</f>
        <v>0</v>
      </c>
      <c r="BJ566" s="19" t="s">
        <v>82</v>
      </c>
      <c r="BK566" s="227">
        <f>ROUND(I566*H566,2)</f>
        <v>0</v>
      </c>
      <c r="BL566" s="19" t="s">
        <v>178</v>
      </c>
      <c r="BM566" s="226" t="s">
        <v>961</v>
      </c>
    </row>
    <row r="567" s="2" customFormat="1">
      <c r="A567" s="40"/>
      <c r="B567" s="41"/>
      <c r="C567" s="42"/>
      <c r="D567" s="228" t="s">
        <v>180</v>
      </c>
      <c r="E567" s="42"/>
      <c r="F567" s="229" t="s">
        <v>960</v>
      </c>
      <c r="G567" s="42"/>
      <c r="H567" s="42"/>
      <c r="I567" s="230"/>
      <c r="J567" s="42"/>
      <c r="K567" s="42"/>
      <c r="L567" s="46"/>
      <c r="M567" s="231"/>
      <c r="N567" s="232"/>
      <c r="O567" s="86"/>
      <c r="P567" s="86"/>
      <c r="Q567" s="86"/>
      <c r="R567" s="86"/>
      <c r="S567" s="86"/>
      <c r="T567" s="87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180</v>
      </c>
      <c r="AU567" s="19" t="s">
        <v>84</v>
      </c>
    </row>
    <row r="568" s="2" customFormat="1">
      <c r="A568" s="40"/>
      <c r="B568" s="41"/>
      <c r="C568" s="42"/>
      <c r="D568" s="228" t="s">
        <v>478</v>
      </c>
      <c r="E568" s="42"/>
      <c r="F568" s="278" t="s">
        <v>962</v>
      </c>
      <c r="G568" s="42"/>
      <c r="H568" s="42"/>
      <c r="I568" s="230"/>
      <c r="J568" s="42"/>
      <c r="K568" s="42"/>
      <c r="L568" s="46"/>
      <c r="M568" s="231"/>
      <c r="N568" s="232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478</v>
      </c>
      <c r="AU568" s="19" t="s">
        <v>84</v>
      </c>
    </row>
    <row r="569" s="2" customFormat="1" ht="16.5" customHeight="1">
      <c r="A569" s="40"/>
      <c r="B569" s="41"/>
      <c r="C569" s="215" t="s">
        <v>963</v>
      </c>
      <c r="D569" s="215" t="s">
        <v>174</v>
      </c>
      <c r="E569" s="216" t="s">
        <v>964</v>
      </c>
      <c r="F569" s="217" t="s">
        <v>965</v>
      </c>
      <c r="G569" s="218" t="s">
        <v>500</v>
      </c>
      <c r="H569" s="219">
        <v>2</v>
      </c>
      <c r="I569" s="220"/>
      <c r="J569" s="221">
        <f>ROUND(I569*H569,2)</f>
        <v>0</v>
      </c>
      <c r="K569" s="217" t="s">
        <v>19</v>
      </c>
      <c r="L569" s="46"/>
      <c r="M569" s="222" t="s">
        <v>19</v>
      </c>
      <c r="N569" s="223" t="s">
        <v>45</v>
      </c>
      <c r="O569" s="86"/>
      <c r="P569" s="224">
        <f>O569*H569</f>
        <v>0</v>
      </c>
      <c r="Q569" s="224">
        <v>0</v>
      </c>
      <c r="R569" s="224">
        <f>Q569*H569</f>
        <v>0</v>
      </c>
      <c r="S569" s="224">
        <v>0</v>
      </c>
      <c r="T569" s="225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6" t="s">
        <v>178</v>
      </c>
      <c r="AT569" s="226" t="s">
        <v>174</v>
      </c>
      <c r="AU569" s="226" t="s">
        <v>84</v>
      </c>
      <c r="AY569" s="19" t="s">
        <v>171</v>
      </c>
      <c r="BE569" s="227">
        <f>IF(N569="základní",J569,0)</f>
        <v>0</v>
      </c>
      <c r="BF569" s="227">
        <f>IF(N569="snížená",J569,0)</f>
        <v>0</v>
      </c>
      <c r="BG569" s="227">
        <f>IF(N569="zákl. přenesená",J569,0)</f>
        <v>0</v>
      </c>
      <c r="BH569" s="227">
        <f>IF(N569="sníž. přenesená",J569,0)</f>
        <v>0</v>
      </c>
      <c r="BI569" s="227">
        <f>IF(N569="nulová",J569,0)</f>
        <v>0</v>
      </c>
      <c r="BJ569" s="19" t="s">
        <v>82</v>
      </c>
      <c r="BK569" s="227">
        <f>ROUND(I569*H569,2)</f>
        <v>0</v>
      </c>
      <c r="BL569" s="19" t="s">
        <v>178</v>
      </c>
      <c r="BM569" s="226" t="s">
        <v>966</v>
      </c>
    </row>
    <row r="570" s="2" customFormat="1">
      <c r="A570" s="40"/>
      <c r="B570" s="41"/>
      <c r="C570" s="42"/>
      <c r="D570" s="228" t="s">
        <v>180</v>
      </c>
      <c r="E570" s="42"/>
      <c r="F570" s="229" t="s">
        <v>965</v>
      </c>
      <c r="G570" s="42"/>
      <c r="H570" s="42"/>
      <c r="I570" s="230"/>
      <c r="J570" s="42"/>
      <c r="K570" s="42"/>
      <c r="L570" s="46"/>
      <c r="M570" s="231"/>
      <c r="N570" s="232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180</v>
      </c>
      <c r="AU570" s="19" t="s">
        <v>84</v>
      </c>
    </row>
    <row r="571" s="12" customFormat="1" ht="22.8" customHeight="1">
      <c r="A571" s="12"/>
      <c r="B571" s="199"/>
      <c r="C571" s="200"/>
      <c r="D571" s="201" t="s">
        <v>73</v>
      </c>
      <c r="E571" s="213" t="s">
        <v>178</v>
      </c>
      <c r="F571" s="213" t="s">
        <v>967</v>
      </c>
      <c r="G571" s="200"/>
      <c r="H571" s="200"/>
      <c r="I571" s="203"/>
      <c r="J571" s="214">
        <f>BK571</f>
        <v>0</v>
      </c>
      <c r="K571" s="200"/>
      <c r="L571" s="205"/>
      <c r="M571" s="206"/>
      <c r="N571" s="207"/>
      <c r="O571" s="207"/>
      <c r="P571" s="208">
        <f>SUM(P572:P729)</f>
        <v>0</v>
      </c>
      <c r="Q571" s="207"/>
      <c r="R571" s="208">
        <f>SUM(R572:R729)</f>
        <v>165.63087626704001</v>
      </c>
      <c r="S571" s="207"/>
      <c r="T571" s="209">
        <f>SUM(T572:T729)</f>
        <v>0</v>
      </c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R571" s="210" t="s">
        <v>82</v>
      </c>
      <c r="AT571" s="211" t="s">
        <v>73</v>
      </c>
      <c r="AU571" s="211" t="s">
        <v>82</v>
      </c>
      <c r="AY571" s="210" t="s">
        <v>171</v>
      </c>
      <c r="BK571" s="212">
        <f>SUM(BK572:BK729)</f>
        <v>0</v>
      </c>
    </row>
    <row r="572" s="2" customFormat="1" ht="16.5" customHeight="1">
      <c r="A572" s="40"/>
      <c r="B572" s="41"/>
      <c r="C572" s="215" t="s">
        <v>968</v>
      </c>
      <c r="D572" s="215" t="s">
        <v>174</v>
      </c>
      <c r="E572" s="216" t="s">
        <v>969</v>
      </c>
      <c r="F572" s="217" t="s">
        <v>970</v>
      </c>
      <c r="G572" s="218" t="s">
        <v>971</v>
      </c>
      <c r="H572" s="219">
        <v>2</v>
      </c>
      <c r="I572" s="220"/>
      <c r="J572" s="221">
        <f>ROUND(I572*H572,2)</f>
        <v>0</v>
      </c>
      <c r="K572" s="217" t="s">
        <v>19</v>
      </c>
      <c r="L572" s="46"/>
      <c r="M572" s="222" t="s">
        <v>19</v>
      </c>
      <c r="N572" s="223" t="s">
        <v>45</v>
      </c>
      <c r="O572" s="86"/>
      <c r="P572" s="224">
        <f>O572*H572</f>
        <v>0</v>
      </c>
      <c r="Q572" s="224">
        <v>0</v>
      </c>
      <c r="R572" s="224">
        <f>Q572*H572</f>
        <v>0</v>
      </c>
      <c r="S572" s="224">
        <v>0</v>
      </c>
      <c r="T572" s="225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26" t="s">
        <v>178</v>
      </c>
      <c r="AT572" s="226" t="s">
        <v>174</v>
      </c>
      <c r="AU572" s="226" t="s">
        <v>84</v>
      </c>
      <c r="AY572" s="19" t="s">
        <v>171</v>
      </c>
      <c r="BE572" s="227">
        <f>IF(N572="základní",J572,0)</f>
        <v>0</v>
      </c>
      <c r="BF572" s="227">
        <f>IF(N572="snížená",J572,0)</f>
        <v>0</v>
      </c>
      <c r="BG572" s="227">
        <f>IF(N572="zákl. přenesená",J572,0)</f>
        <v>0</v>
      </c>
      <c r="BH572" s="227">
        <f>IF(N572="sníž. přenesená",J572,0)</f>
        <v>0</v>
      </c>
      <c r="BI572" s="227">
        <f>IF(N572="nulová",J572,0)</f>
        <v>0</v>
      </c>
      <c r="BJ572" s="19" t="s">
        <v>82</v>
      </c>
      <c r="BK572" s="227">
        <f>ROUND(I572*H572,2)</f>
        <v>0</v>
      </c>
      <c r="BL572" s="19" t="s">
        <v>178</v>
      </c>
      <c r="BM572" s="226" t="s">
        <v>972</v>
      </c>
    </row>
    <row r="573" s="2" customFormat="1">
      <c r="A573" s="40"/>
      <c r="B573" s="41"/>
      <c r="C573" s="42"/>
      <c r="D573" s="228" t="s">
        <v>180</v>
      </c>
      <c r="E573" s="42"/>
      <c r="F573" s="229" t="s">
        <v>970</v>
      </c>
      <c r="G573" s="42"/>
      <c r="H573" s="42"/>
      <c r="I573" s="230"/>
      <c r="J573" s="42"/>
      <c r="K573" s="42"/>
      <c r="L573" s="46"/>
      <c r="M573" s="231"/>
      <c r="N573" s="232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180</v>
      </c>
      <c r="AU573" s="19" t="s">
        <v>84</v>
      </c>
    </row>
    <row r="574" s="2" customFormat="1" ht="16.5" customHeight="1">
      <c r="A574" s="40"/>
      <c r="B574" s="41"/>
      <c r="C574" s="215" t="s">
        <v>774</v>
      </c>
      <c r="D574" s="215" t="s">
        <v>174</v>
      </c>
      <c r="E574" s="216" t="s">
        <v>973</v>
      </c>
      <c r="F574" s="217" t="s">
        <v>974</v>
      </c>
      <c r="G574" s="218" t="s">
        <v>177</v>
      </c>
      <c r="H574" s="219">
        <v>1484.7950000000001</v>
      </c>
      <c r="I574" s="220"/>
      <c r="J574" s="221">
        <f>ROUND(I574*H574,2)</f>
        <v>0</v>
      </c>
      <c r="K574" s="217" t="s">
        <v>19</v>
      </c>
      <c r="L574" s="46"/>
      <c r="M574" s="222" t="s">
        <v>19</v>
      </c>
      <c r="N574" s="223" t="s">
        <v>45</v>
      </c>
      <c r="O574" s="86"/>
      <c r="P574" s="224">
        <f>O574*H574</f>
        <v>0</v>
      </c>
      <c r="Q574" s="224">
        <v>0</v>
      </c>
      <c r="R574" s="224">
        <f>Q574*H574</f>
        <v>0</v>
      </c>
      <c r="S574" s="224">
        <v>0</v>
      </c>
      <c r="T574" s="225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6" t="s">
        <v>178</v>
      </c>
      <c r="AT574" s="226" t="s">
        <v>174</v>
      </c>
      <c r="AU574" s="226" t="s">
        <v>84</v>
      </c>
      <c r="AY574" s="19" t="s">
        <v>171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19" t="s">
        <v>82</v>
      </c>
      <c r="BK574" s="227">
        <f>ROUND(I574*H574,2)</f>
        <v>0</v>
      </c>
      <c r="BL574" s="19" t="s">
        <v>178</v>
      </c>
      <c r="BM574" s="226" t="s">
        <v>975</v>
      </c>
    </row>
    <row r="575" s="2" customFormat="1">
      <c r="A575" s="40"/>
      <c r="B575" s="41"/>
      <c r="C575" s="42"/>
      <c r="D575" s="228" t="s">
        <v>180</v>
      </c>
      <c r="E575" s="42"/>
      <c r="F575" s="229" t="s">
        <v>976</v>
      </c>
      <c r="G575" s="42"/>
      <c r="H575" s="42"/>
      <c r="I575" s="230"/>
      <c r="J575" s="42"/>
      <c r="K575" s="42"/>
      <c r="L575" s="46"/>
      <c r="M575" s="231"/>
      <c r="N575" s="232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180</v>
      </c>
      <c r="AU575" s="19" t="s">
        <v>84</v>
      </c>
    </row>
    <row r="576" s="2" customFormat="1">
      <c r="A576" s="40"/>
      <c r="B576" s="41"/>
      <c r="C576" s="42"/>
      <c r="D576" s="228" t="s">
        <v>478</v>
      </c>
      <c r="E576" s="42"/>
      <c r="F576" s="278" t="s">
        <v>977</v>
      </c>
      <c r="G576" s="42"/>
      <c r="H576" s="42"/>
      <c r="I576" s="230"/>
      <c r="J576" s="42"/>
      <c r="K576" s="42"/>
      <c r="L576" s="46"/>
      <c r="M576" s="231"/>
      <c r="N576" s="232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478</v>
      </c>
      <c r="AU576" s="19" t="s">
        <v>84</v>
      </c>
    </row>
    <row r="577" s="13" customFormat="1">
      <c r="A577" s="13"/>
      <c r="B577" s="233"/>
      <c r="C577" s="234"/>
      <c r="D577" s="228" t="s">
        <v>181</v>
      </c>
      <c r="E577" s="235" t="s">
        <v>19</v>
      </c>
      <c r="F577" s="236" t="s">
        <v>978</v>
      </c>
      <c r="G577" s="234"/>
      <c r="H577" s="235" t="s">
        <v>19</v>
      </c>
      <c r="I577" s="237"/>
      <c r="J577" s="234"/>
      <c r="K577" s="234"/>
      <c r="L577" s="238"/>
      <c r="M577" s="239"/>
      <c r="N577" s="240"/>
      <c r="O577" s="240"/>
      <c r="P577" s="240"/>
      <c r="Q577" s="240"/>
      <c r="R577" s="240"/>
      <c r="S577" s="240"/>
      <c r="T577" s="24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2" t="s">
        <v>181</v>
      </c>
      <c r="AU577" s="242" t="s">
        <v>84</v>
      </c>
      <c r="AV577" s="13" t="s">
        <v>82</v>
      </c>
      <c r="AW577" s="13" t="s">
        <v>35</v>
      </c>
      <c r="AX577" s="13" t="s">
        <v>74</v>
      </c>
      <c r="AY577" s="242" t="s">
        <v>171</v>
      </c>
    </row>
    <row r="578" s="14" customFormat="1">
      <c r="A578" s="14"/>
      <c r="B578" s="243"/>
      <c r="C578" s="244"/>
      <c r="D578" s="228" t="s">
        <v>181</v>
      </c>
      <c r="E578" s="245" t="s">
        <v>19</v>
      </c>
      <c r="F578" s="246" t="s">
        <v>979</v>
      </c>
      <c r="G578" s="244"/>
      <c r="H578" s="247">
        <v>472.50900000000001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3" t="s">
        <v>181</v>
      </c>
      <c r="AU578" s="253" t="s">
        <v>84</v>
      </c>
      <c r="AV578" s="14" t="s">
        <v>84</v>
      </c>
      <c r="AW578" s="14" t="s">
        <v>35</v>
      </c>
      <c r="AX578" s="14" t="s">
        <v>74</v>
      </c>
      <c r="AY578" s="253" t="s">
        <v>171</v>
      </c>
    </row>
    <row r="579" s="13" customFormat="1">
      <c r="A579" s="13"/>
      <c r="B579" s="233"/>
      <c r="C579" s="234"/>
      <c r="D579" s="228" t="s">
        <v>181</v>
      </c>
      <c r="E579" s="235" t="s">
        <v>19</v>
      </c>
      <c r="F579" s="236" t="s">
        <v>980</v>
      </c>
      <c r="G579" s="234"/>
      <c r="H579" s="235" t="s">
        <v>19</v>
      </c>
      <c r="I579" s="237"/>
      <c r="J579" s="234"/>
      <c r="K579" s="234"/>
      <c r="L579" s="238"/>
      <c r="M579" s="239"/>
      <c r="N579" s="240"/>
      <c r="O579" s="240"/>
      <c r="P579" s="240"/>
      <c r="Q579" s="240"/>
      <c r="R579" s="240"/>
      <c r="S579" s="240"/>
      <c r="T579" s="24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2" t="s">
        <v>181</v>
      </c>
      <c r="AU579" s="242" t="s">
        <v>84</v>
      </c>
      <c r="AV579" s="13" t="s">
        <v>82</v>
      </c>
      <c r="AW579" s="13" t="s">
        <v>35</v>
      </c>
      <c r="AX579" s="13" t="s">
        <v>74</v>
      </c>
      <c r="AY579" s="242" t="s">
        <v>171</v>
      </c>
    </row>
    <row r="580" s="14" customFormat="1">
      <c r="A580" s="14"/>
      <c r="B580" s="243"/>
      <c r="C580" s="244"/>
      <c r="D580" s="228" t="s">
        <v>181</v>
      </c>
      <c r="E580" s="245" t="s">
        <v>19</v>
      </c>
      <c r="F580" s="246" t="s">
        <v>981</v>
      </c>
      <c r="G580" s="244"/>
      <c r="H580" s="247">
        <v>504.52199999999999</v>
      </c>
      <c r="I580" s="248"/>
      <c r="J580" s="244"/>
      <c r="K580" s="244"/>
      <c r="L580" s="249"/>
      <c r="M580" s="250"/>
      <c r="N580" s="251"/>
      <c r="O580" s="251"/>
      <c r="P580" s="251"/>
      <c r="Q580" s="251"/>
      <c r="R580" s="251"/>
      <c r="S580" s="251"/>
      <c r="T580" s="25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3" t="s">
        <v>181</v>
      </c>
      <c r="AU580" s="253" t="s">
        <v>84</v>
      </c>
      <c r="AV580" s="14" t="s">
        <v>84</v>
      </c>
      <c r="AW580" s="14" t="s">
        <v>35</v>
      </c>
      <c r="AX580" s="14" t="s">
        <v>74</v>
      </c>
      <c r="AY580" s="253" t="s">
        <v>171</v>
      </c>
    </row>
    <row r="581" s="13" customFormat="1">
      <c r="A581" s="13"/>
      <c r="B581" s="233"/>
      <c r="C581" s="234"/>
      <c r="D581" s="228" t="s">
        <v>181</v>
      </c>
      <c r="E581" s="235" t="s">
        <v>19</v>
      </c>
      <c r="F581" s="236" t="s">
        <v>982</v>
      </c>
      <c r="G581" s="234"/>
      <c r="H581" s="235" t="s">
        <v>19</v>
      </c>
      <c r="I581" s="237"/>
      <c r="J581" s="234"/>
      <c r="K581" s="234"/>
      <c r="L581" s="238"/>
      <c r="M581" s="239"/>
      <c r="N581" s="240"/>
      <c r="O581" s="240"/>
      <c r="P581" s="240"/>
      <c r="Q581" s="240"/>
      <c r="R581" s="240"/>
      <c r="S581" s="240"/>
      <c r="T581" s="24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2" t="s">
        <v>181</v>
      </c>
      <c r="AU581" s="242" t="s">
        <v>84</v>
      </c>
      <c r="AV581" s="13" t="s">
        <v>82</v>
      </c>
      <c r="AW581" s="13" t="s">
        <v>35</v>
      </c>
      <c r="AX581" s="13" t="s">
        <v>74</v>
      </c>
      <c r="AY581" s="242" t="s">
        <v>171</v>
      </c>
    </row>
    <row r="582" s="14" customFormat="1">
      <c r="A582" s="14"/>
      <c r="B582" s="243"/>
      <c r="C582" s="244"/>
      <c r="D582" s="228" t="s">
        <v>181</v>
      </c>
      <c r="E582" s="245" t="s">
        <v>19</v>
      </c>
      <c r="F582" s="246" t="s">
        <v>983</v>
      </c>
      <c r="G582" s="244"/>
      <c r="H582" s="247">
        <v>503.82900000000001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3" t="s">
        <v>181</v>
      </c>
      <c r="AU582" s="253" t="s">
        <v>84</v>
      </c>
      <c r="AV582" s="14" t="s">
        <v>84</v>
      </c>
      <c r="AW582" s="14" t="s">
        <v>35</v>
      </c>
      <c r="AX582" s="14" t="s">
        <v>74</v>
      </c>
      <c r="AY582" s="253" t="s">
        <v>171</v>
      </c>
    </row>
    <row r="583" s="14" customFormat="1">
      <c r="A583" s="14"/>
      <c r="B583" s="243"/>
      <c r="C583" s="244"/>
      <c r="D583" s="228" t="s">
        <v>181</v>
      </c>
      <c r="E583" s="245" t="s">
        <v>19</v>
      </c>
      <c r="F583" s="246" t="s">
        <v>984</v>
      </c>
      <c r="G583" s="244"/>
      <c r="H583" s="247">
        <v>-15.550000000000001</v>
      </c>
      <c r="I583" s="248"/>
      <c r="J583" s="244"/>
      <c r="K583" s="244"/>
      <c r="L583" s="249"/>
      <c r="M583" s="250"/>
      <c r="N583" s="251"/>
      <c r="O583" s="251"/>
      <c r="P583" s="251"/>
      <c r="Q583" s="251"/>
      <c r="R583" s="251"/>
      <c r="S583" s="251"/>
      <c r="T583" s="25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3" t="s">
        <v>181</v>
      </c>
      <c r="AU583" s="253" t="s">
        <v>84</v>
      </c>
      <c r="AV583" s="14" t="s">
        <v>84</v>
      </c>
      <c r="AW583" s="14" t="s">
        <v>35</v>
      </c>
      <c r="AX583" s="14" t="s">
        <v>74</v>
      </c>
      <c r="AY583" s="253" t="s">
        <v>171</v>
      </c>
    </row>
    <row r="584" s="14" customFormat="1">
      <c r="A584" s="14"/>
      <c r="B584" s="243"/>
      <c r="C584" s="244"/>
      <c r="D584" s="228" t="s">
        <v>181</v>
      </c>
      <c r="E584" s="245" t="s">
        <v>19</v>
      </c>
      <c r="F584" s="246" t="s">
        <v>985</v>
      </c>
      <c r="G584" s="244"/>
      <c r="H584" s="247">
        <v>-9.5999999999999996</v>
      </c>
      <c r="I584" s="248"/>
      <c r="J584" s="244"/>
      <c r="K584" s="244"/>
      <c r="L584" s="249"/>
      <c r="M584" s="250"/>
      <c r="N584" s="251"/>
      <c r="O584" s="251"/>
      <c r="P584" s="251"/>
      <c r="Q584" s="251"/>
      <c r="R584" s="251"/>
      <c r="S584" s="251"/>
      <c r="T584" s="25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3" t="s">
        <v>181</v>
      </c>
      <c r="AU584" s="253" t="s">
        <v>84</v>
      </c>
      <c r="AV584" s="14" t="s">
        <v>84</v>
      </c>
      <c r="AW584" s="14" t="s">
        <v>35</v>
      </c>
      <c r="AX584" s="14" t="s">
        <v>74</v>
      </c>
      <c r="AY584" s="253" t="s">
        <v>171</v>
      </c>
    </row>
    <row r="585" s="14" customFormat="1">
      <c r="A585" s="14"/>
      <c r="B585" s="243"/>
      <c r="C585" s="244"/>
      <c r="D585" s="228" t="s">
        <v>181</v>
      </c>
      <c r="E585" s="245" t="s">
        <v>19</v>
      </c>
      <c r="F585" s="246" t="s">
        <v>986</v>
      </c>
      <c r="G585" s="244"/>
      <c r="H585" s="247">
        <v>34.844999999999999</v>
      </c>
      <c r="I585" s="248"/>
      <c r="J585" s="244"/>
      <c r="K585" s="244"/>
      <c r="L585" s="249"/>
      <c r="M585" s="250"/>
      <c r="N585" s="251"/>
      <c r="O585" s="251"/>
      <c r="P585" s="251"/>
      <c r="Q585" s="251"/>
      <c r="R585" s="251"/>
      <c r="S585" s="251"/>
      <c r="T585" s="252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3" t="s">
        <v>181</v>
      </c>
      <c r="AU585" s="253" t="s">
        <v>84</v>
      </c>
      <c r="AV585" s="14" t="s">
        <v>84</v>
      </c>
      <c r="AW585" s="14" t="s">
        <v>35</v>
      </c>
      <c r="AX585" s="14" t="s">
        <v>74</v>
      </c>
      <c r="AY585" s="253" t="s">
        <v>171</v>
      </c>
    </row>
    <row r="586" s="14" customFormat="1">
      <c r="A586" s="14"/>
      <c r="B586" s="243"/>
      <c r="C586" s="244"/>
      <c r="D586" s="228" t="s">
        <v>181</v>
      </c>
      <c r="E586" s="245" t="s">
        <v>19</v>
      </c>
      <c r="F586" s="246" t="s">
        <v>987</v>
      </c>
      <c r="G586" s="244"/>
      <c r="H586" s="247">
        <v>-5.7599999999999998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3" t="s">
        <v>181</v>
      </c>
      <c r="AU586" s="253" t="s">
        <v>84</v>
      </c>
      <c r="AV586" s="14" t="s">
        <v>84</v>
      </c>
      <c r="AW586" s="14" t="s">
        <v>35</v>
      </c>
      <c r="AX586" s="14" t="s">
        <v>74</v>
      </c>
      <c r="AY586" s="253" t="s">
        <v>171</v>
      </c>
    </row>
    <row r="587" s="15" customFormat="1">
      <c r="A587" s="15"/>
      <c r="B587" s="254"/>
      <c r="C587" s="255"/>
      <c r="D587" s="228" t="s">
        <v>181</v>
      </c>
      <c r="E587" s="256" t="s">
        <v>19</v>
      </c>
      <c r="F587" s="257" t="s">
        <v>184</v>
      </c>
      <c r="G587" s="255"/>
      <c r="H587" s="258">
        <v>1484.7950000000001</v>
      </c>
      <c r="I587" s="259"/>
      <c r="J587" s="255"/>
      <c r="K587" s="255"/>
      <c r="L587" s="260"/>
      <c r="M587" s="261"/>
      <c r="N587" s="262"/>
      <c r="O587" s="262"/>
      <c r="P587" s="262"/>
      <c r="Q587" s="262"/>
      <c r="R587" s="262"/>
      <c r="S587" s="262"/>
      <c r="T587" s="263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4" t="s">
        <v>181</v>
      </c>
      <c r="AU587" s="264" t="s">
        <v>84</v>
      </c>
      <c r="AV587" s="15" t="s">
        <v>178</v>
      </c>
      <c r="AW587" s="15" t="s">
        <v>35</v>
      </c>
      <c r="AX587" s="15" t="s">
        <v>82</v>
      </c>
      <c r="AY587" s="264" t="s">
        <v>171</v>
      </c>
    </row>
    <row r="588" s="2" customFormat="1" ht="16.5" customHeight="1">
      <c r="A588" s="40"/>
      <c r="B588" s="41"/>
      <c r="C588" s="215" t="s">
        <v>988</v>
      </c>
      <c r="D588" s="215" t="s">
        <v>174</v>
      </c>
      <c r="E588" s="216" t="s">
        <v>989</v>
      </c>
      <c r="F588" s="217" t="s">
        <v>990</v>
      </c>
      <c r="G588" s="218" t="s">
        <v>214</v>
      </c>
      <c r="H588" s="219">
        <v>9.0229999999999997</v>
      </c>
      <c r="I588" s="220"/>
      <c r="J588" s="221">
        <f>ROUND(I588*H588,2)</f>
        <v>0</v>
      </c>
      <c r="K588" s="217" t="s">
        <v>215</v>
      </c>
      <c r="L588" s="46"/>
      <c r="M588" s="222" t="s">
        <v>19</v>
      </c>
      <c r="N588" s="223" t="s">
        <v>45</v>
      </c>
      <c r="O588" s="86"/>
      <c r="P588" s="224">
        <f>O588*H588</f>
        <v>0</v>
      </c>
      <c r="Q588" s="224">
        <v>2.5020099999999998</v>
      </c>
      <c r="R588" s="224">
        <f>Q588*H588</f>
        <v>22.575636229999997</v>
      </c>
      <c r="S588" s="224">
        <v>0</v>
      </c>
      <c r="T588" s="225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6" t="s">
        <v>178</v>
      </c>
      <c r="AT588" s="226" t="s">
        <v>174</v>
      </c>
      <c r="AU588" s="226" t="s">
        <v>84</v>
      </c>
      <c r="AY588" s="19" t="s">
        <v>171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19" t="s">
        <v>82</v>
      </c>
      <c r="BK588" s="227">
        <f>ROUND(I588*H588,2)</f>
        <v>0</v>
      </c>
      <c r="BL588" s="19" t="s">
        <v>178</v>
      </c>
      <c r="BM588" s="226" t="s">
        <v>991</v>
      </c>
    </row>
    <row r="589" s="2" customFormat="1">
      <c r="A589" s="40"/>
      <c r="B589" s="41"/>
      <c r="C589" s="42"/>
      <c r="D589" s="228" t="s">
        <v>180</v>
      </c>
      <c r="E589" s="42"/>
      <c r="F589" s="229" t="s">
        <v>992</v>
      </c>
      <c r="G589" s="42"/>
      <c r="H589" s="42"/>
      <c r="I589" s="230"/>
      <c r="J589" s="42"/>
      <c r="K589" s="42"/>
      <c r="L589" s="46"/>
      <c r="M589" s="231"/>
      <c r="N589" s="232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180</v>
      </c>
      <c r="AU589" s="19" t="s">
        <v>84</v>
      </c>
    </row>
    <row r="590" s="2" customFormat="1">
      <c r="A590" s="40"/>
      <c r="B590" s="41"/>
      <c r="C590" s="42"/>
      <c r="D590" s="265" t="s">
        <v>218</v>
      </c>
      <c r="E590" s="42"/>
      <c r="F590" s="266" t="s">
        <v>993</v>
      </c>
      <c r="G590" s="42"/>
      <c r="H590" s="42"/>
      <c r="I590" s="230"/>
      <c r="J590" s="42"/>
      <c r="K590" s="42"/>
      <c r="L590" s="46"/>
      <c r="M590" s="231"/>
      <c r="N590" s="232"/>
      <c r="O590" s="86"/>
      <c r="P590" s="86"/>
      <c r="Q590" s="86"/>
      <c r="R590" s="86"/>
      <c r="S590" s="86"/>
      <c r="T590" s="87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218</v>
      </c>
      <c r="AU590" s="19" t="s">
        <v>84</v>
      </c>
    </row>
    <row r="591" s="13" customFormat="1">
      <c r="A591" s="13"/>
      <c r="B591" s="233"/>
      <c r="C591" s="234"/>
      <c r="D591" s="228" t="s">
        <v>181</v>
      </c>
      <c r="E591" s="235" t="s">
        <v>19</v>
      </c>
      <c r="F591" s="236" t="s">
        <v>978</v>
      </c>
      <c r="G591" s="234"/>
      <c r="H591" s="235" t="s">
        <v>19</v>
      </c>
      <c r="I591" s="237"/>
      <c r="J591" s="234"/>
      <c r="K591" s="234"/>
      <c r="L591" s="238"/>
      <c r="M591" s="239"/>
      <c r="N591" s="240"/>
      <c r="O591" s="240"/>
      <c r="P591" s="240"/>
      <c r="Q591" s="240"/>
      <c r="R591" s="240"/>
      <c r="S591" s="240"/>
      <c r="T591" s="24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2" t="s">
        <v>181</v>
      </c>
      <c r="AU591" s="242" t="s">
        <v>84</v>
      </c>
      <c r="AV591" s="13" t="s">
        <v>82</v>
      </c>
      <c r="AW591" s="13" t="s">
        <v>35</v>
      </c>
      <c r="AX591" s="13" t="s">
        <v>74</v>
      </c>
      <c r="AY591" s="242" t="s">
        <v>171</v>
      </c>
    </row>
    <row r="592" s="14" customFormat="1">
      <c r="A592" s="14"/>
      <c r="B592" s="243"/>
      <c r="C592" s="244"/>
      <c r="D592" s="228" t="s">
        <v>181</v>
      </c>
      <c r="E592" s="245" t="s">
        <v>19</v>
      </c>
      <c r="F592" s="246" t="s">
        <v>994</v>
      </c>
      <c r="G592" s="244"/>
      <c r="H592" s="247">
        <v>7.7329999999999997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3" t="s">
        <v>181</v>
      </c>
      <c r="AU592" s="253" t="s">
        <v>84</v>
      </c>
      <c r="AV592" s="14" t="s">
        <v>84</v>
      </c>
      <c r="AW592" s="14" t="s">
        <v>35</v>
      </c>
      <c r="AX592" s="14" t="s">
        <v>74</v>
      </c>
      <c r="AY592" s="253" t="s">
        <v>171</v>
      </c>
    </row>
    <row r="593" s="13" customFormat="1">
      <c r="A593" s="13"/>
      <c r="B593" s="233"/>
      <c r="C593" s="234"/>
      <c r="D593" s="228" t="s">
        <v>181</v>
      </c>
      <c r="E593" s="235" t="s">
        <v>19</v>
      </c>
      <c r="F593" s="236" t="s">
        <v>995</v>
      </c>
      <c r="G593" s="234"/>
      <c r="H593" s="235" t="s">
        <v>19</v>
      </c>
      <c r="I593" s="237"/>
      <c r="J593" s="234"/>
      <c r="K593" s="234"/>
      <c r="L593" s="238"/>
      <c r="M593" s="239"/>
      <c r="N593" s="240"/>
      <c r="O593" s="240"/>
      <c r="P593" s="240"/>
      <c r="Q593" s="240"/>
      <c r="R593" s="240"/>
      <c r="S593" s="240"/>
      <c r="T593" s="24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2" t="s">
        <v>181</v>
      </c>
      <c r="AU593" s="242" t="s">
        <v>84</v>
      </c>
      <c r="AV593" s="13" t="s">
        <v>82</v>
      </c>
      <c r="AW593" s="13" t="s">
        <v>35</v>
      </c>
      <c r="AX593" s="13" t="s">
        <v>74</v>
      </c>
      <c r="AY593" s="242" t="s">
        <v>171</v>
      </c>
    </row>
    <row r="594" s="14" customFormat="1">
      <c r="A594" s="14"/>
      <c r="B594" s="243"/>
      <c r="C594" s="244"/>
      <c r="D594" s="228" t="s">
        <v>181</v>
      </c>
      <c r="E594" s="245" t="s">
        <v>19</v>
      </c>
      <c r="F594" s="246" t="s">
        <v>996</v>
      </c>
      <c r="G594" s="244"/>
      <c r="H594" s="247">
        <v>1.29</v>
      </c>
      <c r="I594" s="248"/>
      <c r="J594" s="244"/>
      <c r="K594" s="244"/>
      <c r="L594" s="249"/>
      <c r="M594" s="250"/>
      <c r="N594" s="251"/>
      <c r="O594" s="251"/>
      <c r="P594" s="251"/>
      <c r="Q594" s="251"/>
      <c r="R594" s="251"/>
      <c r="S594" s="251"/>
      <c r="T594" s="25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3" t="s">
        <v>181</v>
      </c>
      <c r="AU594" s="253" t="s">
        <v>84</v>
      </c>
      <c r="AV594" s="14" t="s">
        <v>84</v>
      </c>
      <c r="AW594" s="14" t="s">
        <v>35</v>
      </c>
      <c r="AX594" s="14" t="s">
        <v>74</v>
      </c>
      <c r="AY594" s="253" t="s">
        <v>171</v>
      </c>
    </row>
    <row r="595" s="15" customFormat="1">
      <c r="A595" s="15"/>
      <c r="B595" s="254"/>
      <c r="C595" s="255"/>
      <c r="D595" s="228" t="s">
        <v>181</v>
      </c>
      <c r="E595" s="256" t="s">
        <v>19</v>
      </c>
      <c r="F595" s="257" t="s">
        <v>184</v>
      </c>
      <c r="G595" s="255"/>
      <c r="H595" s="258">
        <v>9.0229999999999997</v>
      </c>
      <c r="I595" s="259"/>
      <c r="J595" s="255"/>
      <c r="K595" s="255"/>
      <c r="L595" s="260"/>
      <c r="M595" s="261"/>
      <c r="N595" s="262"/>
      <c r="O595" s="262"/>
      <c r="P595" s="262"/>
      <c r="Q595" s="262"/>
      <c r="R595" s="262"/>
      <c r="S595" s="262"/>
      <c r="T595" s="263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64" t="s">
        <v>181</v>
      </c>
      <c r="AU595" s="264" t="s">
        <v>84</v>
      </c>
      <c r="AV595" s="15" t="s">
        <v>178</v>
      </c>
      <c r="AW595" s="15" t="s">
        <v>35</v>
      </c>
      <c r="AX595" s="15" t="s">
        <v>82</v>
      </c>
      <c r="AY595" s="264" t="s">
        <v>171</v>
      </c>
    </row>
    <row r="596" s="2" customFormat="1" ht="16.5" customHeight="1">
      <c r="A596" s="40"/>
      <c r="B596" s="41"/>
      <c r="C596" s="215" t="s">
        <v>780</v>
      </c>
      <c r="D596" s="215" t="s">
        <v>174</v>
      </c>
      <c r="E596" s="216" t="s">
        <v>997</v>
      </c>
      <c r="F596" s="217" t="s">
        <v>998</v>
      </c>
      <c r="G596" s="218" t="s">
        <v>177</v>
      </c>
      <c r="H596" s="219">
        <v>45.889000000000003</v>
      </c>
      <c r="I596" s="220"/>
      <c r="J596" s="221">
        <f>ROUND(I596*H596,2)</f>
        <v>0</v>
      </c>
      <c r="K596" s="217" t="s">
        <v>215</v>
      </c>
      <c r="L596" s="46"/>
      <c r="M596" s="222" t="s">
        <v>19</v>
      </c>
      <c r="N596" s="223" t="s">
        <v>45</v>
      </c>
      <c r="O596" s="86"/>
      <c r="P596" s="224">
        <f>O596*H596</f>
        <v>0</v>
      </c>
      <c r="Q596" s="224">
        <v>0.0053261999999999997</v>
      </c>
      <c r="R596" s="224">
        <f>Q596*H596</f>
        <v>0.24441399180000001</v>
      </c>
      <c r="S596" s="224">
        <v>0</v>
      </c>
      <c r="T596" s="225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26" t="s">
        <v>178</v>
      </c>
      <c r="AT596" s="226" t="s">
        <v>174</v>
      </c>
      <c r="AU596" s="226" t="s">
        <v>84</v>
      </c>
      <c r="AY596" s="19" t="s">
        <v>171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19" t="s">
        <v>82</v>
      </c>
      <c r="BK596" s="227">
        <f>ROUND(I596*H596,2)</f>
        <v>0</v>
      </c>
      <c r="BL596" s="19" t="s">
        <v>178</v>
      </c>
      <c r="BM596" s="226" t="s">
        <v>999</v>
      </c>
    </row>
    <row r="597" s="2" customFormat="1">
      <c r="A597" s="40"/>
      <c r="B597" s="41"/>
      <c r="C597" s="42"/>
      <c r="D597" s="228" t="s">
        <v>180</v>
      </c>
      <c r="E597" s="42"/>
      <c r="F597" s="229" t="s">
        <v>1000</v>
      </c>
      <c r="G597" s="42"/>
      <c r="H597" s="42"/>
      <c r="I597" s="230"/>
      <c r="J597" s="42"/>
      <c r="K597" s="42"/>
      <c r="L597" s="46"/>
      <c r="M597" s="231"/>
      <c r="N597" s="232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180</v>
      </c>
      <c r="AU597" s="19" t="s">
        <v>84</v>
      </c>
    </row>
    <row r="598" s="2" customFormat="1">
      <c r="A598" s="40"/>
      <c r="B598" s="41"/>
      <c r="C598" s="42"/>
      <c r="D598" s="265" t="s">
        <v>218</v>
      </c>
      <c r="E598" s="42"/>
      <c r="F598" s="266" t="s">
        <v>1001</v>
      </c>
      <c r="G598" s="42"/>
      <c r="H598" s="42"/>
      <c r="I598" s="230"/>
      <c r="J598" s="42"/>
      <c r="K598" s="42"/>
      <c r="L598" s="46"/>
      <c r="M598" s="231"/>
      <c r="N598" s="232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218</v>
      </c>
      <c r="AU598" s="19" t="s">
        <v>84</v>
      </c>
    </row>
    <row r="599" s="13" customFormat="1">
      <c r="A599" s="13"/>
      <c r="B599" s="233"/>
      <c r="C599" s="234"/>
      <c r="D599" s="228" t="s">
        <v>181</v>
      </c>
      <c r="E599" s="235" t="s">
        <v>19</v>
      </c>
      <c r="F599" s="236" t="s">
        <v>978</v>
      </c>
      <c r="G599" s="234"/>
      <c r="H599" s="235" t="s">
        <v>19</v>
      </c>
      <c r="I599" s="237"/>
      <c r="J599" s="234"/>
      <c r="K599" s="234"/>
      <c r="L599" s="238"/>
      <c r="M599" s="239"/>
      <c r="N599" s="240"/>
      <c r="O599" s="240"/>
      <c r="P599" s="240"/>
      <c r="Q599" s="240"/>
      <c r="R599" s="240"/>
      <c r="S599" s="240"/>
      <c r="T599" s="241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2" t="s">
        <v>181</v>
      </c>
      <c r="AU599" s="242" t="s">
        <v>84</v>
      </c>
      <c r="AV599" s="13" t="s">
        <v>82</v>
      </c>
      <c r="AW599" s="13" t="s">
        <v>35</v>
      </c>
      <c r="AX599" s="13" t="s">
        <v>74</v>
      </c>
      <c r="AY599" s="242" t="s">
        <v>171</v>
      </c>
    </row>
    <row r="600" s="14" customFormat="1">
      <c r="A600" s="14"/>
      <c r="B600" s="243"/>
      <c r="C600" s="244"/>
      <c r="D600" s="228" t="s">
        <v>181</v>
      </c>
      <c r="E600" s="245" t="s">
        <v>19</v>
      </c>
      <c r="F600" s="246" t="s">
        <v>1002</v>
      </c>
      <c r="G600" s="244"/>
      <c r="H600" s="247">
        <v>7.0460000000000003</v>
      </c>
      <c r="I600" s="248"/>
      <c r="J600" s="244"/>
      <c r="K600" s="244"/>
      <c r="L600" s="249"/>
      <c r="M600" s="250"/>
      <c r="N600" s="251"/>
      <c r="O600" s="251"/>
      <c r="P600" s="251"/>
      <c r="Q600" s="251"/>
      <c r="R600" s="251"/>
      <c r="S600" s="251"/>
      <c r="T600" s="25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3" t="s">
        <v>181</v>
      </c>
      <c r="AU600" s="253" t="s">
        <v>84</v>
      </c>
      <c r="AV600" s="14" t="s">
        <v>84</v>
      </c>
      <c r="AW600" s="14" t="s">
        <v>35</v>
      </c>
      <c r="AX600" s="14" t="s">
        <v>74</v>
      </c>
      <c r="AY600" s="253" t="s">
        <v>171</v>
      </c>
    </row>
    <row r="601" s="14" customFormat="1">
      <c r="A601" s="14"/>
      <c r="B601" s="243"/>
      <c r="C601" s="244"/>
      <c r="D601" s="228" t="s">
        <v>181</v>
      </c>
      <c r="E601" s="245" t="s">
        <v>19</v>
      </c>
      <c r="F601" s="246" t="s">
        <v>1003</v>
      </c>
      <c r="G601" s="244"/>
      <c r="H601" s="247">
        <v>30.933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3" t="s">
        <v>181</v>
      </c>
      <c r="AU601" s="253" t="s">
        <v>84</v>
      </c>
      <c r="AV601" s="14" t="s">
        <v>84</v>
      </c>
      <c r="AW601" s="14" t="s">
        <v>35</v>
      </c>
      <c r="AX601" s="14" t="s">
        <v>74</v>
      </c>
      <c r="AY601" s="253" t="s">
        <v>171</v>
      </c>
    </row>
    <row r="602" s="13" customFormat="1">
      <c r="A602" s="13"/>
      <c r="B602" s="233"/>
      <c r="C602" s="234"/>
      <c r="D602" s="228" t="s">
        <v>181</v>
      </c>
      <c r="E602" s="235" t="s">
        <v>19</v>
      </c>
      <c r="F602" s="236" t="s">
        <v>995</v>
      </c>
      <c r="G602" s="234"/>
      <c r="H602" s="235" t="s">
        <v>19</v>
      </c>
      <c r="I602" s="237"/>
      <c r="J602" s="234"/>
      <c r="K602" s="234"/>
      <c r="L602" s="238"/>
      <c r="M602" s="239"/>
      <c r="N602" s="240"/>
      <c r="O602" s="240"/>
      <c r="P602" s="240"/>
      <c r="Q602" s="240"/>
      <c r="R602" s="240"/>
      <c r="S602" s="240"/>
      <c r="T602" s="241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2" t="s">
        <v>181</v>
      </c>
      <c r="AU602" s="242" t="s">
        <v>84</v>
      </c>
      <c r="AV602" s="13" t="s">
        <v>82</v>
      </c>
      <c r="AW602" s="13" t="s">
        <v>35</v>
      </c>
      <c r="AX602" s="13" t="s">
        <v>74</v>
      </c>
      <c r="AY602" s="242" t="s">
        <v>171</v>
      </c>
    </row>
    <row r="603" s="14" customFormat="1">
      <c r="A603" s="14"/>
      <c r="B603" s="243"/>
      <c r="C603" s="244"/>
      <c r="D603" s="228" t="s">
        <v>181</v>
      </c>
      <c r="E603" s="245" t="s">
        <v>19</v>
      </c>
      <c r="F603" s="246" t="s">
        <v>1004</v>
      </c>
      <c r="G603" s="244"/>
      <c r="H603" s="247">
        <v>5.1600000000000001</v>
      </c>
      <c r="I603" s="248"/>
      <c r="J603" s="244"/>
      <c r="K603" s="244"/>
      <c r="L603" s="249"/>
      <c r="M603" s="250"/>
      <c r="N603" s="251"/>
      <c r="O603" s="251"/>
      <c r="P603" s="251"/>
      <c r="Q603" s="251"/>
      <c r="R603" s="251"/>
      <c r="S603" s="251"/>
      <c r="T603" s="25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3" t="s">
        <v>181</v>
      </c>
      <c r="AU603" s="253" t="s">
        <v>84</v>
      </c>
      <c r="AV603" s="14" t="s">
        <v>84</v>
      </c>
      <c r="AW603" s="14" t="s">
        <v>35</v>
      </c>
      <c r="AX603" s="14" t="s">
        <v>74</v>
      </c>
      <c r="AY603" s="253" t="s">
        <v>171</v>
      </c>
    </row>
    <row r="604" s="14" customFormat="1">
      <c r="A604" s="14"/>
      <c r="B604" s="243"/>
      <c r="C604" s="244"/>
      <c r="D604" s="228" t="s">
        <v>181</v>
      </c>
      <c r="E604" s="245" t="s">
        <v>19</v>
      </c>
      <c r="F604" s="246" t="s">
        <v>1005</v>
      </c>
      <c r="G604" s="244"/>
      <c r="H604" s="247">
        <v>2.75</v>
      </c>
      <c r="I604" s="248"/>
      <c r="J604" s="244"/>
      <c r="K604" s="244"/>
      <c r="L604" s="249"/>
      <c r="M604" s="250"/>
      <c r="N604" s="251"/>
      <c r="O604" s="251"/>
      <c r="P604" s="251"/>
      <c r="Q604" s="251"/>
      <c r="R604" s="251"/>
      <c r="S604" s="251"/>
      <c r="T604" s="25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3" t="s">
        <v>181</v>
      </c>
      <c r="AU604" s="253" t="s">
        <v>84</v>
      </c>
      <c r="AV604" s="14" t="s">
        <v>84</v>
      </c>
      <c r="AW604" s="14" t="s">
        <v>35</v>
      </c>
      <c r="AX604" s="14" t="s">
        <v>74</v>
      </c>
      <c r="AY604" s="253" t="s">
        <v>171</v>
      </c>
    </row>
    <row r="605" s="15" customFormat="1">
      <c r="A605" s="15"/>
      <c r="B605" s="254"/>
      <c r="C605" s="255"/>
      <c r="D605" s="228" t="s">
        <v>181</v>
      </c>
      <c r="E605" s="256" t="s">
        <v>19</v>
      </c>
      <c r="F605" s="257" t="s">
        <v>184</v>
      </c>
      <c r="G605" s="255"/>
      <c r="H605" s="258">
        <v>45.889000000000003</v>
      </c>
      <c r="I605" s="259"/>
      <c r="J605" s="255"/>
      <c r="K605" s="255"/>
      <c r="L605" s="260"/>
      <c r="M605" s="261"/>
      <c r="N605" s="262"/>
      <c r="O605" s="262"/>
      <c r="P605" s="262"/>
      <c r="Q605" s="262"/>
      <c r="R605" s="262"/>
      <c r="S605" s="262"/>
      <c r="T605" s="263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64" t="s">
        <v>181</v>
      </c>
      <c r="AU605" s="264" t="s">
        <v>84</v>
      </c>
      <c r="AV605" s="15" t="s">
        <v>178</v>
      </c>
      <c r="AW605" s="15" t="s">
        <v>35</v>
      </c>
      <c r="AX605" s="15" t="s">
        <v>82</v>
      </c>
      <c r="AY605" s="264" t="s">
        <v>171</v>
      </c>
    </row>
    <row r="606" s="2" customFormat="1" ht="16.5" customHeight="1">
      <c r="A606" s="40"/>
      <c r="B606" s="41"/>
      <c r="C606" s="215" t="s">
        <v>1006</v>
      </c>
      <c r="D606" s="215" t="s">
        <v>174</v>
      </c>
      <c r="E606" s="216" t="s">
        <v>1007</v>
      </c>
      <c r="F606" s="217" t="s">
        <v>1008</v>
      </c>
      <c r="G606" s="218" t="s">
        <v>177</v>
      </c>
      <c r="H606" s="219">
        <v>45.889000000000003</v>
      </c>
      <c r="I606" s="220"/>
      <c r="J606" s="221">
        <f>ROUND(I606*H606,2)</f>
        <v>0</v>
      </c>
      <c r="K606" s="217" t="s">
        <v>215</v>
      </c>
      <c r="L606" s="46"/>
      <c r="M606" s="222" t="s">
        <v>19</v>
      </c>
      <c r="N606" s="223" t="s">
        <v>45</v>
      </c>
      <c r="O606" s="86"/>
      <c r="P606" s="224">
        <f>O606*H606</f>
        <v>0</v>
      </c>
      <c r="Q606" s="224">
        <v>0</v>
      </c>
      <c r="R606" s="224">
        <f>Q606*H606</f>
        <v>0</v>
      </c>
      <c r="S606" s="224">
        <v>0</v>
      </c>
      <c r="T606" s="225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26" t="s">
        <v>178</v>
      </c>
      <c r="AT606" s="226" t="s">
        <v>174</v>
      </c>
      <c r="AU606" s="226" t="s">
        <v>84</v>
      </c>
      <c r="AY606" s="19" t="s">
        <v>171</v>
      </c>
      <c r="BE606" s="227">
        <f>IF(N606="základní",J606,0)</f>
        <v>0</v>
      </c>
      <c r="BF606" s="227">
        <f>IF(N606="snížená",J606,0)</f>
        <v>0</v>
      </c>
      <c r="BG606" s="227">
        <f>IF(N606="zákl. přenesená",J606,0)</f>
        <v>0</v>
      </c>
      <c r="BH606" s="227">
        <f>IF(N606="sníž. přenesená",J606,0)</f>
        <v>0</v>
      </c>
      <c r="BI606" s="227">
        <f>IF(N606="nulová",J606,0)</f>
        <v>0</v>
      </c>
      <c r="BJ606" s="19" t="s">
        <v>82</v>
      </c>
      <c r="BK606" s="227">
        <f>ROUND(I606*H606,2)</f>
        <v>0</v>
      </c>
      <c r="BL606" s="19" t="s">
        <v>178</v>
      </c>
      <c r="BM606" s="226" t="s">
        <v>1009</v>
      </c>
    </row>
    <row r="607" s="2" customFormat="1">
      <c r="A607" s="40"/>
      <c r="B607" s="41"/>
      <c r="C607" s="42"/>
      <c r="D607" s="228" t="s">
        <v>180</v>
      </c>
      <c r="E607" s="42"/>
      <c r="F607" s="229" t="s">
        <v>1010</v>
      </c>
      <c r="G607" s="42"/>
      <c r="H607" s="42"/>
      <c r="I607" s="230"/>
      <c r="J607" s="42"/>
      <c r="K607" s="42"/>
      <c r="L607" s="46"/>
      <c r="M607" s="231"/>
      <c r="N607" s="232"/>
      <c r="O607" s="86"/>
      <c r="P607" s="86"/>
      <c r="Q607" s="86"/>
      <c r="R607" s="86"/>
      <c r="S607" s="86"/>
      <c r="T607" s="87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180</v>
      </c>
      <c r="AU607" s="19" t="s">
        <v>84</v>
      </c>
    </row>
    <row r="608" s="2" customFormat="1">
      <c r="A608" s="40"/>
      <c r="B608" s="41"/>
      <c r="C608" s="42"/>
      <c r="D608" s="265" t="s">
        <v>218</v>
      </c>
      <c r="E608" s="42"/>
      <c r="F608" s="266" t="s">
        <v>1011</v>
      </c>
      <c r="G608" s="42"/>
      <c r="H608" s="42"/>
      <c r="I608" s="230"/>
      <c r="J608" s="42"/>
      <c r="K608" s="42"/>
      <c r="L608" s="46"/>
      <c r="M608" s="231"/>
      <c r="N608" s="232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218</v>
      </c>
      <c r="AU608" s="19" t="s">
        <v>84</v>
      </c>
    </row>
    <row r="609" s="2" customFormat="1" ht="16.5" customHeight="1">
      <c r="A609" s="40"/>
      <c r="B609" s="41"/>
      <c r="C609" s="215" t="s">
        <v>786</v>
      </c>
      <c r="D609" s="215" t="s">
        <v>174</v>
      </c>
      <c r="E609" s="216" t="s">
        <v>1012</v>
      </c>
      <c r="F609" s="217" t="s">
        <v>1013</v>
      </c>
      <c r="G609" s="218" t="s">
        <v>177</v>
      </c>
      <c r="H609" s="219">
        <v>36.093000000000004</v>
      </c>
      <c r="I609" s="220"/>
      <c r="J609" s="221">
        <f>ROUND(I609*H609,2)</f>
        <v>0</v>
      </c>
      <c r="K609" s="217" t="s">
        <v>215</v>
      </c>
      <c r="L609" s="46"/>
      <c r="M609" s="222" t="s">
        <v>19</v>
      </c>
      <c r="N609" s="223" t="s">
        <v>45</v>
      </c>
      <c r="O609" s="86"/>
      <c r="P609" s="224">
        <f>O609*H609</f>
        <v>0</v>
      </c>
      <c r="Q609" s="224">
        <v>0.00088228000000000004</v>
      </c>
      <c r="R609" s="224">
        <f>Q609*H609</f>
        <v>0.031844132040000007</v>
      </c>
      <c r="S609" s="224">
        <v>0</v>
      </c>
      <c r="T609" s="225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26" t="s">
        <v>178</v>
      </c>
      <c r="AT609" s="226" t="s">
        <v>174</v>
      </c>
      <c r="AU609" s="226" t="s">
        <v>84</v>
      </c>
      <c r="AY609" s="19" t="s">
        <v>171</v>
      </c>
      <c r="BE609" s="227">
        <f>IF(N609="základní",J609,0)</f>
        <v>0</v>
      </c>
      <c r="BF609" s="227">
        <f>IF(N609="snížená",J609,0)</f>
        <v>0</v>
      </c>
      <c r="BG609" s="227">
        <f>IF(N609="zákl. přenesená",J609,0)</f>
        <v>0</v>
      </c>
      <c r="BH609" s="227">
        <f>IF(N609="sníž. přenesená",J609,0)</f>
        <v>0</v>
      </c>
      <c r="BI609" s="227">
        <f>IF(N609="nulová",J609,0)</f>
        <v>0</v>
      </c>
      <c r="BJ609" s="19" t="s">
        <v>82</v>
      </c>
      <c r="BK609" s="227">
        <f>ROUND(I609*H609,2)</f>
        <v>0</v>
      </c>
      <c r="BL609" s="19" t="s">
        <v>178</v>
      </c>
      <c r="BM609" s="226" t="s">
        <v>1014</v>
      </c>
    </row>
    <row r="610" s="2" customFormat="1">
      <c r="A610" s="40"/>
      <c r="B610" s="41"/>
      <c r="C610" s="42"/>
      <c r="D610" s="228" t="s">
        <v>180</v>
      </c>
      <c r="E610" s="42"/>
      <c r="F610" s="229" t="s">
        <v>1015</v>
      </c>
      <c r="G610" s="42"/>
      <c r="H610" s="42"/>
      <c r="I610" s="230"/>
      <c r="J610" s="42"/>
      <c r="K610" s="42"/>
      <c r="L610" s="46"/>
      <c r="M610" s="231"/>
      <c r="N610" s="232"/>
      <c r="O610" s="86"/>
      <c r="P610" s="86"/>
      <c r="Q610" s="86"/>
      <c r="R610" s="86"/>
      <c r="S610" s="86"/>
      <c r="T610" s="87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180</v>
      </c>
      <c r="AU610" s="19" t="s">
        <v>84</v>
      </c>
    </row>
    <row r="611" s="2" customFormat="1">
      <c r="A611" s="40"/>
      <c r="B611" s="41"/>
      <c r="C611" s="42"/>
      <c r="D611" s="265" t="s">
        <v>218</v>
      </c>
      <c r="E611" s="42"/>
      <c r="F611" s="266" t="s">
        <v>1016</v>
      </c>
      <c r="G611" s="42"/>
      <c r="H611" s="42"/>
      <c r="I611" s="230"/>
      <c r="J611" s="42"/>
      <c r="K611" s="42"/>
      <c r="L611" s="46"/>
      <c r="M611" s="231"/>
      <c r="N611" s="232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218</v>
      </c>
      <c r="AU611" s="19" t="s">
        <v>84</v>
      </c>
    </row>
    <row r="612" s="14" customFormat="1">
      <c r="A612" s="14"/>
      <c r="B612" s="243"/>
      <c r="C612" s="244"/>
      <c r="D612" s="228" t="s">
        <v>181</v>
      </c>
      <c r="E612" s="245" t="s">
        <v>19</v>
      </c>
      <c r="F612" s="246" t="s">
        <v>1017</v>
      </c>
      <c r="G612" s="244"/>
      <c r="H612" s="247">
        <v>36.093000000000004</v>
      </c>
      <c r="I612" s="248"/>
      <c r="J612" s="244"/>
      <c r="K612" s="244"/>
      <c r="L612" s="249"/>
      <c r="M612" s="250"/>
      <c r="N612" s="251"/>
      <c r="O612" s="251"/>
      <c r="P612" s="251"/>
      <c r="Q612" s="251"/>
      <c r="R612" s="251"/>
      <c r="S612" s="251"/>
      <c r="T612" s="25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3" t="s">
        <v>181</v>
      </c>
      <c r="AU612" s="253" t="s">
        <v>84</v>
      </c>
      <c r="AV612" s="14" t="s">
        <v>84</v>
      </c>
      <c r="AW612" s="14" t="s">
        <v>35</v>
      </c>
      <c r="AX612" s="14" t="s">
        <v>74</v>
      </c>
      <c r="AY612" s="253" t="s">
        <v>171</v>
      </c>
    </row>
    <row r="613" s="15" customFormat="1">
      <c r="A613" s="15"/>
      <c r="B613" s="254"/>
      <c r="C613" s="255"/>
      <c r="D613" s="228" t="s">
        <v>181</v>
      </c>
      <c r="E613" s="256" t="s">
        <v>19</v>
      </c>
      <c r="F613" s="257" t="s">
        <v>184</v>
      </c>
      <c r="G613" s="255"/>
      <c r="H613" s="258">
        <v>36.093000000000004</v>
      </c>
      <c r="I613" s="259"/>
      <c r="J613" s="255"/>
      <c r="K613" s="255"/>
      <c r="L613" s="260"/>
      <c r="M613" s="261"/>
      <c r="N613" s="262"/>
      <c r="O613" s="262"/>
      <c r="P613" s="262"/>
      <c r="Q613" s="262"/>
      <c r="R613" s="262"/>
      <c r="S613" s="262"/>
      <c r="T613" s="263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64" t="s">
        <v>181</v>
      </c>
      <c r="AU613" s="264" t="s">
        <v>84</v>
      </c>
      <c r="AV613" s="15" t="s">
        <v>178</v>
      </c>
      <c r="AW613" s="15" t="s">
        <v>35</v>
      </c>
      <c r="AX613" s="15" t="s">
        <v>82</v>
      </c>
      <c r="AY613" s="264" t="s">
        <v>171</v>
      </c>
    </row>
    <row r="614" s="2" customFormat="1" ht="16.5" customHeight="1">
      <c r="A614" s="40"/>
      <c r="B614" s="41"/>
      <c r="C614" s="215" t="s">
        <v>1018</v>
      </c>
      <c r="D614" s="215" t="s">
        <v>174</v>
      </c>
      <c r="E614" s="216" t="s">
        <v>1019</v>
      </c>
      <c r="F614" s="217" t="s">
        <v>1020</v>
      </c>
      <c r="G614" s="218" t="s">
        <v>177</v>
      </c>
      <c r="H614" s="219">
        <v>36.093000000000004</v>
      </c>
      <c r="I614" s="220"/>
      <c r="J614" s="221">
        <f>ROUND(I614*H614,2)</f>
        <v>0</v>
      </c>
      <c r="K614" s="217" t="s">
        <v>215</v>
      </c>
      <c r="L614" s="46"/>
      <c r="M614" s="222" t="s">
        <v>19</v>
      </c>
      <c r="N614" s="223" t="s">
        <v>45</v>
      </c>
      <c r="O614" s="86"/>
      <c r="P614" s="224">
        <f>O614*H614</f>
        <v>0</v>
      </c>
      <c r="Q614" s="224">
        <v>0</v>
      </c>
      <c r="R614" s="224">
        <f>Q614*H614</f>
        <v>0</v>
      </c>
      <c r="S614" s="224">
        <v>0</v>
      </c>
      <c r="T614" s="225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26" t="s">
        <v>178</v>
      </c>
      <c r="AT614" s="226" t="s">
        <v>174</v>
      </c>
      <c r="AU614" s="226" t="s">
        <v>84</v>
      </c>
      <c r="AY614" s="19" t="s">
        <v>171</v>
      </c>
      <c r="BE614" s="227">
        <f>IF(N614="základní",J614,0)</f>
        <v>0</v>
      </c>
      <c r="BF614" s="227">
        <f>IF(N614="snížená",J614,0)</f>
        <v>0</v>
      </c>
      <c r="BG614" s="227">
        <f>IF(N614="zákl. přenesená",J614,0)</f>
        <v>0</v>
      </c>
      <c r="BH614" s="227">
        <f>IF(N614="sníž. přenesená",J614,0)</f>
        <v>0</v>
      </c>
      <c r="BI614" s="227">
        <f>IF(N614="nulová",J614,0)</f>
        <v>0</v>
      </c>
      <c r="BJ614" s="19" t="s">
        <v>82</v>
      </c>
      <c r="BK614" s="227">
        <f>ROUND(I614*H614,2)</f>
        <v>0</v>
      </c>
      <c r="BL614" s="19" t="s">
        <v>178</v>
      </c>
      <c r="BM614" s="226" t="s">
        <v>1021</v>
      </c>
    </row>
    <row r="615" s="2" customFormat="1">
      <c r="A615" s="40"/>
      <c r="B615" s="41"/>
      <c r="C615" s="42"/>
      <c r="D615" s="228" t="s">
        <v>180</v>
      </c>
      <c r="E615" s="42"/>
      <c r="F615" s="229" t="s">
        <v>1022</v>
      </c>
      <c r="G615" s="42"/>
      <c r="H615" s="42"/>
      <c r="I615" s="230"/>
      <c r="J615" s="42"/>
      <c r="K615" s="42"/>
      <c r="L615" s="46"/>
      <c r="M615" s="231"/>
      <c r="N615" s="232"/>
      <c r="O615" s="86"/>
      <c r="P615" s="86"/>
      <c r="Q615" s="86"/>
      <c r="R615" s="86"/>
      <c r="S615" s="86"/>
      <c r="T615" s="87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180</v>
      </c>
      <c r="AU615" s="19" t="s">
        <v>84</v>
      </c>
    </row>
    <row r="616" s="2" customFormat="1">
      <c r="A616" s="40"/>
      <c r="B616" s="41"/>
      <c r="C616" s="42"/>
      <c r="D616" s="265" t="s">
        <v>218</v>
      </c>
      <c r="E616" s="42"/>
      <c r="F616" s="266" t="s">
        <v>1023</v>
      </c>
      <c r="G616" s="42"/>
      <c r="H616" s="42"/>
      <c r="I616" s="230"/>
      <c r="J616" s="42"/>
      <c r="K616" s="42"/>
      <c r="L616" s="46"/>
      <c r="M616" s="231"/>
      <c r="N616" s="232"/>
      <c r="O616" s="86"/>
      <c r="P616" s="86"/>
      <c r="Q616" s="86"/>
      <c r="R616" s="86"/>
      <c r="S616" s="86"/>
      <c r="T616" s="87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218</v>
      </c>
      <c r="AU616" s="19" t="s">
        <v>84</v>
      </c>
    </row>
    <row r="617" s="2" customFormat="1" ht="16.5" customHeight="1">
      <c r="A617" s="40"/>
      <c r="B617" s="41"/>
      <c r="C617" s="215" t="s">
        <v>792</v>
      </c>
      <c r="D617" s="215" t="s">
        <v>174</v>
      </c>
      <c r="E617" s="216" t="s">
        <v>1024</v>
      </c>
      <c r="F617" s="217" t="s">
        <v>1025</v>
      </c>
      <c r="G617" s="218" t="s">
        <v>286</v>
      </c>
      <c r="H617" s="219">
        <v>4.2569999999999997</v>
      </c>
      <c r="I617" s="220"/>
      <c r="J617" s="221">
        <f>ROUND(I617*H617,2)</f>
        <v>0</v>
      </c>
      <c r="K617" s="217" t="s">
        <v>215</v>
      </c>
      <c r="L617" s="46"/>
      <c r="M617" s="222" t="s">
        <v>19</v>
      </c>
      <c r="N617" s="223" t="s">
        <v>45</v>
      </c>
      <c r="O617" s="86"/>
      <c r="P617" s="224">
        <f>O617*H617</f>
        <v>0</v>
      </c>
      <c r="Q617" s="224">
        <v>1.0555522399999999</v>
      </c>
      <c r="R617" s="224">
        <f>Q617*H617</f>
        <v>4.4934858856799993</v>
      </c>
      <c r="S617" s="224">
        <v>0</v>
      </c>
      <c r="T617" s="225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26" t="s">
        <v>178</v>
      </c>
      <c r="AT617" s="226" t="s">
        <v>174</v>
      </c>
      <c r="AU617" s="226" t="s">
        <v>84</v>
      </c>
      <c r="AY617" s="19" t="s">
        <v>171</v>
      </c>
      <c r="BE617" s="227">
        <f>IF(N617="základní",J617,0)</f>
        <v>0</v>
      </c>
      <c r="BF617" s="227">
        <f>IF(N617="snížená",J617,0)</f>
        <v>0</v>
      </c>
      <c r="BG617" s="227">
        <f>IF(N617="zákl. přenesená",J617,0)</f>
        <v>0</v>
      </c>
      <c r="BH617" s="227">
        <f>IF(N617="sníž. přenesená",J617,0)</f>
        <v>0</v>
      </c>
      <c r="BI617" s="227">
        <f>IF(N617="nulová",J617,0)</f>
        <v>0</v>
      </c>
      <c r="BJ617" s="19" t="s">
        <v>82</v>
      </c>
      <c r="BK617" s="227">
        <f>ROUND(I617*H617,2)</f>
        <v>0</v>
      </c>
      <c r="BL617" s="19" t="s">
        <v>178</v>
      </c>
      <c r="BM617" s="226" t="s">
        <v>1026</v>
      </c>
    </row>
    <row r="618" s="2" customFormat="1">
      <c r="A618" s="40"/>
      <c r="B618" s="41"/>
      <c r="C618" s="42"/>
      <c r="D618" s="228" t="s">
        <v>180</v>
      </c>
      <c r="E618" s="42"/>
      <c r="F618" s="229" t="s">
        <v>1027</v>
      </c>
      <c r="G618" s="42"/>
      <c r="H618" s="42"/>
      <c r="I618" s="230"/>
      <c r="J618" s="42"/>
      <c r="K618" s="42"/>
      <c r="L618" s="46"/>
      <c r="M618" s="231"/>
      <c r="N618" s="232"/>
      <c r="O618" s="86"/>
      <c r="P618" s="86"/>
      <c r="Q618" s="86"/>
      <c r="R618" s="86"/>
      <c r="S618" s="86"/>
      <c r="T618" s="87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180</v>
      </c>
      <c r="AU618" s="19" t="s">
        <v>84</v>
      </c>
    </row>
    <row r="619" s="2" customFormat="1">
      <c r="A619" s="40"/>
      <c r="B619" s="41"/>
      <c r="C619" s="42"/>
      <c r="D619" s="265" t="s">
        <v>218</v>
      </c>
      <c r="E619" s="42"/>
      <c r="F619" s="266" t="s">
        <v>1028</v>
      </c>
      <c r="G619" s="42"/>
      <c r="H619" s="42"/>
      <c r="I619" s="230"/>
      <c r="J619" s="42"/>
      <c r="K619" s="42"/>
      <c r="L619" s="46"/>
      <c r="M619" s="231"/>
      <c r="N619" s="232"/>
      <c r="O619" s="86"/>
      <c r="P619" s="86"/>
      <c r="Q619" s="86"/>
      <c r="R619" s="86"/>
      <c r="S619" s="86"/>
      <c r="T619" s="87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218</v>
      </c>
      <c r="AU619" s="19" t="s">
        <v>84</v>
      </c>
    </row>
    <row r="620" s="13" customFormat="1">
      <c r="A620" s="13"/>
      <c r="B620" s="233"/>
      <c r="C620" s="234"/>
      <c r="D620" s="228" t="s">
        <v>181</v>
      </c>
      <c r="E620" s="235" t="s">
        <v>19</v>
      </c>
      <c r="F620" s="236" t="s">
        <v>1029</v>
      </c>
      <c r="G620" s="234"/>
      <c r="H620" s="235" t="s">
        <v>19</v>
      </c>
      <c r="I620" s="237"/>
      <c r="J620" s="234"/>
      <c r="K620" s="234"/>
      <c r="L620" s="238"/>
      <c r="M620" s="239"/>
      <c r="N620" s="240"/>
      <c r="O620" s="240"/>
      <c r="P620" s="240"/>
      <c r="Q620" s="240"/>
      <c r="R620" s="240"/>
      <c r="S620" s="240"/>
      <c r="T620" s="241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2" t="s">
        <v>181</v>
      </c>
      <c r="AU620" s="242" t="s">
        <v>84</v>
      </c>
      <c r="AV620" s="13" t="s">
        <v>82</v>
      </c>
      <c r="AW620" s="13" t="s">
        <v>35</v>
      </c>
      <c r="AX620" s="13" t="s">
        <v>74</v>
      </c>
      <c r="AY620" s="242" t="s">
        <v>171</v>
      </c>
    </row>
    <row r="621" s="14" customFormat="1">
      <c r="A621" s="14"/>
      <c r="B621" s="243"/>
      <c r="C621" s="244"/>
      <c r="D621" s="228" t="s">
        <v>181</v>
      </c>
      <c r="E621" s="245" t="s">
        <v>19</v>
      </c>
      <c r="F621" s="246" t="s">
        <v>1030</v>
      </c>
      <c r="G621" s="244"/>
      <c r="H621" s="247">
        <v>0.30499999999999999</v>
      </c>
      <c r="I621" s="248"/>
      <c r="J621" s="244"/>
      <c r="K621" s="244"/>
      <c r="L621" s="249"/>
      <c r="M621" s="250"/>
      <c r="N621" s="251"/>
      <c r="O621" s="251"/>
      <c r="P621" s="251"/>
      <c r="Q621" s="251"/>
      <c r="R621" s="251"/>
      <c r="S621" s="251"/>
      <c r="T621" s="252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3" t="s">
        <v>181</v>
      </c>
      <c r="AU621" s="253" t="s">
        <v>84</v>
      </c>
      <c r="AV621" s="14" t="s">
        <v>84</v>
      </c>
      <c r="AW621" s="14" t="s">
        <v>35</v>
      </c>
      <c r="AX621" s="14" t="s">
        <v>74</v>
      </c>
      <c r="AY621" s="253" t="s">
        <v>171</v>
      </c>
    </row>
    <row r="622" s="13" customFormat="1">
      <c r="A622" s="13"/>
      <c r="B622" s="233"/>
      <c r="C622" s="234"/>
      <c r="D622" s="228" t="s">
        <v>181</v>
      </c>
      <c r="E622" s="235" t="s">
        <v>19</v>
      </c>
      <c r="F622" s="236" t="s">
        <v>1031</v>
      </c>
      <c r="G622" s="234"/>
      <c r="H622" s="235" t="s">
        <v>19</v>
      </c>
      <c r="I622" s="237"/>
      <c r="J622" s="234"/>
      <c r="K622" s="234"/>
      <c r="L622" s="238"/>
      <c r="M622" s="239"/>
      <c r="N622" s="240"/>
      <c r="O622" s="240"/>
      <c r="P622" s="240"/>
      <c r="Q622" s="240"/>
      <c r="R622" s="240"/>
      <c r="S622" s="240"/>
      <c r="T622" s="241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2" t="s">
        <v>181</v>
      </c>
      <c r="AU622" s="242" t="s">
        <v>84</v>
      </c>
      <c r="AV622" s="13" t="s">
        <v>82</v>
      </c>
      <c r="AW622" s="13" t="s">
        <v>35</v>
      </c>
      <c r="AX622" s="13" t="s">
        <v>74</v>
      </c>
      <c r="AY622" s="242" t="s">
        <v>171</v>
      </c>
    </row>
    <row r="623" s="14" customFormat="1">
      <c r="A623" s="14"/>
      <c r="B623" s="243"/>
      <c r="C623" s="244"/>
      <c r="D623" s="228" t="s">
        <v>181</v>
      </c>
      <c r="E623" s="245" t="s">
        <v>19</v>
      </c>
      <c r="F623" s="246" t="s">
        <v>1032</v>
      </c>
      <c r="G623" s="244"/>
      <c r="H623" s="247">
        <v>0.48299999999999998</v>
      </c>
      <c r="I623" s="248"/>
      <c r="J623" s="244"/>
      <c r="K623" s="244"/>
      <c r="L623" s="249"/>
      <c r="M623" s="250"/>
      <c r="N623" s="251"/>
      <c r="O623" s="251"/>
      <c r="P623" s="251"/>
      <c r="Q623" s="251"/>
      <c r="R623" s="251"/>
      <c r="S623" s="251"/>
      <c r="T623" s="252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3" t="s">
        <v>181</v>
      </c>
      <c r="AU623" s="253" t="s">
        <v>84</v>
      </c>
      <c r="AV623" s="14" t="s">
        <v>84</v>
      </c>
      <c r="AW623" s="14" t="s">
        <v>35</v>
      </c>
      <c r="AX623" s="14" t="s">
        <v>74</v>
      </c>
      <c r="AY623" s="253" t="s">
        <v>171</v>
      </c>
    </row>
    <row r="624" s="13" customFormat="1">
      <c r="A624" s="13"/>
      <c r="B624" s="233"/>
      <c r="C624" s="234"/>
      <c r="D624" s="228" t="s">
        <v>181</v>
      </c>
      <c r="E624" s="235" t="s">
        <v>19</v>
      </c>
      <c r="F624" s="236" t="s">
        <v>1033</v>
      </c>
      <c r="G624" s="234"/>
      <c r="H624" s="235" t="s">
        <v>19</v>
      </c>
      <c r="I624" s="237"/>
      <c r="J624" s="234"/>
      <c r="K624" s="234"/>
      <c r="L624" s="238"/>
      <c r="M624" s="239"/>
      <c r="N624" s="240"/>
      <c r="O624" s="240"/>
      <c r="P624" s="240"/>
      <c r="Q624" s="240"/>
      <c r="R624" s="240"/>
      <c r="S624" s="240"/>
      <c r="T624" s="24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2" t="s">
        <v>181</v>
      </c>
      <c r="AU624" s="242" t="s">
        <v>84</v>
      </c>
      <c r="AV624" s="13" t="s">
        <v>82</v>
      </c>
      <c r="AW624" s="13" t="s">
        <v>35</v>
      </c>
      <c r="AX624" s="13" t="s">
        <v>74</v>
      </c>
      <c r="AY624" s="242" t="s">
        <v>171</v>
      </c>
    </row>
    <row r="625" s="14" customFormat="1">
      <c r="A625" s="14"/>
      <c r="B625" s="243"/>
      <c r="C625" s="244"/>
      <c r="D625" s="228" t="s">
        <v>181</v>
      </c>
      <c r="E625" s="245" t="s">
        <v>19</v>
      </c>
      <c r="F625" s="246" t="s">
        <v>1034</v>
      </c>
      <c r="G625" s="244"/>
      <c r="H625" s="247">
        <v>0.60899999999999999</v>
      </c>
      <c r="I625" s="248"/>
      <c r="J625" s="244"/>
      <c r="K625" s="244"/>
      <c r="L625" s="249"/>
      <c r="M625" s="250"/>
      <c r="N625" s="251"/>
      <c r="O625" s="251"/>
      <c r="P625" s="251"/>
      <c r="Q625" s="251"/>
      <c r="R625" s="251"/>
      <c r="S625" s="251"/>
      <c r="T625" s="25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3" t="s">
        <v>181</v>
      </c>
      <c r="AU625" s="253" t="s">
        <v>84</v>
      </c>
      <c r="AV625" s="14" t="s">
        <v>84</v>
      </c>
      <c r="AW625" s="14" t="s">
        <v>35</v>
      </c>
      <c r="AX625" s="14" t="s">
        <v>74</v>
      </c>
      <c r="AY625" s="253" t="s">
        <v>171</v>
      </c>
    </row>
    <row r="626" s="13" customFormat="1">
      <c r="A626" s="13"/>
      <c r="B626" s="233"/>
      <c r="C626" s="234"/>
      <c r="D626" s="228" t="s">
        <v>181</v>
      </c>
      <c r="E626" s="235" t="s">
        <v>19</v>
      </c>
      <c r="F626" s="236" t="s">
        <v>1035</v>
      </c>
      <c r="G626" s="234"/>
      <c r="H626" s="235" t="s">
        <v>19</v>
      </c>
      <c r="I626" s="237"/>
      <c r="J626" s="234"/>
      <c r="K626" s="234"/>
      <c r="L626" s="238"/>
      <c r="M626" s="239"/>
      <c r="N626" s="240"/>
      <c r="O626" s="240"/>
      <c r="P626" s="240"/>
      <c r="Q626" s="240"/>
      <c r="R626" s="240"/>
      <c r="S626" s="240"/>
      <c r="T626" s="241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2" t="s">
        <v>181</v>
      </c>
      <c r="AU626" s="242" t="s">
        <v>84</v>
      </c>
      <c r="AV626" s="13" t="s">
        <v>82</v>
      </c>
      <c r="AW626" s="13" t="s">
        <v>35</v>
      </c>
      <c r="AX626" s="13" t="s">
        <v>74</v>
      </c>
      <c r="AY626" s="242" t="s">
        <v>171</v>
      </c>
    </row>
    <row r="627" s="14" customFormat="1">
      <c r="A627" s="14"/>
      <c r="B627" s="243"/>
      <c r="C627" s="244"/>
      <c r="D627" s="228" t="s">
        <v>181</v>
      </c>
      <c r="E627" s="245" t="s">
        <v>19</v>
      </c>
      <c r="F627" s="246" t="s">
        <v>1036</v>
      </c>
      <c r="G627" s="244"/>
      <c r="H627" s="247">
        <v>0.82499999999999996</v>
      </c>
      <c r="I627" s="248"/>
      <c r="J627" s="244"/>
      <c r="K627" s="244"/>
      <c r="L627" s="249"/>
      <c r="M627" s="250"/>
      <c r="N627" s="251"/>
      <c r="O627" s="251"/>
      <c r="P627" s="251"/>
      <c r="Q627" s="251"/>
      <c r="R627" s="251"/>
      <c r="S627" s="251"/>
      <c r="T627" s="252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3" t="s">
        <v>181</v>
      </c>
      <c r="AU627" s="253" t="s">
        <v>84</v>
      </c>
      <c r="AV627" s="14" t="s">
        <v>84</v>
      </c>
      <c r="AW627" s="14" t="s">
        <v>35</v>
      </c>
      <c r="AX627" s="14" t="s">
        <v>74</v>
      </c>
      <c r="AY627" s="253" t="s">
        <v>171</v>
      </c>
    </row>
    <row r="628" s="13" customFormat="1">
      <c r="A628" s="13"/>
      <c r="B628" s="233"/>
      <c r="C628" s="234"/>
      <c r="D628" s="228" t="s">
        <v>181</v>
      </c>
      <c r="E628" s="235" t="s">
        <v>19</v>
      </c>
      <c r="F628" s="236" t="s">
        <v>1037</v>
      </c>
      <c r="G628" s="234"/>
      <c r="H628" s="235" t="s">
        <v>19</v>
      </c>
      <c r="I628" s="237"/>
      <c r="J628" s="234"/>
      <c r="K628" s="234"/>
      <c r="L628" s="238"/>
      <c r="M628" s="239"/>
      <c r="N628" s="240"/>
      <c r="O628" s="240"/>
      <c r="P628" s="240"/>
      <c r="Q628" s="240"/>
      <c r="R628" s="240"/>
      <c r="S628" s="240"/>
      <c r="T628" s="24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2" t="s">
        <v>181</v>
      </c>
      <c r="AU628" s="242" t="s">
        <v>84</v>
      </c>
      <c r="AV628" s="13" t="s">
        <v>82</v>
      </c>
      <c r="AW628" s="13" t="s">
        <v>35</v>
      </c>
      <c r="AX628" s="13" t="s">
        <v>74</v>
      </c>
      <c r="AY628" s="242" t="s">
        <v>171</v>
      </c>
    </row>
    <row r="629" s="14" customFormat="1">
      <c r="A629" s="14"/>
      <c r="B629" s="243"/>
      <c r="C629" s="244"/>
      <c r="D629" s="228" t="s">
        <v>181</v>
      </c>
      <c r="E629" s="245" t="s">
        <v>19</v>
      </c>
      <c r="F629" s="246" t="s">
        <v>1038</v>
      </c>
      <c r="G629" s="244"/>
      <c r="H629" s="247">
        <v>0.085000000000000006</v>
      </c>
      <c r="I629" s="248"/>
      <c r="J629" s="244"/>
      <c r="K629" s="244"/>
      <c r="L629" s="249"/>
      <c r="M629" s="250"/>
      <c r="N629" s="251"/>
      <c r="O629" s="251"/>
      <c r="P629" s="251"/>
      <c r="Q629" s="251"/>
      <c r="R629" s="251"/>
      <c r="S629" s="251"/>
      <c r="T629" s="252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3" t="s">
        <v>181</v>
      </c>
      <c r="AU629" s="253" t="s">
        <v>84</v>
      </c>
      <c r="AV629" s="14" t="s">
        <v>84</v>
      </c>
      <c r="AW629" s="14" t="s">
        <v>35</v>
      </c>
      <c r="AX629" s="14" t="s">
        <v>74</v>
      </c>
      <c r="AY629" s="253" t="s">
        <v>171</v>
      </c>
    </row>
    <row r="630" s="13" customFormat="1">
      <c r="A630" s="13"/>
      <c r="B630" s="233"/>
      <c r="C630" s="234"/>
      <c r="D630" s="228" t="s">
        <v>181</v>
      </c>
      <c r="E630" s="235" t="s">
        <v>19</v>
      </c>
      <c r="F630" s="236" t="s">
        <v>1039</v>
      </c>
      <c r="G630" s="234"/>
      <c r="H630" s="235" t="s">
        <v>19</v>
      </c>
      <c r="I630" s="237"/>
      <c r="J630" s="234"/>
      <c r="K630" s="234"/>
      <c r="L630" s="238"/>
      <c r="M630" s="239"/>
      <c r="N630" s="240"/>
      <c r="O630" s="240"/>
      <c r="P630" s="240"/>
      <c r="Q630" s="240"/>
      <c r="R630" s="240"/>
      <c r="S630" s="240"/>
      <c r="T630" s="241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2" t="s">
        <v>181</v>
      </c>
      <c r="AU630" s="242" t="s">
        <v>84</v>
      </c>
      <c r="AV630" s="13" t="s">
        <v>82</v>
      </c>
      <c r="AW630" s="13" t="s">
        <v>35</v>
      </c>
      <c r="AX630" s="13" t="s">
        <v>74</v>
      </c>
      <c r="AY630" s="242" t="s">
        <v>171</v>
      </c>
    </row>
    <row r="631" s="14" customFormat="1">
      <c r="A631" s="14"/>
      <c r="B631" s="243"/>
      <c r="C631" s="244"/>
      <c r="D631" s="228" t="s">
        <v>181</v>
      </c>
      <c r="E631" s="245" t="s">
        <v>19</v>
      </c>
      <c r="F631" s="246" t="s">
        <v>1040</v>
      </c>
      <c r="G631" s="244"/>
      <c r="H631" s="247">
        <v>1.006</v>
      </c>
      <c r="I631" s="248"/>
      <c r="J631" s="244"/>
      <c r="K631" s="244"/>
      <c r="L631" s="249"/>
      <c r="M631" s="250"/>
      <c r="N631" s="251"/>
      <c r="O631" s="251"/>
      <c r="P631" s="251"/>
      <c r="Q631" s="251"/>
      <c r="R631" s="251"/>
      <c r="S631" s="251"/>
      <c r="T631" s="252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3" t="s">
        <v>181</v>
      </c>
      <c r="AU631" s="253" t="s">
        <v>84</v>
      </c>
      <c r="AV631" s="14" t="s">
        <v>84</v>
      </c>
      <c r="AW631" s="14" t="s">
        <v>35</v>
      </c>
      <c r="AX631" s="14" t="s">
        <v>74</v>
      </c>
      <c r="AY631" s="253" t="s">
        <v>171</v>
      </c>
    </row>
    <row r="632" s="13" customFormat="1">
      <c r="A632" s="13"/>
      <c r="B632" s="233"/>
      <c r="C632" s="234"/>
      <c r="D632" s="228" t="s">
        <v>181</v>
      </c>
      <c r="E632" s="235" t="s">
        <v>19</v>
      </c>
      <c r="F632" s="236" t="s">
        <v>1041</v>
      </c>
      <c r="G632" s="234"/>
      <c r="H632" s="235" t="s">
        <v>19</v>
      </c>
      <c r="I632" s="237"/>
      <c r="J632" s="234"/>
      <c r="K632" s="234"/>
      <c r="L632" s="238"/>
      <c r="M632" s="239"/>
      <c r="N632" s="240"/>
      <c r="O632" s="240"/>
      <c r="P632" s="240"/>
      <c r="Q632" s="240"/>
      <c r="R632" s="240"/>
      <c r="S632" s="240"/>
      <c r="T632" s="24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2" t="s">
        <v>181</v>
      </c>
      <c r="AU632" s="242" t="s">
        <v>84</v>
      </c>
      <c r="AV632" s="13" t="s">
        <v>82</v>
      </c>
      <c r="AW632" s="13" t="s">
        <v>35</v>
      </c>
      <c r="AX632" s="13" t="s">
        <v>74</v>
      </c>
      <c r="AY632" s="242" t="s">
        <v>171</v>
      </c>
    </row>
    <row r="633" s="14" customFormat="1">
      <c r="A633" s="14"/>
      <c r="B633" s="243"/>
      <c r="C633" s="244"/>
      <c r="D633" s="228" t="s">
        <v>181</v>
      </c>
      <c r="E633" s="245" t="s">
        <v>19</v>
      </c>
      <c r="F633" s="246" t="s">
        <v>1042</v>
      </c>
      <c r="G633" s="244"/>
      <c r="H633" s="247">
        <v>0.94399999999999995</v>
      </c>
      <c r="I633" s="248"/>
      <c r="J633" s="244"/>
      <c r="K633" s="244"/>
      <c r="L633" s="249"/>
      <c r="M633" s="250"/>
      <c r="N633" s="251"/>
      <c r="O633" s="251"/>
      <c r="P633" s="251"/>
      <c r="Q633" s="251"/>
      <c r="R633" s="251"/>
      <c r="S633" s="251"/>
      <c r="T633" s="252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3" t="s">
        <v>181</v>
      </c>
      <c r="AU633" s="253" t="s">
        <v>84</v>
      </c>
      <c r="AV633" s="14" t="s">
        <v>84</v>
      </c>
      <c r="AW633" s="14" t="s">
        <v>35</v>
      </c>
      <c r="AX633" s="14" t="s">
        <v>74</v>
      </c>
      <c r="AY633" s="253" t="s">
        <v>171</v>
      </c>
    </row>
    <row r="634" s="15" customFormat="1">
      <c r="A634" s="15"/>
      <c r="B634" s="254"/>
      <c r="C634" s="255"/>
      <c r="D634" s="228" t="s">
        <v>181</v>
      </c>
      <c r="E634" s="256" t="s">
        <v>19</v>
      </c>
      <c r="F634" s="257" t="s">
        <v>184</v>
      </c>
      <c r="G634" s="255"/>
      <c r="H634" s="258">
        <v>4.2569999999999997</v>
      </c>
      <c r="I634" s="259"/>
      <c r="J634" s="255"/>
      <c r="K634" s="255"/>
      <c r="L634" s="260"/>
      <c r="M634" s="261"/>
      <c r="N634" s="262"/>
      <c r="O634" s="262"/>
      <c r="P634" s="262"/>
      <c r="Q634" s="262"/>
      <c r="R634" s="262"/>
      <c r="S634" s="262"/>
      <c r="T634" s="263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64" t="s">
        <v>181</v>
      </c>
      <c r="AU634" s="264" t="s">
        <v>84</v>
      </c>
      <c r="AV634" s="15" t="s">
        <v>178</v>
      </c>
      <c r="AW634" s="15" t="s">
        <v>35</v>
      </c>
      <c r="AX634" s="15" t="s">
        <v>82</v>
      </c>
      <c r="AY634" s="264" t="s">
        <v>171</v>
      </c>
    </row>
    <row r="635" s="2" customFormat="1" ht="16.5" customHeight="1">
      <c r="A635" s="40"/>
      <c r="B635" s="41"/>
      <c r="C635" s="215" t="s">
        <v>1043</v>
      </c>
      <c r="D635" s="215" t="s">
        <v>174</v>
      </c>
      <c r="E635" s="216" t="s">
        <v>1044</v>
      </c>
      <c r="F635" s="217" t="s">
        <v>1045</v>
      </c>
      <c r="G635" s="218" t="s">
        <v>500</v>
      </c>
      <c r="H635" s="219">
        <v>1</v>
      </c>
      <c r="I635" s="220"/>
      <c r="J635" s="221">
        <f>ROUND(I635*H635,2)</f>
        <v>0</v>
      </c>
      <c r="K635" s="217" t="s">
        <v>19</v>
      </c>
      <c r="L635" s="46"/>
      <c r="M635" s="222" t="s">
        <v>19</v>
      </c>
      <c r="N635" s="223" t="s">
        <v>45</v>
      </c>
      <c r="O635" s="86"/>
      <c r="P635" s="224">
        <f>O635*H635</f>
        <v>0</v>
      </c>
      <c r="Q635" s="224">
        <v>0</v>
      </c>
      <c r="R635" s="224">
        <f>Q635*H635</f>
        <v>0</v>
      </c>
      <c r="S635" s="224">
        <v>0</v>
      </c>
      <c r="T635" s="225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6" t="s">
        <v>178</v>
      </c>
      <c r="AT635" s="226" t="s">
        <v>174</v>
      </c>
      <c r="AU635" s="226" t="s">
        <v>84</v>
      </c>
      <c r="AY635" s="19" t="s">
        <v>171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19" t="s">
        <v>82</v>
      </c>
      <c r="BK635" s="227">
        <f>ROUND(I635*H635,2)</f>
        <v>0</v>
      </c>
      <c r="BL635" s="19" t="s">
        <v>178</v>
      </c>
      <c r="BM635" s="226" t="s">
        <v>1046</v>
      </c>
    </row>
    <row r="636" s="2" customFormat="1">
      <c r="A636" s="40"/>
      <c r="B636" s="41"/>
      <c r="C636" s="42"/>
      <c r="D636" s="228" t="s">
        <v>180</v>
      </c>
      <c r="E636" s="42"/>
      <c r="F636" s="229" t="s">
        <v>1045</v>
      </c>
      <c r="G636" s="42"/>
      <c r="H636" s="42"/>
      <c r="I636" s="230"/>
      <c r="J636" s="42"/>
      <c r="K636" s="42"/>
      <c r="L636" s="46"/>
      <c r="M636" s="231"/>
      <c r="N636" s="232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180</v>
      </c>
      <c r="AU636" s="19" t="s">
        <v>84</v>
      </c>
    </row>
    <row r="637" s="2" customFormat="1">
      <c r="A637" s="40"/>
      <c r="B637" s="41"/>
      <c r="C637" s="42"/>
      <c r="D637" s="228" t="s">
        <v>478</v>
      </c>
      <c r="E637" s="42"/>
      <c r="F637" s="278" t="s">
        <v>1047</v>
      </c>
      <c r="G637" s="42"/>
      <c r="H637" s="42"/>
      <c r="I637" s="230"/>
      <c r="J637" s="42"/>
      <c r="K637" s="42"/>
      <c r="L637" s="46"/>
      <c r="M637" s="231"/>
      <c r="N637" s="232"/>
      <c r="O637" s="86"/>
      <c r="P637" s="86"/>
      <c r="Q637" s="86"/>
      <c r="R637" s="86"/>
      <c r="S637" s="86"/>
      <c r="T637" s="87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478</v>
      </c>
      <c r="AU637" s="19" t="s">
        <v>84</v>
      </c>
    </row>
    <row r="638" s="2" customFormat="1" ht="16.5" customHeight="1">
      <c r="A638" s="40"/>
      <c r="B638" s="41"/>
      <c r="C638" s="215" t="s">
        <v>1048</v>
      </c>
      <c r="D638" s="215" t="s">
        <v>174</v>
      </c>
      <c r="E638" s="216" t="s">
        <v>1049</v>
      </c>
      <c r="F638" s="217" t="s">
        <v>1050</v>
      </c>
      <c r="G638" s="218" t="s">
        <v>214</v>
      </c>
      <c r="H638" s="219">
        <v>15.851000000000001</v>
      </c>
      <c r="I638" s="220"/>
      <c r="J638" s="221">
        <f>ROUND(I638*H638,2)</f>
        <v>0</v>
      </c>
      <c r="K638" s="217" t="s">
        <v>215</v>
      </c>
      <c r="L638" s="46"/>
      <c r="M638" s="222" t="s">
        <v>19</v>
      </c>
      <c r="N638" s="223" t="s">
        <v>45</v>
      </c>
      <c r="O638" s="86"/>
      <c r="P638" s="224">
        <f>O638*H638</f>
        <v>0</v>
      </c>
      <c r="Q638" s="224">
        <v>2.5019399999999998</v>
      </c>
      <c r="R638" s="224">
        <f>Q638*H638</f>
        <v>39.658250940000002</v>
      </c>
      <c r="S638" s="224">
        <v>0</v>
      </c>
      <c r="T638" s="225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26" t="s">
        <v>178</v>
      </c>
      <c r="AT638" s="226" t="s">
        <v>174</v>
      </c>
      <c r="AU638" s="226" t="s">
        <v>84</v>
      </c>
      <c r="AY638" s="19" t="s">
        <v>171</v>
      </c>
      <c r="BE638" s="227">
        <f>IF(N638="základní",J638,0)</f>
        <v>0</v>
      </c>
      <c r="BF638" s="227">
        <f>IF(N638="snížená",J638,0)</f>
        <v>0</v>
      </c>
      <c r="BG638" s="227">
        <f>IF(N638="zákl. přenesená",J638,0)</f>
        <v>0</v>
      </c>
      <c r="BH638" s="227">
        <f>IF(N638="sníž. přenesená",J638,0)</f>
        <v>0</v>
      </c>
      <c r="BI638" s="227">
        <f>IF(N638="nulová",J638,0)</f>
        <v>0</v>
      </c>
      <c r="BJ638" s="19" t="s">
        <v>82</v>
      </c>
      <c r="BK638" s="227">
        <f>ROUND(I638*H638,2)</f>
        <v>0</v>
      </c>
      <c r="BL638" s="19" t="s">
        <v>178</v>
      </c>
      <c r="BM638" s="226" t="s">
        <v>1051</v>
      </c>
    </row>
    <row r="639" s="2" customFormat="1">
      <c r="A639" s="40"/>
      <c r="B639" s="41"/>
      <c r="C639" s="42"/>
      <c r="D639" s="228" t="s">
        <v>180</v>
      </c>
      <c r="E639" s="42"/>
      <c r="F639" s="229" t="s">
        <v>1052</v>
      </c>
      <c r="G639" s="42"/>
      <c r="H639" s="42"/>
      <c r="I639" s="230"/>
      <c r="J639" s="42"/>
      <c r="K639" s="42"/>
      <c r="L639" s="46"/>
      <c r="M639" s="231"/>
      <c r="N639" s="232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180</v>
      </c>
      <c r="AU639" s="19" t="s">
        <v>84</v>
      </c>
    </row>
    <row r="640" s="2" customFormat="1">
      <c r="A640" s="40"/>
      <c r="B640" s="41"/>
      <c r="C640" s="42"/>
      <c r="D640" s="265" t="s">
        <v>218</v>
      </c>
      <c r="E640" s="42"/>
      <c r="F640" s="266" t="s">
        <v>1053</v>
      </c>
      <c r="G640" s="42"/>
      <c r="H640" s="42"/>
      <c r="I640" s="230"/>
      <c r="J640" s="42"/>
      <c r="K640" s="42"/>
      <c r="L640" s="46"/>
      <c r="M640" s="231"/>
      <c r="N640" s="232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218</v>
      </c>
      <c r="AU640" s="19" t="s">
        <v>84</v>
      </c>
    </row>
    <row r="641" s="13" customFormat="1">
      <c r="A641" s="13"/>
      <c r="B641" s="233"/>
      <c r="C641" s="234"/>
      <c r="D641" s="228" t="s">
        <v>181</v>
      </c>
      <c r="E641" s="235" t="s">
        <v>19</v>
      </c>
      <c r="F641" s="236" t="s">
        <v>1054</v>
      </c>
      <c r="G641" s="234"/>
      <c r="H641" s="235" t="s">
        <v>19</v>
      </c>
      <c r="I641" s="237"/>
      <c r="J641" s="234"/>
      <c r="K641" s="234"/>
      <c r="L641" s="238"/>
      <c r="M641" s="239"/>
      <c r="N641" s="240"/>
      <c r="O641" s="240"/>
      <c r="P641" s="240"/>
      <c r="Q641" s="240"/>
      <c r="R641" s="240"/>
      <c r="S641" s="240"/>
      <c r="T641" s="24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2" t="s">
        <v>181</v>
      </c>
      <c r="AU641" s="242" t="s">
        <v>84</v>
      </c>
      <c r="AV641" s="13" t="s">
        <v>82</v>
      </c>
      <c r="AW641" s="13" t="s">
        <v>35</v>
      </c>
      <c r="AX641" s="13" t="s">
        <v>74</v>
      </c>
      <c r="AY641" s="242" t="s">
        <v>171</v>
      </c>
    </row>
    <row r="642" s="14" customFormat="1">
      <c r="A642" s="14"/>
      <c r="B642" s="243"/>
      <c r="C642" s="244"/>
      <c r="D642" s="228" t="s">
        <v>181</v>
      </c>
      <c r="E642" s="245" t="s">
        <v>19</v>
      </c>
      <c r="F642" s="246" t="s">
        <v>1055</v>
      </c>
      <c r="G642" s="244"/>
      <c r="H642" s="247">
        <v>2.774</v>
      </c>
      <c r="I642" s="248"/>
      <c r="J642" s="244"/>
      <c r="K642" s="244"/>
      <c r="L642" s="249"/>
      <c r="M642" s="250"/>
      <c r="N642" s="251"/>
      <c r="O642" s="251"/>
      <c r="P642" s="251"/>
      <c r="Q642" s="251"/>
      <c r="R642" s="251"/>
      <c r="S642" s="251"/>
      <c r="T642" s="252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3" t="s">
        <v>181</v>
      </c>
      <c r="AU642" s="253" t="s">
        <v>84</v>
      </c>
      <c r="AV642" s="14" t="s">
        <v>84</v>
      </c>
      <c r="AW642" s="14" t="s">
        <v>35</v>
      </c>
      <c r="AX642" s="14" t="s">
        <v>74</v>
      </c>
      <c r="AY642" s="253" t="s">
        <v>171</v>
      </c>
    </row>
    <row r="643" s="14" customFormat="1">
      <c r="A643" s="14"/>
      <c r="B643" s="243"/>
      <c r="C643" s="244"/>
      <c r="D643" s="228" t="s">
        <v>181</v>
      </c>
      <c r="E643" s="245" t="s">
        <v>19</v>
      </c>
      <c r="F643" s="246" t="s">
        <v>1056</v>
      </c>
      <c r="G643" s="244"/>
      <c r="H643" s="247">
        <v>2.2149999999999999</v>
      </c>
      <c r="I643" s="248"/>
      <c r="J643" s="244"/>
      <c r="K643" s="244"/>
      <c r="L643" s="249"/>
      <c r="M643" s="250"/>
      <c r="N643" s="251"/>
      <c r="O643" s="251"/>
      <c r="P643" s="251"/>
      <c r="Q643" s="251"/>
      <c r="R643" s="251"/>
      <c r="S643" s="251"/>
      <c r="T643" s="252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3" t="s">
        <v>181</v>
      </c>
      <c r="AU643" s="253" t="s">
        <v>84</v>
      </c>
      <c r="AV643" s="14" t="s">
        <v>84</v>
      </c>
      <c r="AW643" s="14" t="s">
        <v>35</v>
      </c>
      <c r="AX643" s="14" t="s">
        <v>74</v>
      </c>
      <c r="AY643" s="253" t="s">
        <v>171</v>
      </c>
    </row>
    <row r="644" s="14" customFormat="1">
      <c r="A644" s="14"/>
      <c r="B644" s="243"/>
      <c r="C644" s="244"/>
      <c r="D644" s="228" t="s">
        <v>181</v>
      </c>
      <c r="E644" s="245" t="s">
        <v>19</v>
      </c>
      <c r="F644" s="246" t="s">
        <v>1057</v>
      </c>
      <c r="G644" s="244"/>
      <c r="H644" s="247">
        <v>0.432</v>
      </c>
      <c r="I644" s="248"/>
      <c r="J644" s="244"/>
      <c r="K644" s="244"/>
      <c r="L644" s="249"/>
      <c r="M644" s="250"/>
      <c r="N644" s="251"/>
      <c r="O644" s="251"/>
      <c r="P644" s="251"/>
      <c r="Q644" s="251"/>
      <c r="R644" s="251"/>
      <c r="S644" s="251"/>
      <c r="T644" s="252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3" t="s">
        <v>181</v>
      </c>
      <c r="AU644" s="253" t="s">
        <v>84</v>
      </c>
      <c r="AV644" s="14" t="s">
        <v>84</v>
      </c>
      <c r="AW644" s="14" t="s">
        <v>35</v>
      </c>
      <c r="AX644" s="14" t="s">
        <v>74</v>
      </c>
      <c r="AY644" s="253" t="s">
        <v>171</v>
      </c>
    </row>
    <row r="645" s="14" customFormat="1">
      <c r="A645" s="14"/>
      <c r="B645" s="243"/>
      <c r="C645" s="244"/>
      <c r="D645" s="228" t="s">
        <v>181</v>
      </c>
      <c r="E645" s="245" t="s">
        <v>19</v>
      </c>
      <c r="F645" s="246" t="s">
        <v>1058</v>
      </c>
      <c r="G645" s="244"/>
      <c r="H645" s="247">
        <v>2.581</v>
      </c>
      <c r="I645" s="248"/>
      <c r="J645" s="244"/>
      <c r="K645" s="244"/>
      <c r="L645" s="249"/>
      <c r="M645" s="250"/>
      <c r="N645" s="251"/>
      <c r="O645" s="251"/>
      <c r="P645" s="251"/>
      <c r="Q645" s="251"/>
      <c r="R645" s="251"/>
      <c r="S645" s="251"/>
      <c r="T645" s="252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3" t="s">
        <v>181</v>
      </c>
      <c r="AU645" s="253" t="s">
        <v>84</v>
      </c>
      <c r="AV645" s="14" t="s">
        <v>84</v>
      </c>
      <c r="AW645" s="14" t="s">
        <v>35</v>
      </c>
      <c r="AX645" s="14" t="s">
        <v>74</v>
      </c>
      <c r="AY645" s="253" t="s">
        <v>171</v>
      </c>
    </row>
    <row r="646" s="13" customFormat="1">
      <c r="A646" s="13"/>
      <c r="B646" s="233"/>
      <c r="C646" s="234"/>
      <c r="D646" s="228" t="s">
        <v>181</v>
      </c>
      <c r="E646" s="235" t="s">
        <v>19</v>
      </c>
      <c r="F646" s="236" t="s">
        <v>1059</v>
      </c>
      <c r="G646" s="234"/>
      <c r="H646" s="235" t="s">
        <v>19</v>
      </c>
      <c r="I646" s="237"/>
      <c r="J646" s="234"/>
      <c r="K646" s="234"/>
      <c r="L646" s="238"/>
      <c r="M646" s="239"/>
      <c r="N646" s="240"/>
      <c r="O646" s="240"/>
      <c r="P646" s="240"/>
      <c r="Q646" s="240"/>
      <c r="R646" s="240"/>
      <c r="S646" s="240"/>
      <c r="T646" s="241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2" t="s">
        <v>181</v>
      </c>
      <c r="AU646" s="242" t="s">
        <v>84</v>
      </c>
      <c r="AV646" s="13" t="s">
        <v>82</v>
      </c>
      <c r="AW646" s="13" t="s">
        <v>35</v>
      </c>
      <c r="AX646" s="13" t="s">
        <v>74</v>
      </c>
      <c r="AY646" s="242" t="s">
        <v>171</v>
      </c>
    </row>
    <row r="647" s="14" customFormat="1">
      <c r="A647" s="14"/>
      <c r="B647" s="243"/>
      <c r="C647" s="244"/>
      <c r="D647" s="228" t="s">
        <v>181</v>
      </c>
      <c r="E647" s="245" t="s">
        <v>19</v>
      </c>
      <c r="F647" s="246" t="s">
        <v>1060</v>
      </c>
      <c r="G647" s="244"/>
      <c r="H647" s="247">
        <v>0.73199999999999998</v>
      </c>
      <c r="I647" s="248"/>
      <c r="J647" s="244"/>
      <c r="K647" s="244"/>
      <c r="L647" s="249"/>
      <c r="M647" s="250"/>
      <c r="N647" s="251"/>
      <c r="O647" s="251"/>
      <c r="P647" s="251"/>
      <c r="Q647" s="251"/>
      <c r="R647" s="251"/>
      <c r="S647" s="251"/>
      <c r="T647" s="252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3" t="s">
        <v>181</v>
      </c>
      <c r="AU647" s="253" t="s">
        <v>84</v>
      </c>
      <c r="AV647" s="14" t="s">
        <v>84</v>
      </c>
      <c r="AW647" s="14" t="s">
        <v>35</v>
      </c>
      <c r="AX647" s="14" t="s">
        <v>74</v>
      </c>
      <c r="AY647" s="253" t="s">
        <v>171</v>
      </c>
    </row>
    <row r="648" s="14" customFormat="1">
      <c r="A648" s="14"/>
      <c r="B648" s="243"/>
      <c r="C648" s="244"/>
      <c r="D648" s="228" t="s">
        <v>181</v>
      </c>
      <c r="E648" s="245" t="s">
        <v>19</v>
      </c>
      <c r="F648" s="246" t="s">
        <v>1056</v>
      </c>
      <c r="G648" s="244"/>
      <c r="H648" s="247">
        <v>2.2149999999999999</v>
      </c>
      <c r="I648" s="248"/>
      <c r="J648" s="244"/>
      <c r="K648" s="244"/>
      <c r="L648" s="249"/>
      <c r="M648" s="250"/>
      <c r="N648" s="251"/>
      <c r="O648" s="251"/>
      <c r="P648" s="251"/>
      <c r="Q648" s="251"/>
      <c r="R648" s="251"/>
      <c r="S648" s="251"/>
      <c r="T648" s="25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3" t="s">
        <v>181</v>
      </c>
      <c r="AU648" s="253" t="s">
        <v>84</v>
      </c>
      <c r="AV648" s="14" t="s">
        <v>84</v>
      </c>
      <c r="AW648" s="14" t="s">
        <v>35</v>
      </c>
      <c r="AX648" s="14" t="s">
        <v>74</v>
      </c>
      <c r="AY648" s="253" t="s">
        <v>171</v>
      </c>
    </row>
    <row r="649" s="14" customFormat="1">
      <c r="A649" s="14"/>
      <c r="B649" s="243"/>
      <c r="C649" s="244"/>
      <c r="D649" s="228" t="s">
        <v>181</v>
      </c>
      <c r="E649" s="245" t="s">
        <v>19</v>
      </c>
      <c r="F649" s="246" t="s">
        <v>1061</v>
      </c>
      <c r="G649" s="244"/>
      <c r="H649" s="247">
        <v>1.982</v>
      </c>
      <c r="I649" s="248"/>
      <c r="J649" s="244"/>
      <c r="K649" s="244"/>
      <c r="L649" s="249"/>
      <c r="M649" s="250"/>
      <c r="N649" s="251"/>
      <c r="O649" s="251"/>
      <c r="P649" s="251"/>
      <c r="Q649" s="251"/>
      <c r="R649" s="251"/>
      <c r="S649" s="251"/>
      <c r="T649" s="25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3" t="s">
        <v>181</v>
      </c>
      <c r="AU649" s="253" t="s">
        <v>84</v>
      </c>
      <c r="AV649" s="14" t="s">
        <v>84</v>
      </c>
      <c r="AW649" s="14" t="s">
        <v>35</v>
      </c>
      <c r="AX649" s="14" t="s">
        <v>74</v>
      </c>
      <c r="AY649" s="253" t="s">
        <v>171</v>
      </c>
    </row>
    <row r="650" s="13" customFormat="1">
      <c r="A650" s="13"/>
      <c r="B650" s="233"/>
      <c r="C650" s="234"/>
      <c r="D650" s="228" t="s">
        <v>181</v>
      </c>
      <c r="E650" s="235" t="s">
        <v>19</v>
      </c>
      <c r="F650" s="236" t="s">
        <v>1062</v>
      </c>
      <c r="G650" s="234"/>
      <c r="H650" s="235" t="s">
        <v>19</v>
      </c>
      <c r="I650" s="237"/>
      <c r="J650" s="234"/>
      <c r="K650" s="234"/>
      <c r="L650" s="238"/>
      <c r="M650" s="239"/>
      <c r="N650" s="240"/>
      <c r="O650" s="240"/>
      <c r="P650" s="240"/>
      <c r="Q650" s="240"/>
      <c r="R650" s="240"/>
      <c r="S650" s="240"/>
      <c r="T650" s="241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2" t="s">
        <v>181</v>
      </c>
      <c r="AU650" s="242" t="s">
        <v>84</v>
      </c>
      <c r="AV650" s="13" t="s">
        <v>82</v>
      </c>
      <c r="AW650" s="13" t="s">
        <v>35</v>
      </c>
      <c r="AX650" s="13" t="s">
        <v>74</v>
      </c>
      <c r="AY650" s="242" t="s">
        <v>171</v>
      </c>
    </row>
    <row r="651" s="14" customFormat="1">
      <c r="A651" s="14"/>
      <c r="B651" s="243"/>
      <c r="C651" s="244"/>
      <c r="D651" s="228" t="s">
        <v>181</v>
      </c>
      <c r="E651" s="245" t="s">
        <v>19</v>
      </c>
      <c r="F651" s="246" t="s">
        <v>1063</v>
      </c>
      <c r="G651" s="244"/>
      <c r="H651" s="247">
        <v>0.35999999999999999</v>
      </c>
      <c r="I651" s="248"/>
      <c r="J651" s="244"/>
      <c r="K651" s="244"/>
      <c r="L651" s="249"/>
      <c r="M651" s="250"/>
      <c r="N651" s="251"/>
      <c r="O651" s="251"/>
      <c r="P651" s="251"/>
      <c r="Q651" s="251"/>
      <c r="R651" s="251"/>
      <c r="S651" s="251"/>
      <c r="T651" s="25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3" t="s">
        <v>181</v>
      </c>
      <c r="AU651" s="253" t="s">
        <v>84</v>
      </c>
      <c r="AV651" s="14" t="s">
        <v>84</v>
      </c>
      <c r="AW651" s="14" t="s">
        <v>35</v>
      </c>
      <c r="AX651" s="14" t="s">
        <v>74</v>
      </c>
      <c r="AY651" s="253" t="s">
        <v>171</v>
      </c>
    </row>
    <row r="652" s="14" customFormat="1">
      <c r="A652" s="14"/>
      <c r="B652" s="243"/>
      <c r="C652" s="244"/>
      <c r="D652" s="228" t="s">
        <v>181</v>
      </c>
      <c r="E652" s="245" t="s">
        <v>19</v>
      </c>
      <c r="F652" s="246" t="s">
        <v>1064</v>
      </c>
      <c r="G652" s="244"/>
      <c r="H652" s="247">
        <v>2.5600000000000001</v>
      </c>
      <c r="I652" s="248"/>
      <c r="J652" s="244"/>
      <c r="K652" s="244"/>
      <c r="L652" s="249"/>
      <c r="M652" s="250"/>
      <c r="N652" s="251"/>
      <c r="O652" s="251"/>
      <c r="P652" s="251"/>
      <c r="Q652" s="251"/>
      <c r="R652" s="251"/>
      <c r="S652" s="251"/>
      <c r="T652" s="25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3" t="s">
        <v>181</v>
      </c>
      <c r="AU652" s="253" t="s">
        <v>84</v>
      </c>
      <c r="AV652" s="14" t="s">
        <v>84</v>
      </c>
      <c r="AW652" s="14" t="s">
        <v>35</v>
      </c>
      <c r="AX652" s="14" t="s">
        <v>74</v>
      </c>
      <c r="AY652" s="253" t="s">
        <v>171</v>
      </c>
    </row>
    <row r="653" s="15" customFormat="1">
      <c r="A653" s="15"/>
      <c r="B653" s="254"/>
      <c r="C653" s="255"/>
      <c r="D653" s="228" t="s">
        <v>181</v>
      </c>
      <c r="E653" s="256" t="s">
        <v>19</v>
      </c>
      <c r="F653" s="257" t="s">
        <v>184</v>
      </c>
      <c r="G653" s="255"/>
      <c r="H653" s="258">
        <v>15.851000000000001</v>
      </c>
      <c r="I653" s="259"/>
      <c r="J653" s="255"/>
      <c r="K653" s="255"/>
      <c r="L653" s="260"/>
      <c r="M653" s="261"/>
      <c r="N653" s="262"/>
      <c r="O653" s="262"/>
      <c r="P653" s="262"/>
      <c r="Q653" s="262"/>
      <c r="R653" s="262"/>
      <c r="S653" s="262"/>
      <c r="T653" s="263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64" t="s">
        <v>181</v>
      </c>
      <c r="AU653" s="264" t="s">
        <v>84</v>
      </c>
      <c r="AV653" s="15" t="s">
        <v>178</v>
      </c>
      <c r="AW653" s="15" t="s">
        <v>35</v>
      </c>
      <c r="AX653" s="15" t="s">
        <v>82</v>
      </c>
      <c r="AY653" s="264" t="s">
        <v>171</v>
      </c>
    </row>
    <row r="654" s="2" customFormat="1" ht="16.5" customHeight="1">
      <c r="A654" s="40"/>
      <c r="B654" s="41"/>
      <c r="C654" s="215" t="s">
        <v>474</v>
      </c>
      <c r="D654" s="215" t="s">
        <v>174</v>
      </c>
      <c r="E654" s="216" t="s">
        <v>1065</v>
      </c>
      <c r="F654" s="217" t="s">
        <v>1066</v>
      </c>
      <c r="G654" s="218" t="s">
        <v>177</v>
      </c>
      <c r="H654" s="219">
        <v>125.64</v>
      </c>
      <c r="I654" s="220"/>
      <c r="J654" s="221">
        <f>ROUND(I654*H654,2)</f>
        <v>0</v>
      </c>
      <c r="K654" s="217" t="s">
        <v>215</v>
      </c>
      <c r="L654" s="46"/>
      <c r="M654" s="222" t="s">
        <v>19</v>
      </c>
      <c r="N654" s="223" t="s">
        <v>45</v>
      </c>
      <c r="O654" s="86"/>
      <c r="P654" s="224">
        <f>O654*H654</f>
        <v>0</v>
      </c>
      <c r="Q654" s="224">
        <v>0.0066299999999999996</v>
      </c>
      <c r="R654" s="224">
        <f>Q654*H654</f>
        <v>0.83299319999999999</v>
      </c>
      <c r="S654" s="224">
        <v>0</v>
      </c>
      <c r="T654" s="225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26" t="s">
        <v>178</v>
      </c>
      <c r="AT654" s="226" t="s">
        <v>174</v>
      </c>
      <c r="AU654" s="226" t="s">
        <v>84</v>
      </c>
      <c r="AY654" s="19" t="s">
        <v>171</v>
      </c>
      <c r="BE654" s="227">
        <f>IF(N654="základní",J654,0)</f>
        <v>0</v>
      </c>
      <c r="BF654" s="227">
        <f>IF(N654="snížená",J654,0)</f>
        <v>0</v>
      </c>
      <c r="BG654" s="227">
        <f>IF(N654="zákl. přenesená",J654,0)</f>
        <v>0</v>
      </c>
      <c r="BH654" s="227">
        <f>IF(N654="sníž. přenesená",J654,0)</f>
        <v>0</v>
      </c>
      <c r="BI654" s="227">
        <f>IF(N654="nulová",J654,0)</f>
        <v>0</v>
      </c>
      <c r="BJ654" s="19" t="s">
        <v>82</v>
      </c>
      <c r="BK654" s="227">
        <f>ROUND(I654*H654,2)</f>
        <v>0</v>
      </c>
      <c r="BL654" s="19" t="s">
        <v>178</v>
      </c>
      <c r="BM654" s="226" t="s">
        <v>1067</v>
      </c>
    </row>
    <row r="655" s="2" customFormat="1">
      <c r="A655" s="40"/>
      <c r="B655" s="41"/>
      <c r="C655" s="42"/>
      <c r="D655" s="228" t="s">
        <v>180</v>
      </c>
      <c r="E655" s="42"/>
      <c r="F655" s="229" t="s">
        <v>1068</v>
      </c>
      <c r="G655" s="42"/>
      <c r="H655" s="42"/>
      <c r="I655" s="230"/>
      <c r="J655" s="42"/>
      <c r="K655" s="42"/>
      <c r="L655" s="46"/>
      <c r="M655" s="231"/>
      <c r="N655" s="232"/>
      <c r="O655" s="86"/>
      <c r="P655" s="86"/>
      <c r="Q655" s="86"/>
      <c r="R655" s="86"/>
      <c r="S655" s="86"/>
      <c r="T655" s="87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180</v>
      </c>
      <c r="AU655" s="19" t="s">
        <v>84</v>
      </c>
    </row>
    <row r="656" s="2" customFormat="1">
      <c r="A656" s="40"/>
      <c r="B656" s="41"/>
      <c r="C656" s="42"/>
      <c r="D656" s="265" t="s">
        <v>218</v>
      </c>
      <c r="E656" s="42"/>
      <c r="F656" s="266" t="s">
        <v>1069</v>
      </c>
      <c r="G656" s="42"/>
      <c r="H656" s="42"/>
      <c r="I656" s="230"/>
      <c r="J656" s="42"/>
      <c r="K656" s="42"/>
      <c r="L656" s="46"/>
      <c r="M656" s="231"/>
      <c r="N656" s="232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218</v>
      </c>
      <c r="AU656" s="19" t="s">
        <v>84</v>
      </c>
    </row>
    <row r="657" s="13" customFormat="1">
      <c r="A657" s="13"/>
      <c r="B657" s="233"/>
      <c r="C657" s="234"/>
      <c r="D657" s="228" t="s">
        <v>181</v>
      </c>
      <c r="E657" s="235" t="s">
        <v>19</v>
      </c>
      <c r="F657" s="236" t="s">
        <v>1070</v>
      </c>
      <c r="G657" s="234"/>
      <c r="H657" s="235" t="s">
        <v>19</v>
      </c>
      <c r="I657" s="237"/>
      <c r="J657" s="234"/>
      <c r="K657" s="234"/>
      <c r="L657" s="238"/>
      <c r="M657" s="239"/>
      <c r="N657" s="240"/>
      <c r="O657" s="240"/>
      <c r="P657" s="240"/>
      <c r="Q657" s="240"/>
      <c r="R657" s="240"/>
      <c r="S657" s="240"/>
      <c r="T657" s="241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2" t="s">
        <v>181</v>
      </c>
      <c r="AU657" s="242" t="s">
        <v>84</v>
      </c>
      <c r="AV657" s="13" t="s">
        <v>82</v>
      </c>
      <c r="AW657" s="13" t="s">
        <v>35</v>
      </c>
      <c r="AX657" s="13" t="s">
        <v>74</v>
      </c>
      <c r="AY657" s="242" t="s">
        <v>171</v>
      </c>
    </row>
    <row r="658" s="14" customFormat="1">
      <c r="A658" s="14"/>
      <c r="B658" s="243"/>
      <c r="C658" s="244"/>
      <c r="D658" s="228" t="s">
        <v>181</v>
      </c>
      <c r="E658" s="245" t="s">
        <v>19</v>
      </c>
      <c r="F658" s="246" t="s">
        <v>1071</v>
      </c>
      <c r="G658" s="244"/>
      <c r="H658" s="247">
        <v>13.868</v>
      </c>
      <c r="I658" s="248"/>
      <c r="J658" s="244"/>
      <c r="K658" s="244"/>
      <c r="L658" s="249"/>
      <c r="M658" s="250"/>
      <c r="N658" s="251"/>
      <c r="O658" s="251"/>
      <c r="P658" s="251"/>
      <c r="Q658" s="251"/>
      <c r="R658" s="251"/>
      <c r="S658" s="251"/>
      <c r="T658" s="252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3" t="s">
        <v>181</v>
      </c>
      <c r="AU658" s="253" t="s">
        <v>84</v>
      </c>
      <c r="AV658" s="14" t="s">
        <v>84</v>
      </c>
      <c r="AW658" s="14" t="s">
        <v>35</v>
      </c>
      <c r="AX658" s="14" t="s">
        <v>74</v>
      </c>
      <c r="AY658" s="253" t="s">
        <v>171</v>
      </c>
    </row>
    <row r="659" s="14" customFormat="1">
      <c r="A659" s="14"/>
      <c r="B659" s="243"/>
      <c r="C659" s="244"/>
      <c r="D659" s="228" t="s">
        <v>181</v>
      </c>
      <c r="E659" s="245" t="s">
        <v>19</v>
      </c>
      <c r="F659" s="246" t="s">
        <v>1072</v>
      </c>
      <c r="G659" s="244"/>
      <c r="H659" s="247">
        <v>14.768000000000001</v>
      </c>
      <c r="I659" s="248"/>
      <c r="J659" s="244"/>
      <c r="K659" s="244"/>
      <c r="L659" s="249"/>
      <c r="M659" s="250"/>
      <c r="N659" s="251"/>
      <c r="O659" s="251"/>
      <c r="P659" s="251"/>
      <c r="Q659" s="251"/>
      <c r="R659" s="251"/>
      <c r="S659" s="251"/>
      <c r="T659" s="25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3" t="s">
        <v>181</v>
      </c>
      <c r="AU659" s="253" t="s">
        <v>84</v>
      </c>
      <c r="AV659" s="14" t="s">
        <v>84</v>
      </c>
      <c r="AW659" s="14" t="s">
        <v>35</v>
      </c>
      <c r="AX659" s="14" t="s">
        <v>74</v>
      </c>
      <c r="AY659" s="253" t="s">
        <v>171</v>
      </c>
    </row>
    <row r="660" s="14" customFormat="1">
      <c r="A660" s="14"/>
      <c r="B660" s="243"/>
      <c r="C660" s="244"/>
      <c r="D660" s="228" t="s">
        <v>181</v>
      </c>
      <c r="E660" s="245" t="s">
        <v>19</v>
      </c>
      <c r="F660" s="246" t="s">
        <v>1073</v>
      </c>
      <c r="G660" s="244"/>
      <c r="H660" s="247">
        <v>2.8799999999999999</v>
      </c>
      <c r="I660" s="248"/>
      <c r="J660" s="244"/>
      <c r="K660" s="244"/>
      <c r="L660" s="249"/>
      <c r="M660" s="250"/>
      <c r="N660" s="251"/>
      <c r="O660" s="251"/>
      <c r="P660" s="251"/>
      <c r="Q660" s="251"/>
      <c r="R660" s="251"/>
      <c r="S660" s="251"/>
      <c r="T660" s="25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3" t="s">
        <v>181</v>
      </c>
      <c r="AU660" s="253" t="s">
        <v>84</v>
      </c>
      <c r="AV660" s="14" t="s">
        <v>84</v>
      </c>
      <c r="AW660" s="14" t="s">
        <v>35</v>
      </c>
      <c r="AX660" s="14" t="s">
        <v>74</v>
      </c>
      <c r="AY660" s="253" t="s">
        <v>171</v>
      </c>
    </row>
    <row r="661" s="14" customFormat="1">
      <c r="A661" s="14"/>
      <c r="B661" s="243"/>
      <c r="C661" s="244"/>
      <c r="D661" s="228" t="s">
        <v>181</v>
      </c>
      <c r="E661" s="245" t="s">
        <v>19</v>
      </c>
      <c r="F661" s="246" t="s">
        <v>1074</v>
      </c>
      <c r="G661" s="244"/>
      <c r="H661" s="247">
        <v>17.204999999999998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3" t="s">
        <v>181</v>
      </c>
      <c r="AU661" s="253" t="s">
        <v>84</v>
      </c>
      <c r="AV661" s="14" t="s">
        <v>84</v>
      </c>
      <c r="AW661" s="14" t="s">
        <v>35</v>
      </c>
      <c r="AX661" s="14" t="s">
        <v>74</v>
      </c>
      <c r="AY661" s="253" t="s">
        <v>171</v>
      </c>
    </row>
    <row r="662" s="14" customFormat="1">
      <c r="A662" s="14"/>
      <c r="B662" s="243"/>
      <c r="C662" s="244"/>
      <c r="D662" s="228" t="s">
        <v>181</v>
      </c>
      <c r="E662" s="245" t="s">
        <v>19</v>
      </c>
      <c r="F662" s="246" t="s">
        <v>1075</v>
      </c>
      <c r="G662" s="244"/>
      <c r="H662" s="247">
        <v>4.8799999999999999</v>
      </c>
      <c r="I662" s="248"/>
      <c r="J662" s="244"/>
      <c r="K662" s="244"/>
      <c r="L662" s="249"/>
      <c r="M662" s="250"/>
      <c r="N662" s="251"/>
      <c r="O662" s="251"/>
      <c r="P662" s="251"/>
      <c r="Q662" s="251"/>
      <c r="R662" s="251"/>
      <c r="S662" s="251"/>
      <c r="T662" s="25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3" t="s">
        <v>181</v>
      </c>
      <c r="AU662" s="253" t="s">
        <v>84</v>
      </c>
      <c r="AV662" s="14" t="s">
        <v>84</v>
      </c>
      <c r="AW662" s="14" t="s">
        <v>35</v>
      </c>
      <c r="AX662" s="14" t="s">
        <v>74</v>
      </c>
      <c r="AY662" s="253" t="s">
        <v>171</v>
      </c>
    </row>
    <row r="663" s="14" customFormat="1">
      <c r="A663" s="14"/>
      <c r="B663" s="243"/>
      <c r="C663" s="244"/>
      <c r="D663" s="228" t="s">
        <v>181</v>
      </c>
      <c r="E663" s="245" t="s">
        <v>19</v>
      </c>
      <c r="F663" s="246" t="s">
        <v>1072</v>
      </c>
      <c r="G663" s="244"/>
      <c r="H663" s="247">
        <v>14.768000000000001</v>
      </c>
      <c r="I663" s="248"/>
      <c r="J663" s="244"/>
      <c r="K663" s="244"/>
      <c r="L663" s="249"/>
      <c r="M663" s="250"/>
      <c r="N663" s="251"/>
      <c r="O663" s="251"/>
      <c r="P663" s="251"/>
      <c r="Q663" s="251"/>
      <c r="R663" s="251"/>
      <c r="S663" s="251"/>
      <c r="T663" s="25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3" t="s">
        <v>181</v>
      </c>
      <c r="AU663" s="253" t="s">
        <v>84</v>
      </c>
      <c r="AV663" s="14" t="s">
        <v>84</v>
      </c>
      <c r="AW663" s="14" t="s">
        <v>35</v>
      </c>
      <c r="AX663" s="14" t="s">
        <v>74</v>
      </c>
      <c r="AY663" s="253" t="s">
        <v>171</v>
      </c>
    </row>
    <row r="664" s="14" customFormat="1">
      <c r="A664" s="14"/>
      <c r="B664" s="243"/>
      <c r="C664" s="244"/>
      <c r="D664" s="228" t="s">
        <v>181</v>
      </c>
      <c r="E664" s="245" t="s">
        <v>19</v>
      </c>
      <c r="F664" s="246" t="s">
        <v>1076</v>
      </c>
      <c r="G664" s="244"/>
      <c r="H664" s="247">
        <v>13.215999999999999</v>
      </c>
      <c r="I664" s="248"/>
      <c r="J664" s="244"/>
      <c r="K664" s="244"/>
      <c r="L664" s="249"/>
      <c r="M664" s="250"/>
      <c r="N664" s="251"/>
      <c r="O664" s="251"/>
      <c r="P664" s="251"/>
      <c r="Q664" s="251"/>
      <c r="R664" s="251"/>
      <c r="S664" s="251"/>
      <c r="T664" s="25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3" t="s">
        <v>181</v>
      </c>
      <c r="AU664" s="253" t="s">
        <v>84</v>
      </c>
      <c r="AV664" s="14" t="s">
        <v>84</v>
      </c>
      <c r="AW664" s="14" t="s">
        <v>35</v>
      </c>
      <c r="AX664" s="14" t="s">
        <v>74</v>
      </c>
      <c r="AY664" s="253" t="s">
        <v>171</v>
      </c>
    </row>
    <row r="665" s="14" customFormat="1">
      <c r="A665" s="14"/>
      <c r="B665" s="243"/>
      <c r="C665" s="244"/>
      <c r="D665" s="228" t="s">
        <v>181</v>
      </c>
      <c r="E665" s="245" t="s">
        <v>19</v>
      </c>
      <c r="F665" s="246" t="s">
        <v>1077</v>
      </c>
      <c r="G665" s="244"/>
      <c r="H665" s="247">
        <v>2.3999999999999999</v>
      </c>
      <c r="I665" s="248"/>
      <c r="J665" s="244"/>
      <c r="K665" s="244"/>
      <c r="L665" s="249"/>
      <c r="M665" s="250"/>
      <c r="N665" s="251"/>
      <c r="O665" s="251"/>
      <c r="P665" s="251"/>
      <c r="Q665" s="251"/>
      <c r="R665" s="251"/>
      <c r="S665" s="251"/>
      <c r="T665" s="25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3" t="s">
        <v>181</v>
      </c>
      <c r="AU665" s="253" t="s">
        <v>84</v>
      </c>
      <c r="AV665" s="14" t="s">
        <v>84</v>
      </c>
      <c r="AW665" s="14" t="s">
        <v>35</v>
      </c>
      <c r="AX665" s="14" t="s">
        <v>74</v>
      </c>
      <c r="AY665" s="253" t="s">
        <v>171</v>
      </c>
    </row>
    <row r="666" s="14" customFormat="1">
      <c r="A666" s="14"/>
      <c r="B666" s="243"/>
      <c r="C666" s="244"/>
      <c r="D666" s="228" t="s">
        <v>181</v>
      </c>
      <c r="E666" s="245" t="s">
        <v>19</v>
      </c>
      <c r="F666" s="246" t="s">
        <v>1078</v>
      </c>
      <c r="G666" s="244"/>
      <c r="H666" s="247">
        <v>17.068999999999999</v>
      </c>
      <c r="I666" s="248"/>
      <c r="J666" s="244"/>
      <c r="K666" s="244"/>
      <c r="L666" s="249"/>
      <c r="M666" s="250"/>
      <c r="N666" s="251"/>
      <c r="O666" s="251"/>
      <c r="P666" s="251"/>
      <c r="Q666" s="251"/>
      <c r="R666" s="251"/>
      <c r="S666" s="251"/>
      <c r="T666" s="252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3" t="s">
        <v>181</v>
      </c>
      <c r="AU666" s="253" t="s">
        <v>84</v>
      </c>
      <c r="AV666" s="14" t="s">
        <v>84</v>
      </c>
      <c r="AW666" s="14" t="s">
        <v>35</v>
      </c>
      <c r="AX666" s="14" t="s">
        <v>74</v>
      </c>
      <c r="AY666" s="253" t="s">
        <v>171</v>
      </c>
    </row>
    <row r="667" s="13" customFormat="1">
      <c r="A667" s="13"/>
      <c r="B667" s="233"/>
      <c r="C667" s="234"/>
      <c r="D667" s="228" t="s">
        <v>181</v>
      </c>
      <c r="E667" s="235" t="s">
        <v>19</v>
      </c>
      <c r="F667" s="236" t="s">
        <v>1079</v>
      </c>
      <c r="G667" s="234"/>
      <c r="H667" s="235" t="s">
        <v>19</v>
      </c>
      <c r="I667" s="237"/>
      <c r="J667" s="234"/>
      <c r="K667" s="234"/>
      <c r="L667" s="238"/>
      <c r="M667" s="239"/>
      <c r="N667" s="240"/>
      <c r="O667" s="240"/>
      <c r="P667" s="240"/>
      <c r="Q667" s="240"/>
      <c r="R667" s="240"/>
      <c r="S667" s="240"/>
      <c r="T667" s="24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2" t="s">
        <v>181</v>
      </c>
      <c r="AU667" s="242" t="s">
        <v>84</v>
      </c>
      <c r="AV667" s="13" t="s">
        <v>82</v>
      </c>
      <c r="AW667" s="13" t="s">
        <v>35</v>
      </c>
      <c r="AX667" s="13" t="s">
        <v>74</v>
      </c>
      <c r="AY667" s="242" t="s">
        <v>171</v>
      </c>
    </row>
    <row r="668" s="14" customFormat="1">
      <c r="A668" s="14"/>
      <c r="B668" s="243"/>
      <c r="C668" s="244"/>
      <c r="D668" s="228" t="s">
        <v>181</v>
      </c>
      <c r="E668" s="245" t="s">
        <v>19</v>
      </c>
      <c r="F668" s="246" t="s">
        <v>1080</v>
      </c>
      <c r="G668" s="244"/>
      <c r="H668" s="247">
        <v>3.7480000000000002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3" t="s">
        <v>181</v>
      </c>
      <c r="AU668" s="253" t="s">
        <v>84</v>
      </c>
      <c r="AV668" s="14" t="s">
        <v>84</v>
      </c>
      <c r="AW668" s="14" t="s">
        <v>35</v>
      </c>
      <c r="AX668" s="14" t="s">
        <v>74</v>
      </c>
      <c r="AY668" s="253" t="s">
        <v>171</v>
      </c>
    </row>
    <row r="669" s="14" customFormat="1">
      <c r="A669" s="14"/>
      <c r="B669" s="243"/>
      <c r="C669" s="244"/>
      <c r="D669" s="228" t="s">
        <v>181</v>
      </c>
      <c r="E669" s="245" t="s">
        <v>19</v>
      </c>
      <c r="F669" s="246" t="s">
        <v>1081</v>
      </c>
      <c r="G669" s="244"/>
      <c r="H669" s="247">
        <v>3.4079999999999999</v>
      </c>
      <c r="I669" s="248"/>
      <c r="J669" s="244"/>
      <c r="K669" s="244"/>
      <c r="L669" s="249"/>
      <c r="M669" s="250"/>
      <c r="N669" s="251"/>
      <c r="O669" s="251"/>
      <c r="P669" s="251"/>
      <c r="Q669" s="251"/>
      <c r="R669" s="251"/>
      <c r="S669" s="251"/>
      <c r="T669" s="25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3" t="s">
        <v>181</v>
      </c>
      <c r="AU669" s="253" t="s">
        <v>84</v>
      </c>
      <c r="AV669" s="14" t="s">
        <v>84</v>
      </c>
      <c r="AW669" s="14" t="s">
        <v>35</v>
      </c>
      <c r="AX669" s="14" t="s">
        <v>74</v>
      </c>
      <c r="AY669" s="253" t="s">
        <v>171</v>
      </c>
    </row>
    <row r="670" s="14" customFormat="1">
      <c r="A670" s="14"/>
      <c r="B670" s="243"/>
      <c r="C670" s="244"/>
      <c r="D670" s="228" t="s">
        <v>181</v>
      </c>
      <c r="E670" s="245" t="s">
        <v>19</v>
      </c>
      <c r="F670" s="246" t="s">
        <v>1082</v>
      </c>
      <c r="G670" s="244"/>
      <c r="H670" s="247">
        <v>1.0800000000000001</v>
      </c>
      <c r="I670" s="248"/>
      <c r="J670" s="244"/>
      <c r="K670" s="244"/>
      <c r="L670" s="249"/>
      <c r="M670" s="250"/>
      <c r="N670" s="251"/>
      <c r="O670" s="251"/>
      <c r="P670" s="251"/>
      <c r="Q670" s="251"/>
      <c r="R670" s="251"/>
      <c r="S670" s="251"/>
      <c r="T670" s="25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3" t="s">
        <v>181</v>
      </c>
      <c r="AU670" s="253" t="s">
        <v>84</v>
      </c>
      <c r="AV670" s="14" t="s">
        <v>84</v>
      </c>
      <c r="AW670" s="14" t="s">
        <v>35</v>
      </c>
      <c r="AX670" s="14" t="s">
        <v>74</v>
      </c>
      <c r="AY670" s="253" t="s">
        <v>171</v>
      </c>
    </row>
    <row r="671" s="14" customFormat="1">
      <c r="A671" s="14"/>
      <c r="B671" s="243"/>
      <c r="C671" s="244"/>
      <c r="D671" s="228" t="s">
        <v>181</v>
      </c>
      <c r="E671" s="245" t="s">
        <v>19</v>
      </c>
      <c r="F671" s="246" t="s">
        <v>1083</v>
      </c>
      <c r="G671" s="244"/>
      <c r="H671" s="247">
        <v>3.4409999999999998</v>
      </c>
      <c r="I671" s="248"/>
      <c r="J671" s="244"/>
      <c r="K671" s="244"/>
      <c r="L671" s="249"/>
      <c r="M671" s="250"/>
      <c r="N671" s="251"/>
      <c r="O671" s="251"/>
      <c r="P671" s="251"/>
      <c r="Q671" s="251"/>
      <c r="R671" s="251"/>
      <c r="S671" s="251"/>
      <c r="T671" s="252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3" t="s">
        <v>181</v>
      </c>
      <c r="AU671" s="253" t="s">
        <v>84</v>
      </c>
      <c r="AV671" s="14" t="s">
        <v>84</v>
      </c>
      <c r="AW671" s="14" t="s">
        <v>35</v>
      </c>
      <c r="AX671" s="14" t="s">
        <v>74</v>
      </c>
      <c r="AY671" s="253" t="s">
        <v>171</v>
      </c>
    </row>
    <row r="672" s="14" customFormat="1">
      <c r="A672" s="14"/>
      <c r="B672" s="243"/>
      <c r="C672" s="244"/>
      <c r="D672" s="228" t="s">
        <v>181</v>
      </c>
      <c r="E672" s="245" t="s">
        <v>19</v>
      </c>
      <c r="F672" s="246" t="s">
        <v>1084</v>
      </c>
      <c r="G672" s="244"/>
      <c r="H672" s="247">
        <v>1.8300000000000001</v>
      </c>
      <c r="I672" s="248"/>
      <c r="J672" s="244"/>
      <c r="K672" s="244"/>
      <c r="L672" s="249"/>
      <c r="M672" s="250"/>
      <c r="N672" s="251"/>
      <c r="O672" s="251"/>
      <c r="P672" s="251"/>
      <c r="Q672" s="251"/>
      <c r="R672" s="251"/>
      <c r="S672" s="251"/>
      <c r="T672" s="25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3" t="s">
        <v>181</v>
      </c>
      <c r="AU672" s="253" t="s">
        <v>84</v>
      </c>
      <c r="AV672" s="14" t="s">
        <v>84</v>
      </c>
      <c r="AW672" s="14" t="s">
        <v>35</v>
      </c>
      <c r="AX672" s="14" t="s">
        <v>74</v>
      </c>
      <c r="AY672" s="253" t="s">
        <v>171</v>
      </c>
    </row>
    <row r="673" s="14" customFormat="1">
      <c r="A673" s="14"/>
      <c r="B673" s="243"/>
      <c r="C673" s="244"/>
      <c r="D673" s="228" t="s">
        <v>181</v>
      </c>
      <c r="E673" s="245" t="s">
        <v>19</v>
      </c>
      <c r="F673" s="246" t="s">
        <v>1081</v>
      </c>
      <c r="G673" s="244"/>
      <c r="H673" s="247">
        <v>3.4079999999999999</v>
      </c>
      <c r="I673" s="248"/>
      <c r="J673" s="244"/>
      <c r="K673" s="244"/>
      <c r="L673" s="249"/>
      <c r="M673" s="250"/>
      <c r="N673" s="251"/>
      <c r="O673" s="251"/>
      <c r="P673" s="251"/>
      <c r="Q673" s="251"/>
      <c r="R673" s="251"/>
      <c r="S673" s="251"/>
      <c r="T673" s="25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3" t="s">
        <v>181</v>
      </c>
      <c r="AU673" s="253" t="s">
        <v>84</v>
      </c>
      <c r="AV673" s="14" t="s">
        <v>84</v>
      </c>
      <c r="AW673" s="14" t="s">
        <v>35</v>
      </c>
      <c r="AX673" s="14" t="s">
        <v>74</v>
      </c>
      <c r="AY673" s="253" t="s">
        <v>171</v>
      </c>
    </row>
    <row r="674" s="14" customFormat="1">
      <c r="A674" s="14"/>
      <c r="B674" s="243"/>
      <c r="C674" s="244"/>
      <c r="D674" s="228" t="s">
        <v>181</v>
      </c>
      <c r="E674" s="245" t="s">
        <v>19</v>
      </c>
      <c r="F674" s="246" t="s">
        <v>1085</v>
      </c>
      <c r="G674" s="244"/>
      <c r="H674" s="247">
        <v>2.8319999999999999</v>
      </c>
      <c r="I674" s="248"/>
      <c r="J674" s="244"/>
      <c r="K674" s="244"/>
      <c r="L674" s="249"/>
      <c r="M674" s="250"/>
      <c r="N674" s="251"/>
      <c r="O674" s="251"/>
      <c r="P674" s="251"/>
      <c r="Q674" s="251"/>
      <c r="R674" s="251"/>
      <c r="S674" s="251"/>
      <c r="T674" s="252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3" t="s">
        <v>181</v>
      </c>
      <c r="AU674" s="253" t="s">
        <v>84</v>
      </c>
      <c r="AV674" s="14" t="s">
        <v>84</v>
      </c>
      <c r="AW674" s="14" t="s">
        <v>35</v>
      </c>
      <c r="AX674" s="14" t="s">
        <v>74</v>
      </c>
      <c r="AY674" s="253" t="s">
        <v>171</v>
      </c>
    </row>
    <row r="675" s="14" customFormat="1">
      <c r="A675" s="14"/>
      <c r="B675" s="243"/>
      <c r="C675" s="244"/>
      <c r="D675" s="228" t="s">
        <v>181</v>
      </c>
      <c r="E675" s="245" t="s">
        <v>19</v>
      </c>
      <c r="F675" s="246" t="s">
        <v>1086</v>
      </c>
      <c r="G675" s="244"/>
      <c r="H675" s="247">
        <v>0.90000000000000002</v>
      </c>
      <c r="I675" s="248"/>
      <c r="J675" s="244"/>
      <c r="K675" s="244"/>
      <c r="L675" s="249"/>
      <c r="M675" s="250"/>
      <c r="N675" s="251"/>
      <c r="O675" s="251"/>
      <c r="P675" s="251"/>
      <c r="Q675" s="251"/>
      <c r="R675" s="251"/>
      <c r="S675" s="251"/>
      <c r="T675" s="252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3" t="s">
        <v>181</v>
      </c>
      <c r="AU675" s="253" t="s">
        <v>84</v>
      </c>
      <c r="AV675" s="14" t="s">
        <v>84</v>
      </c>
      <c r="AW675" s="14" t="s">
        <v>35</v>
      </c>
      <c r="AX675" s="14" t="s">
        <v>74</v>
      </c>
      <c r="AY675" s="253" t="s">
        <v>171</v>
      </c>
    </row>
    <row r="676" s="14" customFormat="1">
      <c r="A676" s="14"/>
      <c r="B676" s="243"/>
      <c r="C676" s="244"/>
      <c r="D676" s="228" t="s">
        <v>181</v>
      </c>
      <c r="E676" s="245" t="s">
        <v>19</v>
      </c>
      <c r="F676" s="246" t="s">
        <v>1087</v>
      </c>
      <c r="G676" s="244"/>
      <c r="H676" s="247">
        <v>3.9390000000000001</v>
      </c>
      <c r="I676" s="248"/>
      <c r="J676" s="244"/>
      <c r="K676" s="244"/>
      <c r="L676" s="249"/>
      <c r="M676" s="250"/>
      <c r="N676" s="251"/>
      <c r="O676" s="251"/>
      <c r="P676" s="251"/>
      <c r="Q676" s="251"/>
      <c r="R676" s="251"/>
      <c r="S676" s="251"/>
      <c r="T676" s="25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3" t="s">
        <v>181</v>
      </c>
      <c r="AU676" s="253" t="s">
        <v>84</v>
      </c>
      <c r="AV676" s="14" t="s">
        <v>84</v>
      </c>
      <c r="AW676" s="14" t="s">
        <v>35</v>
      </c>
      <c r="AX676" s="14" t="s">
        <v>74</v>
      </c>
      <c r="AY676" s="253" t="s">
        <v>171</v>
      </c>
    </row>
    <row r="677" s="15" customFormat="1">
      <c r="A677" s="15"/>
      <c r="B677" s="254"/>
      <c r="C677" s="255"/>
      <c r="D677" s="228" t="s">
        <v>181</v>
      </c>
      <c r="E677" s="256" t="s">
        <v>19</v>
      </c>
      <c r="F677" s="257" t="s">
        <v>184</v>
      </c>
      <c r="G677" s="255"/>
      <c r="H677" s="258">
        <v>125.64</v>
      </c>
      <c r="I677" s="259"/>
      <c r="J677" s="255"/>
      <c r="K677" s="255"/>
      <c r="L677" s="260"/>
      <c r="M677" s="261"/>
      <c r="N677" s="262"/>
      <c r="O677" s="262"/>
      <c r="P677" s="262"/>
      <c r="Q677" s="262"/>
      <c r="R677" s="262"/>
      <c r="S677" s="262"/>
      <c r="T677" s="263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64" t="s">
        <v>181</v>
      </c>
      <c r="AU677" s="264" t="s">
        <v>84</v>
      </c>
      <c r="AV677" s="15" t="s">
        <v>178</v>
      </c>
      <c r="AW677" s="15" t="s">
        <v>35</v>
      </c>
      <c r="AX677" s="15" t="s">
        <v>82</v>
      </c>
      <c r="AY677" s="264" t="s">
        <v>171</v>
      </c>
    </row>
    <row r="678" s="2" customFormat="1" ht="16.5" customHeight="1">
      <c r="A678" s="40"/>
      <c r="B678" s="41"/>
      <c r="C678" s="215" t="s">
        <v>1088</v>
      </c>
      <c r="D678" s="215" t="s">
        <v>174</v>
      </c>
      <c r="E678" s="216" t="s">
        <v>1089</v>
      </c>
      <c r="F678" s="217" t="s">
        <v>1090</v>
      </c>
      <c r="G678" s="218" t="s">
        <v>177</v>
      </c>
      <c r="H678" s="219">
        <v>125.64</v>
      </c>
      <c r="I678" s="220"/>
      <c r="J678" s="221">
        <f>ROUND(I678*H678,2)</f>
        <v>0</v>
      </c>
      <c r="K678" s="217" t="s">
        <v>215</v>
      </c>
      <c r="L678" s="46"/>
      <c r="M678" s="222" t="s">
        <v>19</v>
      </c>
      <c r="N678" s="223" t="s">
        <v>45</v>
      </c>
      <c r="O678" s="86"/>
      <c r="P678" s="224">
        <f>O678*H678</f>
        <v>0</v>
      </c>
      <c r="Q678" s="224">
        <v>0</v>
      </c>
      <c r="R678" s="224">
        <f>Q678*H678</f>
        <v>0</v>
      </c>
      <c r="S678" s="224">
        <v>0</v>
      </c>
      <c r="T678" s="225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26" t="s">
        <v>178</v>
      </c>
      <c r="AT678" s="226" t="s">
        <v>174</v>
      </c>
      <c r="AU678" s="226" t="s">
        <v>84</v>
      </c>
      <c r="AY678" s="19" t="s">
        <v>171</v>
      </c>
      <c r="BE678" s="227">
        <f>IF(N678="základní",J678,0)</f>
        <v>0</v>
      </c>
      <c r="BF678" s="227">
        <f>IF(N678="snížená",J678,0)</f>
        <v>0</v>
      </c>
      <c r="BG678" s="227">
        <f>IF(N678="zákl. přenesená",J678,0)</f>
        <v>0</v>
      </c>
      <c r="BH678" s="227">
        <f>IF(N678="sníž. přenesená",J678,0)</f>
        <v>0</v>
      </c>
      <c r="BI678" s="227">
        <f>IF(N678="nulová",J678,0)</f>
        <v>0</v>
      </c>
      <c r="BJ678" s="19" t="s">
        <v>82</v>
      </c>
      <c r="BK678" s="227">
        <f>ROUND(I678*H678,2)</f>
        <v>0</v>
      </c>
      <c r="BL678" s="19" t="s">
        <v>178</v>
      </c>
      <c r="BM678" s="226" t="s">
        <v>1091</v>
      </c>
    </row>
    <row r="679" s="2" customFormat="1">
      <c r="A679" s="40"/>
      <c r="B679" s="41"/>
      <c r="C679" s="42"/>
      <c r="D679" s="228" t="s">
        <v>180</v>
      </c>
      <c r="E679" s="42"/>
      <c r="F679" s="229" t="s">
        <v>1092</v>
      </c>
      <c r="G679" s="42"/>
      <c r="H679" s="42"/>
      <c r="I679" s="230"/>
      <c r="J679" s="42"/>
      <c r="K679" s="42"/>
      <c r="L679" s="46"/>
      <c r="M679" s="231"/>
      <c r="N679" s="232"/>
      <c r="O679" s="86"/>
      <c r="P679" s="86"/>
      <c r="Q679" s="86"/>
      <c r="R679" s="86"/>
      <c r="S679" s="86"/>
      <c r="T679" s="87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180</v>
      </c>
      <c r="AU679" s="19" t="s">
        <v>84</v>
      </c>
    </row>
    <row r="680" s="2" customFormat="1">
      <c r="A680" s="40"/>
      <c r="B680" s="41"/>
      <c r="C680" s="42"/>
      <c r="D680" s="265" t="s">
        <v>218</v>
      </c>
      <c r="E680" s="42"/>
      <c r="F680" s="266" t="s">
        <v>1093</v>
      </c>
      <c r="G680" s="42"/>
      <c r="H680" s="42"/>
      <c r="I680" s="230"/>
      <c r="J680" s="42"/>
      <c r="K680" s="42"/>
      <c r="L680" s="46"/>
      <c r="M680" s="231"/>
      <c r="N680" s="232"/>
      <c r="O680" s="86"/>
      <c r="P680" s="86"/>
      <c r="Q680" s="86"/>
      <c r="R680" s="86"/>
      <c r="S680" s="86"/>
      <c r="T680" s="87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T680" s="19" t="s">
        <v>218</v>
      </c>
      <c r="AU680" s="19" t="s">
        <v>84</v>
      </c>
    </row>
    <row r="681" s="2" customFormat="1" ht="16.5" customHeight="1">
      <c r="A681" s="40"/>
      <c r="B681" s="41"/>
      <c r="C681" s="215" t="s">
        <v>804</v>
      </c>
      <c r="D681" s="215" t="s">
        <v>174</v>
      </c>
      <c r="E681" s="216" t="s">
        <v>1094</v>
      </c>
      <c r="F681" s="217" t="s">
        <v>1095</v>
      </c>
      <c r="G681" s="218" t="s">
        <v>177</v>
      </c>
      <c r="H681" s="219">
        <v>24.585999999999999</v>
      </c>
      <c r="I681" s="220"/>
      <c r="J681" s="221">
        <f>ROUND(I681*H681,2)</f>
        <v>0</v>
      </c>
      <c r="K681" s="217" t="s">
        <v>215</v>
      </c>
      <c r="L681" s="46"/>
      <c r="M681" s="222" t="s">
        <v>19</v>
      </c>
      <c r="N681" s="223" t="s">
        <v>45</v>
      </c>
      <c r="O681" s="86"/>
      <c r="P681" s="224">
        <f>O681*H681</f>
        <v>0</v>
      </c>
      <c r="Q681" s="224">
        <v>0.0013400000000000001</v>
      </c>
      <c r="R681" s="224">
        <f>Q681*H681</f>
        <v>0.032945240000000001</v>
      </c>
      <c r="S681" s="224">
        <v>0</v>
      </c>
      <c r="T681" s="225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6" t="s">
        <v>178</v>
      </c>
      <c r="AT681" s="226" t="s">
        <v>174</v>
      </c>
      <c r="AU681" s="226" t="s">
        <v>84</v>
      </c>
      <c r="AY681" s="19" t="s">
        <v>171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19" t="s">
        <v>82</v>
      </c>
      <c r="BK681" s="227">
        <f>ROUND(I681*H681,2)</f>
        <v>0</v>
      </c>
      <c r="BL681" s="19" t="s">
        <v>178</v>
      </c>
      <c r="BM681" s="226" t="s">
        <v>1096</v>
      </c>
    </row>
    <row r="682" s="2" customFormat="1">
      <c r="A682" s="40"/>
      <c r="B682" s="41"/>
      <c r="C682" s="42"/>
      <c r="D682" s="228" t="s">
        <v>180</v>
      </c>
      <c r="E682" s="42"/>
      <c r="F682" s="229" t="s">
        <v>1097</v>
      </c>
      <c r="G682" s="42"/>
      <c r="H682" s="42"/>
      <c r="I682" s="230"/>
      <c r="J682" s="42"/>
      <c r="K682" s="42"/>
      <c r="L682" s="46"/>
      <c r="M682" s="231"/>
      <c r="N682" s="232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180</v>
      </c>
      <c r="AU682" s="19" t="s">
        <v>84</v>
      </c>
    </row>
    <row r="683" s="2" customFormat="1">
      <c r="A683" s="40"/>
      <c r="B683" s="41"/>
      <c r="C683" s="42"/>
      <c r="D683" s="265" t="s">
        <v>218</v>
      </c>
      <c r="E683" s="42"/>
      <c r="F683" s="266" t="s">
        <v>1098</v>
      </c>
      <c r="G683" s="42"/>
      <c r="H683" s="42"/>
      <c r="I683" s="230"/>
      <c r="J683" s="42"/>
      <c r="K683" s="42"/>
      <c r="L683" s="46"/>
      <c r="M683" s="231"/>
      <c r="N683" s="232"/>
      <c r="O683" s="86"/>
      <c r="P683" s="86"/>
      <c r="Q683" s="86"/>
      <c r="R683" s="86"/>
      <c r="S683" s="86"/>
      <c r="T683" s="87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218</v>
      </c>
      <c r="AU683" s="19" t="s">
        <v>84</v>
      </c>
    </row>
    <row r="684" s="14" customFormat="1">
      <c r="A684" s="14"/>
      <c r="B684" s="243"/>
      <c r="C684" s="244"/>
      <c r="D684" s="228" t="s">
        <v>181</v>
      </c>
      <c r="E684" s="245" t="s">
        <v>19</v>
      </c>
      <c r="F684" s="246" t="s">
        <v>1080</v>
      </c>
      <c r="G684" s="244"/>
      <c r="H684" s="247">
        <v>3.7480000000000002</v>
      </c>
      <c r="I684" s="248"/>
      <c r="J684" s="244"/>
      <c r="K684" s="244"/>
      <c r="L684" s="249"/>
      <c r="M684" s="250"/>
      <c r="N684" s="251"/>
      <c r="O684" s="251"/>
      <c r="P684" s="251"/>
      <c r="Q684" s="251"/>
      <c r="R684" s="251"/>
      <c r="S684" s="251"/>
      <c r="T684" s="252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3" t="s">
        <v>181</v>
      </c>
      <c r="AU684" s="253" t="s">
        <v>84</v>
      </c>
      <c r="AV684" s="14" t="s">
        <v>84</v>
      </c>
      <c r="AW684" s="14" t="s">
        <v>35</v>
      </c>
      <c r="AX684" s="14" t="s">
        <v>74</v>
      </c>
      <c r="AY684" s="253" t="s">
        <v>171</v>
      </c>
    </row>
    <row r="685" s="14" customFormat="1">
      <c r="A685" s="14"/>
      <c r="B685" s="243"/>
      <c r="C685" s="244"/>
      <c r="D685" s="228" t="s">
        <v>181</v>
      </c>
      <c r="E685" s="245" t="s">
        <v>19</v>
      </c>
      <c r="F685" s="246" t="s">
        <v>1081</v>
      </c>
      <c r="G685" s="244"/>
      <c r="H685" s="247">
        <v>3.4079999999999999</v>
      </c>
      <c r="I685" s="248"/>
      <c r="J685" s="244"/>
      <c r="K685" s="244"/>
      <c r="L685" s="249"/>
      <c r="M685" s="250"/>
      <c r="N685" s="251"/>
      <c r="O685" s="251"/>
      <c r="P685" s="251"/>
      <c r="Q685" s="251"/>
      <c r="R685" s="251"/>
      <c r="S685" s="251"/>
      <c r="T685" s="252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3" t="s">
        <v>181</v>
      </c>
      <c r="AU685" s="253" t="s">
        <v>84</v>
      </c>
      <c r="AV685" s="14" t="s">
        <v>84</v>
      </c>
      <c r="AW685" s="14" t="s">
        <v>35</v>
      </c>
      <c r="AX685" s="14" t="s">
        <v>74</v>
      </c>
      <c r="AY685" s="253" t="s">
        <v>171</v>
      </c>
    </row>
    <row r="686" s="14" customFormat="1">
      <c r="A686" s="14"/>
      <c r="B686" s="243"/>
      <c r="C686" s="244"/>
      <c r="D686" s="228" t="s">
        <v>181</v>
      </c>
      <c r="E686" s="245" t="s">
        <v>19</v>
      </c>
      <c r="F686" s="246" t="s">
        <v>1082</v>
      </c>
      <c r="G686" s="244"/>
      <c r="H686" s="247">
        <v>1.0800000000000001</v>
      </c>
      <c r="I686" s="248"/>
      <c r="J686" s="244"/>
      <c r="K686" s="244"/>
      <c r="L686" s="249"/>
      <c r="M686" s="250"/>
      <c r="N686" s="251"/>
      <c r="O686" s="251"/>
      <c r="P686" s="251"/>
      <c r="Q686" s="251"/>
      <c r="R686" s="251"/>
      <c r="S686" s="251"/>
      <c r="T686" s="25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3" t="s">
        <v>181</v>
      </c>
      <c r="AU686" s="253" t="s">
        <v>84</v>
      </c>
      <c r="AV686" s="14" t="s">
        <v>84</v>
      </c>
      <c r="AW686" s="14" t="s">
        <v>35</v>
      </c>
      <c r="AX686" s="14" t="s">
        <v>74</v>
      </c>
      <c r="AY686" s="253" t="s">
        <v>171</v>
      </c>
    </row>
    <row r="687" s="14" customFormat="1">
      <c r="A687" s="14"/>
      <c r="B687" s="243"/>
      <c r="C687" s="244"/>
      <c r="D687" s="228" t="s">
        <v>181</v>
      </c>
      <c r="E687" s="245" t="s">
        <v>19</v>
      </c>
      <c r="F687" s="246" t="s">
        <v>1083</v>
      </c>
      <c r="G687" s="244"/>
      <c r="H687" s="247">
        <v>3.4409999999999998</v>
      </c>
      <c r="I687" s="248"/>
      <c r="J687" s="244"/>
      <c r="K687" s="244"/>
      <c r="L687" s="249"/>
      <c r="M687" s="250"/>
      <c r="N687" s="251"/>
      <c r="O687" s="251"/>
      <c r="P687" s="251"/>
      <c r="Q687" s="251"/>
      <c r="R687" s="251"/>
      <c r="S687" s="251"/>
      <c r="T687" s="25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3" t="s">
        <v>181</v>
      </c>
      <c r="AU687" s="253" t="s">
        <v>84</v>
      </c>
      <c r="AV687" s="14" t="s">
        <v>84</v>
      </c>
      <c r="AW687" s="14" t="s">
        <v>35</v>
      </c>
      <c r="AX687" s="14" t="s">
        <v>74</v>
      </c>
      <c r="AY687" s="253" t="s">
        <v>171</v>
      </c>
    </row>
    <row r="688" s="14" customFormat="1">
      <c r="A688" s="14"/>
      <c r="B688" s="243"/>
      <c r="C688" s="244"/>
      <c r="D688" s="228" t="s">
        <v>181</v>
      </c>
      <c r="E688" s="245" t="s">
        <v>19</v>
      </c>
      <c r="F688" s="246" t="s">
        <v>1084</v>
      </c>
      <c r="G688" s="244"/>
      <c r="H688" s="247">
        <v>1.8300000000000001</v>
      </c>
      <c r="I688" s="248"/>
      <c r="J688" s="244"/>
      <c r="K688" s="244"/>
      <c r="L688" s="249"/>
      <c r="M688" s="250"/>
      <c r="N688" s="251"/>
      <c r="O688" s="251"/>
      <c r="P688" s="251"/>
      <c r="Q688" s="251"/>
      <c r="R688" s="251"/>
      <c r="S688" s="251"/>
      <c r="T688" s="25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3" t="s">
        <v>181</v>
      </c>
      <c r="AU688" s="253" t="s">
        <v>84</v>
      </c>
      <c r="AV688" s="14" t="s">
        <v>84</v>
      </c>
      <c r="AW688" s="14" t="s">
        <v>35</v>
      </c>
      <c r="AX688" s="14" t="s">
        <v>74</v>
      </c>
      <c r="AY688" s="253" t="s">
        <v>171</v>
      </c>
    </row>
    <row r="689" s="14" customFormat="1">
      <c r="A689" s="14"/>
      <c r="B689" s="243"/>
      <c r="C689" s="244"/>
      <c r="D689" s="228" t="s">
        <v>181</v>
      </c>
      <c r="E689" s="245" t="s">
        <v>19</v>
      </c>
      <c r="F689" s="246" t="s">
        <v>1081</v>
      </c>
      <c r="G689" s="244"/>
      <c r="H689" s="247">
        <v>3.4079999999999999</v>
      </c>
      <c r="I689" s="248"/>
      <c r="J689" s="244"/>
      <c r="K689" s="244"/>
      <c r="L689" s="249"/>
      <c r="M689" s="250"/>
      <c r="N689" s="251"/>
      <c r="O689" s="251"/>
      <c r="P689" s="251"/>
      <c r="Q689" s="251"/>
      <c r="R689" s="251"/>
      <c r="S689" s="251"/>
      <c r="T689" s="25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3" t="s">
        <v>181</v>
      </c>
      <c r="AU689" s="253" t="s">
        <v>84</v>
      </c>
      <c r="AV689" s="14" t="s">
        <v>84</v>
      </c>
      <c r="AW689" s="14" t="s">
        <v>35</v>
      </c>
      <c r="AX689" s="14" t="s">
        <v>74</v>
      </c>
      <c r="AY689" s="253" t="s">
        <v>171</v>
      </c>
    </row>
    <row r="690" s="14" customFormat="1">
      <c r="A690" s="14"/>
      <c r="B690" s="243"/>
      <c r="C690" s="244"/>
      <c r="D690" s="228" t="s">
        <v>181</v>
      </c>
      <c r="E690" s="245" t="s">
        <v>19</v>
      </c>
      <c r="F690" s="246" t="s">
        <v>1085</v>
      </c>
      <c r="G690" s="244"/>
      <c r="H690" s="247">
        <v>2.8319999999999999</v>
      </c>
      <c r="I690" s="248"/>
      <c r="J690" s="244"/>
      <c r="K690" s="244"/>
      <c r="L690" s="249"/>
      <c r="M690" s="250"/>
      <c r="N690" s="251"/>
      <c r="O690" s="251"/>
      <c r="P690" s="251"/>
      <c r="Q690" s="251"/>
      <c r="R690" s="251"/>
      <c r="S690" s="251"/>
      <c r="T690" s="25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3" t="s">
        <v>181</v>
      </c>
      <c r="AU690" s="253" t="s">
        <v>84</v>
      </c>
      <c r="AV690" s="14" t="s">
        <v>84</v>
      </c>
      <c r="AW690" s="14" t="s">
        <v>35</v>
      </c>
      <c r="AX690" s="14" t="s">
        <v>74</v>
      </c>
      <c r="AY690" s="253" t="s">
        <v>171</v>
      </c>
    </row>
    <row r="691" s="14" customFormat="1">
      <c r="A691" s="14"/>
      <c r="B691" s="243"/>
      <c r="C691" s="244"/>
      <c r="D691" s="228" t="s">
        <v>181</v>
      </c>
      <c r="E691" s="245" t="s">
        <v>19</v>
      </c>
      <c r="F691" s="246" t="s">
        <v>1086</v>
      </c>
      <c r="G691" s="244"/>
      <c r="H691" s="247">
        <v>0.90000000000000002</v>
      </c>
      <c r="I691" s="248"/>
      <c r="J691" s="244"/>
      <c r="K691" s="244"/>
      <c r="L691" s="249"/>
      <c r="M691" s="250"/>
      <c r="N691" s="251"/>
      <c r="O691" s="251"/>
      <c r="P691" s="251"/>
      <c r="Q691" s="251"/>
      <c r="R691" s="251"/>
      <c r="S691" s="251"/>
      <c r="T691" s="252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3" t="s">
        <v>181</v>
      </c>
      <c r="AU691" s="253" t="s">
        <v>84</v>
      </c>
      <c r="AV691" s="14" t="s">
        <v>84</v>
      </c>
      <c r="AW691" s="14" t="s">
        <v>35</v>
      </c>
      <c r="AX691" s="14" t="s">
        <v>74</v>
      </c>
      <c r="AY691" s="253" t="s">
        <v>171</v>
      </c>
    </row>
    <row r="692" s="14" customFormat="1">
      <c r="A692" s="14"/>
      <c r="B692" s="243"/>
      <c r="C692" s="244"/>
      <c r="D692" s="228" t="s">
        <v>181</v>
      </c>
      <c r="E692" s="245" t="s">
        <v>19</v>
      </c>
      <c r="F692" s="246" t="s">
        <v>1087</v>
      </c>
      <c r="G692" s="244"/>
      <c r="H692" s="247">
        <v>3.9390000000000001</v>
      </c>
      <c r="I692" s="248"/>
      <c r="J692" s="244"/>
      <c r="K692" s="244"/>
      <c r="L692" s="249"/>
      <c r="M692" s="250"/>
      <c r="N692" s="251"/>
      <c r="O692" s="251"/>
      <c r="P692" s="251"/>
      <c r="Q692" s="251"/>
      <c r="R692" s="251"/>
      <c r="S692" s="251"/>
      <c r="T692" s="25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3" t="s">
        <v>181</v>
      </c>
      <c r="AU692" s="253" t="s">
        <v>84</v>
      </c>
      <c r="AV692" s="14" t="s">
        <v>84</v>
      </c>
      <c r="AW692" s="14" t="s">
        <v>35</v>
      </c>
      <c r="AX692" s="14" t="s">
        <v>74</v>
      </c>
      <c r="AY692" s="253" t="s">
        <v>171</v>
      </c>
    </row>
    <row r="693" s="15" customFormat="1">
      <c r="A693" s="15"/>
      <c r="B693" s="254"/>
      <c r="C693" s="255"/>
      <c r="D693" s="228" t="s">
        <v>181</v>
      </c>
      <c r="E693" s="256" t="s">
        <v>19</v>
      </c>
      <c r="F693" s="257" t="s">
        <v>184</v>
      </c>
      <c r="G693" s="255"/>
      <c r="H693" s="258">
        <v>24.585999999999999</v>
      </c>
      <c r="I693" s="259"/>
      <c r="J693" s="255"/>
      <c r="K693" s="255"/>
      <c r="L693" s="260"/>
      <c r="M693" s="261"/>
      <c r="N693" s="262"/>
      <c r="O693" s="262"/>
      <c r="P693" s="262"/>
      <c r="Q693" s="262"/>
      <c r="R693" s="262"/>
      <c r="S693" s="262"/>
      <c r="T693" s="263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64" t="s">
        <v>181</v>
      </c>
      <c r="AU693" s="264" t="s">
        <v>84</v>
      </c>
      <c r="AV693" s="15" t="s">
        <v>178</v>
      </c>
      <c r="AW693" s="15" t="s">
        <v>35</v>
      </c>
      <c r="AX693" s="15" t="s">
        <v>82</v>
      </c>
      <c r="AY693" s="264" t="s">
        <v>171</v>
      </c>
    </row>
    <row r="694" s="2" customFormat="1" ht="16.5" customHeight="1">
      <c r="A694" s="40"/>
      <c r="B694" s="41"/>
      <c r="C694" s="215" t="s">
        <v>1099</v>
      </c>
      <c r="D694" s="215" t="s">
        <v>174</v>
      </c>
      <c r="E694" s="216" t="s">
        <v>1100</v>
      </c>
      <c r="F694" s="217" t="s">
        <v>1101</v>
      </c>
      <c r="G694" s="218" t="s">
        <v>177</v>
      </c>
      <c r="H694" s="219">
        <v>24.585999999999999</v>
      </c>
      <c r="I694" s="220"/>
      <c r="J694" s="221">
        <f>ROUND(I694*H694,2)</f>
        <v>0</v>
      </c>
      <c r="K694" s="217" t="s">
        <v>215</v>
      </c>
      <c r="L694" s="46"/>
      <c r="M694" s="222" t="s">
        <v>19</v>
      </c>
      <c r="N694" s="223" t="s">
        <v>45</v>
      </c>
      <c r="O694" s="86"/>
      <c r="P694" s="224">
        <f>O694*H694</f>
        <v>0</v>
      </c>
      <c r="Q694" s="224">
        <v>0</v>
      </c>
      <c r="R694" s="224">
        <f>Q694*H694</f>
        <v>0</v>
      </c>
      <c r="S694" s="224">
        <v>0</v>
      </c>
      <c r="T694" s="225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26" t="s">
        <v>178</v>
      </c>
      <c r="AT694" s="226" t="s">
        <v>174</v>
      </c>
      <c r="AU694" s="226" t="s">
        <v>84</v>
      </c>
      <c r="AY694" s="19" t="s">
        <v>171</v>
      </c>
      <c r="BE694" s="227">
        <f>IF(N694="základní",J694,0)</f>
        <v>0</v>
      </c>
      <c r="BF694" s="227">
        <f>IF(N694="snížená",J694,0)</f>
        <v>0</v>
      </c>
      <c r="BG694" s="227">
        <f>IF(N694="zákl. přenesená",J694,0)</f>
        <v>0</v>
      </c>
      <c r="BH694" s="227">
        <f>IF(N694="sníž. přenesená",J694,0)</f>
        <v>0</v>
      </c>
      <c r="BI694" s="227">
        <f>IF(N694="nulová",J694,0)</f>
        <v>0</v>
      </c>
      <c r="BJ694" s="19" t="s">
        <v>82</v>
      </c>
      <c r="BK694" s="227">
        <f>ROUND(I694*H694,2)</f>
        <v>0</v>
      </c>
      <c r="BL694" s="19" t="s">
        <v>178</v>
      </c>
      <c r="BM694" s="226" t="s">
        <v>1102</v>
      </c>
    </row>
    <row r="695" s="2" customFormat="1">
      <c r="A695" s="40"/>
      <c r="B695" s="41"/>
      <c r="C695" s="42"/>
      <c r="D695" s="228" t="s">
        <v>180</v>
      </c>
      <c r="E695" s="42"/>
      <c r="F695" s="229" t="s">
        <v>1103</v>
      </c>
      <c r="G695" s="42"/>
      <c r="H695" s="42"/>
      <c r="I695" s="230"/>
      <c r="J695" s="42"/>
      <c r="K695" s="42"/>
      <c r="L695" s="46"/>
      <c r="M695" s="231"/>
      <c r="N695" s="232"/>
      <c r="O695" s="86"/>
      <c r="P695" s="86"/>
      <c r="Q695" s="86"/>
      <c r="R695" s="86"/>
      <c r="S695" s="86"/>
      <c r="T695" s="87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180</v>
      </c>
      <c r="AU695" s="19" t="s">
        <v>84</v>
      </c>
    </row>
    <row r="696" s="2" customFormat="1">
      <c r="A696" s="40"/>
      <c r="B696" s="41"/>
      <c r="C696" s="42"/>
      <c r="D696" s="265" t="s">
        <v>218</v>
      </c>
      <c r="E696" s="42"/>
      <c r="F696" s="266" t="s">
        <v>1104</v>
      </c>
      <c r="G696" s="42"/>
      <c r="H696" s="42"/>
      <c r="I696" s="230"/>
      <c r="J696" s="42"/>
      <c r="K696" s="42"/>
      <c r="L696" s="46"/>
      <c r="M696" s="231"/>
      <c r="N696" s="232"/>
      <c r="O696" s="86"/>
      <c r="P696" s="86"/>
      <c r="Q696" s="86"/>
      <c r="R696" s="86"/>
      <c r="S696" s="86"/>
      <c r="T696" s="87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9" t="s">
        <v>218</v>
      </c>
      <c r="AU696" s="19" t="s">
        <v>84</v>
      </c>
    </row>
    <row r="697" s="2" customFormat="1" ht="16.5" customHeight="1">
      <c r="A697" s="40"/>
      <c r="B697" s="41"/>
      <c r="C697" s="215" t="s">
        <v>810</v>
      </c>
      <c r="D697" s="215" t="s">
        <v>174</v>
      </c>
      <c r="E697" s="216" t="s">
        <v>1105</v>
      </c>
      <c r="F697" s="217" t="s">
        <v>1106</v>
      </c>
      <c r="G697" s="218" t="s">
        <v>214</v>
      </c>
      <c r="H697" s="219">
        <v>36.438000000000002</v>
      </c>
      <c r="I697" s="220"/>
      <c r="J697" s="221">
        <f>ROUND(I697*H697,2)</f>
        <v>0</v>
      </c>
      <c r="K697" s="217" t="s">
        <v>215</v>
      </c>
      <c r="L697" s="46"/>
      <c r="M697" s="222" t="s">
        <v>19</v>
      </c>
      <c r="N697" s="223" t="s">
        <v>45</v>
      </c>
      <c r="O697" s="86"/>
      <c r="P697" s="224">
        <f>O697*H697</f>
        <v>0</v>
      </c>
      <c r="Q697" s="224">
        <v>2.5019749999999998</v>
      </c>
      <c r="R697" s="224">
        <f>Q697*H697</f>
        <v>91.166965050000002</v>
      </c>
      <c r="S697" s="224">
        <v>0</v>
      </c>
      <c r="T697" s="225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26" t="s">
        <v>178</v>
      </c>
      <c r="AT697" s="226" t="s">
        <v>174</v>
      </c>
      <c r="AU697" s="226" t="s">
        <v>84</v>
      </c>
      <c r="AY697" s="19" t="s">
        <v>171</v>
      </c>
      <c r="BE697" s="227">
        <f>IF(N697="základní",J697,0)</f>
        <v>0</v>
      </c>
      <c r="BF697" s="227">
        <f>IF(N697="snížená",J697,0)</f>
        <v>0</v>
      </c>
      <c r="BG697" s="227">
        <f>IF(N697="zákl. přenesená",J697,0)</f>
        <v>0</v>
      </c>
      <c r="BH697" s="227">
        <f>IF(N697="sníž. přenesená",J697,0)</f>
        <v>0</v>
      </c>
      <c r="BI697" s="227">
        <f>IF(N697="nulová",J697,0)</f>
        <v>0</v>
      </c>
      <c r="BJ697" s="19" t="s">
        <v>82</v>
      </c>
      <c r="BK697" s="227">
        <f>ROUND(I697*H697,2)</f>
        <v>0</v>
      </c>
      <c r="BL697" s="19" t="s">
        <v>178</v>
      </c>
      <c r="BM697" s="226" t="s">
        <v>1107</v>
      </c>
    </row>
    <row r="698" s="2" customFormat="1">
      <c r="A698" s="40"/>
      <c r="B698" s="41"/>
      <c r="C698" s="42"/>
      <c r="D698" s="228" t="s">
        <v>180</v>
      </c>
      <c r="E698" s="42"/>
      <c r="F698" s="229" t="s">
        <v>1108</v>
      </c>
      <c r="G698" s="42"/>
      <c r="H698" s="42"/>
      <c r="I698" s="230"/>
      <c r="J698" s="42"/>
      <c r="K698" s="42"/>
      <c r="L698" s="46"/>
      <c r="M698" s="231"/>
      <c r="N698" s="232"/>
      <c r="O698" s="86"/>
      <c r="P698" s="86"/>
      <c r="Q698" s="86"/>
      <c r="R698" s="86"/>
      <c r="S698" s="86"/>
      <c r="T698" s="87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180</v>
      </c>
      <c r="AU698" s="19" t="s">
        <v>84</v>
      </c>
    </row>
    <row r="699" s="2" customFormat="1">
      <c r="A699" s="40"/>
      <c r="B699" s="41"/>
      <c r="C699" s="42"/>
      <c r="D699" s="265" t="s">
        <v>218</v>
      </c>
      <c r="E699" s="42"/>
      <c r="F699" s="266" t="s">
        <v>1109</v>
      </c>
      <c r="G699" s="42"/>
      <c r="H699" s="42"/>
      <c r="I699" s="230"/>
      <c r="J699" s="42"/>
      <c r="K699" s="42"/>
      <c r="L699" s="46"/>
      <c r="M699" s="231"/>
      <c r="N699" s="232"/>
      <c r="O699" s="86"/>
      <c r="P699" s="86"/>
      <c r="Q699" s="86"/>
      <c r="R699" s="86"/>
      <c r="S699" s="86"/>
      <c r="T699" s="87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T699" s="19" t="s">
        <v>218</v>
      </c>
      <c r="AU699" s="19" t="s">
        <v>84</v>
      </c>
    </row>
    <row r="700" s="13" customFormat="1">
      <c r="A700" s="13"/>
      <c r="B700" s="233"/>
      <c r="C700" s="234"/>
      <c r="D700" s="228" t="s">
        <v>181</v>
      </c>
      <c r="E700" s="235" t="s">
        <v>19</v>
      </c>
      <c r="F700" s="236" t="s">
        <v>1054</v>
      </c>
      <c r="G700" s="234"/>
      <c r="H700" s="235" t="s">
        <v>19</v>
      </c>
      <c r="I700" s="237"/>
      <c r="J700" s="234"/>
      <c r="K700" s="234"/>
      <c r="L700" s="238"/>
      <c r="M700" s="239"/>
      <c r="N700" s="240"/>
      <c r="O700" s="240"/>
      <c r="P700" s="240"/>
      <c r="Q700" s="240"/>
      <c r="R700" s="240"/>
      <c r="S700" s="240"/>
      <c r="T700" s="241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2" t="s">
        <v>181</v>
      </c>
      <c r="AU700" s="242" t="s">
        <v>84</v>
      </c>
      <c r="AV700" s="13" t="s">
        <v>82</v>
      </c>
      <c r="AW700" s="13" t="s">
        <v>35</v>
      </c>
      <c r="AX700" s="13" t="s">
        <v>74</v>
      </c>
      <c r="AY700" s="242" t="s">
        <v>171</v>
      </c>
    </row>
    <row r="701" s="14" customFormat="1">
      <c r="A701" s="14"/>
      <c r="B701" s="243"/>
      <c r="C701" s="244"/>
      <c r="D701" s="228" t="s">
        <v>181</v>
      </c>
      <c r="E701" s="245" t="s">
        <v>19</v>
      </c>
      <c r="F701" s="246" t="s">
        <v>1110</v>
      </c>
      <c r="G701" s="244"/>
      <c r="H701" s="247">
        <v>10.930999999999999</v>
      </c>
      <c r="I701" s="248"/>
      <c r="J701" s="244"/>
      <c r="K701" s="244"/>
      <c r="L701" s="249"/>
      <c r="M701" s="250"/>
      <c r="N701" s="251"/>
      <c r="O701" s="251"/>
      <c r="P701" s="251"/>
      <c r="Q701" s="251"/>
      <c r="R701" s="251"/>
      <c r="S701" s="251"/>
      <c r="T701" s="25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3" t="s">
        <v>181</v>
      </c>
      <c r="AU701" s="253" t="s">
        <v>84</v>
      </c>
      <c r="AV701" s="14" t="s">
        <v>84</v>
      </c>
      <c r="AW701" s="14" t="s">
        <v>35</v>
      </c>
      <c r="AX701" s="14" t="s">
        <v>74</v>
      </c>
      <c r="AY701" s="253" t="s">
        <v>171</v>
      </c>
    </row>
    <row r="702" s="13" customFormat="1">
      <c r="A702" s="13"/>
      <c r="B702" s="233"/>
      <c r="C702" s="234"/>
      <c r="D702" s="228" t="s">
        <v>181</v>
      </c>
      <c r="E702" s="235" t="s">
        <v>19</v>
      </c>
      <c r="F702" s="236" t="s">
        <v>1059</v>
      </c>
      <c r="G702" s="234"/>
      <c r="H702" s="235" t="s">
        <v>19</v>
      </c>
      <c r="I702" s="237"/>
      <c r="J702" s="234"/>
      <c r="K702" s="234"/>
      <c r="L702" s="238"/>
      <c r="M702" s="239"/>
      <c r="N702" s="240"/>
      <c r="O702" s="240"/>
      <c r="P702" s="240"/>
      <c r="Q702" s="240"/>
      <c r="R702" s="240"/>
      <c r="S702" s="240"/>
      <c r="T702" s="241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2" t="s">
        <v>181</v>
      </c>
      <c r="AU702" s="242" t="s">
        <v>84</v>
      </c>
      <c r="AV702" s="13" t="s">
        <v>82</v>
      </c>
      <c r="AW702" s="13" t="s">
        <v>35</v>
      </c>
      <c r="AX702" s="13" t="s">
        <v>74</v>
      </c>
      <c r="AY702" s="242" t="s">
        <v>171</v>
      </c>
    </row>
    <row r="703" s="14" customFormat="1">
      <c r="A703" s="14"/>
      <c r="B703" s="243"/>
      <c r="C703" s="244"/>
      <c r="D703" s="228" t="s">
        <v>181</v>
      </c>
      <c r="E703" s="245" t="s">
        <v>19</v>
      </c>
      <c r="F703" s="246" t="s">
        <v>1111</v>
      </c>
      <c r="G703" s="244"/>
      <c r="H703" s="247">
        <v>12.699999999999999</v>
      </c>
      <c r="I703" s="248"/>
      <c r="J703" s="244"/>
      <c r="K703" s="244"/>
      <c r="L703" s="249"/>
      <c r="M703" s="250"/>
      <c r="N703" s="251"/>
      <c r="O703" s="251"/>
      <c r="P703" s="251"/>
      <c r="Q703" s="251"/>
      <c r="R703" s="251"/>
      <c r="S703" s="251"/>
      <c r="T703" s="252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3" t="s">
        <v>181</v>
      </c>
      <c r="AU703" s="253" t="s">
        <v>84</v>
      </c>
      <c r="AV703" s="14" t="s">
        <v>84</v>
      </c>
      <c r="AW703" s="14" t="s">
        <v>35</v>
      </c>
      <c r="AX703" s="14" t="s">
        <v>74</v>
      </c>
      <c r="AY703" s="253" t="s">
        <v>171</v>
      </c>
    </row>
    <row r="704" s="13" customFormat="1">
      <c r="A704" s="13"/>
      <c r="B704" s="233"/>
      <c r="C704" s="234"/>
      <c r="D704" s="228" t="s">
        <v>181</v>
      </c>
      <c r="E704" s="235" t="s">
        <v>19</v>
      </c>
      <c r="F704" s="236" t="s">
        <v>1062</v>
      </c>
      <c r="G704" s="234"/>
      <c r="H704" s="235" t="s">
        <v>19</v>
      </c>
      <c r="I704" s="237"/>
      <c r="J704" s="234"/>
      <c r="K704" s="234"/>
      <c r="L704" s="238"/>
      <c r="M704" s="239"/>
      <c r="N704" s="240"/>
      <c r="O704" s="240"/>
      <c r="P704" s="240"/>
      <c r="Q704" s="240"/>
      <c r="R704" s="240"/>
      <c r="S704" s="240"/>
      <c r="T704" s="241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2" t="s">
        <v>181</v>
      </c>
      <c r="AU704" s="242" t="s">
        <v>84</v>
      </c>
      <c r="AV704" s="13" t="s">
        <v>82</v>
      </c>
      <c r="AW704" s="13" t="s">
        <v>35</v>
      </c>
      <c r="AX704" s="13" t="s">
        <v>74</v>
      </c>
      <c r="AY704" s="242" t="s">
        <v>171</v>
      </c>
    </row>
    <row r="705" s="14" customFormat="1">
      <c r="A705" s="14"/>
      <c r="B705" s="243"/>
      <c r="C705" s="244"/>
      <c r="D705" s="228" t="s">
        <v>181</v>
      </c>
      <c r="E705" s="245" t="s">
        <v>19</v>
      </c>
      <c r="F705" s="246" t="s">
        <v>1112</v>
      </c>
      <c r="G705" s="244"/>
      <c r="H705" s="247">
        <v>10.922000000000001</v>
      </c>
      <c r="I705" s="248"/>
      <c r="J705" s="244"/>
      <c r="K705" s="244"/>
      <c r="L705" s="249"/>
      <c r="M705" s="250"/>
      <c r="N705" s="251"/>
      <c r="O705" s="251"/>
      <c r="P705" s="251"/>
      <c r="Q705" s="251"/>
      <c r="R705" s="251"/>
      <c r="S705" s="251"/>
      <c r="T705" s="252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3" t="s">
        <v>181</v>
      </c>
      <c r="AU705" s="253" t="s">
        <v>84</v>
      </c>
      <c r="AV705" s="14" t="s">
        <v>84</v>
      </c>
      <c r="AW705" s="14" t="s">
        <v>35</v>
      </c>
      <c r="AX705" s="14" t="s">
        <v>74</v>
      </c>
      <c r="AY705" s="253" t="s">
        <v>171</v>
      </c>
    </row>
    <row r="706" s="13" customFormat="1">
      <c r="A706" s="13"/>
      <c r="B706" s="233"/>
      <c r="C706" s="234"/>
      <c r="D706" s="228" t="s">
        <v>181</v>
      </c>
      <c r="E706" s="235" t="s">
        <v>19</v>
      </c>
      <c r="F706" s="236" t="s">
        <v>1113</v>
      </c>
      <c r="G706" s="234"/>
      <c r="H706" s="235" t="s">
        <v>19</v>
      </c>
      <c r="I706" s="237"/>
      <c r="J706" s="234"/>
      <c r="K706" s="234"/>
      <c r="L706" s="238"/>
      <c r="M706" s="239"/>
      <c r="N706" s="240"/>
      <c r="O706" s="240"/>
      <c r="P706" s="240"/>
      <c r="Q706" s="240"/>
      <c r="R706" s="240"/>
      <c r="S706" s="240"/>
      <c r="T706" s="24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2" t="s">
        <v>181</v>
      </c>
      <c r="AU706" s="242" t="s">
        <v>84</v>
      </c>
      <c r="AV706" s="13" t="s">
        <v>82</v>
      </c>
      <c r="AW706" s="13" t="s">
        <v>35</v>
      </c>
      <c r="AX706" s="13" t="s">
        <v>74</v>
      </c>
      <c r="AY706" s="242" t="s">
        <v>171</v>
      </c>
    </row>
    <row r="707" s="14" customFormat="1">
      <c r="A707" s="14"/>
      <c r="B707" s="243"/>
      <c r="C707" s="244"/>
      <c r="D707" s="228" t="s">
        <v>181</v>
      </c>
      <c r="E707" s="245" t="s">
        <v>19</v>
      </c>
      <c r="F707" s="246" t="s">
        <v>1114</v>
      </c>
      <c r="G707" s="244"/>
      <c r="H707" s="247">
        <v>1.885</v>
      </c>
      <c r="I707" s="248"/>
      <c r="J707" s="244"/>
      <c r="K707" s="244"/>
      <c r="L707" s="249"/>
      <c r="M707" s="250"/>
      <c r="N707" s="251"/>
      <c r="O707" s="251"/>
      <c r="P707" s="251"/>
      <c r="Q707" s="251"/>
      <c r="R707" s="251"/>
      <c r="S707" s="251"/>
      <c r="T707" s="252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3" t="s">
        <v>181</v>
      </c>
      <c r="AU707" s="253" t="s">
        <v>84</v>
      </c>
      <c r="AV707" s="14" t="s">
        <v>84</v>
      </c>
      <c r="AW707" s="14" t="s">
        <v>35</v>
      </c>
      <c r="AX707" s="14" t="s">
        <v>74</v>
      </c>
      <c r="AY707" s="253" t="s">
        <v>171</v>
      </c>
    </row>
    <row r="708" s="15" customFormat="1">
      <c r="A708" s="15"/>
      <c r="B708" s="254"/>
      <c r="C708" s="255"/>
      <c r="D708" s="228" t="s">
        <v>181</v>
      </c>
      <c r="E708" s="256" t="s">
        <v>19</v>
      </c>
      <c r="F708" s="257" t="s">
        <v>184</v>
      </c>
      <c r="G708" s="255"/>
      <c r="H708" s="258">
        <v>36.438000000000002</v>
      </c>
      <c r="I708" s="259"/>
      <c r="J708" s="255"/>
      <c r="K708" s="255"/>
      <c r="L708" s="260"/>
      <c r="M708" s="261"/>
      <c r="N708" s="262"/>
      <c r="O708" s="262"/>
      <c r="P708" s="262"/>
      <c r="Q708" s="262"/>
      <c r="R708" s="262"/>
      <c r="S708" s="262"/>
      <c r="T708" s="263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64" t="s">
        <v>181</v>
      </c>
      <c r="AU708" s="264" t="s">
        <v>84</v>
      </c>
      <c r="AV708" s="15" t="s">
        <v>178</v>
      </c>
      <c r="AW708" s="15" t="s">
        <v>35</v>
      </c>
      <c r="AX708" s="15" t="s">
        <v>82</v>
      </c>
      <c r="AY708" s="264" t="s">
        <v>171</v>
      </c>
    </row>
    <row r="709" s="2" customFormat="1" ht="16.5" customHeight="1">
      <c r="A709" s="40"/>
      <c r="B709" s="41"/>
      <c r="C709" s="215" t="s">
        <v>1115</v>
      </c>
      <c r="D709" s="215" t="s">
        <v>174</v>
      </c>
      <c r="E709" s="216" t="s">
        <v>1116</v>
      </c>
      <c r="F709" s="217" t="s">
        <v>1117</v>
      </c>
      <c r="G709" s="218" t="s">
        <v>177</v>
      </c>
      <c r="H709" s="219">
        <v>242.922</v>
      </c>
      <c r="I709" s="220"/>
      <c r="J709" s="221">
        <f>ROUND(I709*H709,2)</f>
        <v>0</v>
      </c>
      <c r="K709" s="217" t="s">
        <v>215</v>
      </c>
      <c r="L709" s="46"/>
      <c r="M709" s="222" t="s">
        <v>19</v>
      </c>
      <c r="N709" s="223" t="s">
        <v>45</v>
      </c>
      <c r="O709" s="86"/>
      <c r="P709" s="224">
        <f>O709*H709</f>
        <v>0</v>
      </c>
      <c r="Q709" s="224">
        <v>0.0057646399999999997</v>
      </c>
      <c r="R709" s="224">
        <f>Q709*H709</f>
        <v>1.4003578780799999</v>
      </c>
      <c r="S709" s="224">
        <v>0</v>
      </c>
      <c r="T709" s="225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26" t="s">
        <v>178</v>
      </c>
      <c r="AT709" s="226" t="s">
        <v>174</v>
      </c>
      <c r="AU709" s="226" t="s">
        <v>84</v>
      </c>
      <c r="AY709" s="19" t="s">
        <v>171</v>
      </c>
      <c r="BE709" s="227">
        <f>IF(N709="základní",J709,0)</f>
        <v>0</v>
      </c>
      <c r="BF709" s="227">
        <f>IF(N709="snížená",J709,0)</f>
        <v>0</v>
      </c>
      <c r="BG709" s="227">
        <f>IF(N709="zákl. přenesená",J709,0)</f>
        <v>0</v>
      </c>
      <c r="BH709" s="227">
        <f>IF(N709="sníž. přenesená",J709,0)</f>
        <v>0</v>
      </c>
      <c r="BI709" s="227">
        <f>IF(N709="nulová",J709,0)</f>
        <v>0</v>
      </c>
      <c r="BJ709" s="19" t="s">
        <v>82</v>
      </c>
      <c r="BK709" s="227">
        <f>ROUND(I709*H709,2)</f>
        <v>0</v>
      </c>
      <c r="BL709" s="19" t="s">
        <v>178</v>
      </c>
      <c r="BM709" s="226" t="s">
        <v>1118</v>
      </c>
    </row>
    <row r="710" s="2" customFormat="1">
      <c r="A710" s="40"/>
      <c r="B710" s="41"/>
      <c r="C710" s="42"/>
      <c r="D710" s="228" t="s">
        <v>180</v>
      </c>
      <c r="E710" s="42"/>
      <c r="F710" s="229" t="s">
        <v>1119</v>
      </c>
      <c r="G710" s="42"/>
      <c r="H710" s="42"/>
      <c r="I710" s="230"/>
      <c r="J710" s="42"/>
      <c r="K710" s="42"/>
      <c r="L710" s="46"/>
      <c r="M710" s="231"/>
      <c r="N710" s="232"/>
      <c r="O710" s="86"/>
      <c r="P710" s="86"/>
      <c r="Q710" s="86"/>
      <c r="R710" s="86"/>
      <c r="S710" s="86"/>
      <c r="T710" s="87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180</v>
      </c>
      <c r="AU710" s="19" t="s">
        <v>84</v>
      </c>
    </row>
    <row r="711" s="2" customFormat="1">
      <c r="A711" s="40"/>
      <c r="B711" s="41"/>
      <c r="C711" s="42"/>
      <c r="D711" s="265" t="s">
        <v>218</v>
      </c>
      <c r="E711" s="42"/>
      <c r="F711" s="266" t="s">
        <v>1120</v>
      </c>
      <c r="G711" s="42"/>
      <c r="H711" s="42"/>
      <c r="I711" s="230"/>
      <c r="J711" s="42"/>
      <c r="K711" s="42"/>
      <c r="L711" s="46"/>
      <c r="M711" s="231"/>
      <c r="N711" s="232"/>
      <c r="O711" s="86"/>
      <c r="P711" s="86"/>
      <c r="Q711" s="86"/>
      <c r="R711" s="86"/>
      <c r="S711" s="86"/>
      <c r="T711" s="87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218</v>
      </c>
      <c r="AU711" s="19" t="s">
        <v>84</v>
      </c>
    </row>
    <row r="712" s="14" customFormat="1">
      <c r="A712" s="14"/>
      <c r="B712" s="243"/>
      <c r="C712" s="244"/>
      <c r="D712" s="228" t="s">
        <v>181</v>
      </c>
      <c r="E712" s="245" t="s">
        <v>19</v>
      </c>
      <c r="F712" s="246" t="s">
        <v>1121</v>
      </c>
      <c r="G712" s="244"/>
      <c r="H712" s="247">
        <v>72.876000000000005</v>
      </c>
      <c r="I712" s="248"/>
      <c r="J712" s="244"/>
      <c r="K712" s="244"/>
      <c r="L712" s="249"/>
      <c r="M712" s="250"/>
      <c r="N712" s="251"/>
      <c r="O712" s="251"/>
      <c r="P712" s="251"/>
      <c r="Q712" s="251"/>
      <c r="R712" s="251"/>
      <c r="S712" s="251"/>
      <c r="T712" s="25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3" t="s">
        <v>181</v>
      </c>
      <c r="AU712" s="253" t="s">
        <v>84</v>
      </c>
      <c r="AV712" s="14" t="s">
        <v>84</v>
      </c>
      <c r="AW712" s="14" t="s">
        <v>35</v>
      </c>
      <c r="AX712" s="14" t="s">
        <v>74</v>
      </c>
      <c r="AY712" s="253" t="s">
        <v>171</v>
      </c>
    </row>
    <row r="713" s="14" customFormat="1">
      <c r="A713" s="14"/>
      <c r="B713" s="243"/>
      <c r="C713" s="244"/>
      <c r="D713" s="228" t="s">
        <v>181</v>
      </c>
      <c r="E713" s="245" t="s">
        <v>19</v>
      </c>
      <c r="F713" s="246" t="s">
        <v>1122</v>
      </c>
      <c r="G713" s="244"/>
      <c r="H713" s="247">
        <v>84.665999999999997</v>
      </c>
      <c r="I713" s="248"/>
      <c r="J713" s="244"/>
      <c r="K713" s="244"/>
      <c r="L713" s="249"/>
      <c r="M713" s="250"/>
      <c r="N713" s="251"/>
      <c r="O713" s="251"/>
      <c r="P713" s="251"/>
      <c r="Q713" s="251"/>
      <c r="R713" s="251"/>
      <c r="S713" s="251"/>
      <c r="T713" s="252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3" t="s">
        <v>181</v>
      </c>
      <c r="AU713" s="253" t="s">
        <v>84</v>
      </c>
      <c r="AV713" s="14" t="s">
        <v>84</v>
      </c>
      <c r="AW713" s="14" t="s">
        <v>35</v>
      </c>
      <c r="AX713" s="14" t="s">
        <v>74</v>
      </c>
      <c r="AY713" s="253" t="s">
        <v>171</v>
      </c>
    </row>
    <row r="714" s="14" customFormat="1">
      <c r="A714" s="14"/>
      <c r="B714" s="243"/>
      <c r="C714" s="244"/>
      <c r="D714" s="228" t="s">
        <v>181</v>
      </c>
      <c r="E714" s="245" t="s">
        <v>19</v>
      </c>
      <c r="F714" s="246" t="s">
        <v>1123</v>
      </c>
      <c r="G714" s="244"/>
      <c r="H714" s="247">
        <v>72.811999999999998</v>
      </c>
      <c r="I714" s="248"/>
      <c r="J714" s="244"/>
      <c r="K714" s="244"/>
      <c r="L714" s="249"/>
      <c r="M714" s="250"/>
      <c r="N714" s="251"/>
      <c r="O714" s="251"/>
      <c r="P714" s="251"/>
      <c r="Q714" s="251"/>
      <c r="R714" s="251"/>
      <c r="S714" s="251"/>
      <c r="T714" s="252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3" t="s">
        <v>181</v>
      </c>
      <c r="AU714" s="253" t="s">
        <v>84</v>
      </c>
      <c r="AV714" s="14" t="s">
        <v>84</v>
      </c>
      <c r="AW714" s="14" t="s">
        <v>35</v>
      </c>
      <c r="AX714" s="14" t="s">
        <v>74</v>
      </c>
      <c r="AY714" s="253" t="s">
        <v>171</v>
      </c>
    </row>
    <row r="715" s="14" customFormat="1">
      <c r="A715" s="14"/>
      <c r="B715" s="243"/>
      <c r="C715" s="244"/>
      <c r="D715" s="228" t="s">
        <v>181</v>
      </c>
      <c r="E715" s="245" t="s">
        <v>19</v>
      </c>
      <c r="F715" s="246" t="s">
        <v>1124</v>
      </c>
      <c r="G715" s="244"/>
      <c r="H715" s="247">
        <v>12.568</v>
      </c>
      <c r="I715" s="248"/>
      <c r="J715" s="244"/>
      <c r="K715" s="244"/>
      <c r="L715" s="249"/>
      <c r="M715" s="250"/>
      <c r="N715" s="251"/>
      <c r="O715" s="251"/>
      <c r="P715" s="251"/>
      <c r="Q715" s="251"/>
      <c r="R715" s="251"/>
      <c r="S715" s="251"/>
      <c r="T715" s="252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3" t="s">
        <v>181</v>
      </c>
      <c r="AU715" s="253" t="s">
        <v>84</v>
      </c>
      <c r="AV715" s="14" t="s">
        <v>84</v>
      </c>
      <c r="AW715" s="14" t="s">
        <v>35</v>
      </c>
      <c r="AX715" s="14" t="s">
        <v>74</v>
      </c>
      <c r="AY715" s="253" t="s">
        <v>171</v>
      </c>
    </row>
    <row r="716" s="15" customFormat="1">
      <c r="A716" s="15"/>
      <c r="B716" s="254"/>
      <c r="C716" s="255"/>
      <c r="D716" s="228" t="s">
        <v>181</v>
      </c>
      <c r="E716" s="256" t="s">
        <v>19</v>
      </c>
      <c r="F716" s="257" t="s">
        <v>184</v>
      </c>
      <c r="G716" s="255"/>
      <c r="H716" s="258">
        <v>242.922</v>
      </c>
      <c r="I716" s="259"/>
      <c r="J716" s="255"/>
      <c r="K716" s="255"/>
      <c r="L716" s="260"/>
      <c r="M716" s="261"/>
      <c r="N716" s="262"/>
      <c r="O716" s="262"/>
      <c r="P716" s="262"/>
      <c r="Q716" s="262"/>
      <c r="R716" s="262"/>
      <c r="S716" s="262"/>
      <c r="T716" s="263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64" t="s">
        <v>181</v>
      </c>
      <c r="AU716" s="264" t="s">
        <v>84</v>
      </c>
      <c r="AV716" s="15" t="s">
        <v>178</v>
      </c>
      <c r="AW716" s="15" t="s">
        <v>35</v>
      </c>
      <c r="AX716" s="15" t="s">
        <v>82</v>
      </c>
      <c r="AY716" s="264" t="s">
        <v>171</v>
      </c>
    </row>
    <row r="717" s="2" customFormat="1" ht="16.5" customHeight="1">
      <c r="A717" s="40"/>
      <c r="B717" s="41"/>
      <c r="C717" s="215" t="s">
        <v>816</v>
      </c>
      <c r="D717" s="215" t="s">
        <v>174</v>
      </c>
      <c r="E717" s="216" t="s">
        <v>1125</v>
      </c>
      <c r="F717" s="217" t="s">
        <v>1126</v>
      </c>
      <c r="G717" s="218" t="s">
        <v>177</v>
      </c>
      <c r="H717" s="219">
        <v>242.922</v>
      </c>
      <c r="I717" s="220"/>
      <c r="J717" s="221">
        <f>ROUND(I717*H717,2)</f>
        <v>0</v>
      </c>
      <c r="K717" s="217" t="s">
        <v>215</v>
      </c>
      <c r="L717" s="46"/>
      <c r="M717" s="222" t="s">
        <v>19</v>
      </c>
      <c r="N717" s="223" t="s">
        <v>45</v>
      </c>
      <c r="O717" s="86"/>
      <c r="P717" s="224">
        <f>O717*H717</f>
        <v>0</v>
      </c>
      <c r="Q717" s="224">
        <v>0</v>
      </c>
      <c r="R717" s="224">
        <f>Q717*H717</f>
        <v>0</v>
      </c>
      <c r="S717" s="224">
        <v>0</v>
      </c>
      <c r="T717" s="225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26" t="s">
        <v>178</v>
      </c>
      <c r="AT717" s="226" t="s">
        <v>174</v>
      </c>
      <c r="AU717" s="226" t="s">
        <v>84</v>
      </c>
      <c r="AY717" s="19" t="s">
        <v>171</v>
      </c>
      <c r="BE717" s="227">
        <f>IF(N717="základní",J717,0)</f>
        <v>0</v>
      </c>
      <c r="BF717" s="227">
        <f>IF(N717="snížená",J717,0)</f>
        <v>0</v>
      </c>
      <c r="BG717" s="227">
        <f>IF(N717="zákl. přenesená",J717,0)</f>
        <v>0</v>
      </c>
      <c r="BH717" s="227">
        <f>IF(N717="sníž. přenesená",J717,0)</f>
        <v>0</v>
      </c>
      <c r="BI717" s="227">
        <f>IF(N717="nulová",J717,0)</f>
        <v>0</v>
      </c>
      <c r="BJ717" s="19" t="s">
        <v>82</v>
      </c>
      <c r="BK717" s="227">
        <f>ROUND(I717*H717,2)</f>
        <v>0</v>
      </c>
      <c r="BL717" s="19" t="s">
        <v>178</v>
      </c>
      <c r="BM717" s="226" t="s">
        <v>1127</v>
      </c>
    </row>
    <row r="718" s="2" customFormat="1">
      <c r="A718" s="40"/>
      <c r="B718" s="41"/>
      <c r="C718" s="42"/>
      <c r="D718" s="228" t="s">
        <v>180</v>
      </c>
      <c r="E718" s="42"/>
      <c r="F718" s="229" t="s">
        <v>1128</v>
      </c>
      <c r="G718" s="42"/>
      <c r="H718" s="42"/>
      <c r="I718" s="230"/>
      <c r="J718" s="42"/>
      <c r="K718" s="42"/>
      <c r="L718" s="46"/>
      <c r="M718" s="231"/>
      <c r="N718" s="232"/>
      <c r="O718" s="86"/>
      <c r="P718" s="86"/>
      <c r="Q718" s="86"/>
      <c r="R718" s="86"/>
      <c r="S718" s="86"/>
      <c r="T718" s="87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9" t="s">
        <v>180</v>
      </c>
      <c r="AU718" s="19" t="s">
        <v>84</v>
      </c>
    </row>
    <row r="719" s="2" customFormat="1">
      <c r="A719" s="40"/>
      <c r="B719" s="41"/>
      <c r="C719" s="42"/>
      <c r="D719" s="265" t="s">
        <v>218</v>
      </c>
      <c r="E719" s="42"/>
      <c r="F719" s="266" t="s">
        <v>1129</v>
      </c>
      <c r="G719" s="42"/>
      <c r="H719" s="42"/>
      <c r="I719" s="230"/>
      <c r="J719" s="42"/>
      <c r="K719" s="42"/>
      <c r="L719" s="46"/>
      <c r="M719" s="231"/>
      <c r="N719" s="232"/>
      <c r="O719" s="86"/>
      <c r="P719" s="86"/>
      <c r="Q719" s="86"/>
      <c r="R719" s="86"/>
      <c r="S719" s="86"/>
      <c r="T719" s="87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218</v>
      </c>
      <c r="AU719" s="19" t="s">
        <v>84</v>
      </c>
    </row>
    <row r="720" s="2" customFormat="1" ht="16.5" customHeight="1">
      <c r="A720" s="40"/>
      <c r="B720" s="41"/>
      <c r="C720" s="215" t="s">
        <v>1130</v>
      </c>
      <c r="D720" s="215" t="s">
        <v>174</v>
      </c>
      <c r="E720" s="216" t="s">
        <v>1131</v>
      </c>
      <c r="F720" s="217" t="s">
        <v>1132</v>
      </c>
      <c r="G720" s="218" t="s">
        <v>286</v>
      </c>
      <c r="H720" s="219">
        <v>4.9329999999999998</v>
      </c>
      <c r="I720" s="220"/>
      <c r="J720" s="221">
        <f>ROUND(I720*H720,2)</f>
        <v>0</v>
      </c>
      <c r="K720" s="217" t="s">
        <v>215</v>
      </c>
      <c r="L720" s="46"/>
      <c r="M720" s="222" t="s">
        <v>19</v>
      </c>
      <c r="N720" s="223" t="s">
        <v>45</v>
      </c>
      <c r="O720" s="86"/>
      <c r="P720" s="224">
        <f>O720*H720</f>
        <v>0</v>
      </c>
      <c r="Q720" s="224">
        <v>1.0529056800000001</v>
      </c>
      <c r="R720" s="224">
        <f>Q720*H720</f>
        <v>5.1939837194400003</v>
      </c>
      <c r="S720" s="224">
        <v>0</v>
      </c>
      <c r="T720" s="225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26" t="s">
        <v>178</v>
      </c>
      <c r="AT720" s="226" t="s">
        <v>174</v>
      </c>
      <c r="AU720" s="226" t="s">
        <v>84</v>
      </c>
      <c r="AY720" s="19" t="s">
        <v>171</v>
      </c>
      <c r="BE720" s="227">
        <f>IF(N720="základní",J720,0)</f>
        <v>0</v>
      </c>
      <c r="BF720" s="227">
        <f>IF(N720="snížená",J720,0)</f>
        <v>0</v>
      </c>
      <c r="BG720" s="227">
        <f>IF(N720="zákl. přenesená",J720,0)</f>
        <v>0</v>
      </c>
      <c r="BH720" s="227">
        <f>IF(N720="sníž. přenesená",J720,0)</f>
        <v>0</v>
      </c>
      <c r="BI720" s="227">
        <f>IF(N720="nulová",J720,0)</f>
        <v>0</v>
      </c>
      <c r="BJ720" s="19" t="s">
        <v>82</v>
      </c>
      <c r="BK720" s="227">
        <f>ROUND(I720*H720,2)</f>
        <v>0</v>
      </c>
      <c r="BL720" s="19" t="s">
        <v>178</v>
      </c>
      <c r="BM720" s="226" t="s">
        <v>1133</v>
      </c>
    </row>
    <row r="721" s="2" customFormat="1">
      <c r="A721" s="40"/>
      <c r="B721" s="41"/>
      <c r="C721" s="42"/>
      <c r="D721" s="228" t="s">
        <v>180</v>
      </c>
      <c r="E721" s="42"/>
      <c r="F721" s="229" t="s">
        <v>1134</v>
      </c>
      <c r="G721" s="42"/>
      <c r="H721" s="42"/>
      <c r="I721" s="230"/>
      <c r="J721" s="42"/>
      <c r="K721" s="42"/>
      <c r="L721" s="46"/>
      <c r="M721" s="231"/>
      <c r="N721" s="232"/>
      <c r="O721" s="86"/>
      <c r="P721" s="86"/>
      <c r="Q721" s="86"/>
      <c r="R721" s="86"/>
      <c r="S721" s="86"/>
      <c r="T721" s="87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T721" s="19" t="s">
        <v>180</v>
      </c>
      <c r="AU721" s="19" t="s">
        <v>84</v>
      </c>
    </row>
    <row r="722" s="2" customFormat="1">
      <c r="A722" s="40"/>
      <c r="B722" s="41"/>
      <c r="C722" s="42"/>
      <c r="D722" s="265" t="s">
        <v>218</v>
      </c>
      <c r="E722" s="42"/>
      <c r="F722" s="266" t="s">
        <v>1135</v>
      </c>
      <c r="G722" s="42"/>
      <c r="H722" s="42"/>
      <c r="I722" s="230"/>
      <c r="J722" s="42"/>
      <c r="K722" s="42"/>
      <c r="L722" s="46"/>
      <c r="M722" s="231"/>
      <c r="N722" s="232"/>
      <c r="O722" s="86"/>
      <c r="P722" s="86"/>
      <c r="Q722" s="86"/>
      <c r="R722" s="86"/>
      <c r="S722" s="86"/>
      <c r="T722" s="87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218</v>
      </c>
      <c r="AU722" s="19" t="s">
        <v>84</v>
      </c>
    </row>
    <row r="723" s="13" customFormat="1">
      <c r="A723" s="13"/>
      <c r="B723" s="233"/>
      <c r="C723" s="234"/>
      <c r="D723" s="228" t="s">
        <v>181</v>
      </c>
      <c r="E723" s="235" t="s">
        <v>19</v>
      </c>
      <c r="F723" s="236" t="s">
        <v>1136</v>
      </c>
      <c r="G723" s="234"/>
      <c r="H723" s="235" t="s">
        <v>19</v>
      </c>
      <c r="I723" s="237"/>
      <c r="J723" s="234"/>
      <c r="K723" s="234"/>
      <c r="L723" s="238"/>
      <c r="M723" s="239"/>
      <c r="N723" s="240"/>
      <c r="O723" s="240"/>
      <c r="P723" s="240"/>
      <c r="Q723" s="240"/>
      <c r="R723" s="240"/>
      <c r="S723" s="240"/>
      <c r="T723" s="241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2" t="s">
        <v>181</v>
      </c>
      <c r="AU723" s="242" t="s">
        <v>84</v>
      </c>
      <c r="AV723" s="13" t="s">
        <v>82</v>
      </c>
      <c r="AW723" s="13" t="s">
        <v>35</v>
      </c>
      <c r="AX723" s="13" t="s">
        <v>74</v>
      </c>
      <c r="AY723" s="242" t="s">
        <v>171</v>
      </c>
    </row>
    <row r="724" s="14" customFormat="1">
      <c r="A724" s="14"/>
      <c r="B724" s="243"/>
      <c r="C724" s="244"/>
      <c r="D724" s="228" t="s">
        <v>181</v>
      </c>
      <c r="E724" s="245" t="s">
        <v>19</v>
      </c>
      <c r="F724" s="246" t="s">
        <v>1137</v>
      </c>
      <c r="G724" s="244"/>
      <c r="H724" s="247">
        <v>2.0459999999999998</v>
      </c>
      <c r="I724" s="248"/>
      <c r="J724" s="244"/>
      <c r="K724" s="244"/>
      <c r="L724" s="249"/>
      <c r="M724" s="250"/>
      <c r="N724" s="251"/>
      <c r="O724" s="251"/>
      <c r="P724" s="251"/>
      <c r="Q724" s="251"/>
      <c r="R724" s="251"/>
      <c r="S724" s="251"/>
      <c r="T724" s="252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3" t="s">
        <v>181</v>
      </c>
      <c r="AU724" s="253" t="s">
        <v>84</v>
      </c>
      <c r="AV724" s="14" t="s">
        <v>84</v>
      </c>
      <c r="AW724" s="14" t="s">
        <v>35</v>
      </c>
      <c r="AX724" s="14" t="s">
        <v>74</v>
      </c>
      <c r="AY724" s="253" t="s">
        <v>171</v>
      </c>
    </row>
    <row r="725" s="13" customFormat="1">
      <c r="A725" s="13"/>
      <c r="B725" s="233"/>
      <c r="C725" s="234"/>
      <c r="D725" s="228" t="s">
        <v>181</v>
      </c>
      <c r="E725" s="235" t="s">
        <v>19</v>
      </c>
      <c r="F725" s="236" t="s">
        <v>1138</v>
      </c>
      <c r="G725" s="234"/>
      <c r="H725" s="235" t="s">
        <v>19</v>
      </c>
      <c r="I725" s="237"/>
      <c r="J725" s="234"/>
      <c r="K725" s="234"/>
      <c r="L725" s="238"/>
      <c r="M725" s="239"/>
      <c r="N725" s="240"/>
      <c r="O725" s="240"/>
      <c r="P725" s="240"/>
      <c r="Q725" s="240"/>
      <c r="R725" s="240"/>
      <c r="S725" s="240"/>
      <c r="T725" s="241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2" t="s">
        <v>181</v>
      </c>
      <c r="AU725" s="242" t="s">
        <v>84</v>
      </c>
      <c r="AV725" s="13" t="s">
        <v>82</v>
      </c>
      <c r="AW725" s="13" t="s">
        <v>35</v>
      </c>
      <c r="AX725" s="13" t="s">
        <v>74</v>
      </c>
      <c r="AY725" s="242" t="s">
        <v>171</v>
      </c>
    </row>
    <row r="726" s="14" customFormat="1">
      <c r="A726" s="14"/>
      <c r="B726" s="243"/>
      <c r="C726" s="244"/>
      <c r="D726" s="228" t="s">
        <v>181</v>
      </c>
      <c r="E726" s="245" t="s">
        <v>19</v>
      </c>
      <c r="F726" s="246" t="s">
        <v>1139</v>
      </c>
      <c r="G726" s="244"/>
      <c r="H726" s="247">
        <v>1.627</v>
      </c>
      <c r="I726" s="248"/>
      <c r="J726" s="244"/>
      <c r="K726" s="244"/>
      <c r="L726" s="249"/>
      <c r="M726" s="250"/>
      <c r="N726" s="251"/>
      <c r="O726" s="251"/>
      <c r="P726" s="251"/>
      <c r="Q726" s="251"/>
      <c r="R726" s="251"/>
      <c r="S726" s="251"/>
      <c r="T726" s="252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3" t="s">
        <v>181</v>
      </c>
      <c r="AU726" s="253" t="s">
        <v>84</v>
      </c>
      <c r="AV726" s="14" t="s">
        <v>84</v>
      </c>
      <c r="AW726" s="14" t="s">
        <v>35</v>
      </c>
      <c r="AX726" s="14" t="s">
        <v>74</v>
      </c>
      <c r="AY726" s="253" t="s">
        <v>171</v>
      </c>
    </row>
    <row r="727" s="13" customFormat="1">
      <c r="A727" s="13"/>
      <c r="B727" s="233"/>
      <c r="C727" s="234"/>
      <c r="D727" s="228" t="s">
        <v>181</v>
      </c>
      <c r="E727" s="235" t="s">
        <v>19</v>
      </c>
      <c r="F727" s="236" t="s">
        <v>1140</v>
      </c>
      <c r="G727" s="234"/>
      <c r="H727" s="235" t="s">
        <v>19</v>
      </c>
      <c r="I727" s="237"/>
      <c r="J727" s="234"/>
      <c r="K727" s="234"/>
      <c r="L727" s="238"/>
      <c r="M727" s="239"/>
      <c r="N727" s="240"/>
      <c r="O727" s="240"/>
      <c r="P727" s="240"/>
      <c r="Q727" s="240"/>
      <c r="R727" s="240"/>
      <c r="S727" s="240"/>
      <c r="T727" s="24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2" t="s">
        <v>181</v>
      </c>
      <c r="AU727" s="242" t="s">
        <v>84</v>
      </c>
      <c r="AV727" s="13" t="s">
        <v>82</v>
      </c>
      <c r="AW727" s="13" t="s">
        <v>35</v>
      </c>
      <c r="AX727" s="13" t="s">
        <v>74</v>
      </c>
      <c r="AY727" s="242" t="s">
        <v>171</v>
      </c>
    </row>
    <row r="728" s="14" customFormat="1">
      <c r="A728" s="14"/>
      <c r="B728" s="243"/>
      <c r="C728" s="244"/>
      <c r="D728" s="228" t="s">
        <v>181</v>
      </c>
      <c r="E728" s="245" t="s">
        <v>19</v>
      </c>
      <c r="F728" s="246" t="s">
        <v>1141</v>
      </c>
      <c r="G728" s="244"/>
      <c r="H728" s="247">
        <v>1.26</v>
      </c>
      <c r="I728" s="248"/>
      <c r="J728" s="244"/>
      <c r="K728" s="244"/>
      <c r="L728" s="249"/>
      <c r="M728" s="250"/>
      <c r="N728" s="251"/>
      <c r="O728" s="251"/>
      <c r="P728" s="251"/>
      <c r="Q728" s="251"/>
      <c r="R728" s="251"/>
      <c r="S728" s="251"/>
      <c r="T728" s="252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3" t="s">
        <v>181</v>
      </c>
      <c r="AU728" s="253" t="s">
        <v>84</v>
      </c>
      <c r="AV728" s="14" t="s">
        <v>84</v>
      </c>
      <c r="AW728" s="14" t="s">
        <v>35</v>
      </c>
      <c r="AX728" s="14" t="s">
        <v>74</v>
      </c>
      <c r="AY728" s="253" t="s">
        <v>171</v>
      </c>
    </row>
    <row r="729" s="15" customFormat="1">
      <c r="A729" s="15"/>
      <c r="B729" s="254"/>
      <c r="C729" s="255"/>
      <c r="D729" s="228" t="s">
        <v>181</v>
      </c>
      <c r="E729" s="256" t="s">
        <v>19</v>
      </c>
      <c r="F729" s="257" t="s">
        <v>184</v>
      </c>
      <c r="G729" s="255"/>
      <c r="H729" s="258">
        <v>4.9329999999999998</v>
      </c>
      <c r="I729" s="259"/>
      <c r="J729" s="255"/>
      <c r="K729" s="255"/>
      <c r="L729" s="260"/>
      <c r="M729" s="261"/>
      <c r="N729" s="262"/>
      <c r="O729" s="262"/>
      <c r="P729" s="262"/>
      <c r="Q729" s="262"/>
      <c r="R729" s="262"/>
      <c r="S729" s="262"/>
      <c r="T729" s="263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64" t="s">
        <v>181</v>
      </c>
      <c r="AU729" s="264" t="s">
        <v>84</v>
      </c>
      <c r="AV729" s="15" t="s">
        <v>178</v>
      </c>
      <c r="AW729" s="15" t="s">
        <v>35</v>
      </c>
      <c r="AX729" s="15" t="s">
        <v>82</v>
      </c>
      <c r="AY729" s="264" t="s">
        <v>171</v>
      </c>
    </row>
    <row r="730" s="12" customFormat="1" ht="22.8" customHeight="1">
      <c r="A730" s="12"/>
      <c r="B730" s="199"/>
      <c r="C730" s="200"/>
      <c r="D730" s="201" t="s">
        <v>73</v>
      </c>
      <c r="E730" s="213" t="s">
        <v>199</v>
      </c>
      <c r="F730" s="213" t="s">
        <v>1142</v>
      </c>
      <c r="G730" s="200"/>
      <c r="H730" s="200"/>
      <c r="I730" s="203"/>
      <c r="J730" s="214">
        <f>BK730</f>
        <v>0</v>
      </c>
      <c r="K730" s="200"/>
      <c r="L730" s="205"/>
      <c r="M730" s="206"/>
      <c r="N730" s="207"/>
      <c r="O730" s="207"/>
      <c r="P730" s="208">
        <f>SUM(P731:P854)</f>
        <v>0</v>
      </c>
      <c r="Q730" s="207"/>
      <c r="R730" s="208">
        <f>SUM(R731:R854)</f>
        <v>294.21431902823997</v>
      </c>
      <c r="S730" s="207"/>
      <c r="T730" s="209">
        <f>SUM(T731:T854)</f>
        <v>0</v>
      </c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R730" s="210" t="s">
        <v>82</v>
      </c>
      <c r="AT730" s="211" t="s">
        <v>73</v>
      </c>
      <c r="AU730" s="211" t="s">
        <v>82</v>
      </c>
      <c r="AY730" s="210" t="s">
        <v>171</v>
      </c>
      <c r="BK730" s="212">
        <f>SUM(BK731:BK854)</f>
        <v>0</v>
      </c>
    </row>
    <row r="731" s="2" customFormat="1" ht="16.5" customHeight="1">
      <c r="A731" s="40"/>
      <c r="B731" s="41"/>
      <c r="C731" s="215" t="s">
        <v>821</v>
      </c>
      <c r="D731" s="215" t="s">
        <v>174</v>
      </c>
      <c r="E731" s="216" t="s">
        <v>1143</v>
      </c>
      <c r="F731" s="217" t="s">
        <v>1144</v>
      </c>
      <c r="G731" s="218" t="s">
        <v>177</v>
      </c>
      <c r="H731" s="219">
        <v>3259.8319999999999</v>
      </c>
      <c r="I731" s="220"/>
      <c r="J731" s="221">
        <f>ROUND(I731*H731,2)</f>
        <v>0</v>
      </c>
      <c r="K731" s="217" t="s">
        <v>215</v>
      </c>
      <c r="L731" s="46"/>
      <c r="M731" s="222" t="s">
        <v>19</v>
      </c>
      <c r="N731" s="223" t="s">
        <v>45</v>
      </c>
      <c r="O731" s="86"/>
      <c r="P731" s="224">
        <f>O731*H731</f>
        <v>0</v>
      </c>
      <c r="Q731" s="224">
        <v>0.01103</v>
      </c>
      <c r="R731" s="224">
        <f>Q731*H731</f>
        <v>35.955946959999999</v>
      </c>
      <c r="S731" s="224">
        <v>0</v>
      </c>
      <c r="T731" s="225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26" t="s">
        <v>178</v>
      </c>
      <c r="AT731" s="226" t="s">
        <v>174</v>
      </c>
      <c r="AU731" s="226" t="s">
        <v>84</v>
      </c>
      <c r="AY731" s="19" t="s">
        <v>171</v>
      </c>
      <c r="BE731" s="227">
        <f>IF(N731="základní",J731,0)</f>
        <v>0</v>
      </c>
      <c r="BF731" s="227">
        <f>IF(N731="snížená",J731,0)</f>
        <v>0</v>
      </c>
      <c r="BG731" s="227">
        <f>IF(N731="zákl. přenesená",J731,0)</f>
        <v>0</v>
      </c>
      <c r="BH731" s="227">
        <f>IF(N731="sníž. přenesená",J731,0)</f>
        <v>0</v>
      </c>
      <c r="BI731" s="227">
        <f>IF(N731="nulová",J731,0)</f>
        <v>0</v>
      </c>
      <c r="BJ731" s="19" t="s">
        <v>82</v>
      </c>
      <c r="BK731" s="227">
        <f>ROUND(I731*H731,2)</f>
        <v>0</v>
      </c>
      <c r="BL731" s="19" t="s">
        <v>178</v>
      </c>
      <c r="BM731" s="226" t="s">
        <v>1145</v>
      </c>
    </row>
    <row r="732" s="2" customFormat="1">
      <c r="A732" s="40"/>
      <c r="B732" s="41"/>
      <c r="C732" s="42"/>
      <c r="D732" s="228" t="s">
        <v>180</v>
      </c>
      <c r="E732" s="42"/>
      <c r="F732" s="229" t="s">
        <v>1146</v>
      </c>
      <c r="G732" s="42"/>
      <c r="H732" s="42"/>
      <c r="I732" s="230"/>
      <c r="J732" s="42"/>
      <c r="K732" s="42"/>
      <c r="L732" s="46"/>
      <c r="M732" s="231"/>
      <c r="N732" s="232"/>
      <c r="O732" s="86"/>
      <c r="P732" s="86"/>
      <c r="Q732" s="86"/>
      <c r="R732" s="86"/>
      <c r="S732" s="86"/>
      <c r="T732" s="87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180</v>
      </c>
      <c r="AU732" s="19" t="s">
        <v>84</v>
      </c>
    </row>
    <row r="733" s="2" customFormat="1">
      <c r="A733" s="40"/>
      <c r="B733" s="41"/>
      <c r="C733" s="42"/>
      <c r="D733" s="265" t="s">
        <v>218</v>
      </c>
      <c r="E733" s="42"/>
      <c r="F733" s="266" t="s">
        <v>1147</v>
      </c>
      <c r="G733" s="42"/>
      <c r="H733" s="42"/>
      <c r="I733" s="230"/>
      <c r="J733" s="42"/>
      <c r="K733" s="42"/>
      <c r="L733" s="46"/>
      <c r="M733" s="231"/>
      <c r="N733" s="232"/>
      <c r="O733" s="86"/>
      <c r="P733" s="86"/>
      <c r="Q733" s="86"/>
      <c r="R733" s="86"/>
      <c r="S733" s="86"/>
      <c r="T733" s="87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218</v>
      </c>
      <c r="AU733" s="19" t="s">
        <v>84</v>
      </c>
    </row>
    <row r="734" s="14" customFormat="1">
      <c r="A734" s="14"/>
      <c r="B734" s="243"/>
      <c r="C734" s="244"/>
      <c r="D734" s="228" t="s">
        <v>181</v>
      </c>
      <c r="E734" s="245" t="s">
        <v>19</v>
      </c>
      <c r="F734" s="246" t="s">
        <v>1148</v>
      </c>
      <c r="G734" s="244"/>
      <c r="H734" s="247">
        <v>1187.412</v>
      </c>
      <c r="I734" s="248"/>
      <c r="J734" s="244"/>
      <c r="K734" s="244"/>
      <c r="L734" s="249"/>
      <c r="M734" s="250"/>
      <c r="N734" s="251"/>
      <c r="O734" s="251"/>
      <c r="P734" s="251"/>
      <c r="Q734" s="251"/>
      <c r="R734" s="251"/>
      <c r="S734" s="251"/>
      <c r="T734" s="25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3" t="s">
        <v>181</v>
      </c>
      <c r="AU734" s="253" t="s">
        <v>84</v>
      </c>
      <c r="AV734" s="14" t="s">
        <v>84</v>
      </c>
      <c r="AW734" s="14" t="s">
        <v>35</v>
      </c>
      <c r="AX734" s="14" t="s">
        <v>74</v>
      </c>
      <c r="AY734" s="253" t="s">
        <v>171</v>
      </c>
    </row>
    <row r="735" s="14" customFormat="1">
      <c r="A735" s="14"/>
      <c r="B735" s="243"/>
      <c r="C735" s="244"/>
      <c r="D735" s="228" t="s">
        <v>181</v>
      </c>
      <c r="E735" s="245" t="s">
        <v>19</v>
      </c>
      <c r="F735" s="246" t="s">
        <v>1149</v>
      </c>
      <c r="G735" s="244"/>
      <c r="H735" s="247">
        <v>444.73200000000003</v>
      </c>
      <c r="I735" s="248"/>
      <c r="J735" s="244"/>
      <c r="K735" s="244"/>
      <c r="L735" s="249"/>
      <c r="M735" s="250"/>
      <c r="N735" s="251"/>
      <c r="O735" s="251"/>
      <c r="P735" s="251"/>
      <c r="Q735" s="251"/>
      <c r="R735" s="251"/>
      <c r="S735" s="251"/>
      <c r="T735" s="252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3" t="s">
        <v>181</v>
      </c>
      <c r="AU735" s="253" t="s">
        <v>84</v>
      </c>
      <c r="AV735" s="14" t="s">
        <v>84</v>
      </c>
      <c r="AW735" s="14" t="s">
        <v>35</v>
      </c>
      <c r="AX735" s="14" t="s">
        <v>74</v>
      </c>
      <c r="AY735" s="253" t="s">
        <v>171</v>
      </c>
    </row>
    <row r="736" s="14" customFormat="1">
      <c r="A736" s="14"/>
      <c r="B736" s="243"/>
      <c r="C736" s="244"/>
      <c r="D736" s="228" t="s">
        <v>181</v>
      </c>
      <c r="E736" s="245" t="s">
        <v>19</v>
      </c>
      <c r="F736" s="246" t="s">
        <v>1150</v>
      </c>
      <c r="G736" s="244"/>
      <c r="H736" s="247">
        <v>263.83600000000001</v>
      </c>
      <c r="I736" s="248"/>
      <c r="J736" s="244"/>
      <c r="K736" s="244"/>
      <c r="L736" s="249"/>
      <c r="M736" s="250"/>
      <c r="N736" s="251"/>
      <c r="O736" s="251"/>
      <c r="P736" s="251"/>
      <c r="Q736" s="251"/>
      <c r="R736" s="251"/>
      <c r="S736" s="251"/>
      <c r="T736" s="252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3" t="s">
        <v>181</v>
      </c>
      <c r="AU736" s="253" t="s">
        <v>84</v>
      </c>
      <c r="AV736" s="14" t="s">
        <v>84</v>
      </c>
      <c r="AW736" s="14" t="s">
        <v>35</v>
      </c>
      <c r="AX736" s="14" t="s">
        <v>74</v>
      </c>
      <c r="AY736" s="253" t="s">
        <v>171</v>
      </c>
    </row>
    <row r="737" s="14" customFormat="1">
      <c r="A737" s="14"/>
      <c r="B737" s="243"/>
      <c r="C737" s="244"/>
      <c r="D737" s="228" t="s">
        <v>181</v>
      </c>
      <c r="E737" s="245" t="s">
        <v>19</v>
      </c>
      <c r="F737" s="246" t="s">
        <v>1151</v>
      </c>
      <c r="G737" s="244"/>
      <c r="H737" s="247">
        <v>314.96800000000002</v>
      </c>
      <c r="I737" s="248"/>
      <c r="J737" s="244"/>
      <c r="K737" s="244"/>
      <c r="L737" s="249"/>
      <c r="M737" s="250"/>
      <c r="N737" s="251"/>
      <c r="O737" s="251"/>
      <c r="P737" s="251"/>
      <c r="Q737" s="251"/>
      <c r="R737" s="251"/>
      <c r="S737" s="251"/>
      <c r="T737" s="252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3" t="s">
        <v>181</v>
      </c>
      <c r="AU737" s="253" t="s">
        <v>84</v>
      </c>
      <c r="AV737" s="14" t="s">
        <v>84</v>
      </c>
      <c r="AW737" s="14" t="s">
        <v>35</v>
      </c>
      <c r="AX737" s="14" t="s">
        <v>74</v>
      </c>
      <c r="AY737" s="253" t="s">
        <v>171</v>
      </c>
    </row>
    <row r="738" s="14" customFormat="1">
      <c r="A738" s="14"/>
      <c r="B738" s="243"/>
      <c r="C738" s="244"/>
      <c r="D738" s="228" t="s">
        <v>181</v>
      </c>
      <c r="E738" s="245" t="s">
        <v>19</v>
      </c>
      <c r="F738" s="246" t="s">
        <v>1152</v>
      </c>
      <c r="G738" s="244"/>
      <c r="H738" s="247">
        <v>961.88999999999999</v>
      </c>
      <c r="I738" s="248"/>
      <c r="J738" s="244"/>
      <c r="K738" s="244"/>
      <c r="L738" s="249"/>
      <c r="M738" s="250"/>
      <c r="N738" s="251"/>
      <c r="O738" s="251"/>
      <c r="P738" s="251"/>
      <c r="Q738" s="251"/>
      <c r="R738" s="251"/>
      <c r="S738" s="251"/>
      <c r="T738" s="252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3" t="s">
        <v>181</v>
      </c>
      <c r="AU738" s="253" t="s">
        <v>84</v>
      </c>
      <c r="AV738" s="14" t="s">
        <v>84</v>
      </c>
      <c r="AW738" s="14" t="s">
        <v>35</v>
      </c>
      <c r="AX738" s="14" t="s">
        <v>74</v>
      </c>
      <c r="AY738" s="253" t="s">
        <v>171</v>
      </c>
    </row>
    <row r="739" s="14" customFormat="1">
      <c r="A739" s="14"/>
      <c r="B739" s="243"/>
      <c r="C739" s="244"/>
      <c r="D739" s="228" t="s">
        <v>181</v>
      </c>
      <c r="E739" s="245" t="s">
        <v>19</v>
      </c>
      <c r="F739" s="246" t="s">
        <v>1153</v>
      </c>
      <c r="G739" s="244"/>
      <c r="H739" s="247">
        <v>11.685000000000001</v>
      </c>
      <c r="I739" s="248"/>
      <c r="J739" s="244"/>
      <c r="K739" s="244"/>
      <c r="L739" s="249"/>
      <c r="M739" s="250"/>
      <c r="N739" s="251"/>
      <c r="O739" s="251"/>
      <c r="P739" s="251"/>
      <c r="Q739" s="251"/>
      <c r="R739" s="251"/>
      <c r="S739" s="251"/>
      <c r="T739" s="252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3" t="s">
        <v>181</v>
      </c>
      <c r="AU739" s="253" t="s">
        <v>84</v>
      </c>
      <c r="AV739" s="14" t="s">
        <v>84</v>
      </c>
      <c r="AW739" s="14" t="s">
        <v>35</v>
      </c>
      <c r="AX739" s="14" t="s">
        <v>74</v>
      </c>
      <c r="AY739" s="253" t="s">
        <v>171</v>
      </c>
    </row>
    <row r="740" s="14" customFormat="1">
      <c r="A740" s="14"/>
      <c r="B740" s="243"/>
      <c r="C740" s="244"/>
      <c r="D740" s="228" t="s">
        <v>181</v>
      </c>
      <c r="E740" s="245" t="s">
        <v>19</v>
      </c>
      <c r="F740" s="246" t="s">
        <v>1154</v>
      </c>
      <c r="G740" s="244"/>
      <c r="H740" s="247">
        <v>75.308999999999998</v>
      </c>
      <c r="I740" s="248"/>
      <c r="J740" s="244"/>
      <c r="K740" s="244"/>
      <c r="L740" s="249"/>
      <c r="M740" s="250"/>
      <c r="N740" s="251"/>
      <c r="O740" s="251"/>
      <c r="P740" s="251"/>
      <c r="Q740" s="251"/>
      <c r="R740" s="251"/>
      <c r="S740" s="251"/>
      <c r="T740" s="252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3" t="s">
        <v>181</v>
      </c>
      <c r="AU740" s="253" t="s">
        <v>84</v>
      </c>
      <c r="AV740" s="14" t="s">
        <v>84</v>
      </c>
      <c r="AW740" s="14" t="s">
        <v>35</v>
      </c>
      <c r="AX740" s="14" t="s">
        <v>74</v>
      </c>
      <c r="AY740" s="253" t="s">
        <v>171</v>
      </c>
    </row>
    <row r="741" s="15" customFormat="1">
      <c r="A741" s="15"/>
      <c r="B741" s="254"/>
      <c r="C741" s="255"/>
      <c r="D741" s="228" t="s">
        <v>181</v>
      </c>
      <c r="E741" s="256" t="s">
        <v>19</v>
      </c>
      <c r="F741" s="257" t="s">
        <v>184</v>
      </c>
      <c r="G741" s="255"/>
      <c r="H741" s="258">
        <v>3259.8319999999999</v>
      </c>
      <c r="I741" s="259"/>
      <c r="J741" s="255"/>
      <c r="K741" s="255"/>
      <c r="L741" s="260"/>
      <c r="M741" s="261"/>
      <c r="N741" s="262"/>
      <c r="O741" s="262"/>
      <c r="P741" s="262"/>
      <c r="Q741" s="262"/>
      <c r="R741" s="262"/>
      <c r="S741" s="262"/>
      <c r="T741" s="263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4" t="s">
        <v>181</v>
      </c>
      <c r="AU741" s="264" t="s">
        <v>84</v>
      </c>
      <c r="AV741" s="15" t="s">
        <v>178</v>
      </c>
      <c r="AW741" s="15" t="s">
        <v>35</v>
      </c>
      <c r="AX741" s="15" t="s">
        <v>82</v>
      </c>
      <c r="AY741" s="264" t="s">
        <v>171</v>
      </c>
    </row>
    <row r="742" s="2" customFormat="1" ht="16.5" customHeight="1">
      <c r="A742" s="40"/>
      <c r="B742" s="41"/>
      <c r="C742" s="215" t="s">
        <v>1155</v>
      </c>
      <c r="D742" s="215" t="s">
        <v>174</v>
      </c>
      <c r="E742" s="216" t="s">
        <v>1156</v>
      </c>
      <c r="F742" s="217" t="s">
        <v>1157</v>
      </c>
      <c r="G742" s="218" t="s">
        <v>177</v>
      </c>
      <c r="H742" s="219">
        <v>30.933</v>
      </c>
      <c r="I742" s="220"/>
      <c r="J742" s="221">
        <f>ROUND(I742*H742,2)</f>
        <v>0</v>
      </c>
      <c r="K742" s="217" t="s">
        <v>215</v>
      </c>
      <c r="L742" s="46"/>
      <c r="M742" s="222" t="s">
        <v>19</v>
      </c>
      <c r="N742" s="223" t="s">
        <v>45</v>
      </c>
      <c r="O742" s="86"/>
      <c r="P742" s="224">
        <f>O742*H742</f>
        <v>0</v>
      </c>
      <c r="Q742" s="224">
        <v>0.0043839999999999999</v>
      </c>
      <c r="R742" s="224">
        <f>Q742*H742</f>
        <v>0.135610272</v>
      </c>
      <c r="S742" s="224">
        <v>0</v>
      </c>
      <c r="T742" s="225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26" t="s">
        <v>178</v>
      </c>
      <c r="AT742" s="226" t="s">
        <v>174</v>
      </c>
      <c r="AU742" s="226" t="s">
        <v>84</v>
      </c>
      <c r="AY742" s="19" t="s">
        <v>171</v>
      </c>
      <c r="BE742" s="227">
        <f>IF(N742="základní",J742,0)</f>
        <v>0</v>
      </c>
      <c r="BF742" s="227">
        <f>IF(N742="snížená",J742,0)</f>
        <v>0</v>
      </c>
      <c r="BG742" s="227">
        <f>IF(N742="zákl. přenesená",J742,0)</f>
        <v>0</v>
      </c>
      <c r="BH742" s="227">
        <f>IF(N742="sníž. přenesená",J742,0)</f>
        <v>0</v>
      </c>
      <c r="BI742" s="227">
        <f>IF(N742="nulová",J742,0)</f>
        <v>0</v>
      </c>
      <c r="BJ742" s="19" t="s">
        <v>82</v>
      </c>
      <c r="BK742" s="227">
        <f>ROUND(I742*H742,2)</f>
        <v>0</v>
      </c>
      <c r="BL742" s="19" t="s">
        <v>178</v>
      </c>
      <c r="BM742" s="226" t="s">
        <v>1158</v>
      </c>
    </row>
    <row r="743" s="2" customFormat="1">
      <c r="A743" s="40"/>
      <c r="B743" s="41"/>
      <c r="C743" s="42"/>
      <c r="D743" s="228" t="s">
        <v>180</v>
      </c>
      <c r="E743" s="42"/>
      <c r="F743" s="229" t="s">
        <v>1159</v>
      </c>
      <c r="G743" s="42"/>
      <c r="H743" s="42"/>
      <c r="I743" s="230"/>
      <c r="J743" s="42"/>
      <c r="K743" s="42"/>
      <c r="L743" s="46"/>
      <c r="M743" s="231"/>
      <c r="N743" s="232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180</v>
      </c>
      <c r="AU743" s="19" t="s">
        <v>84</v>
      </c>
    </row>
    <row r="744" s="2" customFormat="1">
      <c r="A744" s="40"/>
      <c r="B744" s="41"/>
      <c r="C744" s="42"/>
      <c r="D744" s="265" t="s">
        <v>218</v>
      </c>
      <c r="E744" s="42"/>
      <c r="F744" s="266" t="s">
        <v>1160</v>
      </c>
      <c r="G744" s="42"/>
      <c r="H744" s="42"/>
      <c r="I744" s="230"/>
      <c r="J744" s="42"/>
      <c r="K744" s="42"/>
      <c r="L744" s="46"/>
      <c r="M744" s="231"/>
      <c r="N744" s="232"/>
      <c r="O744" s="86"/>
      <c r="P744" s="86"/>
      <c r="Q744" s="86"/>
      <c r="R744" s="86"/>
      <c r="S744" s="86"/>
      <c r="T744" s="87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218</v>
      </c>
      <c r="AU744" s="19" t="s">
        <v>84</v>
      </c>
    </row>
    <row r="745" s="2" customFormat="1" ht="24.15" customHeight="1">
      <c r="A745" s="40"/>
      <c r="B745" s="41"/>
      <c r="C745" s="215" t="s">
        <v>828</v>
      </c>
      <c r="D745" s="215" t="s">
        <v>174</v>
      </c>
      <c r="E745" s="216" t="s">
        <v>1161</v>
      </c>
      <c r="F745" s="217" t="s">
        <v>1162</v>
      </c>
      <c r="G745" s="218" t="s">
        <v>177</v>
      </c>
      <c r="H745" s="219">
        <v>30.933</v>
      </c>
      <c r="I745" s="220"/>
      <c r="J745" s="221">
        <f>ROUND(I745*H745,2)</f>
        <v>0</v>
      </c>
      <c r="K745" s="217" t="s">
        <v>215</v>
      </c>
      <c r="L745" s="46"/>
      <c r="M745" s="222" t="s">
        <v>19</v>
      </c>
      <c r="N745" s="223" t="s">
        <v>45</v>
      </c>
      <c r="O745" s="86"/>
      <c r="P745" s="224">
        <f>O745*H745</f>
        <v>0</v>
      </c>
      <c r="Q745" s="224">
        <v>0.011797439999999999</v>
      </c>
      <c r="R745" s="224">
        <f>Q745*H745</f>
        <v>0.36493021151999999</v>
      </c>
      <c r="S745" s="224">
        <v>0</v>
      </c>
      <c r="T745" s="225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26" t="s">
        <v>178</v>
      </c>
      <c r="AT745" s="226" t="s">
        <v>174</v>
      </c>
      <c r="AU745" s="226" t="s">
        <v>84</v>
      </c>
      <c r="AY745" s="19" t="s">
        <v>171</v>
      </c>
      <c r="BE745" s="227">
        <f>IF(N745="základní",J745,0)</f>
        <v>0</v>
      </c>
      <c r="BF745" s="227">
        <f>IF(N745="snížená",J745,0)</f>
        <v>0</v>
      </c>
      <c r="BG745" s="227">
        <f>IF(N745="zákl. přenesená",J745,0)</f>
        <v>0</v>
      </c>
      <c r="BH745" s="227">
        <f>IF(N745="sníž. přenesená",J745,0)</f>
        <v>0</v>
      </c>
      <c r="BI745" s="227">
        <f>IF(N745="nulová",J745,0)</f>
        <v>0</v>
      </c>
      <c r="BJ745" s="19" t="s">
        <v>82</v>
      </c>
      <c r="BK745" s="227">
        <f>ROUND(I745*H745,2)</f>
        <v>0</v>
      </c>
      <c r="BL745" s="19" t="s">
        <v>178</v>
      </c>
      <c r="BM745" s="226" t="s">
        <v>1163</v>
      </c>
    </row>
    <row r="746" s="2" customFormat="1">
      <c r="A746" s="40"/>
      <c r="B746" s="41"/>
      <c r="C746" s="42"/>
      <c r="D746" s="228" t="s">
        <v>180</v>
      </c>
      <c r="E746" s="42"/>
      <c r="F746" s="229" t="s">
        <v>1164</v>
      </c>
      <c r="G746" s="42"/>
      <c r="H746" s="42"/>
      <c r="I746" s="230"/>
      <c r="J746" s="42"/>
      <c r="K746" s="42"/>
      <c r="L746" s="46"/>
      <c r="M746" s="231"/>
      <c r="N746" s="232"/>
      <c r="O746" s="86"/>
      <c r="P746" s="86"/>
      <c r="Q746" s="86"/>
      <c r="R746" s="86"/>
      <c r="S746" s="86"/>
      <c r="T746" s="87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9" t="s">
        <v>180</v>
      </c>
      <c r="AU746" s="19" t="s">
        <v>84</v>
      </c>
    </row>
    <row r="747" s="2" customFormat="1">
      <c r="A747" s="40"/>
      <c r="B747" s="41"/>
      <c r="C747" s="42"/>
      <c r="D747" s="265" t="s">
        <v>218</v>
      </c>
      <c r="E747" s="42"/>
      <c r="F747" s="266" t="s">
        <v>1165</v>
      </c>
      <c r="G747" s="42"/>
      <c r="H747" s="42"/>
      <c r="I747" s="230"/>
      <c r="J747" s="42"/>
      <c r="K747" s="42"/>
      <c r="L747" s="46"/>
      <c r="M747" s="231"/>
      <c r="N747" s="232"/>
      <c r="O747" s="86"/>
      <c r="P747" s="86"/>
      <c r="Q747" s="86"/>
      <c r="R747" s="86"/>
      <c r="S747" s="86"/>
      <c r="T747" s="87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218</v>
      </c>
      <c r="AU747" s="19" t="s">
        <v>84</v>
      </c>
    </row>
    <row r="748" s="2" customFormat="1" ht="16.5" customHeight="1">
      <c r="A748" s="40"/>
      <c r="B748" s="41"/>
      <c r="C748" s="283" t="s">
        <v>1166</v>
      </c>
      <c r="D748" s="283" t="s">
        <v>467</v>
      </c>
      <c r="E748" s="284" t="s">
        <v>1167</v>
      </c>
      <c r="F748" s="285" t="s">
        <v>1168</v>
      </c>
      <c r="G748" s="286" t="s">
        <v>177</v>
      </c>
      <c r="H748" s="287">
        <v>32.479999999999997</v>
      </c>
      <c r="I748" s="288"/>
      <c r="J748" s="289">
        <f>ROUND(I748*H748,2)</f>
        <v>0</v>
      </c>
      <c r="K748" s="285" t="s">
        <v>215</v>
      </c>
      <c r="L748" s="290"/>
      <c r="M748" s="291" t="s">
        <v>19</v>
      </c>
      <c r="N748" s="292" t="s">
        <v>45</v>
      </c>
      <c r="O748" s="86"/>
      <c r="P748" s="224">
        <f>O748*H748</f>
        <v>0</v>
      </c>
      <c r="Q748" s="224">
        <v>0.021000000000000001</v>
      </c>
      <c r="R748" s="224">
        <f>Q748*H748</f>
        <v>0.68208000000000002</v>
      </c>
      <c r="S748" s="224">
        <v>0</v>
      </c>
      <c r="T748" s="225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26" t="s">
        <v>208</v>
      </c>
      <c r="AT748" s="226" t="s">
        <v>467</v>
      </c>
      <c r="AU748" s="226" t="s">
        <v>84</v>
      </c>
      <c r="AY748" s="19" t="s">
        <v>171</v>
      </c>
      <c r="BE748" s="227">
        <f>IF(N748="základní",J748,0)</f>
        <v>0</v>
      </c>
      <c r="BF748" s="227">
        <f>IF(N748="snížená",J748,0)</f>
        <v>0</v>
      </c>
      <c r="BG748" s="227">
        <f>IF(N748="zákl. přenesená",J748,0)</f>
        <v>0</v>
      </c>
      <c r="BH748" s="227">
        <f>IF(N748="sníž. přenesená",J748,0)</f>
        <v>0</v>
      </c>
      <c r="BI748" s="227">
        <f>IF(N748="nulová",J748,0)</f>
        <v>0</v>
      </c>
      <c r="BJ748" s="19" t="s">
        <v>82</v>
      </c>
      <c r="BK748" s="227">
        <f>ROUND(I748*H748,2)</f>
        <v>0</v>
      </c>
      <c r="BL748" s="19" t="s">
        <v>178</v>
      </c>
      <c r="BM748" s="226" t="s">
        <v>1169</v>
      </c>
    </row>
    <row r="749" s="2" customFormat="1">
      <c r="A749" s="40"/>
      <c r="B749" s="41"/>
      <c r="C749" s="42"/>
      <c r="D749" s="228" t="s">
        <v>180</v>
      </c>
      <c r="E749" s="42"/>
      <c r="F749" s="229" t="s">
        <v>1168</v>
      </c>
      <c r="G749" s="42"/>
      <c r="H749" s="42"/>
      <c r="I749" s="230"/>
      <c r="J749" s="42"/>
      <c r="K749" s="42"/>
      <c r="L749" s="46"/>
      <c r="M749" s="231"/>
      <c r="N749" s="232"/>
      <c r="O749" s="86"/>
      <c r="P749" s="86"/>
      <c r="Q749" s="86"/>
      <c r="R749" s="86"/>
      <c r="S749" s="86"/>
      <c r="T749" s="87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180</v>
      </c>
      <c r="AU749" s="19" t="s">
        <v>84</v>
      </c>
    </row>
    <row r="750" s="14" customFormat="1">
      <c r="A750" s="14"/>
      <c r="B750" s="243"/>
      <c r="C750" s="244"/>
      <c r="D750" s="228" t="s">
        <v>181</v>
      </c>
      <c r="E750" s="245" t="s">
        <v>19</v>
      </c>
      <c r="F750" s="246" t="s">
        <v>1170</v>
      </c>
      <c r="G750" s="244"/>
      <c r="H750" s="247">
        <v>32.479999999999997</v>
      </c>
      <c r="I750" s="248"/>
      <c r="J750" s="244"/>
      <c r="K750" s="244"/>
      <c r="L750" s="249"/>
      <c r="M750" s="250"/>
      <c r="N750" s="251"/>
      <c r="O750" s="251"/>
      <c r="P750" s="251"/>
      <c r="Q750" s="251"/>
      <c r="R750" s="251"/>
      <c r="S750" s="251"/>
      <c r="T750" s="25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3" t="s">
        <v>181</v>
      </c>
      <c r="AU750" s="253" t="s">
        <v>84</v>
      </c>
      <c r="AV750" s="14" t="s">
        <v>84</v>
      </c>
      <c r="AW750" s="14" t="s">
        <v>35</v>
      </c>
      <c r="AX750" s="14" t="s">
        <v>74</v>
      </c>
      <c r="AY750" s="253" t="s">
        <v>171</v>
      </c>
    </row>
    <row r="751" s="15" customFormat="1">
      <c r="A751" s="15"/>
      <c r="B751" s="254"/>
      <c r="C751" s="255"/>
      <c r="D751" s="228" t="s">
        <v>181</v>
      </c>
      <c r="E751" s="256" t="s">
        <v>19</v>
      </c>
      <c r="F751" s="257" t="s">
        <v>184</v>
      </c>
      <c r="G751" s="255"/>
      <c r="H751" s="258">
        <v>32.479999999999997</v>
      </c>
      <c r="I751" s="259"/>
      <c r="J751" s="255"/>
      <c r="K751" s="255"/>
      <c r="L751" s="260"/>
      <c r="M751" s="261"/>
      <c r="N751" s="262"/>
      <c r="O751" s="262"/>
      <c r="P751" s="262"/>
      <c r="Q751" s="262"/>
      <c r="R751" s="262"/>
      <c r="S751" s="262"/>
      <c r="T751" s="263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64" t="s">
        <v>181</v>
      </c>
      <c r="AU751" s="264" t="s">
        <v>84</v>
      </c>
      <c r="AV751" s="15" t="s">
        <v>178</v>
      </c>
      <c r="AW751" s="15" t="s">
        <v>35</v>
      </c>
      <c r="AX751" s="15" t="s">
        <v>82</v>
      </c>
      <c r="AY751" s="264" t="s">
        <v>171</v>
      </c>
    </row>
    <row r="752" s="2" customFormat="1" ht="16.5" customHeight="1">
      <c r="A752" s="40"/>
      <c r="B752" s="41"/>
      <c r="C752" s="215" t="s">
        <v>841</v>
      </c>
      <c r="D752" s="215" t="s">
        <v>174</v>
      </c>
      <c r="E752" s="216" t="s">
        <v>1171</v>
      </c>
      <c r="F752" s="217" t="s">
        <v>1172</v>
      </c>
      <c r="G752" s="218" t="s">
        <v>177</v>
      </c>
      <c r="H752" s="219">
        <v>30.933</v>
      </c>
      <c r="I752" s="220"/>
      <c r="J752" s="221">
        <f>ROUND(I752*H752,2)</f>
        <v>0</v>
      </c>
      <c r="K752" s="217" t="s">
        <v>215</v>
      </c>
      <c r="L752" s="46"/>
      <c r="M752" s="222" t="s">
        <v>19</v>
      </c>
      <c r="N752" s="223" t="s">
        <v>45</v>
      </c>
      <c r="O752" s="86"/>
      <c r="P752" s="224">
        <f>O752*H752</f>
        <v>0</v>
      </c>
      <c r="Q752" s="224">
        <v>0.0045999999999999999</v>
      </c>
      <c r="R752" s="224">
        <f>Q752*H752</f>
        <v>0.1422918</v>
      </c>
      <c r="S752" s="224">
        <v>0</v>
      </c>
      <c r="T752" s="225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26" t="s">
        <v>178</v>
      </c>
      <c r="AT752" s="226" t="s">
        <v>174</v>
      </c>
      <c r="AU752" s="226" t="s">
        <v>84</v>
      </c>
      <c r="AY752" s="19" t="s">
        <v>171</v>
      </c>
      <c r="BE752" s="227">
        <f>IF(N752="základní",J752,0)</f>
        <v>0</v>
      </c>
      <c r="BF752" s="227">
        <f>IF(N752="snížená",J752,0)</f>
        <v>0</v>
      </c>
      <c r="BG752" s="227">
        <f>IF(N752="zákl. přenesená",J752,0)</f>
        <v>0</v>
      </c>
      <c r="BH752" s="227">
        <f>IF(N752="sníž. přenesená",J752,0)</f>
        <v>0</v>
      </c>
      <c r="BI752" s="227">
        <f>IF(N752="nulová",J752,0)</f>
        <v>0</v>
      </c>
      <c r="BJ752" s="19" t="s">
        <v>82</v>
      </c>
      <c r="BK752" s="227">
        <f>ROUND(I752*H752,2)</f>
        <v>0</v>
      </c>
      <c r="BL752" s="19" t="s">
        <v>178</v>
      </c>
      <c r="BM752" s="226" t="s">
        <v>1173</v>
      </c>
    </row>
    <row r="753" s="2" customFormat="1">
      <c r="A753" s="40"/>
      <c r="B753" s="41"/>
      <c r="C753" s="42"/>
      <c r="D753" s="228" t="s">
        <v>180</v>
      </c>
      <c r="E753" s="42"/>
      <c r="F753" s="229" t="s">
        <v>1174</v>
      </c>
      <c r="G753" s="42"/>
      <c r="H753" s="42"/>
      <c r="I753" s="230"/>
      <c r="J753" s="42"/>
      <c r="K753" s="42"/>
      <c r="L753" s="46"/>
      <c r="M753" s="231"/>
      <c r="N753" s="232"/>
      <c r="O753" s="86"/>
      <c r="P753" s="86"/>
      <c r="Q753" s="86"/>
      <c r="R753" s="86"/>
      <c r="S753" s="86"/>
      <c r="T753" s="87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9" t="s">
        <v>180</v>
      </c>
      <c r="AU753" s="19" t="s">
        <v>84</v>
      </c>
    </row>
    <row r="754" s="2" customFormat="1">
      <c r="A754" s="40"/>
      <c r="B754" s="41"/>
      <c r="C754" s="42"/>
      <c r="D754" s="265" t="s">
        <v>218</v>
      </c>
      <c r="E754" s="42"/>
      <c r="F754" s="266" t="s">
        <v>1175</v>
      </c>
      <c r="G754" s="42"/>
      <c r="H754" s="42"/>
      <c r="I754" s="230"/>
      <c r="J754" s="42"/>
      <c r="K754" s="42"/>
      <c r="L754" s="46"/>
      <c r="M754" s="231"/>
      <c r="N754" s="232"/>
      <c r="O754" s="86"/>
      <c r="P754" s="86"/>
      <c r="Q754" s="86"/>
      <c r="R754" s="86"/>
      <c r="S754" s="86"/>
      <c r="T754" s="87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T754" s="19" t="s">
        <v>218</v>
      </c>
      <c r="AU754" s="19" t="s">
        <v>84</v>
      </c>
    </row>
    <row r="755" s="2" customFormat="1" ht="16.5" customHeight="1">
      <c r="A755" s="40"/>
      <c r="B755" s="41"/>
      <c r="C755" s="215" t="s">
        <v>1176</v>
      </c>
      <c r="D755" s="215" t="s">
        <v>174</v>
      </c>
      <c r="E755" s="216" t="s">
        <v>1177</v>
      </c>
      <c r="F755" s="217" t="s">
        <v>1178</v>
      </c>
      <c r="G755" s="218" t="s">
        <v>177</v>
      </c>
      <c r="H755" s="219">
        <v>987</v>
      </c>
      <c r="I755" s="220"/>
      <c r="J755" s="221">
        <f>ROUND(I755*H755,2)</f>
        <v>0</v>
      </c>
      <c r="K755" s="217" t="s">
        <v>215</v>
      </c>
      <c r="L755" s="46"/>
      <c r="M755" s="222" t="s">
        <v>19</v>
      </c>
      <c r="N755" s="223" t="s">
        <v>45</v>
      </c>
      <c r="O755" s="86"/>
      <c r="P755" s="224">
        <f>O755*H755</f>
        <v>0</v>
      </c>
      <c r="Q755" s="224">
        <v>0.0043839999999999999</v>
      </c>
      <c r="R755" s="224">
        <f>Q755*H755</f>
        <v>4.3270080000000002</v>
      </c>
      <c r="S755" s="224">
        <v>0</v>
      </c>
      <c r="T755" s="225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26" t="s">
        <v>178</v>
      </c>
      <c r="AT755" s="226" t="s">
        <v>174</v>
      </c>
      <c r="AU755" s="226" t="s">
        <v>84</v>
      </c>
      <c r="AY755" s="19" t="s">
        <v>171</v>
      </c>
      <c r="BE755" s="227">
        <f>IF(N755="základní",J755,0)</f>
        <v>0</v>
      </c>
      <c r="BF755" s="227">
        <f>IF(N755="snížená",J755,0)</f>
        <v>0</v>
      </c>
      <c r="BG755" s="227">
        <f>IF(N755="zákl. přenesená",J755,0)</f>
        <v>0</v>
      </c>
      <c r="BH755" s="227">
        <f>IF(N755="sníž. přenesená",J755,0)</f>
        <v>0</v>
      </c>
      <c r="BI755" s="227">
        <f>IF(N755="nulová",J755,0)</f>
        <v>0</v>
      </c>
      <c r="BJ755" s="19" t="s">
        <v>82</v>
      </c>
      <c r="BK755" s="227">
        <f>ROUND(I755*H755,2)</f>
        <v>0</v>
      </c>
      <c r="BL755" s="19" t="s">
        <v>178</v>
      </c>
      <c r="BM755" s="226" t="s">
        <v>1179</v>
      </c>
    </row>
    <row r="756" s="2" customFormat="1">
      <c r="A756" s="40"/>
      <c r="B756" s="41"/>
      <c r="C756" s="42"/>
      <c r="D756" s="228" t="s">
        <v>180</v>
      </c>
      <c r="E756" s="42"/>
      <c r="F756" s="229" t="s">
        <v>1180</v>
      </c>
      <c r="G756" s="42"/>
      <c r="H756" s="42"/>
      <c r="I756" s="230"/>
      <c r="J756" s="42"/>
      <c r="K756" s="42"/>
      <c r="L756" s="46"/>
      <c r="M756" s="231"/>
      <c r="N756" s="232"/>
      <c r="O756" s="86"/>
      <c r="P756" s="86"/>
      <c r="Q756" s="86"/>
      <c r="R756" s="86"/>
      <c r="S756" s="86"/>
      <c r="T756" s="87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180</v>
      </c>
      <c r="AU756" s="19" t="s">
        <v>84</v>
      </c>
    </row>
    <row r="757" s="2" customFormat="1">
      <c r="A757" s="40"/>
      <c r="B757" s="41"/>
      <c r="C757" s="42"/>
      <c r="D757" s="265" t="s">
        <v>218</v>
      </c>
      <c r="E757" s="42"/>
      <c r="F757" s="266" t="s">
        <v>1181</v>
      </c>
      <c r="G757" s="42"/>
      <c r="H757" s="42"/>
      <c r="I757" s="230"/>
      <c r="J757" s="42"/>
      <c r="K757" s="42"/>
      <c r="L757" s="46"/>
      <c r="M757" s="231"/>
      <c r="N757" s="232"/>
      <c r="O757" s="86"/>
      <c r="P757" s="86"/>
      <c r="Q757" s="86"/>
      <c r="R757" s="86"/>
      <c r="S757" s="86"/>
      <c r="T757" s="87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T757" s="19" t="s">
        <v>218</v>
      </c>
      <c r="AU757" s="19" t="s">
        <v>84</v>
      </c>
    </row>
    <row r="758" s="2" customFormat="1" ht="24.15" customHeight="1">
      <c r="A758" s="40"/>
      <c r="B758" s="41"/>
      <c r="C758" s="215" t="s">
        <v>848</v>
      </c>
      <c r="D758" s="215" t="s">
        <v>174</v>
      </c>
      <c r="E758" s="216" t="s">
        <v>1182</v>
      </c>
      <c r="F758" s="217" t="s">
        <v>1183</v>
      </c>
      <c r="G758" s="218" t="s">
        <v>177</v>
      </c>
      <c r="H758" s="219">
        <v>879.50199999999995</v>
      </c>
      <c r="I758" s="220"/>
      <c r="J758" s="221">
        <f>ROUND(I758*H758,2)</f>
        <v>0</v>
      </c>
      <c r="K758" s="217" t="s">
        <v>215</v>
      </c>
      <c r="L758" s="46"/>
      <c r="M758" s="222" t="s">
        <v>19</v>
      </c>
      <c r="N758" s="223" t="s">
        <v>45</v>
      </c>
      <c r="O758" s="86"/>
      <c r="P758" s="224">
        <f>O758*H758</f>
        <v>0</v>
      </c>
      <c r="Q758" s="224">
        <v>0.01167696</v>
      </c>
      <c r="R758" s="224">
        <f>Q758*H758</f>
        <v>10.269909673919999</v>
      </c>
      <c r="S758" s="224">
        <v>0</v>
      </c>
      <c r="T758" s="225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26" t="s">
        <v>178</v>
      </c>
      <c r="AT758" s="226" t="s">
        <v>174</v>
      </c>
      <c r="AU758" s="226" t="s">
        <v>84</v>
      </c>
      <c r="AY758" s="19" t="s">
        <v>171</v>
      </c>
      <c r="BE758" s="227">
        <f>IF(N758="základní",J758,0)</f>
        <v>0</v>
      </c>
      <c r="BF758" s="227">
        <f>IF(N758="snížená",J758,0)</f>
        <v>0</v>
      </c>
      <c r="BG758" s="227">
        <f>IF(N758="zákl. přenesená",J758,0)</f>
        <v>0</v>
      </c>
      <c r="BH758" s="227">
        <f>IF(N758="sníž. přenesená",J758,0)</f>
        <v>0</v>
      </c>
      <c r="BI758" s="227">
        <f>IF(N758="nulová",J758,0)</f>
        <v>0</v>
      </c>
      <c r="BJ758" s="19" t="s">
        <v>82</v>
      </c>
      <c r="BK758" s="227">
        <f>ROUND(I758*H758,2)</f>
        <v>0</v>
      </c>
      <c r="BL758" s="19" t="s">
        <v>178</v>
      </c>
      <c r="BM758" s="226" t="s">
        <v>1184</v>
      </c>
    </row>
    <row r="759" s="2" customFormat="1">
      <c r="A759" s="40"/>
      <c r="B759" s="41"/>
      <c r="C759" s="42"/>
      <c r="D759" s="228" t="s">
        <v>180</v>
      </c>
      <c r="E759" s="42"/>
      <c r="F759" s="229" t="s">
        <v>1185</v>
      </c>
      <c r="G759" s="42"/>
      <c r="H759" s="42"/>
      <c r="I759" s="230"/>
      <c r="J759" s="42"/>
      <c r="K759" s="42"/>
      <c r="L759" s="46"/>
      <c r="M759" s="231"/>
      <c r="N759" s="232"/>
      <c r="O759" s="86"/>
      <c r="P759" s="86"/>
      <c r="Q759" s="86"/>
      <c r="R759" s="86"/>
      <c r="S759" s="86"/>
      <c r="T759" s="87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9" t="s">
        <v>180</v>
      </c>
      <c r="AU759" s="19" t="s">
        <v>84</v>
      </c>
    </row>
    <row r="760" s="2" customFormat="1">
      <c r="A760" s="40"/>
      <c r="B760" s="41"/>
      <c r="C760" s="42"/>
      <c r="D760" s="265" t="s">
        <v>218</v>
      </c>
      <c r="E760" s="42"/>
      <c r="F760" s="266" t="s">
        <v>1186</v>
      </c>
      <c r="G760" s="42"/>
      <c r="H760" s="42"/>
      <c r="I760" s="230"/>
      <c r="J760" s="42"/>
      <c r="K760" s="42"/>
      <c r="L760" s="46"/>
      <c r="M760" s="231"/>
      <c r="N760" s="232"/>
      <c r="O760" s="86"/>
      <c r="P760" s="86"/>
      <c r="Q760" s="86"/>
      <c r="R760" s="86"/>
      <c r="S760" s="86"/>
      <c r="T760" s="87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218</v>
      </c>
      <c r="AU760" s="19" t="s">
        <v>84</v>
      </c>
    </row>
    <row r="761" s="13" customFormat="1">
      <c r="A761" s="13"/>
      <c r="B761" s="233"/>
      <c r="C761" s="234"/>
      <c r="D761" s="228" t="s">
        <v>181</v>
      </c>
      <c r="E761" s="235" t="s">
        <v>19</v>
      </c>
      <c r="F761" s="236" t="s">
        <v>1187</v>
      </c>
      <c r="G761" s="234"/>
      <c r="H761" s="235" t="s">
        <v>19</v>
      </c>
      <c r="I761" s="237"/>
      <c r="J761" s="234"/>
      <c r="K761" s="234"/>
      <c r="L761" s="238"/>
      <c r="M761" s="239"/>
      <c r="N761" s="240"/>
      <c r="O761" s="240"/>
      <c r="P761" s="240"/>
      <c r="Q761" s="240"/>
      <c r="R761" s="240"/>
      <c r="S761" s="240"/>
      <c r="T761" s="241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2" t="s">
        <v>181</v>
      </c>
      <c r="AU761" s="242" t="s">
        <v>84</v>
      </c>
      <c r="AV761" s="13" t="s">
        <v>82</v>
      </c>
      <c r="AW761" s="13" t="s">
        <v>35</v>
      </c>
      <c r="AX761" s="13" t="s">
        <v>74</v>
      </c>
      <c r="AY761" s="242" t="s">
        <v>171</v>
      </c>
    </row>
    <row r="762" s="14" customFormat="1">
      <c r="A762" s="14"/>
      <c r="B762" s="243"/>
      <c r="C762" s="244"/>
      <c r="D762" s="228" t="s">
        <v>181</v>
      </c>
      <c r="E762" s="245" t="s">
        <v>19</v>
      </c>
      <c r="F762" s="246" t="s">
        <v>1188</v>
      </c>
      <c r="G762" s="244"/>
      <c r="H762" s="247">
        <v>280.72199999999998</v>
      </c>
      <c r="I762" s="248"/>
      <c r="J762" s="244"/>
      <c r="K762" s="244"/>
      <c r="L762" s="249"/>
      <c r="M762" s="250"/>
      <c r="N762" s="251"/>
      <c r="O762" s="251"/>
      <c r="P762" s="251"/>
      <c r="Q762" s="251"/>
      <c r="R762" s="251"/>
      <c r="S762" s="251"/>
      <c r="T762" s="25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3" t="s">
        <v>181</v>
      </c>
      <c r="AU762" s="253" t="s">
        <v>84</v>
      </c>
      <c r="AV762" s="14" t="s">
        <v>84</v>
      </c>
      <c r="AW762" s="14" t="s">
        <v>35</v>
      </c>
      <c r="AX762" s="14" t="s">
        <v>74</v>
      </c>
      <c r="AY762" s="253" t="s">
        <v>171</v>
      </c>
    </row>
    <row r="763" s="13" customFormat="1">
      <c r="A763" s="13"/>
      <c r="B763" s="233"/>
      <c r="C763" s="234"/>
      <c r="D763" s="228" t="s">
        <v>181</v>
      </c>
      <c r="E763" s="235" t="s">
        <v>19</v>
      </c>
      <c r="F763" s="236" t="s">
        <v>1189</v>
      </c>
      <c r="G763" s="234"/>
      <c r="H763" s="235" t="s">
        <v>19</v>
      </c>
      <c r="I763" s="237"/>
      <c r="J763" s="234"/>
      <c r="K763" s="234"/>
      <c r="L763" s="238"/>
      <c r="M763" s="239"/>
      <c r="N763" s="240"/>
      <c r="O763" s="240"/>
      <c r="P763" s="240"/>
      <c r="Q763" s="240"/>
      <c r="R763" s="240"/>
      <c r="S763" s="240"/>
      <c r="T763" s="241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2" t="s">
        <v>181</v>
      </c>
      <c r="AU763" s="242" t="s">
        <v>84</v>
      </c>
      <c r="AV763" s="13" t="s">
        <v>82</v>
      </c>
      <c r="AW763" s="13" t="s">
        <v>35</v>
      </c>
      <c r="AX763" s="13" t="s">
        <v>74</v>
      </c>
      <c r="AY763" s="242" t="s">
        <v>171</v>
      </c>
    </row>
    <row r="764" s="14" customFormat="1">
      <c r="A764" s="14"/>
      <c r="B764" s="243"/>
      <c r="C764" s="244"/>
      <c r="D764" s="228" t="s">
        <v>181</v>
      </c>
      <c r="E764" s="245" t="s">
        <v>19</v>
      </c>
      <c r="F764" s="246" t="s">
        <v>1190</v>
      </c>
      <c r="G764" s="244"/>
      <c r="H764" s="247">
        <v>321.13999999999999</v>
      </c>
      <c r="I764" s="248"/>
      <c r="J764" s="244"/>
      <c r="K764" s="244"/>
      <c r="L764" s="249"/>
      <c r="M764" s="250"/>
      <c r="N764" s="251"/>
      <c r="O764" s="251"/>
      <c r="P764" s="251"/>
      <c r="Q764" s="251"/>
      <c r="R764" s="251"/>
      <c r="S764" s="251"/>
      <c r="T764" s="252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3" t="s">
        <v>181</v>
      </c>
      <c r="AU764" s="253" t="s">
        <v>84</v>
      </c>
      <c r="AV764" s="14" t="s">
        <v>84</v>
      </c>
      <c r="AW764" s="14" t="s">
        <v>35</v>
      </c>
      <c r="AX764" s="14" t="s">
        <v>74</v>
      </c>
      <c r="AY764" s="253" t="s">
        <v>171</v>
      </c>
    </row>
    <row r="765" s="13" customFormat="1">
      <c r="A765" s="13"/>
      <c r="B765" s="233"/>
      <c r="C765" s="234"/>
      <c r="D765" s="228" t="s">
        <v>181</v>
      </c>
      <c r="E765" s="235" t="s">
        <v>19</v>
      </c>
      <c r="F765" s="236" t="s">
        <v>1191</v>
      </c>
      <c r="G765" s="234"/>
      <c r="H765" s="235" t="s">
        <v>19</v>
      </c>
      <c r="I765" s="237"/>
      <c r="J765" s="234"/>
      <c r="K765" s="234"/>
      <c r="L765" s="238"/>
      <c r="M765" s="239"/>
      <c r="N765" s="240"/>
      <c r="O765" s="240"/>
      <c r="P765" s="240"/>
      <c r="Q765" s="240"/>
      <c r="R765" s="240"/>
      <c r="S765" s="240"/>
      <c r="T765" s="241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2" t="s">
        <v>181</v>
      </c>
      <c r="AU765" s="242" t="s">
        <v>84</v>
      </c>
      <c r="AV765" s="13" t="s">
        <v>82</v>
      </c>
      <c r="AW765" s="13" t="s">
        <v>35</v>
      </c>
      <c r="AX765" s="13" t="s">
        <v>74</v>
      </c>
      <c r="AY765" s="242" t="s">
        <v>171</v>
      </c>
    </row>
    <row r="766" s="14" customFormat="1">
      <c r="A766" s="14"/>
      <c r="B766" s="243"/>
      <c r="C766" s="244"/>
      <c r="D766" s="228" t="s">
        <v>181</v>
      </c>
      <c r="E766" s="245" t="s">
        <v>19</v>
      </c>
      <c r="F766" s="246" t="s">
        <v>1192</v>
      </c>
      <c r="G766" s="244"/>
      <c r="H766" s="247">
        <v>260.92500000000001</v>
      </c>
      <c r="I766" s="248"/>
      <c r="J766" s="244"/>
      <c r="K766" s="244"/>
      <c r="L766" s="249"/>
      <c r="M766" s="250"/>
      <c r="N766" s="251"/>
      <c r="O766" s="251"/>
      <c r="P766" s="251"/>
      <c r="Q766" s="251"/>
      <c r="R766" s="251"/>
      <c r="S766" s="251"/>
      <c r="T766" s="252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3" t="s">
        <v>181</v>
      </c>
      <c r="AU766" s="253" t="s">
        <v>84</v>
      </c>
      <c r="AV766" s="14" t="s">
        <v>84</v>
      </c>
      <c r="AW766" s="14" t="s">
        <v>35</v>
      </c>
      <c r="AX766" s="14" t="s">
        <v>74</v>
      </c>
      <c r="AY766" s="253" t="s">
        <v>171</v>
      </c>
    </row>
    <row r="767" s="14" customFormat="1">
      <c r="A767" s="14"/>
      <c r="B767" s="243"/>
      <c r="C767" s="244"/>
      <c r="D767" s="228" t="s">
        <v>181</v>
      </c>
      <c r="E767" s="245" t="s">
        <v>19</v>
      </c>
      <c r="F767" s="246" t="s">
        <v>1193</v>
      </c>
      <c r="G767" s="244"/>
      <c r="H767" s="247">
        <v>297.40800000000002</v>
      </c>
      <c r="I767" s="248"/>
      <c r="J767" s="244"/>
      <c r="K767" s="244"/>
      <c r="L767" s="249"/>
      <c r="M767" s="250"/>
      <c r="N767" s="251"/>
      <c r="O767" s="251"/>
      <c r="P767" s="251"/>
      <c r="Q767" s="251"/>
      <c r="R767" s="251"/>
      <c r="S767" s="251"/>
      <c r="T767" s="252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3" t="s">
        <v>181</v>
      </c>
      <c r="AU767" s="253" t="s">
        <v>84</v>
      </c>
      <c r="AV767" s="14" t="s">
        <v>84</v>
      </c>
      <c r="AW767" s="14" t="s">
        <v>35</v>
      </c>
      <c r="AX767" s="14" t="s">
        <v>74</v>
      </c>
      <c r="AY767" s="253" t="s">
        <v>171</v>
      </c>
    </row>
    <row r="768" s="14" customFormat="1">
      <c r="A768" s="14"/>
      <c r="B768" s="243"/>
      <c r="C768" s="244"/>
      <c r="D768" s="228" t="s">
        <v>181</v>
      </c>
      <c r="E768" s="245" t="s">
        <v>19</v>
      </c>
      <c r="F768" s="246" t="s">
        <v>1194</v>
      </c>
      <c r="G768" s="244"/>
      <c r="H768" s="247">
        <v>-280.69299999999998</v>
      </c>
      <c r="I768" s="248"/>
      <c r="J768" s="244"/>
      <c r="K768" s="244"/>
      <c r="L768" s="249"/>
      <c r="M768" s="250"/>
      <c r="N768" s="251"/>
      <c r="O768" s="251"/>
      <c r="P768" s="251"/>
      <c r="Q768" s="251"/>
      <c r="R768" s="251"/>
      <c r="S768" s="251"/>
      <c r="T768" s="25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3" t="s">
        <v>181</v>
      </c>
      <c r="AU768" s="253" t="s">
        <v>84</v>
      </c>
      <c r="AV768" s="14" t="s">
        <v>84</v>
      </c>
      <c r="AW768" s="14" t="s">
        <v>35</v>
      </c>
      <c r="AX768" s="14" t="s">
        <v>74</v>
      </c>
      <c r="AY768" s="253" t="s">
        <v>171</v>
      </c>
    </row>
    <row r="769" s="15" customFormat="1">
      <c r="A769" s="15"/>
      <c r="B769" s="254"/>
      <c r="C769" s="255"/>
      <c r="D769" s="228" t="s">
        <v>181</v>
      </c>
      <c r="E769" s="256" t="s">
        <v>19</v>
      </c>
      <c r="F769" s="257" t="s">
        <v>184</v>
      </c>
      <c r="G769" s="255"/>
      <c r="H769" s="258">
        <v>879.50199999999995</v>
      </c>
      <c r="I769" s="259"/>
      <c r="J769" s="255"/>
      <c r="K769" s="255"/>
      <c r="L769" s="260"/>
      <c r="M769" s="261"/>
      <c r="N769" s="262"/>
      <c r="O769" s="262"/>
      <c r="P769" s="262"/>
      <c r="Q769" s="262"/>
      <c r="R769" s="262"/>
      <c r="S769" s="262"/>
      <c r="T769" s="263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64" t="s">
        <v>181</v>
      </c>
      <c r="AU769" s="264" t="s">
        <v>84</v>
      </c>
      <c r="AV769" s="15" t="s">
        <v>178</v>
      </c>
      <c r="AW769" s="15" t="s">
        <v>35</v>
      </c>
      <c r="AX769" s="15" t="s">
        <v>82</v>
      </c>
      <c r="AY769" s="264" t="s">
        <v>171</v>
      </c>
    </row>
    <row r="770" s="2" customFormat="1" ht="16.5" customHeight="1">
      <c r="A770" s="40"/>
      <c r="B770" s="41"/>
      <c r="C770" s="283" t="s">
        <v>1195</v>
      </c>
      <c r="D770" s="283" t="s">
        <v>467</v>
      </c>
      <c r="E770" s="284" t="s">
        <v>1167</v>
      </c>
      <c r="F770" s="285" t="s">
        <v>1168</v>
      </c>
      <c r="G770" s="286" t="s">
        <v>177</v>
      </c>
      <c r="H770" s="287">
        <v>923.47699999999998</v>
      </c>
      <c r="I770" s="288"/>
      <c r="J770" s="289">
        <f>ROUND(I770*H770,2)</f>
        <v>0</v>
      </c>
      <c r="K770" s="285" t="s">
        <v>215</v>
      </c>
      <c r="L770" s="290"/>
      <c r="M770" s="291" t="s">
        <v>19</v>
      </c>
      <c r="N770" s="292" t="s">
        <v>45</v>
      </c>
      <c r="O770" s="86"/>
      <c r="P770" s="224">
        <f>O770*H770</f>
        <v>0</v>
      </c>
      <c r="Q770" s="224">
        <v>0.021000000000000001</v>
      </c>
      <c r="R770" s="224">
        <f>Q770*H770</f>
        <v>19.393017</v>
      </c>
      <c r="S770" s="224">
        <v>0</v>
      </c>
      <c r="T770" s="225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26" t="s">
        <v>208</v>
      </c>
      <c r="AT770" s="226" t="s">
        <v>467</v>
      </c>
      <c r="AU770" s="226" t="s">
        <v>84</v>
      </c>
      <c r="AY770" s="19" t="s">
        <v>171</v>
      </c>
      <c r="BE770" s="227">
        <f>IF(N770="základní",J770,0)</f>
        <v>0</v>
      </c>
      <c r="BF770" s="227">
        <f>IF(N770="snížená",J770,0)</f>
        <v>0</v>
      </c>
      <c r="BG770" s="227">
        <f>IF(N770="zákl. přenesená",J770,0)</f>
        <v>0</v>
      </c>
      <c r="BH770" s="227">
        <f>IF(N770="sníž. přenesená",J770,0)</f>
        <v>0</v>
      </c>
      <c r="BI770" s="227">
        <f>IF(N770="nulová",J770,0)</f>
        <v>0</v>
      </c>
      <c r="BJ770" s="19" t="s">
        <v>82</v>
      </c>
      <c r="BK770" s="227">
        <f>ROUND(I770*H770,2)</f>
        <v>0</v>
      </c>
      <c r="BL770" s="19" t="s">
        <v>178</v>
      </c>
      <c r="BM770" s="226" t="s">
        <v>1196</v>
      </c>
    </row>
    <row r="771" s="2" customFormat="1">
      <c r="A771" s="40"/>
      <c r="B771" s="41"/>
      <c r="C771" s="42"/>
      <c r="D771" s="228" t="s">
        <v>180</v>
      </c>
      <c r="E771" s="42"/>
      <c r="F771" s="229" t="s">
        <v>1168</v>
      </c>
      <c r="G771" s="42"/>
      <c r="H771" s="42"/>
      <c r="I771" s="230"/>
      <c r="J771" s="42"/>
      <c r="K771" s="42"/>
      <c r="L771" s="46"/>
      <c r="M771" s="231"/>
      <c r="N771" s="232"/>
      <c r="O771" s="86"/>
      <c r="P771" s="86"/>
      <c r="Q771" s="86"/>
      <c r="R771" s="86"/>
      <c r="S771" s="86"/>
      <c r="T771" s="87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T771" s="19" t="s">
        <v>180</v>
      </c>
      <c r="AU771" s="19" t="s">
        <v>84</v>
      </c>
    </row>
    <row r="772" s="14" customFormat="1">
      <c r="A772" s="14"/>
      <c r="B772" s="243"/>
      <c r="C772" s="244"/>
      <c r="D772" s="228" t="s">
        <v>181</v>
      </c>
      <c r="E772" s="245" t="s">
        <v>19</v>
      </c>
      <c r="F772" s="246" t="s">
        <v>1197</v>
      </c>
      <c r="G772" s="244"/>
      <c r="H772" s="247">
        <v>923.47699999999998</v>
      </c>
      <c r="I772" s="248"/>
      <c r="J772" s="244"/>
      <c r="K772" s="244"/>
      <c r="L772" s="249"/>
      <c r="M772" s="250"/>
      <c r="N772" s="251"/>
      <c r="O772" s="251"/>
      <c r="P772" s="251"/>
      <c r="Q772" s="251"/>
      <c r="R772" s="251"/>
      <c r="S772" s="251"/>
      <c r="T772" s="252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3" t="s">
        <v>181</v>
      </c>
      <c r="AU772" s="253" t="s">
        <v>84</v>
      </c>
      <c r="AV772" s="14" t="s">
        <v>84</v>
      </c>
      <c r="AW772" s="14" t="s">
        <v>35</v>
      </c>
      <c r="AX772" s="14" t="s">
        <v>74</v>
      </c>
      <c r="AY772" s="253" t="s">
        <v>171</v>
      </c>
    </row>
    <row r="773" s="15" customFormat="1">
      <c r="A773" s="15"/>
      <c r="B773" s="254"/>
      <c r="C773" s="255"/>
      <c r="D773" s="228" t="s">
        <v>181</v>
      </c>
      <c r="E773" s="256" t="s">
        <v>19</v>
      </c>
      <c r="F773" s="257" t="s">
        <v>184</v>
      </c>
      <c r="G773" s="255"/>
      <c r="H773" s="258">
        <v>923.47699999999998</v>
      </c>
      <c r="I773" s="259"/>
      <c r="J773" s="255"/>
      <c r="K773" s="255"/>
      <c r="L773" s="260"/>
      <c r="M773" s="261"/>
      <c r="N773" s="262"/>
      <c r="O773" s="262"/>
      <c r="P773" s="262"/>
      <c r="Q773" s="262"/>
      <c r="R773" s="262"/>
      <c r="S773" s="262"/>
      <c r="T773" s="263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4" t="s">
        <v>181</v>
      </c>
      <c r="AU773" s="264" t="s">
        <v>84</v>
      </c>
      <c r="AV773" s="15" t="s">
        <v>178</v>
      </c>
      <c r="AW773" s="15" t="s">
        <v>35</v>
      </c>
      <c r="AX773" s="15" t="s">
        <v>82</v>
      </c>
      <c r="AY773" s="264" t="s">
        <v>171</v>
      </c>
    </row>
    <row r="774" s="2" customFormat="1" ht="24.15" customHeight="1">
      <c r="A774" s="40"/>
      <c r="B774" s="41"/>
      <c r="C774" s="215" t="s">
        <v>854</v>
      </c>
      <c r="D774" s="215" t="s">
        <v>174</v>
      </c>
      <c r="E774" s="216" t="s">
        <v>1198</v>
      </c>
      <c r="F774" s="217" t="s">
        <v>1199</v>
      </c>
      <c r="G774" s="218" t="s">
        <v>292</v>
      </c>
      <c r="H774" s="219">
        <v>537.49000000000001</v>
      </c>
      <c r="I774" s="220"/>
      <c r="J774" s="221">
        <f>ROUND(I774*H774,2)</f>
        <v>0</v>
      </c>
      <c r="K774" s="217" t="s">
        <v>215</v>
      </c>
      <c r="L774" s="46"/>
      <c r="M774" s="222" t="s">
        <v>19</v>
      </c>
      <c r="N774" s="223" t="s">
        <v>45</v>
      </c>
      <c r="O774" s="86"/>
      <c r="P774" s="224">
        <f>O774*H774</f>
        <v>0</v>
      </c>
      <c r="Q774" s="224">
        <v>0.001758</v>
      </c>
      <c r="R774" s="224">
        <f>Q774*H774</f>
        <v>0.94490742000000005</v>
      </c>
      <c r="S774" s="224">
        <v>0</v>
      </c>
      <c r="T774" s="225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26" t="s">
        <v>178</v>
      </c>
      <c r="AT774" s="226" t="s">
        <v>174</v>
      </c>
      <c r="AU774" s="226" t="s">
        <v>84</v>
      </c>
      <c r="AY774" s="19" t="s">
        <v>171</v>
      </c>
      <c r="BE774" s="227">
        <f>IF(N774="základní",J774,0)</f>
        <v>0</v>
      </c>
      <c r="BF774" s="227">
        <f>IF(N774="snížená",J774,0)</f>
        <v>0</v>
      </c>
      <c r="BG774" s="227">
        <f>IF(N774="zákl. přenesená",J774,0)</f>
        <v>0</v>
      </c>
      <c r="BH774" s="227">
        <f>IF(N774="sníž. přenesená",J774,0)</f>
        <v>0</v>
      </c>
      <c r="BI774" s="227">
        <f>IF(N774="nulová",J774,0)</f>
        <v>0</v>
      </c>
      <c r="BJ774" s="19" t="s">
        <v>82</v>
      </c>
      <c r="BK774" s="227">
        <f>ROUND(I774*H774,2)</f>
        <v>0</v>
      </c>
      <c r="BL774" s="19" t="s">
        <v>178</v>
      </c>
      <c r="BM774" s="226" t="s">
        <v>1200</v>
      </c>
    </row>
    <row r="775" s="2" customFormat="1">
      <c r="A775" s="40"/>
      <c r="B775" s="41"/>
      <c r="C775" s="42"/>
      <c r="D775" s="228" t="s">
        <v>180</v>
      </c>
      <c r="E775" s="42"/>
      <c r="F775" s="229" t="s">
        <v>1201</v>
      </c>
      <c r="G775" s="42"/>
      <c r="H775" s="42"/>
      <c r="I775" s="230"/>
      <c r="J775" s="42"/>
      <c r="K775" s="42"/>
      <c r="L775" s="46"/>
      <c r="M775" s="231"/>
      <c r="N775" s="232"/>
      <c r="O775" s="86"/>
      <c r="P775" s="86"/>
      <c r="Q775" s="86"/>
      <c r="R775" s="86"/>
      <c r="S775" s="86"/>
      <c r="T775" s="87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180</v>
      </c>
      <c r="AU775" s="19" t="s">
        <v>84</v>
      </c>
    </row>
    <row r="776" s="2" customFormat="1">
      <c r="A776" s="40"/>
      <c r="B776" s="41"/>
      <c r="C776" s="42"/>
      <c r="D776" s="265" t="s">
        <v>218</v>
      </c>
      <c r="E776" s="42"/>
      <c r="F776" s="266" t="s">
        <v>1202</v>
      </c>
      <c r="G776" s="42"/>
      <c r="H776" s="42"/>
      <c r="I776" s="230"/>
      <c r="J776" s="42"/>
      <c r="K776" s="42"/>
      <c r="L776" s="46"/>
      <c r="M776" s="231"/>
      <c r="N776" s="232"/>
      <c r="O776" s="86"/>
      <c r="P776" s="86"/>
      <c r="Q776" s="86"/>
      <c r="R776" s="86"/>
      <c r="S776" s="86"/>
      <c r="T776" s="87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9" t="s">
        <v>218</v>
      </c>
      <c r="AU776" s="19" t="s">
        <v>84</v>
      </c>
    </row>
    <row r="777" s="2" customFormat="1" ht="16.5" customHeight="1">
      <c r="A777" s="40"/>
      <c r="B777" s="41"/>
      <c r="C777" s="283" t="s">
        <v>1203</v>
      </c>
      <c r="D777" s="283" t="s">
        <v>467</v>
      </c>
      <c r="E777" s="284" t="s">
        <v>1204</v>
      </c>
      <c r="F777" s="285" t="s">
        <v>1205</v>
      </c>
      <c r="G777" s="286" t="s">
        <v>177</v>
      </c>
      <c r="H777" s="287">
        <v>118.24800000000001</v>
      </c>
      <c r="I777" s="288"/>
      <c r="J777" s="289">
        <f>ROUND(I777*H777,2)</f>
        <v>0</v>
      </c>
      <c r="K777" s="285" t="s">
        <v>215</v>
      </c>
      <c r="L777" s="290"/>
      <c r="M777" s="291" t="s">
        <v>19</v>
      </c>
      <c r="N777" s="292" t="s">
        <v>45</v>
      </c>
      <c r="O777" s="86"/>
      <c r="P777" s="224">
        <f>O777*H777</f>
        <v>0</v>
      </c>
      <c r="Q777" s="224">
        <v>0.0060000000000000001</v>
      </c>
      <c r="R777" s="224">
        <f>Q777*H777</f>
        <v>0.70948800000000001</v>
      </c>
      <c r="S777" s="224">
        <v>0</v>
      </c>
      <c r="T777" s="225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26" t="s">
        <v>208</v>
      </c>
      <c r="AT777" s="226" t="s">
        <v>467</v>
      </c>
      <c r="AU777" s="226" t="s">
        <v>84</v>
      </c>
      <c r="AY777" s="19" t="s">
        <v>171</v>
      </c>
      <c r="BE777" s="227">
        <f>IF(N777="základní",J777,0)</f>
        <v>0</v>
      </c>
      <c r="BF777" s="227">
        <f>IF(N777="snížená",J777,0)</f>
        <v>0</v>
      </c>
      <c r="BG777" s="227">
        <f>IF(N777="zákl. přenesená",J777,0)</f>
        <v>0</v>
      </c>
      <c r="BH777" s="227">
        <f>IF(N777="sníž. přenesená",J777,0)</f>
        <v>0</v>
      </c>
      <c r="BI777" s="227">
        <f>IF(N777="nulová",J777,0)</f>
        <v>0</v>
      </c>
      <c r="BJ777" s="19" t="s">
        <v>82</v>
      </c>
      <c r="BK777" s="227">
        <f>ROUND(I777*H777,2)</f>
        <v>0</v>
      </c>
      <c r="BL777" s="19" t="s">
        <v>178</v>
      </c>
      <c r="BM777" s="226" t="s">
        <v>1206</v>
      </c>
    </row>
    <row r="778" s="2" customFormat="1">
      <c r="A778" s="40"/>
      <c r="B778" s="41"/>
      <c r="C778" s="42"/>
      <c r="D778" s="228" t="s">
        <v>180</v>
      </c>
      <c r="E778" s="42"/>
      <c r="F778" s="229" t="s">
        <v>1205</v>
      </c>
      <c r="G778" s="42"/>
      <c r="H778" s="42"/>
      <c r="I778" s="230"/>
      <c r="J778" s="42"/>
      <c r="K778" s="42"/>
      <c r="L778" s="46"/>
      <c r="M778" s="231"/>
      <c r="N778" s="232"/>
      <c r="O778" s="86"/>
      <c r="P778" s="86"/>
      <c r="Q778" s="86"/>
      <c r="R778" s="86"/>
      <c r="S778" s="86"/>
      <c r="T778" s="87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T778" s="19" t="s">
        <v>180</v>
      </c>
      <c r="AU778" s="19" t="s">
        <v>84</v>
      </c>
    </row>
    <row r="779" s="2" customFormat="1" ht="16.5" customHeight="1">
      <c r="A779" s="40"/>
      <c r="B779" s="41"/>
      <c r="C779" s="215" t="s">
        <v>860</v>
      </c>
      <c r="D779" s="215" t="s">
        <v>174</v>
      </c>
      <c r="E779" s="216" t="s">
        <v>1207</v>
      </c>
      <c r="F779" s="217" t="s">
        <v>1208</v>
      </c>
      <c r="G779" s="218" t="s">
        <v>292</v>
      </c>
      <c r="H779" s="219">
        <v>75.070999999999998</v>
      </c>
      <c r="I779" s="220"/>
      <c r="J779" s="221">
        <f>ROUND(I779*H779,2)</f>
        <v>0</v>
      </c>
      <c r="K779" s="217" t="s">
        <v>215</v>
      </c>
      <c r="L779" s="46"/>
      <c r="M779" s="222" t="s">
        <v>19</v>
      </c>
      <c r="N779" s="223" t="s">
        <v>45</v>
      </c>
      <c r="O779" s="86"/>
      <c r="P779" s="224">
        <f>O779*H779</f>
        <v>0</v>
      </c>
      <c r="Q779" s="224">
        <v>3.0000000000000001E-05</v>
      </c>
      <c r="R779" s="224">
        <f>Q779*H779</f>
        <v>0.0022521300000000002</v>
      </c>
      <c r="S779" s="224">
        <v>0</v>
      </c>
      <c r="T779" s="225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26" t="s">
        <v>178</v>
      </c>
      <c r="AT779" s="226" t="s">
        <v>174</v>
      </c>
      <c r="AU779" s="226" t="s">
        <v>84</v>
      </c>
      <c r="AY779" s="19" t="s">
        <v>171</v>
      </c>
      <c r="BE779" s="227">
        <f>IF(N779="základní",J779,0)</f>
        <v>0</v>
      </c>
      <c r="BF779" s="227">
        <f>IF(N779="snížená",J779,0)</f>
        <v>0</v>
      </c>
      <c r="BG779" s="227">
        <f>IF(N779="zákl. přenesená",J779,0)</f>
        <v>0</v>
      </c>
      <c r="BH779" s="227">
        <f>IF(N779="sníž. přenesená",J779,0)</f>
        <v>0</v>
      </c>
      <c r="BI779" s="227">
        <f>IF(N779="nulová",J779,0)</f>
        <v>0</v>
      </c>
      <c r="BJ779" s="19" t="s">
        <v>82</v>
      </c>
      <c r="BK779" s="227">
        <f>ROUND(I779*H779,2)</f>
        <v>0</v>
      </c>
      <c r="BL779" s="19" t="s">
        <v>178</v>
      </c>
      <c r="BM779" s="226" t="s">
        <v>1209</v>
      </c>
    </row>
    <row r="780" s="2" customFormat="1">
      <c r="A780" s="40"/>
      <c r="B780" s="41"/>
      <c r="C780" s="42"/>
      <c r="D780" s="228" t="s">
        <v>180</v>
      </c>
      <c r="E780" s="42"/>
      <c r="F780" s="229" t="s">
        <v>1210</v>
      </c>
      <c r="G780" s="42"/>
      <c r="H780" s="42"/>
      <c r="I780" s="230"/>
      <c r="J780" s="42"/>
      <c r="K780" s="42"/>
      <c r="L780" s="46"/>
      <c r="M780" s="231"/>
      <c r="N780" s="232"/>
      <c r="O780" s="86"/>
      <c r="P780" s="86"/>
      <c r="Q780" s="86"/>
      <c r="R780" s="86"/>
      <c r="S780" s="86"/>
      <c r="T780" s="87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180</v>
      </c>
      <c r="AU780" s="19" t="s">
        <v>84</v>
      </c>
    </row>
    <row r="781" s="2" customFormat="1">
      <c r="A781" s="40"/>
      <c r="B781" s="41"/>
      <c r="C781" s="42"/>
      <c r="D781" s="265" t="s">
        <v>218</v>
      </c>
      <c r="E781" s="42"/>
      <c r="F781" s="266" t="s">
        <v>1211</v>
      </c>
      <c r="G781" s="42"/>
      <c r="H781" s="42"/>
      <c r="I781" s="230"/>
      <c r="J781" s="42"/>
      <c r="K781" s="42"/>
      <c r="L781" s="46"/>
      <c r="M781" s="231"/>
      <c r="N781" s="232"/>
      <c r="O781" s="86"/>
      <c r="P781" s="86"/>
      <c r="Q781" s="86"/>
      <c r="R781" s="86"/>
      <c r="S781" s="86"/>
      <c r="T781" s="87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218</v>
      </c>
      <c r="AU781" s="19" t="s">
        <v>84</v>
      </c>
    </row>
    <row r="782" s="13" customFormat="1">
      <c r="A782" s="13"/>
      <c r="B782" s="233"/>
      <c r="C782" s="234"/>
      <c r="D782" s="228" t="s">
        <v>181</v>
      </c>
      <c r="E782" s="235" t="s">
        <v>19</v>
      </c>
      <c r="F782" s="236" t="s">
        <v>716</v>
      </c>
      <c r="G782" s="234"/>
      <c r="H782" s="235" t="s">
        <v>19</v>
      </c>
      <c r="I782" s="237"/>
      <c r="J782" s="234"/>
      <c r="K782" s="234"/>
      <c r="L782" s="238"/>
      <c r="M782" s="239"/>
      <c r="N782" s="240"/>
      <c r="O782" s="240"/>
      <c r="P782" s="240"/>
      <c r="Q782" s="240"/>
      <c r="R782" s="240"/>
      <c r="S782" s="240"/>
      <c r="T782" s="24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2" t="s">
        <v>181</v>
      </c>
      <c r="AU782" s="242" t="s">
        <v>84</v>
      </c>
      <c r="AV782" s="13" t="s">
        <v>82</v>
      </c>
      <c r="AW782" s="13" t="s">
        <v>35</v>
      </c>
      <c r="AX782" s="13" t="s">
        <v>74</v>
      </c>
      <c r="AY782" s="242" t="s">
        <v>171</v>
      </c>
    </row>
    <row r="783" s="14" customFormat="1">
      <c r="A783" s="14"/>
      <c r="B783" s="243"/>
      <c r="C783" s="244"/>
      <c r="D783" s="228" t="s">
        <v>181</v>
      </c>
      <c r="E783" s="245" t="s">
        <v>19</v>
      </c>
      <c r="F783" s="246" t="s">
        <v>1212</v>
      </c>
      <c r="G783" s="244"/>
      <c r="H783" s="247">
        <v>75.070999999999998</v>
      </c>
      <c r="I783" s="248"/>
      <c r="J783" s="244"/>
      <c r="K783" s="244"/>
      <c r="L783" s="249"/>
      <c r="M783" s="250"/>
      <c r="N783" s="251"/>
      <c r="O783" s="251"/>
      <c r="P783" s="251"/>
      <c r="Q783" s="251"/>
      <c r="R783" s="251"/>
      <c r="S783" s="251"/>
      <c r="T783" s="252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3" t="s">
        <v>181</v>
      </c>
      <c r="AU783" s="253" t="s">
        <v>84</v>
      </c>
      <c r="AV783" s="14" t="s">
        <v>84</v>
      </c>
      <c r="AW783" s="14" t="s">
        <v>35</v>
      </c>
      <c r="AX783" s="14" t="s">
        <v>74</v>
      </c>
      <c r="AY783" s="253" t="s">
        <v>171</v>
      </c>
    </row>
    <row r="784" s="15" customFormat="1">
      <c r="A784" s="15"/>
      <c r="B784" s="254"/>
      <c r="C784" s="255"/>
      <c r="D784" s="228" t="s">
        <v>181</v>
      </c>
      <c r="E784" s="256" t="s">
        <v>19</v>
      </c>
      <c r="F784" s="257" t="s">
        <v>184</v>
      </c>
      <c r="G784" s="255"/>
      <c r="H784" s="258">
        <v>75.070999999999998</v>
      </c>
      <c r="I784" s="259"/>
      <c r="J784" s="255"/>
      <c r="K784" s="255"/>
      <c r="L784" s="260"/>
      <c r="M784" s="261"/>
      <c r="N784" s="262"/>
      <c r="O784" s="262"/>
      <c r="P784" s="262"/>
      <c r="Q784" s="262"/>
      <c r="R784" s="262"/>
      <c r="S784" s="262"/>
      <c r="T784" s="263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64" t="s">
        <v>181</v>
      </c>
      <c r="AU784" s="264" t="s">
        <v>84</v>
      </c>
      <c r="AV784" s="15" t="s">
        <v>178</v>
      </c>
      <c r="AW784" s="15" t="s">
        <v>35</v>
      </c>
      <c r="AX784" s="15" t="s">
        <v>82</v>
      </c>
      <c r="AY784" s="264" t="s">
        <v>171</v>
      </c>
    </row>
    <row r="785" s="2" customFormat="1" ht="16.5" customHeight="1">
      <c r="A785" s="40"/>
      <c r="B785" s="41"/>
      <c r="C785" s="283" t="s">
        <v>1213</v>
      </c>
      <c r="D785" s="283" t="s">
        <v>467</v>
      </c>
      <c r="E785" s="284" t="s">
        <v>1214</v>
      </c>
      <c r="F785" s="285" t="s">
        <v>1215</v>
      </c>
      <c r="G785" s="286" t="s">
        <v>292</v>
      </c>
      <c r="H785" s="287">
        <v>82.578000000000003</v>
      </c>
      <c r="I785" s="288"/>
      <c r="J785" s="289">
        <f>ROUND(I785*H785,2)</f>
        <v>0</v>
      </c>
      <c r="K785" s="285" t="s">
        <v>215</v>
      </c>
      <c r="L785" s="290"/>
      <c r="M785" s="291" t="s">
        <v>19</v>
      </c>
      <c r="N785" s="292" t="s">
        <v>45</v>
      </c>
      <c r="O785" s="86"/>
      <c r="P785" s="224">
        <f>O785*H785</f>
        <v>0</v>
      </c>
      <c r="Q785" s="224">
        <v>0.00072000000000000005</v>
      </c>
      <c r="R785" s="224">
        <f>Q785*H785</f>
        <v>0.059456160000000008</v>
      </c>
      <c r="S785" s="224">
        <v>0</v>
      </c>
      <c r="T785" s="225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26" t="s">
        <v>208</v>
      </c>
      <c r="AT785" s="226" t="s">
        <v>467</v>
      </c>
      <c r="AU785" s="226" t="s">
        <v>84</v>
      </c>
      <c r="AY785" s="19" t="s">
        <v>171</v>
      </c>
      <c r="BE785" s="227">
        <f>IF(N785="základní",J785,0)</f>
        <v>0</v>
      </c>
      <c r="BF785" s="227">
        <f>IF(N785="snížená",J785,0)</f>
        <v>0</v>
      </c>
      <c r="BG785" s="227">
        <f>IF(N785="zákl. přenesená",J785,0)</f>
        <v>0</v>
      </c>
      <c r="BH785" s="227">
        <f>IF(N785="sníž. přenesená",J785,0)</f>
        <v>0</v>
      </c>
      <c r="BI785" s="227">
        <f>IF(N785="nulová",J785,0)</f>
        <v>0</v>
      </c>
      <c r="BJ785" s="19" t="s">
        <v>82</v>
      </c>
      <c r="BK785" s="227">
        <f>ROUND(I785*H785,2)</f>
        <v>0</v>
      </c>
      <c r="BL785" s="19" t="s">
        <v>178</v>
      </c>
      <c r="BM785" s="226" t="s">
        <v>1216</v>
      </c>
    </row>
    <row r="786" s="2" customFormat="1">
      <c r="A786" s="40"/>
      <c r="B786" s="41"/>
      <c r="C786" s="42"/>
      <c r="D786" s="228" t="s">
        <v>180</v>
      </c>
      <c r="E786" s="42"/>
      <c r="F786" s="229" t="s">
        <v>1215</v>
      </c>
      <c r="G786" s="42"/>
      <c r="H786" s="42"/>
      <c r="I786" s="230"/>
      <c r="J786" s="42"/>
      <c r="K786" s="42"/>
      <c r="L786" s="46"/>
      <c r="M786" s="231"/>
      <c r="N786" s="232"/>
      <c r="O786" s="86"/>
      <c r="P786" s="86"/>
      <c r="Q786" s="86"/>
      <c r="R786" s="86"/>
      <c r="S786" s="86"/>
      <c r="T786" s="87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180</v>
      </c>
      <c r="AU786" s="19" t="s">
        <v>84</v>
      </c>
    </row>
    <row r="787" s="14" customFormat="1">
      <c r="A787" s="14"/>
      <c r="B787" s="243"/>
      <c r="C787" s="244"/>
      <c r="D787" s="228" t="s">
        <v>181</v>
      </c>
      <c r="E787" s="245" t="s">
        <v>19</v>
      </c>
      <c r="F787" s="246" t="s">
        <v>1217</v>
      </c>
      <c r="G787" s="244"/>
      <c r="H787" s="247">
        <v>82.578000000000003</v>
      </c>
      <c r="I787" s="248"/>
      <c r="J787" s="244"/>
      <c r="K787" s="244"/>
      <c r="L787" s="249"/>
      <c r="M787" s="250"/>
      <c r="N787" s="251"/>
      <c r="O787" s="251"/>
      <c r="P787" s="251"/>
      <c r="Q787" s="251"/>
      <c r="R787" s="251"/>
      <c r="S787" s="251"/>
      <c r="T787" s="252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3" t="s">
        <v>181</v>
      </c>
      <c r="AU787" s="253" t="s">
        <v>84</v>
      </c>
      <c r="AV787" s="14" t="s">
        <v>84</v>
      </c>
      <c r="AW787" s="14" t="s">
        <v>35</v>
      </c>
      <c r="AX787" s="14" t="s">
        <v>74</v>
      </c>
      <c r="AY787" s="253" t="s">
        <v>171</v>
      </c>
    </row>
    <row r="788" s="15" customFormat="1">
      <c r="A788" s="15"/>
      <c r="B788" s="254"/>
      <c r="C788" s="255"/>
      <c r="D788" s="228" t="s">
        <v>181</v>
      </c>
      <c r="E788" s="256" t="s">
        <v>19</v>
      </c>
      <c r="F788" s="257" t="s">
        <v>184</v>
      </c>
      <c r="G788" s="255"/>
      <c r="H788" s="258">
        <v>82.578000000000003</v>
      </c>
      <c r="I788" s="259"/>
      <c r="J788" s="255"/>
      <c r="K788" s="255"/>
      <c r="L788" s="260"/>
      <c r="M788" s="261"/>
      <c r="N788" s="262"/>
      <c r="O788" s="262"/>
      <c r="P788" s="262"/>
      <c r="Q788" s="262"/>
      <c r="R788" s="262"/>
      <c r="S788" s="262"/>
      <c r="T788" s="263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64" t="s">
        <v>181</v>
      </c>
      <c r="AU788" s="264" t="s">
        <v>84</v>
      </c>
      <c r="AV788" s="15" t="s">
        <v>178</v>
      </c>
      <c r="AW788" s="15" t="s">
        <v>35</v>
      </c>
      <c r="AX788" s="15" t="s">
        <v>82</v>
      </c>
      <c r="AY788" s="264" t="s">
        <v>171</v>
      </c>
    </row>
    <row r="789" s="2" customFormat="1" ht="16.5" customHeight="1">
      <c r="A789" s="40"/>
      <c r="B789" s="41"/>
      <c r="C789" s="215" t="s">
        <v>871</v>
      </c>
      <c r="D789" s="215" t="s">
        <v>174</v>
      </c>
      <c r="E789" s="216" t="s">
        <v>1218</v>
      </c>
      <c r="F789" s="217" t="s">
        <v>1219</v>
      </c>
      <c r="G789" s="218" t="s">
        <v>292</v>
      </c>
      <c r="H789" s="219">
        <v>1259.365</v>
      </c>
      <c r="I789" s="220"/>
      <c r="J789" s="221">
        <f>ROUND(I789*H789,2)</f>
        <v>0</v>
      </c>
      <c r="K789" s="217" t="s">
        <v>215</v>
      </c>
      <c r="L789" s="46"/>
      <c r="M789" s="222" t="s">
        <v>19</v>
      </c>
      <c r="N789" s="223" t="s">
        <v>45</v>
      </c>
      <c r="O789" s="86"/>
      <c r="P789" s="224">
        <f>O789*H789</f>
        <v>0</v>
      </c>
      <c r="Q789" s="224">
        <v>0</v>
      </c>
      <c r="R789" s="224">
        <f>Q789*H789</f>
        <v>0</v>
      </c>
      <c r="S789" s="224">
        <v>0</v>
      </c>
      <c r="T789" s="225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26" t="s">
        <v>178</v>
      </c>
      <c r="AT789" s="226" t="s">
        <v>174</v>
      </c>
      <c r="AU789" s="226" t="s">
        <v>84</v>
      </c>
      <c r="AY789" s="19" t="s">
        <v>171</v>
      </c>
      <c r="BE789" s="227">
        <f>IF(N789="základní",J789,0)</f>
        <v>0</v>
      </c>
      <c r="BF789" s="227">
        <f>IF(N789="snížená",J789,0)</f>
        <v>0</v>
      </c>
      <c r="BG789" s="227">
        <f>IF(N789="zákl. přenesená",J789,0)</f>
        <v>0</v>
      </c>
      <c r="BH789" s="227">
        <f>IF(N789="sníž. přenesená",J789,0)</f>
        <v>0</v>
      </c>
      <c r="BI789" s="227">
        <f>IF(N789="nulová",J789,0)</f>
        <v>0</v>
      </c>
      <c r="BJ789" s="19" t="s">
        <v>82</v>
      </c>
      <c r="BK789" s="227">
        <f>ROUND(I789*H789,2)</f>
        <v>0</v>
      </c>
      <c r="BL789" s="19" t="s">
        <v>178</v>
      </c>
      <c r="BM789" s="226" t="s">
        <v>1220</v>
      </c>
    </row>
    <row r="790" s="2" customFormat="1">
      <c r="A790" s="40"/>
      <c r="B790" s="41"/>
      <c r="C790" s="42"/>
      <c r="D790" s="228" t="s">
        <v>180</v>
      </c>
      <c r="E790" s="42"/>
      <c r="F790" s="229" t="s">
        <v>1221</v>
      </c>
      <c r="G790" s="42"/>
      <c r="H790" s="42"/>
      <c r="I790" s="230"/>
      <c r="J790" s="42"/>
      <c r="K790" s="42"/>
      <c r="L790" s="46"/>
      <c r="M790" s="231"/>
      <c r="N790" s="232"/>
      <c r="O790" s="86"/>
      <c r="P790" s="86"/>
      <c r="Q790" s="86"/>
      <c r="R790" s="86"/>
      <c r="S790" s="86"/>
      <c r="T790" s="87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180</v>
      </c>
      <c r="AU790" s="19" t="s">
        <v>84</v>
      </c>
    </row>
    <row r="791" s="2" customFormat="1">
      <c r="A791" s="40"/>
      <c r="B791" s="41"/>
      <c r="C791" s="42"/>
      <c r="D791" s="265" t="s">
        <v>218</v>
      </c>
      <c r="E791" s="42"/>
      <c r="F791" s="266" t="s">
        <v>1222</v>
      </c>
      <c r="G791" s="42"/>
      <c r="H791" s="42"/>
      <c r="I791" s="230"/>
      <c r="J791" s="42"/>
      <c r="K791" s="42"/>
      <c r="L791" s="46"/>
      <c r="M791" s="231"/>
      <c r="N791" s="232"/>
      <c r="O791" s="86"/>
      <c r="P791" s="86"/>
      <c r="Q791" s="86"/>
      <c r="R791" s="86"/>
      <c r="S791" s="86"/>
      <c r="T791" s="87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218</v>
      </c>
      <c r="AU791" s="19" t="s">
        <v>84</v>
      </c>
    </row>
    <row r="792" s="2" customFormat="1" ht="16.5" customHeight="1">
      <c r="A792" s="40"/>
      <c r="B792" s="41"/>
      <c r="C792" s="283" t="s">
        <v>1223</v>
      </c>
      <c r="D792" s="283" t="s">
        <v>467</v>
      </c>
      <c r="E792" s="284" t="s">
        <v>1224</v>
      </c>
      <c r="F792" s="285" t="s">
        <v>1225</v>
      </c>
      <c r="G792" s="286" t="s">
        <v>292</v>
      </c>
      <c r="H792" s="287">
        <v>396.41800000000001</v>
      </c>
      <c r="I792" s="288"/>
      <c r="J792" s="289">
        <f>ROUND(I792*H792,2)</f>
        <v>0</v>
      </c>
      <c r="K792" s="285" t="s">
        <v>215</v>
      </c>
      <c r="L792" s="290"/>
      <c r="M792" s="291" t="s">
        <v>19</v>
      </c>
      <c r="N792" s="292" t="s">
        <v>45</v>
      </c>
      <c r="O792" s="86"/>
      <c r="P792" s="224">
        <f>O792*H792</f>
        <v>0</v>
      </c>
      <c r="Q792" s="224">
        <v>0.00010000000000000001</v>
      </c>
      <c r="R792" s="224">
        <f>Q792*H792</f>
        <v>0.039641800000000005</v>
      </c>
      <c r="S792" s="224">
        <v>0</v>
      </c>
      <c r="T792" s="225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26" t="s">
        <v>208</v>
      </c>
      <c r="AT792" s="226" t="s">
        <v>467</v>
      </c>
      <c r="AU792" s="226" t="s">
        <v>84</v>
      </c>
      <c r="AY792" s="19" t="s">
        <v>171</v>
      </c>
      <c r="BE792" s="227">
        <f>IF(N792="základní",J792,0)</f>
        <v>0</v>
      </c>
      <c r="BF792" s="227">
        <f>IF(N792="snížená",J792,0)</f>
        <v>0</v>
      </c>
      <c r="BG792" s="227">
        <f>IF(N792="zákl. přenesená",J792,0)</f>
        <v>0</v>
      </c>
      <c r="BH792" s="227">
        <f>IF(N792="sníž. přenesená",J792,0)</f>
        <v>0</v>
      </c>
      <c r="BI792" s="227">
        <f>IF(N792="nulová",J792,0)</f>
        <v>0</v>
      </c>
      <c r="BJ792" s="19" t="s">
        <v>82</v>
      </c>
      <c r="BK792" s="227">
        <f>ROUND(I792*H792,2)</f>
        <v>0</v>
      </c>
      <c r="BL792" s="19" t="s">
        <v>178</v>
      </c>
      <c r="BM792" s="226" t="s">
        <v>1226</v>
      </c>
    </row>
    <row r="793" s="2" customFormat="1">
      <c r="A793" s="40"/>
      <c r="B793" s="41"/>
      <c r="C793" s="42"/>
      <c r="D793" s="228" t="s">
        <v>180</v>
      </c>
      <c r="E793" s="42"/>
      <c r="F793" s="229" t="s">
        <v>1225</v>
      </c>
      <c r="G793" s="42"/>
      <c r="H793" s="42"/>
      <c r="I793" s="230"/>
      <c r="J793" s="42"/>
      <c r="K793" s="42"/>
      <c r="L793" s="46"/>
      <c r="M793" s="231"/>
      <c r="N793" s="232"/>
      <c r="O793" s="86"/>
      <c r="P793" s="86"/>
      <c r="Q793" s="86"/>
      <c r="R793" s="86"/>
      <c r="S793" s="86"/>
      <c r="T793" s="87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T793" s="19" t="s">
        <v>180</v>
      </c>
      <c r="AU793" s="19" t="s">
        <v>84</v>
      </c>
    </row>
    <row r="794" s="14" customFormat="1">
      <c r="A794" s="14"/>
      <c r="B794" s="243"/>
      <c r="C794" s="244"/>
      <c r="D794" s="228" t="s">
        <v>181</v>
      </c>
      <c r="E794" s="245" t="s">
        <v>19</v>
      </c>
      <c r="F794" s="246" t="s">
        <v>1227</v>
      </c>
      <c r="G794" s="244"/>
      <c r="H794" s="247">
        <v>76.799999999999997</v>
      </c>
      <c r="I794" s="248"/>
      <c r="J794" s="244"/>
      <c r="K794" s="244"/>
      <c r="L794" s="249"/>
      <c r="M794" s="250"/>
      <c r="N794" s="251"/>
      <c r="O794" s="251"/>
      <c r="P794" s="251"/>
      <c r="Q794" s="251"/>
      <c r="R794" s="251"/>
      <c r="S794" s="251"/>
      <c r="T794" s="25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3" t="s">
        <v>181</v>
      </c>
      <c r="AU794" s="253" t="s">
        <v>84</v>
      </c>
      <c r="AV794" s="14" t="s">
        <v>84</v>
      </c>
      <c r="AW794" s="14" t="s">
        <v>35</v>
      </c>
      <c r="AX794" s="14" t="s">
        <v>74</v>
      </c>
      <c r="AY794" s="253" t="s">
        <v>171</v>
      </c>
    </row>
    <row r="795" s="14" customFormat="1">
      <c r="A795" s="14"/>
      <c r="B795" s="243"/>
      <c r="C795" s="244"/>
      <c r="D795" s="228" t="s">
        <v>181</v>
      </c>
      <c r="E795" s="245" t="s">
        <v>19</v>
      </c>
      <c r="F795" s="246" t="s">
        <v>1228</v>
      </c>
      <c r="G795" s="244"/>
      <c r="H795" s="247">
        <v>283.57999999999998</v>
      </c>
      <c r="I795" s="248"/>
      <c r="J795" s="244"/>
      <c r="K795" s="244"/>
      <c r="L795" s="249"/>
      <c r="M795" s="250"/>
      <c r="N795" s="251"/>
      <c r="O795" s="251"/>
      <c r="P795" s="251"/>
      <c r="Q795" s="251"/>
      <c r="R795" s="251"/>
      <c r="S795" s="251"/>
      <c r="T795" s="25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3" t="s">
        <v>181</v>
      </c>
      <c r="AU795" s="253" t="s">
        <v>84</v>
      </c>
      <c r="AV795" s="14" t="s">
        <v>84</v>
      </c>
      <c r="AW795" s="14" t="s">
        <v>35</v>
      </c>
      <c r="AX795" s="14" t="s">
        <v>74</v>
      </c>
      <c r="AY795" s="253" t="s">
        <v>171</v>
      </c>
    </row>
    <row r="796" s="15" customFormat="1">
      <c r="A796" s="15"/>
      <c r="B796" s="254"/>
      <c r="C796" s="255"/>
      <c r="D796" s="228" t="s">
        <v>181</v>
      </c>
      <c r="E796" s="256" t="s">
        <v>19</v>
      </c>
      <c r="F796" s="257" t="s">
        <v>184</v>
      </c>
      <c r="G796" s="255"/>
      <c r="H796" s="258">
        <v>360.38</v>
      </c>
      <c r="I796" s="259"/>
      <c r="J796" s="255"/>
      <c r="K796" s="255"/>
      <c r="L796" s="260"/>
      <c r="M796" s="261"/>
      <c r="N796" s="262"/>
      <c r="O796" s="262"/>
      <c r="P796" s="262"/>
      <c r="Q796" s="262"/>
      <c r="R796" s="262"/>
      <c r="S796" s="262"/>
      <c r="T796" s="263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4" t="s">
        <v>181</v>
      </c>
      <c r="AU796" s="264" t="s">
        <v>84</v>
      </c>
      <c r="AV796" s="15" t="s">
        <v>178</v>
      </c>
      <c r="AW796" s="15" t="s">
        <v>35</v>
      </c>
      <c r="AX796" s="15" t="s">
        <v>74</v>
      </c>
      <c r="AY796" s="264" t="s">
        <v>171</v>
      </c>
    </row>
    <row r="797" s="14" customFormat="1">
      <c r="A797" s="14"/>
      <c r="B797" s="243"/>
      <c r="C797" s="244"/>
      <c r="D797" s="228" t="s">
        <v>181</v>
      </c>
      <c r="E797" s="245" t="s">
        <v>19</v>
      </c>
      <c r="F797" s="246" t="s">
        <v>1229</v>
      </c>
      <c r="G797" s="244"/>
      <c r="H797" s="247">
        <v>396.41800000000001</v>
      </c>
      <c r="I797" s="248"/>
      <c r="J797" s="244"/>
      <c r="K797" s="244"/>
      <c r="L797" s="249"/>
      <c r="M797" s="250"/>
      <c r="N797" s="251"/>
      <c r="O797" s="251"/>
      <c r="P797" s="251"/>
      <c r="Q797" s="251"/>
      <c r="R797" s="251"/>
      <c r="S797" s="251"/>
      <c r="T797" s="25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3" t="s">
        <v>181</v>
      </c>
      <c r="AU797" s="253" t="s">
        <v>84</v>
      </c>
      <c r="AV797" s="14" t="s">
        <v>84</v>
      </c>
      <c r="AW797" s="14" t="s">
        <v>35</v>
      </c>
      <c r="AX797" s="14" t="s">
        <v>74</v>
      </c>
      <c r="AY797" s="253" t="s">
        <v>171</v>
      </c>
    </row>
    <row r="798" s="15" customFormat="1">
      <c r="A798" s="15"/>
      <c r="B798" s="254"/>
      <c r="C798" s="255"/>
      <c r="D798" s="228" t="s">
        <v>181</v>
      </c>
      <c r="E798" s="256" t="s">
        <v>19</v>
      </c>
      <c r="F798" s="257" t="s">
        <v>184</v>
      </c>
      <c r="G798" s="255"/>
      <c r="H798" s="258">
        <v>396.41800000000001</v>
      </c>
      <c r="I798" s="259"/>
      <c r="J798" s="255"/>
      <c r="K798" s="255"/>
      <c r="L798" s="260"/>
      <c r="M798" s="261"/>
      <c r="N798" s="262"/>
      <c r="O798" s="262"/>
      <c r="P798" s="262"/>
      <c r="Q798" s="262"/>
      <c r="R798" s="262"/>
      <c r="S798" s="262"/>
      <c r="T798" s="263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64" t="s">
        <v>181</v>
      </c>
      <c r="AU798" s="264" t="s">
        <v>84</v>
      </c>
      <c r="AV798" s="15" t="s">
        <v>178</v>
      </c>
      <c r="AW798" s="15" t="s">
        <v>35</v>
      </c>
      <c r="AX798" s="15" t="s">
        <v>82</v>
      </c>
      <c r="AY798" s="264" t="s">
        <v>171</v>
      </c>
    </row>
    <row r="799" s="2" customFormat="1" ht="16.5" customHeight="1">
      <c r="A799" s="40"/>
      <c r="B799" s="41"/>
      <c r="C799" s="283" t="s">
        <v>881</v>
      </c>
      <c r="D799" s="283" t="s">
        <v>467</v>
      </c>
      <c r="E799" s="284" t="s">
        <v>1230</v>
      </c>
      <c r="F799" s="285" t="s">
        <v>1231</v>
      </c>
      <c r="G799" s="286" t="s">
        <v>292</v>
      </c>
      <c r="H799" s="287">
        <v>397.64499999999998</v>
      </c>
      <c r="I799" s="288"/>
      <c r="J799" s="289">
        <f>ROUND(I799*H799,2)</f>
        <v>0</v>
      </c>
      <c r="K799" s="285" t="s">
        <v>215</v>
      </c>
      <c r="L799" s="290"/>
      <c r="M799" s="291" t="s">
        <v>19</v>
      </c>
      <c r="N799" s="292" t="s">
        <v>45</v>
      </c>
      <c r="O799" s="86"/>
      <c r="P799" s="224">
        <f>O799*H799</f>
        <v>0</v>
      </c>
      <c r="Q799" s="224">
        <v>0.00029999999999999997</v>
      </c>
      <c r="R799" s="224">
        <f>Q799*H799</f>
        <v>0.11929349999999998</v>
      </c>
      <c r="S799" s="224">
        <v>0</v>
      </c>
      <c r="T799" s="225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26" t="s">
        <v>208</v>
      </c>
      <c r="AT799" s="226" t="s">
        <v>467</v>
      </c>
      <c r="AU799" s="226" t="s">
        <v>84</v>
      </c>
      <c r="AY799" s="19" t="s">
        <v>171</v>
      </c>
      <c r="BE799" s="227">
        <f>IF(N799="základní",J799,0)</f>
        <v>0</v>
      </c>
      <c r="BF799" s="227">
        <f>IF(N799="snížená",J799,0)</f>
        <v>0</v>
      </c>
      <c r="BG799" s="227">
        <f>IF(N799="zákl. přenesená",J799,0)</f>
        <v>0</v>
      </c>
      <c r="BH799" s="227">
        <f>IF(N799="sníž. přenesená",J799,0)</f>
        <v>0</v>
      </c>
      <c r="BI799" s="227">
        <f>IF(N799="nulová",J799,0)</f>
        <v>0</v>
      </c>
      <c r="BJ799" s="19" t="s">
        <v>82</v>
      </c>
      <c r="BK799" s="227">
        <f>ROUND(I799*H799,2)</f>
        <v>0</v>
      </c>
      <c r="BL799" s="19" t="s">
        <v>178</v>
      </c>
      <c r="BM799" s="226" t="s">
        <v>1232</v>
      </c>
    </row>
    <row r="800" s="2" customFormat="1">
      <c r="A800" s="40"/>
      <c r="B800" s="41"/>
      <c r="C800" s="42"/>
      <c r="D800" s="228" t="s">
        <v>180</v>
      </c>
      <c r="E800" s="42"/>
      <c r="F800" s="229" t="s">
        <v>1231</v>
      </c>
      <c r="G800" s="42"/>
      <c r="H800" s="42"/>
      <c r="I800" s="230"/>
      <c r="J800" s="42"/>
      <c r="K800" s="42"/>
      <c r="L800" s="46"/>
      <c r="M800" s="231"/>
      <c r="N800" s="232"/>
      <c r="O800" s="86"/>
      <c r="P800" s="86"/>
      <c r="Q800" s="86"/>
      <c r="R800" s="86"/>
      <c r="S800" s="86"/>
      <c r="T800" s="87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9" t="s">
        <v>180</v>
      </c>
      <c r="AU800" s="19" t="s">
        <v>84</v>
      </c>
    </row>
    <row r="801" s="14" customFormat="1">
      <c r="A801" s="14"/>
      <c r="B801" s="243"/>
      <c r="C801" s="244"/>
      <c r="D801" s="228" t="s">
        <v>181</v>
      </c>
      <c r="E801" s="245" t="s">
        <v>19</v>
      </c>
      <c r="F801" s="246" t="s">
        <v>1233</v>
      </c>
      <c r="G801" s="244"/>
      <c r="H801" s="247">
        <v>397.64499999999998</v>
      </c>
      <c r="I801" s="248"/>
      <c r="J801" s="244"/>
      <c r="K801" s="244"/>
      <c r="L801" s="249"/>
      <c r="M801" s="250"/>
      <c r="N801" s="251"/>
      <c r="O801" s="251"/>
      <c r="P801" s="251"/>
      <c r="Q801" s="251"/>
      <c r="R801" s="251"/>
      <c r="S801" s="251"/>
      <c r="T801" s="252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3" t="s">
        <v>181</v>
      </c>
      <c r="AU801" s="253" t="s">
        <v>84</v>
      </c>
      <c r="AV801" s="14" t="s">
        <v>84</v>
      </c>
      <c r="AW801" s="14" t="s">
        <v>35</v>
      </c>
      <c r="AX801" s="14" t="s">
        <v>74</v>
      </c>
      <c r="AY801" s="253" t="s">
        <v>171</v>
      </c>
    </row>
    <row r="802" s="15" customFormat="1">
      <c r="A802" s="15"/>
      <c r="B802" s="254"/>
      <c r="C802" s="255"/>
      <c r="D802" s="228" t="s">
        <v>181</v>
      </c>
      <c r="E802" s="256" t="s">
        <v>19</v>
      </c>
      <c r="F802" s="257" t="s">
        <v>184</v>
      </c>
      <c r="G802" s="255"/>
      <c r="H802" s="258">
        <v>397.64499999999998</v>
      </c>
      <c r="I802" s="259"/>
      <c r="J802" s="255"/>
      <c r="K802" s="255"/>
      <c r="L802" s="260"/>
      <c r="M802" s="261"/>
      <c r="N802" s="262"/>
      <c r="O802" s="262"/>
      <c r="P802" s="262"/>
      <c r="Q802" s="262"/>
      <c r="R802" s="262"/>
      <c r="S802" s="262"/>
      <c r="T802" s="263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64" t="s">
        <v>181</v>
      </c>
      <c r="AU802" s="264" t="s">
        <v>84</v>
      </c>
      <c r="AV802" s="15" t="s">
        <v>178</v>
      </c>
      <c r="AW802" s="15" t="s">
        <v>35</v>
      </c>
      <c r="AX802" s="15" t="s">
        <v>82</v>
      </c>
      <c r="AY802" s="264" t="s">
        <v>171</v>
      </c>
    </row>
    <row r="803" s="2" customFormat="1" ht="16.5" customHeight="1">
      <c r="A803" s="40"/>
      <c r="B803" s="41"/>
      <c r="C803" s="283" t="s">
        <v>1234</v>
      </c>
      <c r="D803" s="283" t="s">
        <v>467</v>
      </c>
      <c r="E803" s="284" t="s">
        <v>1235</v>
      </c>
      <c r="F803" s="285" t="s">
        <v>1236</v>
      </c>
      <c r="G803" s="286" t="s">
        <v>292</v>
      </c>
      <c r="H803" s="287">
        <v>591.23900000000003</v>
      </c>
      <c r="I803" s="288"/>
      <c r="J803" s="289">
        <f>ROUND(I803*H803,2)</f>
        <v>0</v>
      </c>
      <c r="K803" s="285" t="s">
        <v>215</v>
      </c>
      <c r="L803" s="290"/>
      <c r="M803" s="291" t="s">
        <v>19</v>
      </c>
      <c r="N803" s="292" t="s">
        <v>45</v>
      </c>
      <c r="O803" s="86"/>
      <c r="P803" s="224">
        <f>O803*H803</f>
        <v>0</v>
      </c>
      <c r="Q803" s="224">
        <v>0.00050000000000000001</v>
      </c>
      <c r="R803" s="224">
        <f>Q803*H803</f>
        <v>0.29561950000000004</v>
      </c>
      <c r="S803" s="224">
        <v>0</v>
      </c>
      <c r="T803" s="225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26" t="s">
        <v>208</v>
      </c>
      <c r="AT803" s="226" t="s">
        <v>467</v>
      </c>
      <c r="AU803" s="226" t="s">
        <v>84</v>
      </c>
      <c r="AY803" s="19" t="s">
        <v>171</v>
      </c>
      <c r="BE803" s="227">
        <f>IF(N803="základní",J803,0)</f>
        <v>0</v>
      </c>
      <c r="BF803" s="227">
        <f>IF(N803="snížená",J803,0)</f>
        <v>0</v>
      </c>
      <c r="BG803" s="227">
        <f>IF(N803="zákl. přenesená",J803,0)</f>
        <v>0</v>
      </c>
      <c r="BH803" s="227">
        <f>IF(N803="sníž. přenesená",J803,0)</f>
        <v>0</v>
      </c>
      <c r="BI803" s="227">
        <f>IF(N803="nulová",J803,0)</f>
        <v>0</v>
      </c>
      <c r="BJ803" s="19" t="s">
        <v>82</v>
      </c>
      <c r="BK803" s="227">
        <f>ROUND(I803*H803,2)</f>
        <v>0</v>
      </c>
      <c r="BL803" s="19" t="s">
        <v>178</v>
      </c>
      <c r="BM803" s="226" t="s">
        <v>1237</v>
      </c>
    </row>
    <row r="804" s="2" customFormat="1">
      <c r="A804" s="40"/>
      <c r="B804" s="41"/>
      <c r="C804" s="42"/>
      <c r="D804" s="228" t="s">
        <v>180</v>
      </c>
      <c r="E804" s="42"/>
      <c r="F804" s="229" t="s">
        <v>1236</v>
      </c>
      <c r="G804" s="42"/>
      <c r="H804" s="42"/>
      <c r="I804" s="230"/>
      <c r="J804" s="42"/>
      <c r="K804" s="42"/>
      <c r="L804" s="46"/>
      <c r="M804" s="231"/>
      <c r="N804" s="232"/>
      <c r="O804" s="86"/>
      <c r="P804" s="86"/>
      <c r="Q804" s="86"/>
      <c r="R804" s="86"/>
      <c r="S804" s="86"/>
      <c r="T804" s="87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9" t="s">
        <v>180</v>
      </c>
      <c r="AU804" s="19" t="s">
        <v>84</v>
      </c>
    </row>
    <row r="805" s="14" customFormat="1">
      <c r="A805" s="14"/>
      <c r="B805" s="243"/>
      <c r="C805" s="244"/>
      <c r="D805" s="228" t="s">
        <v>181</v>
      </c>
      <c r="E805" s="245" t="s">
        <v>19</v>
      </c>
      <c r="F805" s="246" t="s">
        <v>1238</v>
      </c>
      <c r="G805" s="244"/>
      <c r="H805" s="247">
        <v>591.23900000000003</v>
      </c>
      <c r="I805" s="248"/>
      <c r="J805" s="244"/>
      <c r="K805" s="244"/>
      <c r="L805" s="249"/>
      <c r="M805" s="250"/>
      <c r="N805" s="251"/>
      <c r="O805" s="251"/>
      <c r="P805" s="251"/>
      <c r="Q805" s="251"/>
      <c r="R805" s="251"/>
      <c r="S805" s="251"/>
      <c r="T805" s="252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3" t="s">
        <v>181</v>
      </c>
      <c r="AU805" s="253" t="s">
        <v>84</v>
      </c>
      <c r="AV805" s="14" t="s">
        <v>84</v>
      </c>
      <c r="AW805" s="14" t="s">
        <v>35</v>
      </c>
      <c r="AX805" s="14" t="s">
        <v>74</v>
      </c>
      <c r="AY805" s="253" t="s">
        <v>171</v>
      </c>
    </row>
    <row r="806" s="15" customFormat="1">
      <c r="A806" s="15"/>
      <c r="B806" s="254"/>
      <c r="C806" s="255"/>
      <c r="D806" s="228" t="s">
        <v>181</v>
      </c>
      <c r="E806" s="256" t="s">
        <v>19</v>
      </c>
      <c r="F806" s="257" t="s">
        <v>184</v>
      </c>
      <c r="G806" s="255"/>
      <c r="H806" s="258">
        <v>591.23900000000003</v>
      </c>
      <c r="I806" s="259"/>
      <c r="J806" s="255"/>
      <c r="K806" s="255"/>
      <c r="L806" s="260"/>
      <c r="M806" s="261"/>
      <c r="N806" s="262"/>
      <c r="O806" s="262"/>
      <c r="P806" s="262"/>
      <c r="Q806" s="262"/>
      <c r="R806" s="262"/>
      <c r="S806" s="262"/>
      <c r="T806" s="263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64" t="s">
        <v>181</v>
      </c>
      <c r="AU806" s="264" t="s">
        <v>84</v>
      </c>
      <c r="AV806" s="15" t="s">
        <v>178</v>
      </c>
      <c r="AW806" s="15" t="s">
        <v>35</v>
      </c>
      <c r="AX806" s="15" t="s">
        <v>82</v>
      </c>
      <c r="AY806" s="264" t="s">
        <v>171</v>
      </c>
    </row>
    <row r="807" s="2" customFormat="1" ht="16.5" customHeight="1">
      <c r="A807" s="40"/>
      <c r="B807" s="41"/>
      <c r="C807" s="215" t="s">
        <v>886</v>
      </c>
      <c r="D807" s="215" t="s">
        <v>174</v>
      </c>
      <c r="E807" s="216" t="s">
        <v>1239</v>
      </c>
      <c r="F807" s="217" t="s">
        <v>1240</v>
      </c>
      <c r="G807" s="218" t="s">
        <v>177</v>
      </c>
      <c r="H807" s="219">
        <v>987</v>
      </c>
      <c r="I807" s="220"/>
      <c r="J807" s="221">
        <f>ROUND(I807*H807,2)</f>
        <v>0</v>
      </c>
      <c r="K807" s="217" t="s">
        <v>215</v>
      </c>
      <c r="L807" s="46"/>
      <c r="M807" s="222" t="s">
        <v>19</v>
      </c>
      <c r="N807" s="223" t="s">
        <v>45</v>
      </c>
      <c r="O807" s="86"/>
      <c r="P807" s="224">
        <f>O807*H807</f>
        <v>0</v>
      </c>
      <c r="Q807" s="224">
        <v>0.0045999999999999999</v>
      </c>
      <c r="R807" s="224">
        <f>Q807*H807</f>
        <v>4.5401999999999996</v>
      </c>
      <c r="S807" s="224">
        <v>0</v>
      </c>
      <c r="T807" s="225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26" t="s">
        <v>178</v>
      </c>
      <c r="AT807" s="226" t="s">
        <v>174</v>
      </c>
      <c r="AU807" s="226" t="s">
        <v>84</v>
      </c>
      <c r="AY807" s="19" t="s">
        <v>171</v>
      </c>
      <c r="BE807" s="227">
        <f>IF(N807="základní",J807,0)</f>
        <v>0</v>
      </c>
      <c r="BF807" s="227">
        <f>IF(N807="snížená",J807,0)</f>
        <v>0</v>
      </c>
      <c r="BG807" s="227">
        <f>IF(N807="zákl. přenesená",J807,0)</f>
        <v>0</v>
      </c>
      <c r="BH807" s="227">
        <f>IF(N807="sníž. přenesená",J807,0)</f>
        <v>0</v>
      </c>
      <c r="BI807" s="227">
        <f>IF(N807="nulová",J807,0)</f>
        <v>0</v>
      </c>
      <c r="BJ807" s="19" t="s">
        <v>82</v>
      </c>
      <c r="BK807" s="227">
        <f>ROUND(I807*H807,2)</f>
        <v>0</v>
      </c>
      <c r="BL807" s="19" t="s">
        <v>178</v>
      </c>
      <c r="BM807" s="226" t="s">
        <v>1241</v>
      </c>
    </row>
    <row r="808" s="2" customFormat="1">
      <c r="A808" s="40"/>
      <c r="B808" s="41"/>
      <c r="C808" s="42"/>
      <c r="D808" s="228" t="s">
        <v>180</v>
      </c>
      <c r="E808" s="42"/>
      <c r="F808" s="229" t="s">
        <v>1242</v>
      </c>
      <c r="G808" s="42"/>
      <c r="H808" s="42"/>
      <c r="I808" s="230"/>
      <c r="J808" s="42"/>
      <c r="K808" s="42"/>
      <c r="L808" s="46"/>
      <c r="M808" s="231"/>
      <c r="N808" s="232"/>
      <c r="O808" s="86"/>
      <c r="P808" s="86"/>
      <c r="Q808" s="86"/>
      <c r="R808" s="86"/>
      <c r="S808" s="86"/>
      <c r="T808" s="87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9" t="s">
        <v>180</v>
      </c>
      <c r="AU808" s="19" t="s">
        <v>84</v>
      </c>
    </row>
    <row r="809" s="2" customFormat="1">
      <c r="A809" s="40"/>
      <c r="B809" s="41"/>
      <c r="C809" s="42"/>
      <c r="D809" s="265" t="s">
        <v>218</v>
      </c>
      <c r="E809" s="42"/>
      <c r="F809" s="266" t="s">
        <v>1243</v>
      </c>
      <c r="G809" s="42"/>
      <c r="H809" s="42"/>
      <c r="I809" s="230"/>
      <c r="J809" s="42"/>
      <c r="K809" s="42"/>
      <c r="L809" s="46"/>
      <c r="M809" s="231"/>
      <c r="N809" s="232"/>
      <c r="O809" s="86"/>
      <c r="P809" s="86"/>
      <c r="Q809" s="86"/>
      <c r="R809" s="86"/>
      <c r="S809" s="86"/>
      <c r="T809" s="87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T809" s="19" t="s">
        <v>218</v>
      </c>
      <c r="AU809" s="19" t="s">
        <v>84</v>
      </c>
    </row>
    <row r="810" s="14" customFormat="1">
      <c r="A810" s="14"/>
      <c r="B810" s="243"/>
      <c r="C810" s="244"/>
      <c r="D810" s="228" t="s">
        <v>181</v>
      </c>
      <c r="E810" s="245" t="s">
        <v>19</v>
      </c>
      <c r="F810" s="246" t="s">
        <v>1244</v>
      </c>
      <c r="G810" s="244"/>
      <c r="H810" s="247">
        <v>987</v>
      </c>
      <c r="I810" s="248"/>
      <c r="J810" s="244"/>
      <c r="K810" s="244"/>
      <c r="L810" s="249"/>
      <c r="M810" s="250"/>
      <c r="N810" s="251"/>
      <c r="O810" s="251"/>
      <c r="P810" s="251"/>
      <c r="Q810" s="251"/>
      <c r="R810" s="251"/>
      <c r="S810" s="251"/>
      <c r="T810" s="252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3" t="s">
        <v>181</v>
      </c>
      <c r="AU810" s="253" t="s">
        <v>84</v>
      </c>
      <c r="AV810" s="14" t="s">
        <v>84</v>
      </c>
      <c r="AW810" s="14" t="s">
        <v>35</v>
      </c>
      <c r="AX810" s="14" t="s">
        <v>74</v>
      </c>
      <c r="AY810" s="253" t="s">
        <v>171</v>
      </c>
    </row>
    <row r="811" s="15" customFormat="1">
      <c r="A811" s="15"/>
      <c r="B811" s="254"/>
      <c r="C811" s="255"/>
      <c r="D811" s="228" t="s">
        <v>181</v>
      </c>
      <c r="E811" s="256" t="s">
        <v>19</v>
      </c>
      <c r="F811" s="257" t="s">
        <v>184</v>
      </c>
      <c r="G811" s="255"/>
      <c r="H811" s="258">
        <v>987</v>
      </c>
      <c r="I811" s="259"/>
      <c r="J811" s="255"/>
      <c r="K811" s="255"/>
      <c r="L811" s="260"/>
      <c r="M811" s="261"/>
      <c r="N811" s="262"/>
      <c r="O811" s="262"/>
      <c r="P811" s="262"/>
      <c r="Q811" s="262"/>
      <c r="R811" s="262"/>
      <c r="S811" s="262"/>
      <c r="T811" s="263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64" t="s">
        <v>181</v>
      </c>
      <c r="AU811" s="264" t="s">
        <v>84</v>
      </c>
      <c r="AV811" s="15" t="s">
        <v>178</v>
      </c>
      <c r="AW811" s="15" t="s">
        <v>35</v>
      </c>
      <c r="AX811" s="15" t="s">
        <v>82</v>
      </c>
      <c r="AY811" s="264" t="s">
        <v>171</v>
      </c>
    </row>
    <row r="812" s="2" customFormat="1" ht="21.75" customHeight="1">
      <c r="A812" s="40"/>
      <c r="B812" s="41"/>
      <c r="C812" s="215" t="s">
        <v>1245</v>
      </c>
      <c r="D812" s="215" t="s">
        <v>174</v>
      </c>
      <c r="E812" s="216" t="s">
        <v>1246</v>
      </c>
      <c r="F812" s="217" t="s">
        <v>1247</v>
      </c>
      <c r="G812" s="218" t="s">
        <v>214</v>
      </c>
      <c r="H812" s="219">
        <v>92.531999999999996</v>
      </c>
      <c r="I812" s="220"/>
      <c r="J812" s="221">
        <f>ROUND(I812*H812,2)</f>
        <v>0</v>
      </c>
      <c r="K812" s="217" t="s">
        <v>215</v>
      </c>
      <c r="L812" s="46"/>
      <c r="M812" s="222" t="s">
        <v>19</v>
      </c>
      <c r="N812" s="223" t="s">
        <v>45</v>
      </c>
      <c r="O812" s="86"/>
      <c r="P812" s="224">
        <f>O812*H812</f>
        <v>0</v>
      </c>
      <c r="Q812" s="224">
        <v>2.3010199999999998</v>
      </c>
      <c r="R812" s="224">
        <f>Q812*H812</f>
        <v>212.91798263999999</v>
      </c>
      <c r="S812" s="224">
        <v>0</v>
      </c>
      <c r="T812" s="225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26" t="s">
        <v>178</v>
      </c>
      <c r="AT812" s="226" t="s">
        <v>174</v>
      </c>
      <c r="AU812" s="226" t="s">
        <v>84</v>
      </c>
      <c r="AY812" s="19" t="s">
        <v>171</v>
      </c>
      <c r="BE812" s="227">
        <f>IF(N812="základní",J812,0)</f>
        <v>0</v>
      </c>
      <c r="BF812" s="227">
        <f>IF(N812="snížená",J812,0)</f>
        <v>0</v>
      </c>
      <c r="BG812" s="227">
        <f>IF(N812="zákl. přenesená",J812,0)</f>
        <v>0</v>
      </c>
      <c r="BH812" s="227">
        <f>IF(N812="sníž. přenesená",J812,0)</f>
        <v>0</v>
      </c>
      <c r="BI812" s="227">
        <f>IF(N812="nulová",J812,0)</f>
        <v>0</v>
      </c>
      <c r="BJ812" s="19" t="s">
        <v>82</v>
      </c>
      <c r="BK812" s="227">
        <f>ROUND(I812*H812,2)</f>
        <v>0</v>
      </c>
      <c r="BL812" s="19" t="s">
        <v>178</v>
      </c>
      <c r="BM812" s="226" t="s">
        <v>1248</v>
      </c>
    </row>
    <row r="813" s="2" customFormat="1">
      <c r="A813" s="40"/>
      <c r="B813" s="41"/>
      <c r="C813" s="42"/>
      <c r="D813" s="228" t="s">
        <v>180</v>
      </c>
      <c r="E813" s="42"/>
      <c r="F813" s="229" t="s">
        <v>1249</v>
      </c>
      <c r="G813" s="42"/>
      <c r="H813" s="42"/>
      <c r="I813" s="230"/>
      <c r="J813" s="42"/>
      <c r="K813" s="42"/>
      <c r="L813" s="46"/>
      <c r="M813" s="231"/>
      <c r="N813" s="232"/>
      <c r="O813" s="86"/>
      <c r="P813" s="86"/>
      <c r="Q813" s="86"/>
      <c r="R813" s="86"/>
      <c r="S813" s="86"/>
      <c r="T813" s="87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T813" s="19" t="s">
        <v>180</v>
      </c>
      <c r="AU813" s="19" t="s">
        <v>84</v>
      </c>
    </row>
    <row r="814" s="2" customFormat="1">
      <c r="A814" s="40"/>
      <c r="B814" s="41"/>
      <c r="C814" s="42"/>
      <c r="D814" s="265" t="s">
        <v>218</v>
      </c>
      <c r="E814" s="42"/>
      <c r="F814" s="266" t="s">
        <v>1250</v>
      </c>
      <c r="G814" s="42"/>
      <c r="H814" s="42"/>
      <c r="I814" s="230"/>
      <c r="J814" s="42"/>
      <c r="K814" s="42"/>
      <c r="L814" s="46"/>
      <c r="M814" s="231"/>
      <c r="N814" s="232"/>
      <c r="O814" s="86"/>
      <c r="P814" s="86"/>
      <c r="Q814" s="86"/>
      <c r="R814" s="86"/>
      <c r="S814" s="86"/>
      <c r="T814" s="87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218</v>
      </c>
      <c r="AU814" s="19" t="s">
        <v>84</v>
      </c>
    </row>
    <row r="815" s="14" customFormat="1">
      <c r="A815" s="14"/>
      <c r="B815" s="243"/>
      <c r="C815" s="244"/>
      <c r="D815" s="228" t="s">
        <v>181</v>
      </c>
      <c r="E815" s="245" t="s">
        <v>19</v>
      </c>
      <c r="F815" s="246" t="s">
        <v>1251</v>
      </c>
      <c r="G815" s="244"/>
      <c r="H815" s="247">
        <v>30.422999999999998</v>
      </c>
      <c r="I815" s="248"/>
      <c r="J815" s="244"/>
      <c r="K815" s="244"/>
      <c r="L815" s="249"/>
      <c r="M815" s="250"/>
      <c r="N815" s="251"/>
      <c r="O815" s="251"/>
      <c r="P815" s="251"/>
      <c r="Q815" s="251"/>
      <c r="R815" s="251"/>
      <c r="S815" s="251"/>
      <c r="T815" s="252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3" t="s">
        <v>181</v>
      </c>
      <c r="AU815" s="253" t="s">
        <v>84</v>
      </c>
      <c r="AV815" s="14" t="s">
        <v>84</v>
      </c>
      <c r="AW815" s="14" t="s">
        <v>35</v>
      </c>
      <c r="AX815" s="14" t="s">
        <v>74</v>
      </c>
      <c r="AY815" s="253" t="s">
        <v>171</v>
      </c>
    </row>
    <row r="816" s="14" customFormat="1">
      <c r="A816" s="14"/>
      <c r="B816" s="243"/>
      <c r="C816" s="244"/>
      <c r="D816" s="228" t="s">
        <v>181</v>
      </c>
      <c r="E816" s="245" t="s">
        <v>19</v>
      </c>
      <c r="F816" s="246" t="s">
        <v>1252</v>
      </c>
      <c r="G816" s="244"/>
      <c r="H816" s="247">
        <v>62.109000000000002</v>
      </c>
      <c r="I816" s="248"/>
      <c r="J816" s="244"/>
      <c r="K816" s="244"/>
      <c r="L816" s="249"/>
      <c r="M816" s="250"/>
      <c r="N816" s="251"/>
      <c r="O816" s="251"/>
      <c r="P816" s="251"/>
      <c r="Q816" s="251"/>
      <c r="R816" s="251"/>
      <c r="S816" s="251"/>
      <c r="T816" s="252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3" t="s">
        <v>181</v>
      </c>
      <c r="AU816" s="253" t="s">
        <v>84</v>
      </c>
      <c r="AV816" s="14" t="s">
        <v>84</v>
      </c>
      <c r="AW816" s="14" t="s">
        <v>35</v>
      </c>
      <c r="AX816" s="14" t="s">
        <v>74</v>
      </c>
      <c r="AY816" s="253" t="s">
        <v>171</v>
      </c>
    </row>
    <row r="817" s="15" customFormat="1">
      <c r="A817" s="15"/>
      <c r="B817" s="254"/>
      <c r="C817" s="255"/>
      <c r="D817" s="228" t="s">
        <v>181</v>
      </c>
      <c r="E817" s="256" t="s">
        <v>19</v>
      </c>
      <c r="F817" s="257" t="s">
        <v>184</v>
      </c>
      <c r="G817" s="255"/>
      <c r="H817" s="258">
        <v>92.531999999999996</v>
      </c>
      <c r="I817" s="259"/>
      <c r="J817" s="255"/>
      <c r="K817" s="255"/>
      <c r="L817" s="260"/>
      <c r="M817" s="261"/>
      <c r="N817" s="262"/>
      <c r="O817" s="262"/>
      <c r="P817" s="262"/>
      <c r="Q817" s="262"/>
      <c r="R817" s="262"/>
      <c r="S817" s="262"/>
      <c r="T817" s="263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64" t="s">
        <v>181</v>
      </c>
      <c r="AU817" s="264" t="s">
        <v>84</v>
      </c>
      <c r="AV817" s="15" t="s">
        <v>178</v>
      </c>
      <c r="AW817" s="15" t="s">
        <v>35</v>
      </c>
      <c r="AX817" s="15" t="s">
        <v>82</v>
      </c>
      <c r="AY817" s="264" t="s">
        <v>171</v>
      </c>
    </row>
    <row r="818" s="2" customFormat="1" ht="21.75" customHeight="1">
      <c r="A818" s="40"/>
      <c r="B818" s="41"/>
      <c r="C818" s="215" t="s">
        <v>897</v>
      </c>
      <c r="D818" s="215" t="s">
        <v>174</v>
      </c>
      <c r="E818" s="216" t="s">
        <v>1253</v>
      </c>
      <c r="F818" s="217" t="s">
        <v>1254</v>
      </c>
      <c r="G818" s="218" t="s">
        <v>214</v>
      </c>
      <c r="H818" s="219">
        <v>0.59999999999999998</v>
      </c>
      <c r="I818" s="220"/>
      <c r="J818" s="221">
        <f>ROUND(I818*H818,2)</f>
        <v>0</v>
      </c>
      <c r="K818" s="217" t="s">
        <v>215</v>
      </c>
      <c r="L818" s="46"/>
      <c r="M818" s="222" t="s">
        <v>19</v>
      </c>
      <c r="N818" s="223" t="s">
        <v>45</v>
      </c>
      <c r="O818" s="86"/>
      <c r="P818" s="224">
        <f>O818*H818</f>
        <v>0</v>
      </c>
      <c r="Q818" s="224">
        <v>2.3010199999999998</v>
      </c>
      <c r="R818" s="224">
        <f>Q818*H818</f>
        <v>1.380612</v>
      </c>
      <c r="S818" s="224">
        <v>0</v>
      </c>
      <c r="T818" s="225">
        <f>S818*H818</f>
        <v>0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26" t="s">
        <v>178</v>
      </c>
      <c r="AT818" s="226" t="s">
        <v>174</v>
      </c>
      <c r="AU818" s="226" t="s">
        <v>84</v>
      </c>
      <c r="AY818" s="19" t="s">
        <v>171</v>
      </c>
      <c r="BE818" s="227">
        <f>IF(N818="základní",J818,0)</f>
        <v>0</v>
      </c>
      <c r="BF818" s="227">
        <f>IF(N818="snížená",J818,0)</f>
        <v>0</v>
      </c>
      <c r="BG818" s="227">
        <f>IF(N818="zákl. přenesená",J818,0)</f>
        <v>0</v>
      </c>
      <c r="BH818" s="227">
        <f>IF(N818="sníž. přenesená",J818,0)</f>
        <v>0</v>
      </c>
      <c r="BI818" s="227">
        <f>IF(N818="nulová",J818,0)</f>
        <v>0</v>
      </c>
      <c r="BJ818" s="19" t="s">
        <v>82</v>
      </c>
      <c r="BK818" s="227">
        <f>ROUND(I818*H818,2)</f>
        <v>0</v>
      </c>
      <c r="BL818" s="19" t="s">
        <v>178</v>
      </c>
      <c r="BM818" s="226" t="s">
        <v>1255</v>
      </c>
    </row>
    <row r="819" s="2" customFormat="1">
      <c r="A819" s="40"/>
      <c r="B819" s="41"/>
      <c r="C819" s="42"/>
      <c r="D819" s="228" t="s">
        <v>180</v>
      </c>
      <c r="E819" s="42"/>
      <c r="F819" s="229" t="s">
        <v>1256</v>
      </c>
      <c r="G819" s="42"/>
      <c r="H819" s="42"/>
      <c r="I819" s="230"/>
      <c r="J819" s="42"/>
      <c r="K819" s="42"/>
      <c r="L819" s="46"/>
      <c r="M819" s="231"/>
      <c r="N819" s="232"/>
      <c r="O819" s="86"/>
      <c r="P819" s="86"/>
      <c r="Q819" s="86"/>
      <c r="R819" s="86"/>
      <c r="S819" s="86"/>
      <c r="T819" s="87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T819" s="19" t="s">
        <v>180</v>
      </c>
      <c r="AU819" s="19" t="s">
        <v>84</v>
      </c>
    </row>
    <row r="820" s="2" customFormat="1">
      <c r="A820" s="40"/>
      <c r="B820" s="41"/>
      <c r="C820" s="42"/>
      <c r="D820" s="265" t="s">
        <v>218</v>
      </c>
      <c r="E820" s="42"/>
      <c r="F820" s="266" t="s">
        <v>1257</v>
      </c>
      <c r="G820" s="42"/>
      <c r="H820" s="42"/>
      <c r="I820" s="230"/>
      <c r="J820" s="42"/>
      <c r="K820" s="42"/>
      <c r="L820" s="46"/>
      <c r="M820" s="231"/>
      <c r="N820" s="232"/>
      <c r="O820" s="86"/>
      <c r="P820" s="86"/>
      <c r="Q820" s="86"/>
      <c r="R820" s="86"/>
      <c r="S820" s="86"/>
      <c r="T820" s="87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218</v>
      </c>
      <c r="AU820" s="19" t="s">
        <v>84</v>
      </c>
    </row>
    <row r="821" s="13" customFormat="1">
      <c r="A821" s="13"/>
      <c r="B821" s="233"/>
      <c r="C821" s="234"/>
      <c r="D821" s="228" t="s">
        <v>181</v>
      </c>
      <c r="E821" s="235" t="s">
        <v>19</v>
      </c>
      <c r="F821" s="236" t="s">
        <v>1258</v>
      </c>
      <c r="G821" s="234"/>
      <c r="H821" s="235" t="s">
        <v>19</v>
      </c>
      <c r="I821" s="237"/>
      <c r="J821" s="234"/>
      <c r="K821" s="234"/>
      <c r="L821" s="238"/>
      <c r="M821" s="239"/>
      <c r="N821" s="240"/>
      <c r="O821" s="240"/>
      <c r="P821" s="240"/>
      <c r="Q821" s="240"/>
      <c r="R821" s="240"/>
      <c r="S821" s="240"/>
      <c r="T821" s="241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2" t="s">
        <v>181</v>
      </c>
      <c r="AU821" s="242" t="s">
        <v>84</v>
      </c>
      <c r="AV821" s="13" t="s">
        <v>82</v>
      </c>
      <c r="AW821" s="13" t="s">
        <v>35</v>
      </c>
      <c r="AX821" s="13" t="s">
        <v>74</v>
      </c>
      <c r="AY821" s="242" t="s">
        <v>171</v>
      </c>
    </row>
    <row r="822" s="14" customFormat="1">
      <c r="A822" s="14"/>
      <c r="B822" s="243"/>
      <c r="C822" s="244"/>
      <c r="D822" s="228" t="s">
        <v>181</v>
      </c>
      <c r="E822" s="245" t="s">
        <v>19</v>
      </c>
      <c r="F822" s="246" t="s">
        <v>1259</v>
      </c>
      <c r="G822" s="244"/>
      <c r="H822" s="247">
        <v>0.59999999999999998</v>
      </c>
      <c r="I822" s="248"/>
      <c r="J822" s="244"/>
      <c r="K822" s="244"/>
      <c r="L822" s="249"/>
      <c r="M822" s="250"/>
      <c r="N822" s="251"/>
      <c r="O822" s="251"/>
      <c r="P822" s="251"/>
      <c r="Q822" s="251"/>
      <c r="R822" s="251"/>
      <c r="S822" s="251"/>
      <c r="T822" s="252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3" t="s">
        <v>181</v>
      </c>
      <c r="AU822" s="253" t="s">
        <v>84</v>
      </c>
      <c r="AV822" s="14" t="s">
        <v>84</v>
      </c>
      <c r="AW822" s="14" t="s">
        <v>35</v>
      </c>
      <c r="AX822" s="14" t="s">
        <v>82</v>
      </c>
      <c r="AY822" s="253" t="s">
        <v>171</v>
      </c>
    </row>
    <row r="823" s="2" customFormat="1" ht="21.75" customHeight="1">
      <c r="A823" s="40"/>
      <c r="B823" s="41"/>
      <c r="C823" s="215" t="s">
        <v>1260</v>
      </c>
      <c r="D823" s="215" t="s">
        <v>174</v>
      </c>
      <c r="E823" s="216" t="s">
        <v>1261</v>
      </c>
      <c r="F823" s="217" t="s">
        <v>1262</v>
      </c>
      <c r="G823" s="218" t="s">
        <v>214</v>
      </c>
      <c r="H823" s="219">
        <v>0.29999999999999999</v>
      </c>
      <c r="I823" s="220"/>
      <c r="J823" s="221">
        <f>ROUND(I823*H823,2)</f>
        <v>0</v>
      </c>
      <c r="K823" s="217" t="s">
        <v>215</v>
      </c>
      <c r="L823" s="46"/>
      <c r="M823" s="222" t="s">
        <v>19</v>
      </c>
      <c r="N823" s="223" t="s">
        <v>45</v>
      </c>
      <c r="O823" s="86"/>
      <c r="P823" s="224">
        <f>O823*H823</f>
        <v>0</v>
      </c>
      <c r="Q823" s="224">
        <v>2.5018699999999998</v>
      </c>
      <c r="R823" s="224">
        <f>Q823*H823</f>
        <v>0.75056099999999992</v>
      </c>
      <c r="S823" s="224">
        <v>0</v>
      </c>
      <c r="T823" s="225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26" t="s">
        <v>178</v>
      </c>
      <c r="AT823" s="226" t="s">
        <v>174</v>
      </c>
      <c r="AU823" s="226" t="s">
        <v>84</v>
      </c>
      <c r="AY823" s="19" t="s">
        <v>171</v>
      </c>
      <c r="BE823" s="227">
        <f>IF(N823="základní",J823,0)</f>
        <v>0</v>
      </c>
      <c r="BF823" s="227">
        <f>IF(N823="snížená",J823,0)</f>
        <v>0</v>
      </c>
      <c r="BG823" s="227">
        <f>IF(N823="zákl. přenesená",J823,0)</f>
        <v>0</v>
      </c>
      <c r="BH823" s="227">
        <f>IF(N823="sníž. přenesená",J823,0)</f>
        <v>0</v>
      </c>
      <c r="BI823" s="227">
        <f>IF(N823="nulová",J823,0)</f>
        <v>0</v>
      </c>
      <c r="BJ823" s="19" t="s">
        <v>82</v>
      </c>
      <c r="BK823" s="227">
        <f>ROUND(I823*H823,2)</f>
        <v>0</v>
      </c>
      <c r="BL823" s="19" t="s">
        <v>178</v>
      </c>
      <c r="BM823" s="226" t="s">
        <v>1263</v>
      </c>
    </row>
    <row r="824" s="2" customFormat="1">
      <c r="A824" s="40"/>
      <c r="B824" s="41"/>
      <c r="C824" s="42"/>
      <c r="D824" s="228" t="s">
        <v>180</v>
      </c>
      <c r="E824" s="42"/>
      <c r="F824" s="229" t="s">
        <v>1264</v>
      </c>
      <c r="G824" s="42"/>
      <c r="H824" s="42"/>
      <c r="I824" s="230"/>
      <c r="J824" s="42"/>
      <c r="K824" s="42"/>
      <c r="L824" s="46"/>
      <c r="M824" s="231"/>
      <c r="N824" s="232"/>
      <c r="O824" s="86"/>
      <c r="P824" s="86"/>
      <c r="Q824" s="86"/>
      <c r="R824" s="86"/>
      <c r="S824" s="86"/>
      <c r="T824" s="87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180</v>
      </c>
      <c r="AU824" s="19" t="s">
        <v>84</v>
      </c>
    </row>
    <row r="825" s="2" customFormat="1">
      <c r="A825" s="40"/>
      <c r="B825" s="41"/>
      <c r="C825" s="42"/>
      <c r="D825" s="265" t="s">
        <v>218</v>
      </c>
      <c r="E825" s="42"/>
      <c r="F825" s="266" t="s">
        <v>1265</v>
      </c>
      <c r="G825" s="42"/>
      <c r="H825" s="42"/>
      <c r="I825" s="230"/>
      <c r="J825" s="42"/>
      <c r="K825" s="42"/>
      <c r="L825" s="46"/>
      <c r="M825" s="231"/>
      <c r="N825" s="232"/>
      <c r="O825" s="86"/>
      <c r="P825" s="86"/>
      <c r="Q825" s="86"/>
      <c r="R825" s="86"/>
      <c r="S825" s="86"/>
      <c r="T825" s="87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T825" s="19" t="s">
        <v>218</v>
      </c>
      <c r="AU825" s="19" t="s">
        <v>84</v>
      </c>
    </row>
    <row r="826" s="13" customFormat="1">
      <c r="A826" s="13"/>
      <c r="B826" s="233"/>
      <c r="C826" s="234"/>
      <c r="D826" s="228" t="s">
        <v>181</v>
      </c>
      <c r="E826" s="235" t="s">
        <v>19</v>
      </c>
      <c r="F826" s="236" t="s">
        <v>1266</v>
      </c>
      <c r="G826" s="234"/>
      <c r="H826" s="235" t="s">
        <v>19</v>
      </c>
      <c r="I826" s="237"/>
      <c r="J826" s="234"/>
      <c r="K826" s="234"/>
      <c r="L826" s="238"/>
      <c r="M826" s="239"/>
      <c r="N826" s="240"/>
      <c r="O826" s="240"/>
      <c r="P826" s="240"/>
      <c r="Q826" s="240"/>
      <c r="R826" s="240"/>
      <c r="S826" s="240"/>
      <c r="T826" s="241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2" t="s">
        <v>181</v>
      </c>
      <c r="AU826" s="242" t="s">
        <v>84</v>
      </c>
      <c r="AV826" s="13" t="s">
        <v>82</v>
      </c>
      <c r="AW826" s="13" t="s">
        <v>35</v>
      </c>
      <c r="AX826" s="13" t="s">
        <v>74</v>
      </c>
      <c r="AY826" s="242" t="s">
        <v>171</v>
      </c>
    </row>
    <row r="827" s="14" customFormat="1">
      <c r="A827" s="14"/>
      <c r="B827" s="243"/>
      <c r="C827" s="244"/>
      <c r="D827" s="228" t="s">
        <v>181</v>
      </c>
      <c r="E827" s="245" t="s">
        <v>19</v>
      </c>
      <c r="F827" s="246" t="s">
        <v>1267</v>
      </c>
      <c r="G827" s="244"/>
      <c r="H827" s="247">
        <v>0.29999999999999999</v>
      </c>
      <c r="I827" s="248"/>
      <c r="J827" s="244"/>
      <c r="K827" s="244"/>
      <c r="L827" s="249"/>
      <c r="M827" s="250"/>
      <c r="N827" s="251"/>
      <c r="O827" s="251"/>
      <c r="P827" s="251"/>
      <c r="Q827" s="251"/>
      <c r="R827" s="251"/>
      <c r="S827" s="251"/>
      <c r="T827" s="252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3" t="s">
        <v>181</v>
      </c>
      <c r="AU827" s="253" t="s">
        <v>84</v>
      </c>
      <c r="AV827" s="14" t="s">
        <v>84</v>
      </c>
      <c r="AW827" s="14" t="s">
        <v>35</v>
      </c>
      <c r="AX827" s="14" t="s">
        <v>74</v>
      </c>
      <c r="AY827" s="253" t="s">
        <v>171</v>
      </c>
    </row>
    <row r="828" s="15" customFormat="1">
      <c r="A828" s="15"/>
      <c r="B828" s="254"/>
      <c r="C828" s="255"/>
      <c r="D828" s="228" t="s">
        <v>181</v>
      </c>
      <c r="E828" s="256" t="s">
        <v>19</v>
      </c>
      <c r="F828" s="257" t="s">
        <v>184</v>
      </c>
      <c r="G828" s="255"/>
      <c r="H828" s="258">
        <v>0.29999999999999999</v>
      </c>
      <c r="I828" s="259"/>
      <c r="J828" s="255"/>
      <c r="K828" s="255"/>
      <c r="L828" s="260"/>
      <c r="M828" s="261"/>
      <c r="N828" s="262"/>
      <c r="O828" s="262"/>
      <c r="P828" s="262"/>
      <c r="Q828" s="262"/>
      <c r="R828" s="262"/>
      <c r="S828" s="262"/>
      <c r="T828" s="263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64" t="s">
        <v>181</v>
      </c>
      <c r="AU828" s="264" t="s">
        <v>84</v>
      </c>
      <c r="AV828" s="15" t="s">
        <v>178</v>
      </c>
      <c r="AW828" s="15" t="s">
        <v>35</v>
      </c>
      <c r="AX828" s="15" t="s">
        <v>82</v>
      </c>
      <c r="AY828" s="264" t="s">
        <v>171</v>
      </c>
    </row>
    <row r="829" s="2" customFormat="1" ht="16.5" customHeight="1">
      <c r="A829" s="40"/>
      <c r="B829" s="41"/>
      <c r="C829" s="215" t="s">
        <v>1268</v>
      </c>
      <c r="D829" s="215" t="s">
        <v>174</v>
      </c>
      <c r="E829" s="216" t="s">
        <v>1269</v>
      </c>
      <c r="F829" s="217" t="s">
        <v>1270</v>
      </c>
      <c r="G829" s="218" t="s">
        <v>214</v>
      </c>
      <c r="H829" s="219">
        <v>92.531999999999996</v>
      </c>
      <c r="I829" s="220"/>
      <c r="J829" s="221">
        <f>ROUND(I829*H829,2)</f>
        <v>0</v>
      </c>
      <c r="K829" s="217" t="s">
        <v>215</v>
      </c>
      <c r="L829" s="46"/>
      <c r="M829" s="222" t="s">
        <v>19</v>
      </c>
      <c r="N829" s="223" t="s">
        <v>45</v>
      </c>
      <c r="O829" s="86"/>
      <c r="P829" s="224">
        <f>O829*H829</f>
        <v>0</v>
      </c>
      <c r="Q829" s="224">
        <v>0</v>
      </c>
      <c r="R829" s="224">
        <f>Q829*H829</f>
        <v>0</v>
      </c>
      <c r="S829" s="224">
        <v>0</v>
      </c>
      <c r="T829" s="225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26" t="s">
        <v>178</v>
      </c>
      <c r="AT829" s="226" t="s">
        <v>174</v>
      </c>
      <c r="AU829" s="226" t="s">
        <v>84</v>
      </c>
      <c r="AY829" s="19" t="s">
        <v>171</v>
      </c>
      <c r="BE829" s="227">
        <f>IF(N829="základní",J829,0)</f>
        <v>0</v>
      </c>
      <c r="BF829" s="227">
        <f>IF(N829="snížená",J829,0)</f>
        <v>0</v>
      </c>
      <c r="BG829" s="227">
        <f>IF(N829="zákl. přenesená",J829,0)</f>
        <v>0</v>
      </c>
      <c r="BH829" s="227">
        <f>IF(N829="sníž. přenesená",J829,0)</f>
        <v>0</v>
      </c>
      <c r="BI829" s="227">
        <f>IF(N829="nulová",J829,0)</f>
        <v>0</v>
      </c>
      <c r="BJ829" s="19" t="s">
        <v>82</v>
      </c>
      <c r="BK829" s="227">
        <f>ROUND(I829*H829,2)</f>
        <v>0</v>
      </c>
      <c r="BL829" s="19" t="s">
        <v>178</v>
      </c>
      <c r="BM829" s="226" t="s">
        <v>1271</v>
      </c>
    </row>
    <row r="830" s="2" customFormat="1">
      <c r="A830" s="40"/>
      <c r="B830" s="41"/>
      <c r="C830" s="42"/>
      <c r="D830" s="228" t="s">
        <v>180</v>
      </c>
      <c r="E830" s="42"/>
      <c r="F830" s="229" t="s">
        <v>1272</v>
      </c>
      <c r="G830" s="42"/>
      <c r="H830" s="42"/>
      <c r="I830" s="230"/>
      <c r="J830" s="42"/>
      <c r="K830" s="42"/>
      <c r="L830" s="46"/>
      <c r="M830" s="231"/>
      <c r="N830" s="232"/>
      <c r="O830" s="86"/>
      <c r="P830" s="86"/>
      <c r="Q830" s="86"/>
      <c r="R830" s="86"/>
      <c r="S830" s="86"/>
      <c r="T830" s="87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180</v>
      </c>
      <c r="AU830" s="19" t="s">
        <v>84</v>
      </c>
    </row>
    <row r="831" s="2" customFormat="1">
      <c r="A831" s="40"/>
      <c r="B831" s="41"/>
      <c r="C831" s="42"/>
      <c r="D831" s="265" t="s">
        <v>218</v>
      </c>
      <c r="E831" s="42"/>
      <c r="F831" s="266" t="s">
        <v>1273</v>
      </c>
      <c r="G831" s="42"/>
      <c r="H831" s="42"/>
      <c r="I831" s="230"/>
      <c r="J831" s="42"/>
      <c r="K831" s="42"/>
      <c r="L831" s="46"/>
      <c r="M831" s="231"/>
      <c r="N831" s="232"/>
      <c r="O831" s="86"/>
      <c r="P831" s="86"/>
      <c r="Q831" s="86"/>
      <c r="R831" s="86"/>
      <c r="S831" s="86"/>
      <c r="T831" s="87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9" t="s">
        <v>218</v>
      </c>
      <c r="AU831" s="19" t="s">
        <v>84</v>
      </c>
    </row>
    <row r="832" s="2" customFormat="1" ht="16.5" customHeight="1">
      <c r="A832" s="40"/>
      <c r="B832" s="41"/>
      <c r="C832" s="215" t="s">
        <v>903</v>
      </c>
      <c r="D832" s="215" t="s">
        <v>174</v>
      </c>
      <c r="E832" s="216" t="s">
        <v>1274</v>
      </c>
      <c r="F832" s="217" t="s">
        <v>1275</v>
      </c>
      <c r="G832" s="218" t="s">
        <v>214</v>
      </c>
      <c r="H832" s="219">
        <v>0.59999999999999998</v>
      </c>
      <c r="I832" s="220"/>
      <c r="J832" s="221">
        <f>ROUND(I832*H832,2)</f>
        <v>0</v>
      </c>
      <c r="K832" s="217" t="s">
        <v>215</v>
      </c>
      <c r="L832" s="46"/>
      <c r="M832" s="222" t="s">
        <v>19</v>
      </c>
      <c r="N832" s="223" t="s">
        <v>45</v>
      </c>
      <c r="O832" s="86"/>
      <c r="P832" s="224">
        <f>O832*H832</f>
        <v>0</v>
      </c>
      <c r="Q832" s="224">
        <v>0</v>
      </c>
      <c r="R832" s="224">
        <f>Q832*H832</f>
        <v>0</v>
      </c>
      <c r="S832" s="224">
        <v>0</v>
      </c>
      <c r="T832" s="225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26" t="s">
        <v>178</v>
      </c>
      <c r="AT832" s="226" t="s">
        <v>174</v>
      </c>
      <c r="AU832" s="226" t="s">
        <v>84</v>
      </c>
      <c r="AY832" s="19" t="s">
        <v>171</v>
      </c>
      <c r="BE832" s="227">
        <f>IF(N832="základní",J832,0)</f>
        <v>0</v>
      </c>
      <c r="BF832" s="227">
        <f>IF(N832="snížená",J832,0)</f>
        <v>0</v>
      </c>
      <c r="BG832" s="227">
        <f>IF(N832="zákl. přenesená",J832,0)</f>
        <v>0</v>
      </c>
      <c r="BH832" s="227">
        <f>IF(N832="sníž. přenesená",J832,0)</f>
        <v>0</v>
      </c>
      <c r="BI832" s="227">
        <f>IF(N832="nulová",J832,0)</f>
        <v>0</v>
      </c>
      <c r="BJ832" s="19" t="s">
        <v>82</v>
      </c>
      <c r="BK832" s="227">
        <f>ROUND(I832*H832,2)</f>
        <v>0</v>
      </c>
      <c r="BL832" s="19" t="s">
        <v>178</v>
      </c>
      <c r="BM832" s="226" t="s">
        <v>1276</v>
      </c>
    </row>
    <row r="833" s="2" customFormat="1">
      <c r="A833" s="40"/>
      <c r="B833" s="41"/>
      <c r="C833" s="42"/>
      <c r="D833" s="228" t="s">
        <v>180</v>
      </c>
      <c r="E833" s="42"/>
      <c r="F833" s="229" t="s">
        <v>1277</v>
      </c>
      <c r="G833" s="42"/>
      <c r="H833" s="42"/>
      <c r="I833" s="230"/>
      <c r="J833" s="42"/>
      <c r="K833" s="42"/>
      <c r="L833" s="46"/>
      <c r="M833" s="231"/>
      <c r="N833" s="232"/>
      <c r="O833" s="86"/>
      <c r="P833" s="86"/>
      <c r="Q833" s="86"/>
      <c r="R833" s="86"/>
      <c r="S833" s="86"/>
      <c r="T833" s="87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T833" s="19" t="s">
        <v>180</v>
      </c>
      <c r="AU833" s="19" t="s">
        <v>84</v>
      </c>
    </row>
    <row r="834" s="2" customFormat="1">
      <c r="A834" s="40"/>
      <c r="B834" s="41"/>
      <c r="C834" s="42"/>
      <c r="D834" s="265" t="s">
        <v>218</v>
      </c>
      <c r="E834" s="42"/>
      <c r="F834" s="266" t="s">
        <v>1278</v>
      </c>
      <c r="G834" s="42"/>
      <c r="H834" s="42"/>
      <c r="I834" s="230"/>
      <c r="J834" s="42"/>
      <c r="K834" s="42"/>
      <c r="L834" s="46"/>
      <c r="M834" s="231"/>
      <c r="N834" s="232"/>
      <c r="O834" s="86"/>
      <c r="P834" s="86"/>
      <c r="Q834" s="86"/>
      <c r="R834" s="86"/>
      <c r="S834" s="86"/>
      <c r="T834" s="87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218</v>
      </c>
      <c r="AU834" s="19" t="s">
        <v>84</v>
      </c>
    </row>
    <row r="835" s="2" customFormat="1" ht="16.5" customHeight="1">
      <c r="A835" s="40"/>
      <c r="B835" s="41"/>
      <c r="C835" s="215" t="s">
        <v>1279</v>
      </c>
      <c r="D835" s="215" t="s">
        <v>174</v>
      </c>
      <c r="E835" s="216" t="s">
        <v>1280</v>
      </c>
      <c r="F835" s="217" t="s">
        <v>1281</v>
      </c>
      <c r="G835" s="218" t="s">
        <v>286</v>
      </c>
      <c r="H835" s="219">
        <v>0.017999999999999999</v>
      </c>
      <c r="I835" s="220"/>
      <c r="J835" s="221">
        <f>ROUND(I835*H835,2)</f>
        <v>0</v>
      </c>
      <c r="K835" s="217" t="s">
        <v>215</v>
      </c>
      <c r="L835" s="46"/>
      <c r="M835" s="222" t="s">
        <v>19</v>
      </c>
      <c r="N835" s="223" t="s">
        <v>45</v>
      </c>
      <c r="O835" s="86"/>
      <c r="P835" s="224">
        <f>O835*H835</f>
        <v>0</v>
      </c>
      <c r="Q835" s="224">
        <v>1.06277</v>
      </c>
      <c r="R835" s="224">
        <f>Q835*H835</f>
        <v>0.019129859999999999</v>
      </c>
      <c r="S835" s="224">
        <v>0</v>
      </c>
      <c r="T835" s="225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26" t="s">
        <v>178</v>
      </c>
      <c r="AT835" s="226" t="s">
        <v>174</v>
      </c>
      <c r="AU835" s="226" t="s">
        <v>84</v>
      </c>
      <c r="AY835" s="19" t="s">
        <v>171</v>
      </c>
      <c r="BE835" s="227">
        <f>IF(N835="základní",J835,0)</f>
        <v>0</v>
      </c>
      <c r="BF835" s="227">
        <f>IF(N835="snížená",J835,0)</f>
        <v>0</v>
      </c>
      <c r="BG835" s="227">
        <f>IF(N835="zákl. přenesená",J835,0)</f>
        <v>0</v>
      </c>
      <c r="BH835" s="227">
        <f>IF(N835="sníž. přenesená",J835,0)</f>
        <v>0</v>
      </c>
      <c r="BI835" s="227">
        <f>IF(N835="nulová",J835,0)</f>
        <v>0</v>
      </c>
      <c r="BJ835" s="19" t="s">
        <v>82</v>
      </c>
      <c r="BK835" s="227">
        <f>ROUND(I835*H835,2)</f>
        <v>0</v>
      </c>
      <c r="BL835" s="19" t="s">
        <v>178</v>
      </c>
      <c r="BM835" s="226" t="s">
        <v>1282</v>
      </c>
    </row>
    <row r="836" s="2" customFormat="1">
      <c r="A836" s="40"/>
      <c r="B836" s="41"/>
      <c r="C836" s="42"/>
      <c r="D836" s="228" t="s">
        <v>180</v>
      </c>
      <c r="E836" s="42"/>
      <c r="F836" s="229" t="s">
        <v>1283</v>
      </c>
      <c r="G836" s="42"/>
      <c r="H836" s="42"/>
      <c r="I836" s="230"/>
      <c r="J836" s="42"/>
      <c r="K836" s="42"/>
      <c r="L836" s="46"/>
      <c r="M836" s="231"/>
      <c r="N836" s="232"/>
      <c r="O836" s="86"/>
      <c r="P836" s="86"/>
      <c r="Q836" s="86"/>
      <c r="R836" s="86"/>
      <c r="S836" s="86"/>
      <c r="T836" s="87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9" t="s">
        <v>180</v>
      </c>
      <c r="AU836" s="19" t="s">
        <v>84</v>
      </c>
    </row>
    <row r="837" s="2" customFormat="1">
      <c r="A837" s="40"/>
      <c r="B837" s="41"/>
      <c r="C837" s="42"/>
      <c r="D837" s="265" t="s">
        <v>218</v>
      </c>
      <c r="E837" s="42"/>
      <c r="F837" s="266" t="s">
        <v>1284</v>
      </c>
      <c r="G837" s="42"/>
      <c r="H837" s="42"/>
      <c r="I837" s="230"/>
      <c r="J837" s="42"/>
      <c r="K837" s="42"/>
      <c r="L837" s="46"/>
      <c r="M837" s="231"/>
      <c r="N837" s="232"/>
      <c r="O837" s="86"/>
      <c r="P837" s="86"/>
      <c r="Q837" s="86"/>
      <c r="R837" s="86"/>
      <c r="S837" s="86"/>
      <c r="T837" s="87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218</v>
      </c>
      <c r="AU837" s="19" t="s">
        <v>84</v>
      </c>
    </row>
    <row r="838" s="14" customFormat="1">
      <c r="A838" s="14"/>
      <c r="B838" s="243"/>
      <c r="C838" s="244"/>
      <c r="D838" s="228" t="s">
        <v>181</v>
      </c>
      <c r="E838" s="245" t="s">
        <v>19</v>
      </c>
      <c r="F838" s="246" t="s">
        <v>1285</v>
      </c>
      <c r="G838" s="244"/>
      <c r="H838" s="247">
        <v>0.017999999999999999</v>
      </c>
      <c r="I838" s="248"/>
      <c r="J838" s="244"/>
      <c r="K838" s="244"/>
      <c r="L838" s="249"/>
      <c r="M838" s="250"/>
      <c r="N838" s="251"/>
      <c r="O838" s="251"/>
      <c r="P838" s="251"/>
      <c r="Q838" s="251"/>
      <c r="R838" s="251"/>
      <c r="S838" s="251"/>
      <c r="T838" s="252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3" t="s">
        <v>181</v>
      </c>
      <c r="AU838" s="253" t="s">
        <v>84</v>
      </c>
      <c r="AV838" s="14" t="s">
        <v>84</v>
      </c>
      <c r="AW838" s="14" t="s">
        <v>35</v>
      </c>
      <c r="AX838" s="14" t="s">
        <v>82</v>
      </c>
      <c r="AY838" s="253" t="s">
        <v>171</v>
      </c>
    </row>
    <row r="839" s="2" customFormat="1" ht="16.5" customHeight="1">
      <c r="A839" s="40"/>
      <c r="B839" s="41"/>
      <c r="C839" s="215" t="s">
        <v>909</v>
      </c>
      <c r="D839" s="215" t="s">
        <v>174</v>
      </c>
      <c r="E839" s="216" t="s">
        <v>1286</v>
      </c>
      <c r="F839" s="217" t="s">
        <v>1287</v>
      </c>
      <c r="G839" s="218" t="s">
        <v>177</v>
      </c>
      <c r="H839" s="219">
        <v>1462.5699999999999</v>
      </c>
      <c r="I839" s="220"/>
      <c r="J839" s="221">
        <f>ROUND(I839*H839,2)</f>
        <v>0</v>
      </c>
      <c r="K839" s="217" t="s">
        <v>215</v>
      </c>
      <c r="L839" s="46"/>
      <c r="M839" s="222" t="s">
        <v>19</v>
      </c>
      <c r="N839" s="223" t="s">
        <v>45</v>
      </c>
      <c r="O839" s="86"/>
      <c r="P839" s="224">
        <f>O839*H839</f>
        <v>0</v>
      </c>
      <c r="Q839" s="224">
        <v>0.00013200000000000001</v>
      </c>
      <c r="R839" s="224">
        <f>Q839*H839</f>
        <v>0.19305923999999999</v>
      </c>
      <c r="S839" s="224">
        <v>0</v>
      </c>
      <c r="T839" s="225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26" t="s">
        <v>178</v>
      </c>
      <c r="AT839" s="226" t="s">
        <v>174</v>
      </c>
      <c r="AU839" s="226" t="s">
        <v>84</v>
      </c>
      <c r="AY839" s="19" t="s">
        <v>171</v>
      </c>
      <c r="BE839" s="227">
        <f>IF(N839="základní",J839,0)</f>
        <v>0</v>
      </c>
      <c r="BF839" s="227">
        <f>IF(N839="snížená",J839,0)</f>
        <v>0</v>
      </c>
      <c r="BG839" s="227">
        <f>IF(N839="zákl. přenesená",J839,0)</f>
        <v>0</v>
      </c>
      <c r="BH839" s="227">
        <f>IF(N839="sníž. přenesená",J839,0)</f>
        <v>0</v>
      </c>
      <c r="BI839" s="227">
        <f>IF(N839="nulová",J839,0)</f>
        <v>0</v>
      </c>
      <c r="BJ839" s="19" t="s">
        <v>82</v>
      </c>
      <c r="BK839" s="227">
        <f>ROUND(I839*H839,2)</f>
        <v>0</v>
      </c>
      <c r="BL839" s="19" t="s">
        <v>178</v>
      </c>
      <c r="BM839" s="226" t="s">
        <v>1288</v>
      </c>
    </row>
    <row r="840" s="2" customFormat="1">
      <c r="A840" s="40"/>
      <c r="B840" s="41"/>
      <c r="C840" s="42"/>
      <c r="D840" s="228" t="s">
        <v>180</v>
      </c>
      <c r="E840" s="42"/>
      <c r="F840" s="229" t="s">
        <v>1289</v>
      </c>
      <c r="G840" s="42"/>
      <c r="H840" s="42"/>
      <c r="I840" s="230"/>
      <c r="J840" s="42"/>
      <c r="K840" s="42"/>
      <c r="L840" s="46"/>
      <c r="M840" s="231"/>
      <c r="N840" s="232"/>
      <c r="O840" s="86"/>
      <c r="P840" s="86"/>
      <c r="Q840" s="86"/>
      <c r="R840" s="86"/>
      <c r="S840" s="86"/>
      <c r="T840" s="87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T840" s="19" t="s">
        <v>180</v>
      </c>
      <c r="AU840" s="19" t="s">
        <v>84</v>
      </c>
    </row>
    <row r="841" s="2" customFormat="1">
      <c r="A841" s="40"/>
      <c r="B841" s="41"/>
      <c r="C841" s="42"/>
      <c r="D841" s="265" t="s">
        <v>218</v>
      </c>
      <c r="E841" s="42"/>
      <c r="F841" s="266" t="s">
        <v>1290</v>
      </c>
      <c r="G841" s="42"/>
      <c r="H841" s="42"/>
      <c r="I841" s="230"/>
      <c r="J841" s="42"/>
      <c r="K841" s="42"/>
      <c r="L841" s="46"/>
      <c r="M841" s="231"/>
      <c r="N841" s="232"/>
      <c r="O841" s="86"/>
      <c r="P841" s="86"/>
      <c r="Q841" s="86"/>
      <c r="R841" s="86"/>
      <c r="S841" s="86"/>
      <c r="T841" s="87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218</v>
      </c>
      <c r="AU841" s="19" t="s">
        <v>84</v>
      </c>
    </row>
    <row r="842" s="2" customFormat="1" ht="16.5" customHeight="1">
      <c r="A842" s="40"/>
      <c r="B842" s="41"/>
      <c r="C842" s="215" t="s">
        <v>1291</v>
      </c>
      <c r="D842" s="215" t="s">
        <v>174</v>
      </c>
      <c r="E842" s="216" t="s">
        <v>1292</v>
      </c>
      <c r="F842" s="217" t="s">
        <v>1293</v>
      </c>
      <c r="G842" s="218" t="s">
        <v>177</v>
      </c>
      <c r="H842" s="219">
        <v>1466.5699999999999</v>
      </c>
      <c r="I842" s="220"/>
      <c r="J842" s="221">
        <f>ROUND(I842*H842,2)</f>
        <v>0</v>
      </c>
      <c r="K842" s="217" t="s">
        <v>215</v>
      </c>
      <c r="L842" s="46"/>
      <c r="M842" s="222" t="s">
        <v>19</v>
      </c>
      <c r="N842" s="223" t="s">
        <v>45</v>
      </c>
      <c r="O842" s="86"/>
      <c r="P842" s="224">
        <f>O842*H842</f>
        <v>0</v>
      </c>
      <c r="Q842" s="224">
        <v>1.44E-06</v>
      </c>
      <c r="R842" s="224">
        <f>Q842*H842</f>
        <v>0.0021118608</v>
      </c>
      <c r="S842" s="224">
        <v>0</v>
      </c>
      <c r="T842" s="225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26" t="s">
        <v>178</v>
      </c>
      <c r="AT842" s="226" t="s">
        <v>174</v>
      </c>
      <c r="AU842" s="226" t="s">
        <v>84</v>
      </c>
      <c r="AY842" s="19" t="s">
        <v>171</v>
      </c>
      <c r="BE842" s="227">
        <f>IF(N842="základní",J842,0)</f>
        <v>0</v>
      </c>
      <c r="BF842" s="227">
        <f>IF(N842="snížená",J842,0)</f>
        <v>0</v>
      </c>
      <c r="BG842" s="227">
        <f>IF(N842="zákl. přenesená",J842,0)</f>
        <v>0</v>
      </c>
      <c r="BH842" s="227">
        <f>IF(N842="sníž. přenesená",J842,0)</f>
        <v>0</v>
      </c>
      <c r="BI842" s="227">
        <f>IF(N842="nulová",J842,0)</f>
        <v>0</v>
      </c>
      <c r="BJ842" s="19" t="s">
        <v>82</v>
      </c>
      <c r="BK842" s="227">
        <f>ROUND(I842*H842,2)</f>
        <v>0</v>
      </c>
      <c r="BL842" s="19" t="s">
        <v>178</v>
      </c>
      <c r="BM842" s="226" t="s">
        <v>1294</v>
      </c>
    </row>
    <row r="843" s="2" customFormat="1">
      <c r="A843" s="40"/>
      <c r="B843" s="41"/>
      <c r="C843" s="42"/>
      <c r="D843" s="228" t="s">
        <v>180</v>
      </c>
      <c r="E843" s="42"/>
      <c r="F843" s="229" t="s">
        <v>1295</v>
      </c>
      <c r="G843" s="42"/>
      <c r="H843" s="42"/>
      <c r="I843" s="230"/>
      <c r="J843" s="42"/>
      <c r="K843" s="42"/>
      <c r="L843" s="46"/>
      <c r="M843" s="231"/>
      <c r="N843" s="232"/>
      <c r="O843" s="86"/>
      <c r="P843" s="86"/>
      <c r="Q843" s="86"/>
      <c r="R843" s="86"/>
      <c r="S843" s="86"/>
      <c r="T843" s="87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T843" s="19" t="s">
        <v>180</v>
      </c>
      <c r="AU843" s="19" t="s">
        <v>84</v>
      </c>
    </row>
    <row r="844" s="2" customFormat="1">
      <c r="A844" s="40"/>
      <c r="B844" s="41"/>
      <c r="C844" s="42"/>
      <c r="D844" s="265" t="s">
        <v>218</v>
      </c>
      <c r="E844" s="42"/>
      <c r="F844" s="266" t="s">
        <v>1296</v>
      </c>
      <c r="G844" s="42"/>
      <c r="H844" s="42"/>
      <c r="I844" s="230"/>
      <c r="J844" s="42"/>
      <c r="K844" s="42"/>
      <c r="L844" s="46"/>
      <c r="M844" s="231"/>
      <c r="N844" s="232"/>
      <c r="O844" s="86"/>
      <c r="P844" s="86"/>
      <c r="Q844" s="86"/>
      <c r="R844" s="86"/>
      <c r="S844" s="86"/>
      <c r="T844" s="87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218</v>
      </c>
      <c r="AU844" s="19" t="s">
        <v>84</v>
      </c>
    </row>
    <row r="845" s="14" customFormat="1">
      <c r="A845" s="14"/>
      <c r="B845" s="243"/>
      <c r="C845" s="244"/>
      <c r="D845" s="228" t="s">
        <v>181</v>
      </c>
      <c r="E845" s="245" t="s">
        <v>19</v>
      </c>
      <c r="F845" s="246" t="s">
        <v>1297</v>
      </c>
      <c r="G845" s="244"/>
      <c r="H845" s="247">
        <v>1462.5699999999999</v>
      </c>
      <c r="I845" s="248"/>
      <c r="J845" s="244"/>
      <c r="K845" s="244"/>
      <c r="L845" s="249"/>
      <c r="M845" s="250"/>
      <c r="N845" s="251"/>
      <c r="O845" s="251"/>
      <c r="P845" s="251"/>
      <c r="Q845" s="251"/>
      <c r="R845" s="251"/>
      <c r="S845" s="251"/>
      <c r="T845" s="252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3" t="s">
        <v>181</v>
      </c>
      <c r="AU845" s="253" t="s">
        <v>84</v>
      </c>
      <c r="AV845" s="14" t="s">
        <v>84</v>
      </c>
      <c r="AW845" s="14" t="s">
        <v>35</v>
      </c>
      <c r="AX845" s="14" t="s">
        <v>74</v>
      </c>
      <c r="AY845" s="253" t="s">
        <v>171</v>
      </c>
    </row>
    <row r="846" s="14" customFormat="1">
      <c r="A846" s="14"/>
      <c r="B846" s="243"/>
      <c r="C846" s="244"/>
      <c r="D846" s="228" t="s">
        <v>181</v>
      </c>
      <c r="E846" s="245" t="s">
        <v>19</v>
      </c>
      <c r="F846" s="246" t="s">
        <v>178</v>
      </c>
      <c r="G846" s="244"/>
      <c r="H846" s="247">
        <v>4</v>
      </c>
      <c r="I846" s="248"/>
      <c r="J846" s="244"/>
      <c r="K846" s="244"/>
      <c r="L846" s="249"/>
      <c r="M846" s="250"/>
      <c r="N846" s="251"/>
      <c r="O846" s="251"/>
      <c r="P846" s="251"/>
      <c r="Q846" s="251"/>
      <c r="R846" s="251"/>
      <c r="S846" s="251"/>
      <c r="T846" s="252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3" t="s">
        <v>181</v>
      </c>
      <c r="AU846" s="253" t="s">
        <v>84</v>
      </c>
      <c r="AV846" s="14" t="s">
        <v>84</v>
      </c>
      <c r="AW846" s="14" t="s">
        <v>35</v>
      </c>
      <c r="AX846" s="14" t="s">
        <v>74</v>
      </c>
      <c r="AY846" s="253" t="s">
        <v>171</v>
      </c>
    </row>
    <row r="847" s="15" customFormat="1">
      <c r="A847" s="15"/>
      <c r="B847" s="254"/>
      <c r="C847" s="255"/>
      <c r="D847" s="228" t="s">
        <v>181</v>
      </c>
      <c r="E847" s="256" t="s">
        <v>19</v>
      </c>
      <c r="F847" s="257" t="s">
        <v>184</v>
      </c>
      <c r="G847" s="255"/>
      <c r="H847" s="258">
        <v>1466.5699999999999</v>
      </c>
      <c r="I847" s="259"/>
      <c r="J847" s="255"/>
      <c r="K847" s="255"/>
      <c r="L847" s="260"/>
      <c r="M847" s="261"/>
      <c r="N847" s="262"/>
      <c r="O847" s="262"/>
      <c r="P847" s="262"/>
      <c r="Q847" s="262"/>
      <c r="R847" s="262"/>
      <c r="S847" s="262"/>
      <c r="T847" s="263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64" t="s">
        <v>181</v>
      </c>
      <c r="AU847" s="264" t="s">
        <v>84</v>
      </c>
      <c r="AV847" s="15" t="s">
        <v>178</v>
      </c>
      <c r="AW847" s="15" t="s">
        <v>35</v>
      </c>
      <c r="AX847" s="15" t="s">
        <v>82</v>
      </c>
      <c r="AY847" s="264" t="s">
        <v>171</v>
      </c>
    </row>
    <row r="848" s="2" customFormat="1" ht="21.75" customHeight="1">
      <c r="A848" s="40"/>
      <c r="B848" s="41"/>
      <c r="C848" s="215" t="s">
        <v>914</v>
      </c>
      <c r="D848" s="215" t="s">
        <v>174</v>
      </c>
      <c r="E848" s="216" t="s">
        <v>1298</v>
      </c>
      <c r="F848" s="217" t="s">
        <v>1299</v>
      </c>
      <c r="G848" s="218" t="s">
        <v>177</v>
      </c>
      <c r="H848" s="219">
        <v>8.25</v>
      </c>
      <c r="I848" s="220"/>
      <c r="J848" s="221">
        <f>ROUND(I848*H848,2)</f>
        <v>0</v>
      </c>
      <c r="K848" s="217" t="s">
        <v>215</v>
      </c>
      <c r="L848" s="46"/>
      <c r="M848" s="222" t="s">
        <v>19</v>
      </c>
      <c r="N848" s="223" t="s">
        <v>45</v>
      </c>
      <c r="O848" s="86"/>
      <c r="P848" s="224">
        <f>O848*H848</f>
        <v>0</v>
      </c>
      <c r="Q848" s="224">
        <v>0.0011999999999999999</v>
      </c>
      <c r="R848" s="224">
        <f>Q848*H848</f>
        <v>0.0098999999999999991</v>
      </c>
      <c r="S848" s="224">
        <v>0</v>
      </c>
      <c r="T848" s="225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26" t="s">
        <v>178</v>
      </c>
      <c r="AT848" s="226" t="s">
        <v>174</v>
      </c>
      <c r="AU848" s="226" t="s">
        <v>84</v>
      </c>
      <c r="AY848" s="19" t="s">
        <v>171</v>
      </c>
      <c r="BE848" s="227">
        <f>IF(N848="základní",J848,0)</f>
        <v>0</v>
      </c>
      <c r="BF848" s="227">
        <f>IF(N848="snížená",J848,0)</f>
        <v>0</v>
      </c>
      <c r="BG848" s="227">
        <f>IF(N848="zákl. přenesená",J848,0)</f>
        <v>0</v>
      </c>
      <c r="BH848" s="227">
        <f>IF(N848="sníž. přenesená",J848,0)</f>
        <v>0</v>
      </c>
      <c r="BI848" s="227">
        <f>IF(N848="nulová",J848,0)</f>
        <v>0</v>
      </c>
      <c r="BJ848" s="19" t="s">
        <v>82</v>
      </c>
      <c r="BK848" s="227">
        <f>ROUND(I848*H848,2)</f>
        <v>0</v>
      </c>
      <c r="BL848" s="19" t="s">
        <v>178</v>
      </c>
      <c r="BM848" s="226" t="s">
        <v>1300</v>
      </c>
    </row>
    <row r="849" s="2" customFormat="1">
      <c r="A849" s="40"/>
      <c r="B849" s="41"/>
      <c r="C849" s="42"/>
      <c r="D849" s="228" t="s">
        <v>180</v>
      </c>
      <c r="E849" s="42"/>
      <c r="F849" s="229" t="s">
        <v>1301</v>
      </c>
      <c r="G849" s="42"/>
      <c r="H849" s="42"/>
      <c r="I849" s="230"/>
      <c r="J849" s="42"/>
      <c r="K849" s="42"/>
      <c r="L849" s="46"/>
      <c r="M849" s="231"/>
      <c r="N849" s="232"/>
      <c r="O849" s="86"/>
      <c r="P849" s="86"/>
      <c r="Q849" s="86"/>
      <c r="R849" s="86"/>
      <c r="S849" s="86"/>
      <c r="T849" s="87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T849" s="19" t="s">
        <v>180</v>
      </c>
      <c r="AU849" s="19" t="s">
        <v>84</v>
      </c>
    </row>
    <row r="850" s="2" customFormat="1">
      <c r="A850" s="40"/>
      <c r="B850" s="41"/>
      <c r="C850" s="42"/>
      <c r="D850" s="265" t="s">
        <v>218</v>
      </c>
      <c r="E850" s="42"/>
      <c r="F850" s="266" t="s">
        <v>1302</v>
      </c>
      <c r="G850" s="42"/>
      <c r="H850" s="42"/>
      <c r="I850" s="230"/>
      <c r="J850" s="42"/>
      <c r="K850" s="42"/>
      <c r="L850" s="46"/>
      <c r="M850" s="231"/>
      <c r="N850" s="232"/>
      <c r="O850" s="86"/>
      <c r="P850" s="86"/>
      <c r="Q850" s="86"/>
      <c r="R850" s="86"/>
      <c r="S850" s="86"/>
      <c r="T850" s="87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T850" s="19" t="s">
        <v>218</v>
      </c>
      <c r="AU850" s="19" t="s">
        <v>84</v>
      </c>
    </row>
    <row r="851" s="14" customFormat="1">
      <c r="A851" s="14"/>
      <c r="B851" s="243"/>
      <c r="C851" s="244"/>
      <c r="D851" s="228" t="s">
        <v>181</v>
      </c>
      <c r="E851" s="245" t="s">
        <v>19</v>
      </c>
      <c r="F851" s="246" t="s">
        <v>1303</v>
      </c>
      <c r="G851" s="244"/>
      <c r="H851" s="247">
        <v>8.25</v>
      </c>
      <c r="I851" s="248"/>
      <c r="J851" s="244"/>
      <c r="K851" s="244"/>
      <c r="L851" s="249"/>
      <c r="M851" s="250"/>
      <c r="N851" s="251"/>
      <c r="O851" s="251"/>
      <c r="P851" s="251"/>
      <c r="Q851" s="251"/>
      <c r="R851" s="251"/>
      <c r="S851" s="251"/>
      <c r="T851" s="252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3" t="s">
        <v>181</v>
      </c>
      <c r="AU851" s="253" t="s">
        <v>84</v>
      </c>
      <c r="AV851" s="14" t="s">
        <v>84</v>
      </c>
      <c r="AW851" s="14" t="s">
        <v>35</v>
      </c>
      <c r="AX851" s="14" t="s">
        <v>82</v>
      </c>
      <c r="AY851" s="253" t="s">
        <v>171</v>
      </c>
    </row>
    <row r="852" s="2" customFormat="1" ht="16.5" customHeight="1">
      <c r="A852" s="40"/>
      <c r="B852" s="41"/>
      <c r="C852" s="283" t="s">
        <v>1304</v>
      </c>
      <c r="D852" s="283" t="s">
        <v>467</v>
      </c>
      <c r="E852" s="284" t="s">
        <v>1305</v>
      </c>
      <c r="F852" s="285" t="s">
        <v>1306</v>
      </c>
      <c r="G852" s="286" t="s">
        <v>177</v>
      </c>
      <c r="H852" s="287">
        <v>8.4149999999999991</v>
      </c>
      <c r="I852" s="288"/>
      <c r="J852" s="289">
        <f>ROUND(I852*H852,2)</f>
        <v>0</v>
      </c>
      <c r="K852" s="285" t="s">
        <v>215</v>
      </c>
      <c r="L852" s="290"/>
      <c r="M852" s="291" t="s">
        <v>19</v>
      </c>
      <c r="N852" s="292" t="s">
        <v>45</v>
      </c>
      <c r="O852" s="86"/>
      <c r="P852" s="224">
        <f>O852*H852</f>
        <v>0</v>
      </c>
      <c r="Q852" s="224">
        <v>0.114</v>
      </c>
      <c r="R852" s="224">
        <f>Q852*H852</f>
        <v>0.95930999999999988</v>
      </c>
      <c r="S852" s="224">
        <v>0</v>
      </c>
      <c r="T852" s="225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26" t="s">
        <v>208</v>
      </c>
      <c r="AT852" s="226" t="s">
        <v>467</v>
      </c>
      <c r="AU852" s="226" t="s">
        <v>84</v>
      </c>
      <c r="AY852" s="19" t="s">
        <v>171</v>
      </c>
      <c r="BE852" s="227">
        <f>IF(N852="základní",J852,0)</f>
        <v>0</v>
      </c>
      <c r="BF852" s="227">
        <f>IF(N852="snížená",J852,0)</f>
        <v>0</v>
      </c>
      <c r="BG852" s="227">
        <f>IF(N852="zákl. přenesená",J852,0)</f>
        <v>0</v>
      </c>
      <c r="BH852" s="227">
        <f>IF(N852="sníž. přenesená",J852,0)</f>
        <v>0</v>
      </c>
      <c r="BI852" s="227">
        <f>IF(N852="nulová",J852,0)</f>
        <v>0</v>
      </c>
      <c r="BJ852" s="19" t="s">
        <v>82</v>
      </c>
      <c r="BK852" s="227">
        <f>ROUND(I852*H852,2)</f>
        <v>0</v>
      </c>
      <c r="BL852" s="19" t="s">
        <v>178</v>
      </c>
      <c r="BM852" s="226" t="s">
        <v>1307</v>
      </c>
    </row>
    <row r="853" s="2" customFormat="1">
      <c r="A853" s="40"/>
      <c r="B853" s="41"/>
      <c r="C853" s="42"/>
      <c r="D853" s="228" t="s">
        <v>180</v>
      </c>
      <c r="E853" s="42"/>
      <c r="F853" s="229" t="s">
        <v>1306</v>
      </c>
      <c r="G853" s="42"/>
      <c r="H853" s="42"/>
      <c r="I853" s="230"/>
      <c r="J853" s="42"/>
      <c r="K853" s="42"/>
      <c r="L853" s="46"/>
      <c r="M853" s="231"/>
      <c r="N853" s="232"/>
      <c r="O853" s="86"/>
      <c r="P853" s="86"/>
      <c r="Q853" s="86"/>
      <c r="R853" s="86"/>
      <c r="S853" s="86"/>
      <c r="T853" s="87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T853" s="19" t="s">
        <v>180</v>
      </c>
      <c r="AU853" s="19" t="s">
        <v>84</v>
      </c>
    </row>
    <row r="854" s="14" customFormat="1">
      <c r="A854" s="14"/>
      <c r="B854" s="243"/>
      <c r="C854" s="244"/>
      <c r="D854" s="228" t="s">
        <v>181</v>
      </c>
      <c r="E854" s="244"/>
      <c r="F854" s="246" t="s">
        <v>1308</v>
      </c>
      <c r="G854" s="244"/>
      <c r="H854" s="247">
        <v>8.4149999999999991</v>
      </c>
      <c r="I854" s="248"/>
      <c r="J854" s="244"/>
      <c r="K854" s="244"/>
      <c r="L854" s="249"/>
      <c r="M854" s="250"/>
      <c r="N854" s="251"/>
      <c r="O854" s="251"/>
      <c r="P854" s="251"/>
      <c r="Q854" s="251"/>
      <c r="R854" s="251"/>
      <c r="S854" s="251"/>
      <c r="T854" s="252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3" t="s">
        <v>181</v>
      </c>
      <c r="AU854" s="253" t="s">
        <v>84</v>
      </c>
      <c r="AV854" s="14" t="s">
        <v>84</v>
      </c>
      <c r="AW854" s="14" t="s">
        <v>4</v>
      </c>
      <c r="AX854" s="14" t="s">
        <v>82</v>
      </c>
      <c r="AY854" s="253" t="s">
        <v>171</v>
      </c>
    </row>
    <row r="855" s="12" customFormat="1" ht="22.8" customHeight="1">
      <c r="A855" s="12"/>
      <c r="B855" s="199"/>
      <c r="C855" s="200"/>
      <c r="D855" s="201" t="s">
        <v>73</v>
      </c>
      <c r="E855" s="213" t="s">
        <v>172</v>
      </c>
      <c r="F855" s="213" t="s">
        <v>173</v>
      </c>
      <c r="G855" s="200"/>
      <c r="H855" s="200"/>
      <c r="I855" s="203"/>
      <c r="J855" s="214">
        <f>BK855</f>
        <v>0</v>
      </c>
      <c r="K855" s="200"/>
      <c r="L855" s="205"/>
      <c r="M855" s="206"/>
      <c r="N855" s="207"/>
      <c r="O855" s="207"/>
      <c r="P855" s="208">
        <f>SUM(P856:P948)</f>
        <v>0</v>
      </c>
      <c r="Q855" s="207"/>
      <c r="R855" s="208">
        <f>SUM(R856:R948)</f>
        <v>0.30139129999999997</v>
      </c>
      <c r="S855" s="207"/>
      <c r="T855" s="209">
        <f>SUM(T856:T948)</f>
        <v>43.847445</v>
      </c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R855" s="210" t="s">
        <v>82</v>
      </c>
      <c r="AT855" s="211" t="s">
        <v>73</v>
      </c>
      <c r="AU855" s="211" t="s">
        <v>82</v>
      </c>
      <c r="AY855" s="210" t="s">
        <v>171</v>
      </c>
      <c r="BK855" s="212">
        <f>SUM(BK856:BK948)</f>
        <v>0</v>
      </c>
    </row>
    <row r="856" s="2" customFormat="1" ht="16.5" customHeight="1">
      <c r="A856" s="40"/>
      <c r="B856" s="41"/>
      <c r="C856" s="215" t="s">
        <v>920</v>
      </c>
      <c r="D856" s="215" t="s">
        <v>174</v>
      </c>
      <c r="E856" s="216" t="s">
        <v>1309</v>
      </c>
      <c r="F856" s="217" t="s">
        <v>1310</v>
      </c>
      <c r="G856" s="218" t="s">
        <v>206</v>
      </c>
      <c r="H856" s="219">
        <v>1</v>
      </c>
      <c r="I856" s="220"/>
      <c r="J856" s="221">
        <f>ROUND(I856*H856,2)</f>
        <v>0</v>
      </c>
      <c r="K856" s="217" t="s">
        <v>19</v>
      </c>
      <c r="L856" s="46"/>
      <c r="M856" s="222" t="s">
        <v>19</v>
      </c>
      <c r="N856" s="223" t="s">
        <v>45</v>
      </c>
      <c r="O856" s="86"/>
      <c r="P856" s="224">
        <f>O856*H856</f>
        <v>0</v>
      </c>
      <c r="Q856" s="224">
        <v>0</v>
      </c>
      <c r="R856" s="224">
        <f>Q856*H856</f>
        <v>0</v>
      </c>
      <c r="S856" s="224">
        <v>0</v>
      </c>
      <c r="T856" s="225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26" t="s">
        <v>178</v>
      </c>
      <c r="AT856" s="226" t="s">
        <v>174</v>
      </c>
      <c r="AU856" s="226" t="s">
        <v>84</v>
      </c>
      <c r="AY856" s="19" t="s">
        <v>171</v>
      </c>
      <c r="BE856" s="227">
        <f>IF(N856="základní",J856,0)</f>
        <v>0</v>
      </c>
      <c r="BF856" s="227">
        <f>IF(N856="snížená",J856,0)</f>
        <v>0</v>
      </c>
      <c r="BG856" s="227">
        <f>IF(N856="zákl. přenesená",J856,0)</f>
        <v>0</v>
      </c>
      <c r="BH856" s="227">
        <f>IF(N856="sníž. přenesená",J856,0)</f>
        <v>0</v>
      </c>
      <c r="BI856" s="227">
        <f>IF(N856="nulová",J856,0)</f>
        <v>0</v>
      </c>
      <c r="BJ856" s="19" t="s">
        <v>82</v>
      </c>
      <c r="BK856" s="227">
        <f>ROUND(I856*H856,2)</f>
        <v>0</v>
      </c>
      <c r="BL856" s="19" t="s">
        <v>178</v>
      </c>
      <c r="BM856" s="226" t="s">
        <v>1311</v>
      </c>
    </row>
    <row r="857" s="2" customFormat="1">
      <c r="A857" s="40"/>
      <c r="B857" s="41"/>
      <c r="C857" s="42"/>
      <c r="D857" s="228" t="s">
        <v>180</v>
      </c>
      <c r="E857" s="42"/>
      <c r="F857" s="229" t="s">
        <v>1310</v>
      </c>
      <c r="G857" s="42"/>
      <c r="H857" s="42"/>
      <c r="I857" s="230"/>
      <c r="J857" s="42"/>
      <c r="K857" s="42"/>
      <c r="L857" s="46"/>
      <c r="M857" s="231"/>
      <c r="N857" s="232"/>
      <c r="O857" s="86"/>
      <c r="P857" s="86"/>
      <c r="Q857" s="86"/>
      <c r="R857" s="86"/>
      <c r="S857" s="86"/>
      <c r="T857" s="87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T857" s="19" t="s">
        <v>180</v>
      </c>
      <c r="AU857" s="19" t="s">
        <v>84</v>
      </c>
    </row>
    <row r="858" s="2" customFormat="1">
      <c r="A858" s="40"/>
      <c r="B858" s="41"/>
      <c r="C858" s="42"/>
      <c r="D858" s="228" t="s">
        <v>478</v>
      </c>
      <c r="E858" s="42"/>
      <c r="F858" s="278" t="s">
        <v>1312</v>
      </c>
      <c r="G858" s="42"/>
      <c r="H858" s="42"/>
      <c r="I858" s="230"/>
      <c r="J858" s="42"/>
      <c r="K858" s="42"/>
      <c r="L858" s="46"/>
      <c r="M858" s="231"/>
      <c r="N858" s="232"/>
      <c r="O858" s="86"/>
      <c r="P858" s="86"/>
      <c r="Q858" s="86"/>
      <c r="R858" s="86"/>
      <c r="S858" s="86"/>
      <c r="T858" s="87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T858" s="19" t="s">
        <v>478</v>
      </c>
      <c r="AU858" s="19" t="s">
        <v>84</v>
      </c>
    </row>
    <row r="859" s="2" customFormat="1" ht="16.5" customHeight="1">
      <c r="A859" s="40"/>
      <c r="B859" s="41"/>
      <c r="C859" s="215" t="s">
        <v>1313</v>
      </c>
      <c r="D859" s="215" t="s">
        <v>174</v>
      </c>
      <c r="E859" s="216" t="s">
        <v>1314</v>
      </c>
      <c r="F859" s="217" t="s">
        <v>1315</v>
      </c>
      <c r="G859" s="218" t="s">
        <v>206</v>
      </c>
      <c r="H859" s="219">
        <v>1</v>
      </c>
      <c r="I859" s="220"/>
      <c r="J859" s="221">
        <f>ROUND(I859*H859,2)</f>
        <v>0</v>
      </c>
      <c r="K859" s="217" t="s">
        <v>19</v>
      </c>
      <c r="L859" s="46"/>
      <c r="M859" s="222" t="s">
        <v>19</v>
      </c>
      <c r="N859" s="223" t="s">
        <v>45</v>
      </c>
      <c r="O859" s="86"/>
      <c r="P859" s="224">
        <f>O859*H859</f>
        <v>0</v>
      </c>
      <c r="Q859" s="224">
        <v>0</v>
      </c>
      <c r="R859" s="224">
        <f>Q859*H859</f>
        <v>0</v>
      </c>
      <c r="S859" s="224">
        <v>0</v>
      </c>
      <c r="T859" s="225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26" t="s">
        <v>178</v>
      </c>
      <c r="AT859" s="226" t="s">
        <v>174</v>
      </c>
      <c r="AU859" s="226" t="s">
        <v>84</v>
      </c>
      <c r="AY859" s="19" t="s">
        <v>171</v>
      </c>
      <c r="BE859" s="227">
        <f>IF(N859="základní",J859,0)</f>
        <v>0</v>
      </c>
      <c r="BF859" s="227">
        <f>IF(N859="snížená",J859,0)</f>
        <v>0</v>
      </c>
      <c r="BG859" s="227">
        <f>IF(N859="zákl. přenesená",J859,0)</f>
        <v>0</v>
      </c>
      <c r="BH859" s="227">
        <f>IF(N859="sníž. přenesená",J859,0)</f>
        <v>0</v>
      </c>
      <c r="BI859" s="227">
        <f>IF(N859="nulová",J859,0)</f>
        <v>0</v>
      </c>
      <c r="BJ859" s="19" t="s">
        <v>82</v>
      </c>
      <c r="BK859" s="227">
        <f>ROUND(I859*H859,2)</f>
        <v>0</v>
      </c>
      <c r="BL859" s="19" t="s">
        <v>178</v>
      </c>
      <c r="BM859" s="226" t="s">
        <v>1316</v>
      </c>
    </row>
    <row r="860" s="2" customFormat="1">
      <c r="A860" s="40"/>
      <c r="B860" s="41"/>
      <c r="C860" s="42"/>
      <c r="D860" s="228" t="s">
        <v>180</v>
      </c>
      <c r="E860" s="42"/>
      <c r="F860" s="229" t="s">
        <v>1315</v>
      </c>
      <c r="G860" s="42"/>
      <c r="H860" s="42"/>
      <c r="I860" s="230"/>
      <c r="J860" s="42"/>
      <c r="K860" s="42"/>
      <c r="L860" s="46"/>
      <c r="M860" s="231"/>
      <c r="N860" s="232"/>
      <c r="O860" s="86"/>
      <c r="P860" s="86"/>
      <c r="Q860" s="86"/>
      <c r="R860" s="86"/>
      <c r="S860" s="86"/>
      <c r="T860" s="87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180</v>
      </c>
      <c r="AU860" s="19" t="s">
        <v>84</v>
      </c>
    </row>
    <row r="861" s="2" customFormat="1">
      <c r="A861" s="40"/>
      <c r="B861" s="41"/>
      <c r="C861" s="42"/>
      <c r="D861" s="228" t="s">
        <v>478</v>
      </c>
      <c r="E861" s="42"/>
      <c r="F861" s="278" t="s">
        <v>1317</v>
      </c>
      <c r="G861" s="42"/>
      <c r="H861" s="42"/>
      <c r="I861" s="230"/>
      <c r="J861" s="42"/>
      <c r="K861" s="42"/>
      <c r="L861" s="46"/>
      <c r="M861" s="231"/>
      <c r="N861" s="232"/>
      <c r="O861" s="86"/>
      <c r="P861" s="86"/>
      <c r="Q861" s="86"/>
      <c r="R861" s="86"/>
      <c r="S861" s="86"/>
      <c r="T861" s="87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478</v>
      </c>
      <c r="AU861" s="19" t="s">
        <v>84</v>
      </c>
    </row>
    <row r="862" s="2" customFormat="1" ht="16.5" customHeight="1">
      <c r="A862" s="40"/>
      <c r="B862" s="41"/>
      <c r="C862" s="215" t="s">
        <v>1318</v>
      </c>
      <c r="D862" s="215" t="s">
        <v>174</v>
      </c>
      <c r="E862" s="216" t="s">
        <v>1319</v>
      </c>
      <c r="F862" s="217" t="s">
        <v>1315</v>
      </c>
      <c r="G862" s="218" t="s">
        <v>206</v>
      </c>
      <c r="H862" s="219">
        <v>1</v>
      </c>
      <c r="I862" s="220"/>
      <c r="J862" s="221">
        <f>ROUND(I862*H862,2)</f>
        <v>0</v>
      </c>
      <c r="K862" s="217" t="s">
        <v>19</v>
      </c>
      <c r="L862" s="46"/>
      <c r="M862" s="222" t="s">
        <v>19</v>
      </c>
      <c r="N862" s="223" t="s">
        <v>45</v>
      </c>
      <c r="O862" s="86"/>
      <c r="P862" s="224">
        <f>O862*H862</f>
        <v>0</v>
      </c>
      <c r="Q862" s="224">
        <v>0</v>
      </c>
      <c r="R862" s="224">
        <f>Q862*H862</f>
        <v>0</v>
      </c>
      <c r="S862" s="224">
        <v>0</v>
      </c>
      <c r="T862" s="225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26" t="s">
        <v>178</v>
      </c>
      <c r="AT862" s="226" t="s">
        <v>174</v>
      </c>
      <c r="AU862" s="226" t="s">
        <v>84</v>
      </c>
      <c r="AY862" s="19" t="s">
        <v>171</v>
      </c>
      <c r="BE862" s="227">
        <f>IF(N862="základní",J862,0)</f>
        <v>0</v>
      </c>
      <c r="BF862" s="227">
        <f>IF(N862="snížená",J862,0)</f>
        <v>0</v>
      </c>
      <c r="BG862" s="227">
        <f>IF(N862="zákl. přenesená",J862,0)</f>
        <v>0</v>
      </c>
      <c r="BH862" s="227">
        <f>IF(N862="sníž. přenesená",J862,0)</f>
        <v>0</v>
      </c>
      <c r="BI862" s="227">
        <f>IF(N862="nulová",J862,0)</f>
        <v>0</v>
      </c>
      <c r="BJ862" s="19" t="s">
        <v>82</v>
      </c>
      <c r="BK862" s="227">
        <f>ROUND(I862*H862,2)</f>
        <v>0</v>
      </c>
      <c r="BL862" s="19" t="s">
        <v>178</v>
      </c>
      <c r="BM862" s="226" t="s">
        <v>1320</v>
      </c>
    </row>
    <row r="863" s="2" customFormat="1">
      <c r="A863" s="40"/>
      <c r="B863" s="41"/>
      <c r="C863" s="42"/>
      <c r="D863" s="228" t="s">
        <v>180</v>
      </c>
      <c r="E863" s="42"/>
      <c r="F863" s="229" t="s">
        <v>1315</v>
      </c>
      <c r="G863" s="42"/>
      <c r="H863" s="42"/>
      <c r="I863" s="230"/>
      <c r="J863" s="42"/>
      <c r="K863" s="42"/>
      <c r="L863" s="46"/>
      <c r="M863" s="231"/>
      <c r="N863" s="232"/>
      <c r="O863" s="86"/>
      <c r="P863" s="86"/>
      <c r="Q863" s="86"/>
      <c r="R863" s="86"/>
      <c r="S863" s="86"/>
      <c r="T863" s="87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9" t="s">
        <v>180</v>
      </c>
      <c r="AU863" s="19" t="s">
        <v>84</v>
      </c>
    </row>
    <row r="864" s="2" customFormat="1">
      <c r="A864" s="40"/>
      <c r="B864" s="41"/>
      <c r="C864" s="42"/>
      <c r="D864" s="228" t="s">
        <v>478</v>
      </c>
      <c r="E864" s="42"/>
      <c r="F864" s="278" t="s">
        <v>1321</v>
      </c>
      <c r="G864" s="42"/>
      <c r="H864" s="42"/>
      <c r="I864" s="230"/>
      <c r="J864" s="42"/>
      <c r="K864" s="42"/>
      <c r="L864" s="46"/>
      <c r="M864" s="231"/>
      <c r="N864" s="232"/>
      <c r="O864" s="86"/>
      <c r="P864" s="86"/>
      <c r="Q864" s="86"/>
      <c r="R864" s="86"/>
      <c r="S864" s="86"/>
      <c r="T864" s="87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T864" s="19" t="s">
        <v>478</v>
      </c>
      <c r="AU864" s="19" t="s">
        <v>84</v>
      </c>
    </row>
    <row r="865" s="2" customFormat="1" ht="16.5" customHeight="1">
      <c r="A865" s="40"/>
      <c r="B865" s="41"/>
      <c r="C865" s="215" t="s">
        <v>1322</v>
      </c>
      <c r="D865" s="215" t="s">
        <v>174</v>
      </c>
      <c r="E865" s="216" t="s">
        <v>1323</v>
      </c>
      <c r="F865" s="217" t="s">
        <v>1324</v>
      </c>
      <c r="G865" s="218" t="s">
        <v>206</v>
      </c>
      <c r="H865" s="219">
        <v>1</v>
      </c>
      <c r="I865" s="220"/>
      <c r="J865" s="221">
        <f>ROUND(I865*H865,2)</f>
        <v>0</v>
      </c>
      <c r="K865" s="217" t="s">
        <v>19</v>
      </c>
      <c r="L865" s="46"/>
      <c r="M865" s="222" t="s">
        <v>19</v>
      </c>
      <c r="N865" s="223" t="s">
        <v>45</v>
      </c>
      <c r="O865" s="86"/>
      <c r="P865" s="224">
        <f>O865*H865</f>
        <v>0</v>
      </c>
      <c r="Q865" s="224">
        <v>0</v>
      </c>
      <c r="R865" s="224">
        <f>Q865*H865</f>
        <v>0</v>
      </c>
      <c r="S865" s="224">
        <v>0</v>
      </c>
      <c r="T865" s="225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26" t="s">
        <v>178</v>
      </c>
      <c r="AT865" s="226" t="s">
        <v>174</v>
      </c>
      <c r="AU865" s="226" t="s">
        <v>84</v>
      </c>
      <c r="AY865" s="19" t="s">
        <v>171</v>
      </c>
      <c r="BE865" s="227">
        <f>IF(N865="základní",J865,0)</f>
        <v>0</v>
      </c>
      <c r="BF865" s="227">
        <f>IF(N865="snížená",J865,0)</f>
        <v>0</v>
      </c>
      <c r="BG865" s="227">
        <f>IF(N865="zákl. přenesená",J865,0)</f>
        <v>0</v>
      </c>
      <c r="BH865" s="227">
        <f>IF(N865="sníž. přenesená",J865,0)</f>
        <v>0</v>
      </c>
      <c r="BI865" s="227">
        <f>IF(N865="nulová",J865,0)</f>
        <v>0</v>
      </c>
      <c r="BJ865" s="19" t="s">
        <v>82</v>
      </c>
      <c r="BK865" s="227">
        <f>ROUND(I865*H865,2)</f>
        <v>0</v>
      </c>
      <c r="BL865" s="19" t="s">
        <v>178</v>
      </c>
      <c r="BM865" s="226" t="s">
        <v>1325</v>
      </c>
    </row>
    <row r="866" s="2" customFormat="1">
      <c r="A866" s="40"/>
      <c r="B866" s="41"/>
      <c r="C866" s="42"/>
      <c r="D866" s="228" t="s">
        <v>180</v>
      </c>
      <c r="E866" s="42"/>
      <c r="F866" s="229" t="s">
        <v>1326</v>
      </c>
      <c r="G866" s="42"/>
      <c r="H866" s="42"/>
      <c r="I866" s="230"/>
      <c r="J866" s="42"/>
      <c r="K866" s="42"/>
      <c r="L866" s="46"/>
      <c r="M866" s="231"/>
      <c r="N866" s="232"/>
      <c r="O866" s="86"/>
      <c r="P866" s="86"/>
      <c r="Q866" s="86"/>
      <c r="R866" s="86"/>
      <c r="S866" s="86"/>
      <c r="T866" s="87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T866" s="19" t="s">
        <v>180</v>
      </c>
      <c r="AU866" s="19" t="s">
        <v>84</v>
      </c>
    </row>
    <row r="867" s="2" customFormat="1">
      <c r="A867" s="40"/>
      <c r="B867" s="41"/>
      <c r="C867" s="42"/>
      <c r="D867" s="228" t="s">
        <v>478</v>
      </c>
      <c r="E867" s="42"/>
      <c r="F867" s="278" t="s">
        <v>1327</v>
      </c>
      <c r="G867" s="42"/>
      <c r="H867" s="42"/>
      <c r="I867" s="230"/>
      <c r="J867" s="42"/>
      <c r="K867" s="42"/>
      <c r="L867" s="46"/>
      <c r="M867" s="231"/>
      <c r="N867" s="232"/>
      <c r="O867" s="86"/>
      <c r="P867" s="86"/>
      <c r="Q867" s="86"/>
      <c r="R867" s="86"/>
      <c r="S867" s="86"/>
      <c r="T867" s="87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T867" s="19" t="s">
        <v>478</v>
      </c>
      <c r="AU867" s="19" t="s">
        <v>84</v>
      </c>
    </row>
    <row r="868" s="2" customFormat="1" ht="16.5" customHeight="1">
      <c r="A868" s="40"/>
      <c r="B868" s="41"/>
      <c r="C868" s="215" t="s">
        <v>1328</v>
      </c>
      <c r="D868" s="215" t="s">
        <v>174</v>
      </c>
      <c r="E868" s="216" t="s">
        <v>1329</v>
      </c>
      <c r="F868" s="217" t="s">
        <v>1324</v>
      </c>
      <c r="G868" s="218" t="s">
        <v>206</v>
      </c>
      <c r="H868" s="219">
        <v>1</v>
      </c>
      <c r="I868" s="220"/>
      <c r="J868" s="221">
        <f>ROUND(I868*H868,2)</f>
        <v>0</v>
      </c>
      <c r="K868" s="217" t="s">
        <v>19</v>
      </c>
      <c r="L868" s="46"/>
      <c r="M868" s="222" t="s">
        <v>19</v>
      </c>
      <c r="N868" s="223" t="s">
        <v>45</v>
      </c>
      <c r="O868" s="86"/>
      <c r="P868" s="224">
        <f>O868*H868</f>
        <v>0</v>
      </c>
      <c r="Q868" s="224">
        <v>0</v>
      </c>
      <c r="R868" s="224">
        <f>Q868*H868</f>
        <v>0</v>
      </c>
      <c r="S868" s="224">
        <v>0</v>
      </c>
      <c r="T868" s="225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26" t="s">
        <v>178</v>
      </c>
      <c r="AT868" s="226" t="s">
        <v>174</v>
      </c>
      <c r="AU868" s="226" t="s">
        <v>84</v>
      </c>
      <c r="AY868" s="19" t="s">
        <v>171</v>
      </c>
      <c r="BE868" s="227">
        <f>IF(N868="základní",J868,0)</f>
        <v>0</v>
      </c>
      <c r="BF868" s="227">
        <f>IF(N868="snížená",J868,0)</f>
        <v>0</v>
      </c>
      <c r="BG868" s="227">
        <f>IF(N868="zákl. přenesená",J868,0)</f>
        <v>0</v>
      </c>
      <c r="BH868" s="227">
        <f>IF(N868="sníž. přenesená",J868,0)</f>
        <v>0</v>
      </c>
      <c r="BI868" s="227">
        <f>IF(N868="nulová",J868,0)</f>
        <v>0</v>
      </c>
      <c r="BJ868" s="19" t="s">
        <v>82</v>
      </c>
      <c r="BK868" s="227">
        <f>ROUND(I868*H868,2)</f>
        <v>0</v>
      </c>
      <c r="BL868" s="19" t="s">
        <v>178</v>
      </c>
      <c r="BM868" s="226" t="s">
        <v>1330</v>
      </c>
    </row>
    <row r="869" s="2" customFormat="1">
      <c r="A869" s="40"/>
      <c r="B869" s="41"/>
      <c r="C869" s="42"/>
      <c r="D869" s="228" t="s">
        <v>180</v>
      </c>
      <c r="E869" s="42"/>
      <c r="F869" s="229" t="s">
        <v>1331</v>
      </c>
      <c r="G869" s="42"/>
      <c r="H869" s="42"/>
      <c r="I869" s="230"/>
      <c r="J869" s="42"/>
      <c r="K869" s="42"/>
      <c r="L869" s="46"/>
      <c r="M869" s="231"/>
      <c r="N869" s="232"/>
      <c r="O869" s="86"/>
      <c r="P869" s="86"/>
      <c r="Q869" s="86"/>
      <c r="R869" s="86"/>
      <c r="S869" s="86"/>
      <c r="T869" s="87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180</v>
      </c>
      <c r="AU869" s="19" t="s">
        <v>84</v>
      </c>
    </row>
    <row r="870" s="2" customFormat="1">
      <c r="A870" s="40"/>
      <c r="B870" s="41"/>
      <c r="C870" s="42"/>
      <c r="D870" s="228" t="s">
        <v>478</v>
      </c>
      <c r="E870" s="42"/>
      <c r="F870" s="278" t="s">
        <v>1332</v>
      </c>
      <c r="G870" s="42"/>
      <c r="H870" s="42"/>
      <c r="I870" s="230"/>
      <c r="J870" s="42"/>
      <c r="K870" s="42"/>
      <c r="L870" s="46"/>
      <c r="M870" s="231"/>
      <c r="N870" s="232"/>
      <c r="O870" s="86"/>
      <c r="P870" s="86"/>
      <c r="Q870" s="86"/>
      <c r="R870" s="86"/>
      <c r="S870" s="86"/>
      <c r="T870" s="87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478</v>
      </c>
      <c r="AU870" s="19" t="s">
        <v>84</v>
      </c>
    </row>
    <row r="871" s="2" customFormat="1" ht="16.5" customHeight="1">
      <c r="A871" s="40"/>
      <c r="B871" s="41"/>
      <c r="C871" s="215" t="s">
        <v>1333</v>
      </c>
      <c r="D871" s="215" t="s">
        <v>174</v>
      </c>
      <c r="E871" s="216" t="s">
        <v>1334</v>
      </c>
      <c r="F871" s="217" t="s">
        <v>1335</v>
      </c>
      <c r="G871" s="218" t="s">
        <v>500</v>
      </c>
      <c r="H871" s="219">
        <v>1</v>
      </c>
      <c r="I871" s="220"/>
      <c r="J871" s="221">
        <f>ROUND(I871*H871,2)</f>
        <v>0</v>
      </c>
      <c r="K871" s="217" t="s">
        <v>19</v>
      </c>
      <c r="L871" s="46"/>
      <c r="M871" s="222" t="s">
        <v>19</v>
      </c>
      <c r="N871" s="223" t="s">
        <v>45</v>
      </c>
      <c r="O871" s="86"/>
      <c r="P871" s="224">
        <f>O871*H871</f>
        <v>0</v>
      </c>
      <c r="Q871" s="224">
        <v>0</v>
      </c>
      <c r="R871" s="224">
        <f>Q871*H871</f>
        <v>0</v>
      </c>
      <c r="S871" s="224">
        <v>0</v>
      </c>
      <c r="T871" s="225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26" t="s">
        <v>178</v>
      </c>
      <c r="AT871" s="226" t="s">
        <v>174</v>
      </c>
      <c r="AU871" s="226" t="s">
        <v>84</v>
      </c>
      <c r="AY871" s="19" t="s">
        <v>171</v>
      </c>
      <c r="BE871" s="227">
        <f>IF(N871="základní",J871,0)</f>
        <v>0</v>
      </c>
      <c r="BF871" s="227">
        <f>IF(N871="snížená",J871,0)</f>
        <v>0</v>
      </c>
      <c r="BG871" s="227">
        <f>IF(N871="zákl. přenesená",J871,0)</f>
        <v>0</v>
      </c>
      <c r="BH871" s="227">
        <f>IF(N871="sníž. přenesená",J871,0)</f>
        <v>0</v>
      </c>
      <c r="BI871" s="227">
        <f>IF(N871="nulová",J871,0)</f>
        <v>0</v>
      </c>
      <c r="BJ871" s="19" t="s">
        <v>82</v>
      </c>
      <c r="BK871" s="227">
        <f>ROUND(I871*H871,2)</f>
        <v>0</v>
      </c>
      <c r="BL871" s="19" t="s">
        <v>178</v>
      </c>
      <c r="BM871" s="226" t="s">
        <v>1336</v>
      </c>
    </row>
    <row r="872" s="2" customFormat="1">
      <c r="A872" s="40"/>
      <c r="B872" s="41"/>
      <c r="C872" s="42"/>
      <c r="D872" s="228" t="s">
        <v>180</v>
      </c>
      <c r="E872" s="42"/>
      <c r="F872" s="229" t="s">
        <v>1335</v>
      </c>
      <c r="G872" s="42"/>
      <c r="H872" s="42"/>
      <c r="I872" s="230"/>
      <c r="J872" s="42"/>
      <c r="K872" s="42"/>
      <c r="L872" s="46"/>
      <c r="M872" s="231"/>
      <c r="N872" s="232"/>
      <c r="O872" s="86"/>
      <c r="P872" s="86"/>
      <c r="Q872" s="86"/>
      <c r="R872" s="86"/>
      <c r="S872" s="86"/>
      <c r="T872" s="87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T872" s="19" t="s">
        <v>180</v>
      </c>
      <c r="AU872" s="19" t="s">
        <v>84</v>
      </c>
    </row>
    <row r="873" s="2" customFormat="1">
      <c r="A873" s="40"/>
      <c r="B873" s="41"/>
      <c r="C873" s="42"/>
      <c r="D873" s="228" t="s">
        <v>478</v>
      </c>
      <c r="E873" s="42"/>
      <c r="F873" s="278" t="s">
        <v>1337</v>
      </c>
      <c r="G873" s="42"/>
      <c r="H873" s="42"/>
      <c r="I873" s="230"/>
      <c r="J873" s="42"/>
      <c r="K873" s="42"/>
      <c r="L873" s="46"/>
      <c r="M873" s="231"/>
      <c r="N873" s="232"/>
      <c r="O873" s="86"/>
      <c r="P873" s="86"/>
      <c r="Q873" s="86"/>
      <c r="R873" s="86"/>
      <c r="S873" s="86"/>
      <c r="T873" s="87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T873" s="19" t="s">
        <v>478</v>
      </c>
      <c r="AU873" s="19" t="s">
        <v>84</v>
      </c>
    </row>
    <row r="874" s="2" customFormat="1" ht="24.15" customHeight="1">
      <c r="A874" s="40"/>
      <c r="B874" s="41"/>
      <c r="C874" s="215" t="s">
        <v>1338</v>
      </c>
      <c r="D874" s="215" t="s">
        <v>174</v>
      </c>
      <c r="E874" s="216" t="s">
        <v>175</v>
      </c>
      <c r="F874" s="217" t="s">
        <v>176</v>
      </c>
      <c r="G874" s="218" t="s">
        <v>177</v>
      </c>
      <c r="H874" s="219">
        <v>845.98800000000006</v>
      </c>
      <c r="I874" s="220"/>
      <c r="J874" s="221">
        <f>ROUND(I874*H874,2)</f>
        <v>0</v>
      </c>
      <c r="K874" s="217" t="s">
        <v>215</v>
      </c>
      <c r="L874" s="46"/>
      <c r="M874" s="222" t="s">
        <v>19</v>
      </c>
      <c r="N874" s="223" t="s">
        <v>45</v>
      </c>
      <c r="O874" s="86"/>
      <c r="P874" s="224">
        <f>O874*H874</f>
        <v>0</v>
      </c>
      <c r="Q874" s="224">
        <v>0</v>
      </c>
      <c r="R874" s="224">
        <f>Q874*H874</f>
        <v>0</v>
      </c>
      <c r="S874" s="224">
        <v>0</v>
      </c>
      <c r="T874" s="225">
        <f>S874*H874</f>
        <v>0</v>
      </c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R874" s="226" t="s">
        <v>178</v>
      </c>
      <c r="AT874" s="226" t="s">
        <v>174</v>
      </c>
      <c r="AU874" s="226" t="s">
        <v>84</v>
      </c>
      <c r="AY874" s="19" t="s">
        <v>171</v>
      </c>
      <c r="BE874" s="227">
        <f>IF(N874="základní",J874,0)</f>
        <v>0</v>
      </c>
      <c r="BF874" s="227">
        <f>IF(N874="snížená",J874,0)</f>
        <v>0</v>
      </c>
      <c r="BG874" s="227">
        <f>IF(N874="zákl. přenesená",J874,0)</f>
        <v>0</v>
      </c>
      <c r="BH874" s="227">
        <f>IF(N874="sníž. přenesená",J874,0)</f>
        <v>0</v>
      </c>
      <c r="BI874" s="227">
        <f>IF(N874="nulová",J874,0)</f>
        <v>0</v>
      </c>
      <c r="BJ874" s="19" t="s">
        <v>82</v>
      </c>
      <c r="BK874" s="227">
        <f>ROUND(I874*H874,2)</f>
        <v>0</v>
      </c>
      <c r="BL874" s="19" t="s">
        <v>178</v>
      </c>
      <c r="BM874" s="226" t="s">
        <v>1339</v>
      </c>
    </row>
    <row r="875" s="2" customFormat="1">
      <c r="A875" s="40"/>
      <c r="B875" s="41"/>
      <c r="C875" s="42"/>
      <c r="D875" s="228" t="s">
        <v>180</v>
      </c>
      <c r="E875" s="42"/>
      <c r="F875" s="229" t="s">
        <v>1340</v>
      </c>
      <c r="G875" s="42"/>
      <c r="H875" s="42"/>
      <c r="I875" s="230"/>
      <c r="J875" s="42"/>
      <c r="K875" s="42"/>
      <c r="L875" s="46"/>
      <c r="M875" s="231"/>
      <c r="N875" s="232"/>
      <c r="O875" s="86"/>
      <c r="P875" s="86"/>
      <c r="Q875" s="86"/>
      <c r="R875" s="86"/>
      <c r="S875" s="86"/>
      <c r="T875" s="87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T875" s="19" t="s">
        <v>180</v>
      </c>
      <c r="AU875" s="19" t="s">
        <v>84</v>
      </c>
    </row>
    <row r="876" s="2" customFormat="1">
      <c r="A876" s="40"/>
      <c r="B876" s="41"/>
      <c r="C876" s="42"/>
      <c r="D876" s="265" t="s">
        <v>218</v>
      </c>
      <c r="E876" s="42"/>
      <c r="F876" s="266" t="s">
        <v>1341</v>
      </c>
      <c r="G876" s="42"/>
      <c r="H876" s="42"/>
      <c r="I876" s="230"/>
      <c r="J876" s="42"/>
      <c r="K876" s="42"/>
      <c r="L876" s="46"/>
      <c r="M876" s="231"/>
      <c r="N876" s="232"/>
      <c r="O876" s="86"/>
      <c r="P876" s="86"/>
      <c r="Q876" s="86"/>
      <c r="R876" s="86"/>
      <c r="S876" s="86"/>
      <c r="T876" s="87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T876" s="19" t="s">
        <v>218</v>
      </c>
      <c r="AU876" s="19" t="s">
        <v>84</v>
      </c>
    </row>
    <row r="877" s="14" customFormat="1">
      <c r="A877" s="14"/>
      <c r="B877" s="243"/>
      <c r="C877" s="244"/>
      <c r="D877" s="228" t="s">
        <v>181</v>
      </c>
      <c r="E877" s="245" t="s">
        <v>19</v>
      </c>
      <c r="F877" s="246" t="s">
        <v>183</v>
      </c>
      <c r="G877" s="244"/>
      <c r="H877" s="247">
        <v>845.98800000000006</v>
      </c>
      <c r="I877" s="248"/>
      <c r="J877" s="244"/>
      <c r="K877" s="244"/>
      <c r="L877" s="249"/>
      <c r="M877" s="250"/>
      <c r="N877" s="251"/>
      <c r="O877" s="251"/>
      <c r="P877" s="251"/>
      <c r="Q877" s="251"/>
      <c r="R877" s="251"/>
      <c r="S877" s="251"/>
      <c r="T877" s="252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3" t="s">
        <v>181</v>
      </c>
      <c r="AU877" s="253" t="s">
        <v>84</v>
      </c>
      <c r="AV877" s="14" t="s">
        <v>84</v>
      </c>
      <c r="AW877" s="14" t="s">
        <v>35</v>
      </c>
      <c r="AX877" s="14" t="s">
        <v>74</v>
      </c>
      <c r="AY877" s="253" t="s">
        <v>171</v>
      </c>
    </row>
    <row r="878" s="15" customFormat="1">
      <c r="A878" s="15"/>
      <c r="B878" s="254"/>
      <c r="C878" s="255"/>
      <c r="D878" s="228" t="s">
        <v>181</v>
      </c>
      <c r="E878" s="256" t="s">
        <v>19</v>
      </c>
      <c r="F878" s="257" t="s">
        <v>184</v>
      </c>
      <c r="G878" s="255"/>
      <c r="H878" s="258">
        <v>845.98800000000006</v>
      </c>
      <c r="I878" s="259"/>
      <c r="J878" s="255"/>
      <c r="K878" s="255"/>
      <c r="L878" s="260"/>
      <c r="M878" s="261"/>
      <c r="N878" s="262"/>
      <c r="O878" s="262"/>
      <c r="P878" s="262"/>
      <c r="Q878" s="262"/>
      <c r="R878" s="262"/>
      <c r="S878" s="262"/>
      <c r="T878" s="263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64" t="s">
        <v>181</v>
      </c>
      <c r="AU878" s="264" t="s">
        <v>84</v>
      </c>
      <c r="AV878" s="15" t="s">
        <v>178</v>
      </c>
      <c r="AW878" s="15" t="s">
        <v>35</v>
      </c>
      <c r="AX878" s="15" t="s">
        <v>82</v>
      </c>
      <c r="AY878" s="264" t="s">
        <v>171</v>
      </c>
    </row>
    <row r="879" s="2" customFormat="1" ht="21.75" customHeight="1">
      <c r="A879" s="40"/>
      <c r="B879" s="41"/>
      <c r="C879" s="215" t="s">
        <v>931</v>
      </c>
      <c r="D879" s="215" t="s">
        <v>174</v>
      </c>
      <c r="E879" s="216" t="s">
        <v>185</v>
      </c>
      <c r="F879" s="217" t="s">
        <v>186</v>
      </c>
      <c r="G879" s="218" t="s">
        <v>177</v>
      </c>
      <c r="H879" s="219">
        <v>101518.56</v>
      </c>
      <c r="I879" s="220"/>
      <c r="J879" s="221">
        <f>ROUND(I879*H879,2)</f>
        <v>0</v>
      </c>
      <c r="K879" s="217" t="s">
        <v>215</v>
      </c>
      <c r="L879" s="46"/>
      <c r="M879" s="222" t="s">
        <v>19</v>
      </c>
      <c r="N879" s="223" t="s">
        <v>45</v>
      </c>
      <c r="O879" s="86"/>
      <c r="P879" s="224">
        <f>O879*H879</f>
        <v>0</v>
      </c>
      <c r="Q879" s="224">
        <v>0</v>
      </c>
      <c r="R879" s="224">
        <f>Q879*H879</f>
        <v>0</v>
      </c>
      <c r="S879" s="224">
        <v>0</v>
      </c>
      <c r="T879" s="225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26" t="s">
        <v>178</v>
      </c>
      <c r="AT879" s="226" t="s">
        <v>174</v>
      </c>
      <c r="AU879" s="226" t="s">
        <v>84</v>
      </c>
      <c r="AY879" s="19" t="s">
        <v>171</v>
      </c>
      <c r="BE879" s="227">
        <f>IF(N879="základní",J879,0)</f>
        <v>0</v>
      </c>
      <c r="BF879" s="227">
        <f>IF(N879="snížená",J879,0)</f>
        <v>0</v>
      </c>
      <c r="BG879" s="227">
        <f>IF(N879="zákl. přenesená",J879,0)</f>
        <v>0</v>
      </c>
      <c r="BH879" s="227">
        <f>IF(N879="sníž. přenesená",J879,0)</f>
        <v>0</v>
      </c>
      <c r="BI879" s="227">
        <f>IF(N879="nulová",J879,0)</f>
        <v>0</v>
      </c>
      <c r="BJ879" s="19" t="s">
        <v>82</v>
      </c>
      <c r="BK879" s="227">
        <f>ROUND(I879*H879,2)</f>
        <v>0</v>
      </c>
      <c r="BL879" s="19" t="s">
        <v>178</v>
      </c>
      <c r="BM879" s="226" t="s">
        <v>1342</v>
      </c>
    </row>
    <row r="880" s="2" customFormat="1">
      <c r="A880" s="40"/>
      <c r="B880" s="41"/>
      <c r="C880" s="42"/>
      <c r="D880" s="228" t="s">
        <v>180</v>
      </c>
      <c r="E880" s="42"/>
      <c r="F880" s="229" t="s">
        <v>1343</v>
      </c>
      <c r="G880" s="42"/>
      <c r="H880" s="42"/>
      <c r="I880" s="230"/>
      <c r="J880" s="42"/>
      <c r="K880" s="42"/>
      <c r="L880" s="46"/>
      <c r="M880" s="231"/>
      <c r="N880" s="232"/>
      <c r="O880" s="86"/>
      <c r="P880" s="86"/>
      <c r="Q880" s="86"/>
      <c r="R880" s="86"/>
      <c r="S880" s="86"/>
      <c r="T880" s="87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9" t="s">
        <v>180</v>
      </c>
      <c r="AU880" s="19" t="s">
        <v>84</v>
      </c>
    </row>
    <row r="881" s="2" customFormat="1">
      <c r="A881" s="40"/>
      <c r="B881" s="41"/>
      <c r="C881" s="42"/>
      <c r="D881" s="265" t="s">
        <v>218</v>
      </c>
      <c r="E881" s="42"/>
      <c r="F881" s="266" t="s">
        <v>1344</v>
      </c>
      <c r="G881" s="42"/>
      <c r="H881" s="42"/>
      <c r="I881" s="230"/>
      <c r="J881" s="42"/>
      <c r="K881" s="42"/>
      <c r="L881" s="46"/>
      <c r="M881" s="231"/>
      <c r="N881" s="232"/>
      <c r="O881" s="86"/>
      <c r="P881" s="86"/>
      <c r="Q881" s="86"/>
      <c r="R881" s="86"/>
      <c r="S881" s="86"/>
      <c r="T881" s="87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T881" s="19" t="s">
        <v>218</v>
      </c>
      <c r="AU881" s="19" t="s">
        <v>84</v>
      </c>
    </row>
    <row r="882" s="14" customFormat="1">
      <c r="A882" s="14"/>
      <c r="B882" s="243"/>
      <c r="C882" s="244"/>
      <c r="D882" s="228" t="s">
        <v>181</v>
      </c>
      <c r="E882" s="245" t="s">
        <v>19</v>
      </c>
      <c r="F882" s="246" t="s">
        <v>1345</v>
      </c>
      <c r="G882" s="244"/>
      <c r="H882" s="247">
        <v>101518.56</v>
      </c>
      <c r="I882" s="248"/>
      <c r="J882" s="244"/>
      <c r="K882" s="244"/>
      <c r="L882" s="249"/>
      <c r="M882" s="250"/>
      <c r="N882" s="251"/>
      <c r="O882" s="251"/>
      <c r="P882" s="251"/>
      <c r="Q882" s="251"/>
      <c r="R882" s="251"/>
      <c r="S882" s="251"/>
      <c r="T882" s="252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3" t="s">
        <v>181</v>
      </c>
      <c r="AU882" s="253" t="s">
        <v>84</v>
      </c>
      <c r="AV882" s="14" t="s">
        <v>84</v>
      </c>
      <c r="AW882" s="14" t="s">
        <v>35</v>
      </c>
      <c r="AX882" s="14" t="s">
        <v>74</v>
      </c>
      <c r="AY882" s="253" t="s">
        <v>171</v>
      </c>
    </row>
    <row r="883" s="15" customFormat="1">
      <c r="A883" s="15"/>
      <c r="B883" s="254"/>
      <c r="C883" s="255"/>
      <c r="D883" s="228" t="s">
        <v>181</v>
      </c>
      <c r="E883" s="256" t="s">
        <v>19</v>
      </c>
      <c r="F883" s="257" t="s">
        <v>184</v>
      </c>
      <c r="G883" s="255"/>
      <c r="H883" s="258">
        <v>101518.56</v>
      </c>
      <c r="I883" s="259"/>
      <c r="J883" s="255"/>
      <c r="K883" s="255"/>
      <c r="L883" s="260"/>
      <c r="M883" s="261"/>
      <c r="N883" s="262"/>
      <c r="O883" s="262"/>
      <c r="P883" s="262"/>
      <c r="Q883" s="262"/>
      <c r="R883" s="262"/>
      <c r="S883" s="262"/>
      <c r="T883" s="263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64" t="s">
        <v>181</v>
      </c>
      <c r="AU883" s="264" t="s">
        <v>84</v>
      </c>
      <c r="AV883" s="15" t="s">
        <v>178</v>
      </c>
      <c r="AW883" s="15" t="s">
        <v>35</v>
      </c>
      <c r="AX883" s="15" t="s">
        <v>82</v>
      </c>
      <c r="AY883" s="264" t="s">
        <v>171</v>
      </c>
    </row>
    <row r="884" s="2" customFormat="1" ht="24.15" customHeight="1">
      <c r="A884" s="40"/>
      <c r="B884" s="41"/>
      <c r="C884" s="215" t="s">
        <v>1346</v>
      </c>
      <c r="D884" s="215" t="s">
        <v>174</v>
      </c>
      <c r="E884" s="216" t="s">
        <v>189</v>
      </c>
      <c r="F884" s="217" t="s">
        <v>190</v>
      </c>
      <c r="G884" s="218" t="s">
        <v>177</v>
      </c>
      <c r="H884" s="219">
        <v>845.98800000000006</v>
      </c>
      <c r="I884" s="220"/>
      <c r="J884" s="221">
        <f>ROUND(I884*H884,2)</f>
        <v>0</v>
      </c>
      <c r="K884" s="217" t="s">
        <v>215</v>
      </c>
      <c r="L884" s="46"/>
      <c r="M884" s="222" t="s">
        <v>19</v>
      </c>
      <c r="N884" s="223" t="s">
        <v>45</v>
      </c>
      <c r="O884" s="86"/>
      <c r="P884" s="224">
        <f>O884*H884</f>
        <v>0</v>
      </c>
      <c r="Q884" s="224">
        <v>0</v>
      </c>
      <c r="R884" s="224">
        <f>Q884*H884</f>
        <v>0</v>
      </c>
      <c r="S884" s="224">
        <v>0</v>
      </c>
      <c r="T884" s="225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26" t="s">
        <v>178</v>
      </c>
      <c r="AT884" s="226" t="s">
        <v>174</v>
      </c>
      <c r="AU884" s="226" t="s">
        <v>84</v>
      </c>
      <c r="AY884" s="19" t="s">
        <v>171</v>
      </c>
      <c r="BE884" s="227">
        <f>IF(N884="základní",J884,0)</f>
        <v>0</v>
      </c>
      <c r="BF884" s="227">
        <f>IF(N884="snížená",J884,0)</f>
        <v>0</v>
      </c>
      <c r="BG884" s="227">
        <f>IF(N884="zákl. přenesená",J884,0)</f>
        <v>0</v>
      </c>
      <c r="BH884" s="227">
        <f>IF(N884="sníž. přenesená",J884,0)</f>
        <v>0</v>
      </c>
      <c r="BI884" s="227">
        <f>IF(N884="nulová",J884,0)</f>
        <v>0</v>
      </c>
      <c r="BJ884" s="19" t="s">
        <v>82</v>
      </c>
      <c r="BK884" s="227">
        <f>ROUND(I884*H884,2)</f>
        <v>0</v>
      </c>
      <c r="BL884" s="19" t="s">
        <v>178</v>
      </c>
      <c r="BM884" s="226" t="s">
        <v>1347</v>
      </c>
    </row>
    <row r="885" s="2" customFormat="1">
      <c r="A885" s="40"/>
      <c r="B885" s="41"/>
      <c r="C885" s="42"/>
      <c r="D885" s="228" t="s">
        <v>180</v>
      </c>
      <c r="E885" s="42"/>
      <c r="F885" s="229" t="s">
        <v>1348</v>
      </c>
      <c r="G885" s="42"/>
      <c r="H885" s="42"/>
      <c r="I885" s="230"/>
      <c r="J885" s="42"/>
      <c r="K885" s="42"/>
      <c r="L885" s="46"/>
      <c r="M885" s="231"/>
      <c r="N885" s="232"/>
      <c r="O885" s="86"/>
      <c r="P885" s="86"/>
      <c r="Q885" s="86"/>
      <c r="R885" s="86"/>
      <c r="S885" s="86"/>
      <c r="T885" s="87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180</v>
      </c>
      <c r="AU885" s="19" t="s">
        <v>84</v>
      </c>
    </row>
    <row r="886" s="2" customFormat="1">
      <c r="A886" s="40"/>
      <c r="B886" s="41"/>
      <c r="C886" s="42"/>
      <c r="D886" s="265" t="s">
        <v>218</v>
      </c>
      <c r="E886" s="42"/>
      <c r="F886" s="266" t="s">
        <v>1349</v>
      </c>
      <c r="G886" s="42"/>
      <c r="H886" s="42"/>
      <c r="I886" s="230"/>
      <c r="J886" s="42"/>
      <c r="K886" s="42"/>
      <c r="L886" s="46"/>
      <c r="M886" s="231"/>
      <c r="N886" s="232"/>
      <c r="O886" s="86"/>
      <c r="P886" s="86"/>
      <c r="Q886" s="86"/>
      <c r="R886" s="86"/>
      <c r="S886" s="86"/>
      <c r="T886" s="87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T886" s="19" t="s">
        <v>218</v>
      </c>
      <c r="AU886" s="19" t="s">
        <v>84</v>
      </c>
    </row>
    <row r="887" s="2" customFormat="1" ht="16.5" customHeight="1">
      <c r="A887" s="40"/>
      <c r="B887" s="41"/>
      <c r="C887" s="215" t="s">
        <v>944</v>
      </c>
      <c r="D887" s="215" t="s">
        <v>174</v>
      </c>
      <c r="E887" s="216" t="s">
        <v>192</v>
      </c>
      <c r="F887" s="217" t="s">
        <v>193</v>
      </c>
      <c r="G887" s="218" t="s">
        <v>177</v>
      </c>
      <c r="H887" s="219">
        <v>845.98800000000006</v>
      </c>
      <c r="I887" s="220"/>
      <c r="J887" s="221">
        <f>ROUND(I887*H887,2)</f>
        <v>0</v>
      </c>
      <c r="K887" s="217" t="s">
        <v>215</v>
      </c>
      <c r="L887" s="46"/>
      <c r="M887" s="222" t="s">
        <v>19</v>
      </c>
      <c r="N887" s="223" t="s">
        <v>45</v>
      </c>
      <c r="O887" s="86"/>
      <c r="P887" s="224">
        <f>O887*H887</f>
        <v>0</v>
      </c>
      <c r="Q887" s="224">
        <v>0</v>
      </c>
      <c r="R887" s="224">
        <f>Q887*H887</f>
        <v>0</v>
      </c>
      <c r="S887" s="224">
        <v>0</v>
      </c>
      <c r="T887" s="225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26" t="s">
        <v>178</v>
      </c>
      <c r="AT887" s="226" t="s">
        <v>174</v>
      </c>
      <c r="AU887" s="226" t="s">
        <v>84</v>
      </c>
      <c r="AY887" s="19" t="s">
        <v>171</v>
      </c>
      <c r="BE887" s="227">
        <f>IF(N887="základní",J887,0)</f>
        <v>0</v>
      </c>
      <c r="BF887" s="227">
        <f>IF(N887="snížená",J887,0)</f>
        <v>0</v>
      </c>
      <c r="BG887" s="227">
        <f>IF(N887="zákl. přenesená",J887,0)</f>
        <v>0</v>
      </c>
      <c r="BH887" s="227">
        <f>IF(N887="sníž. přenesená",J887,0)</f>
        <v>0</v>
      </c>
      <c r="BI887" s="227">
        <f>IF(N887="nulová",J887,0)</f>
        <v>0</v>
      </c>
      <c r="BJ887" s="19" t="s">
        <v>82</v>
      </c>
      <c r="BK887" s="227">
        <f>ROUND(I887*H887,2)</f>
        <v>0</v>
      </c>
      <c r="BL887" s="19" t="s">
        <v>178</v>
      </c>
      <c r="BM887" s="226" t="s">
        <v>1350</v>
      </c>
    </row>
    <row r="888" s="2" customFormat="1">
      <c r="A888" s="40"/>
      <c r="B888" s="41"/>
      <c r="C888" s="42"/>
      <c r="D888" s="228" t="s">
        <v>180</v>
      </c>
      <c r="E888" s="42"/>
      <c r="F888" s="229" t="s">
        <v>1351</v>
      </c>
      <c r="G888" s="42"/>
      <c r="H888" s="42"/>
      <c r="I888" s="230"/>
      <c r="J888" s="42"/>
      <c r="K888" s="42"/>
      <c r="L888" s="46"/>
      <c r="M888" s="231"/>
      <c r="N888" s="232"/>
      <c r="O888" s="86"/>
      <c r="P888" s="86"/>
      <c r="Q888" s="86"/>
      <c r="R888" s="86"/>
      <c r="S888" s="86"/>
      <c r="T888" s="87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9" t="s">
        <v>180</v>
      </c>
      <c r="AU888" s="19" t="s">
        <v>84</v>
      </c>
    </row>
    <row r="889" s="2" customFormat="1">
      <c r="A889" s="40"/>
      <c r="B889" s="41"/>
      <c r="C889" s="42"/>
      <c r="D889" s="265" t="s">
        <v>218</v>
      </c>
      <c r="E889" s="42"/>
      <c r="F889" s="266" t="s">
        <v>1352</v>
      </c>
      <c r="G889" s="42"/>
      <c r="H889" s="42"/>
      <c r="I889" s="230"/>
      <c r="J889" s="42"/>
      <c r="K889" s="42"/>
      <c r="L889" s="46"/>
      <c r="M889" s="231"/>
      <c r="N889" s="232"/>
      <c r="O889" s="86"/>
      <c r="P889" s="86"/>
      <c r="Q889" s="86"/>
      <c r="R889" s="86"/>
      <c r="S889" s="86"/>
      <c r="T889" s="87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T889" s="19" t="s">
        <v>218</v>
      </c>
      <c r="AU889" s="19" t="s">
        <v>84</v>
      </c>
    </row>
    <row r="890" s="2" customFormat="1" ht="16.5" customHeight="1">
      <c r="A890" s="40"/>
      <c r="B890" s="41"/>
      <c r="C890" s="215" t="s">
        <v>1353</v>
      </c>
      <c r="D890" s="215" t="s">
        <v>174</v>
      </c>
      <c r="E890" s="216" t="s">
        <v>196</v>
      </c>
      <c r="F890" s="217" t="s">
        <v>197</v>
      </c>
      <c r="G890" s="218" t="s">
        <v>177</v>
      </c>
      <c r="H890" s="219">
        <v>101518.56</v>
      </c>
      <c r="I890" s="220"/>
      <c r="J890" s="221">
        <f>ROUND(I890*H890,2)</f>
        <v>0</v>
      </c>
      <c r="K890" s="217" t="s">
        <v>215</v>
      </c>
      <c r="L890" s="46"/>
      <c r="M890" s="222" t="s">
        <v>19</v>
      </c>
      <c r="N890" s="223" t="s">
        <v>45</v>
      </c>
      <c r="O890" s="86"/>
      <c r="P890" s="224">
        <f>O890*H890</f>
        <v>0</v>
      </c>
      <c r="Q890" s="224">
        <v>0</v>
      </c>
      <c r="R890" s="224">
        <f>Q890*H890</f>
        <v>0</v>
      </c>
      <c r="S890" s="224">
        <v>0</v>
      </c>
      <c r="T890" s="225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26" t="s">
        <v>178</v>
      </c>
      <c r="AT890" s="226" t="s">
        <v>174</v>
      </c>
      <c r="AU890" s="226" t="s">
        <v>84</v>
      </c>
      <c r="AY890" s="19" t="s">
        <v>171</v>
      </c>
      <c r="BE890" s="227">
        <f>IF(N890="základní",J890,0)</f>
        <v>0</v>
      </c>
      <c r="BF890" s="227">
        <f>IF(N890="snížená",J890,0)</f>
        <v>0</v>
      </c>
      <c r="BG890" s="227">
        <f>IF(N890="zákl. přenesená",J890,0)</f>
        <v>0</v>
      </c>
      <c r="BH890" s="227">
        <f>IF(N890="sníž. přenesená",J890,0)</f>
        <v>0</v>
      </c>
      <c r="BI890" s="227">
        <f>IF(N890="nulová",J890,0)</f>
        <v>0</v>
      </c>
      <c r="BJ890" s="19" t="s">
        <v>82</v>
      </c>
      <c r="BK890" s="227">
        <f>ROUND(I890*H890,2)</f>
        <v>0</v>
      </c>
      <c r="BL890" s="19" t="s">
        <v>178</v>
      </c>
      <c r="BM890" s="226" t="s">
        <v>1354</v>
      </c>
    </row>
    <row r="891" s="2" customFormat="1">
      <c r="A891" s="40"/>
      <c r="B891" s="41"/>
      <c r="C891" s="42"/>
      <c r="D891" s="228" t="s">
        <v>180</v>
      </c>
      <c r="E891" s="42"/>
      <c r="F891" s="229" t="s">
        <v>1355</v>
      </c>
      <c r="G891" s="42"/>
      <c r="H891" s="42"/>
      <c r="I891" s="230"/>
      <c r="J891" s="42"/>
      <c r="K891" s="42"/>
      <c r="L891" s="46"/>
      <c r="M891" s="231"/>
      <c r="N891" s="232"/>
      <c r="O891" s="86"/>
      <c r="P891" s="86"/>
      <c r="Q891" s="86"/>
      <c r="R891" s="86"/>
      <c r="S891" s="86"/>
      <c r="T891" s="87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T891" s="19" t="s">
        <v>180</v>
      </c>
      <c r="AU891" s="19" t="s">
        <v>84</v>
      </c>
    </row>
    <row r="892" s="2" customFormat="1">
      <c r="A892" s="40"/>
      <c r="B892" s="41"/>
      <c r="C892" s="42"/>
      <c r="D892" s="265" t="s">
        <v>218</v>
      </c>
      <c r="E892" s="42"/>
      <c r="F892" s="266" t="s">
        <v>1356</v>
      </c>
      <c r="G892" s="42"/>
      <c r="H892" s="42"/>
      <c r="I892" s="230"/>
      <c r="J892" s="42"/>
      <c r="K892" s="42"/>
      <c r="L892" s="46"/>
      <c r="M892" s="231"/>
      <c r="N892" s="232"/>
      <c r="O892" s="86"/>
      <c r="P892" s="86"/>
      <c r="Q892" s="86"/>
      <c r="R892" s="86"/>
      <c r="S892" s="86"/>
      <c r="T892" s="87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218</v>
      </c>
      <c r="AU892" s="19" t="s">
        <v>84</v>
      </c>
    </row>
    <row r="893" s="14" customFormat="1">
      <c r="A893" s="14"/>
      <c r="B893" s="243"/>
      <c r="C893" s="244"/>
      <c r="D893" s="228" t="s">
        <v>181</v>
      </c>
      <c r="E893" s="245" t="s">
        <v>19</v>
      </c>
      <c r="F893" s="246" t="s">
        <v>1345</v>
      </c>
      <c r="G893" s="244"/>
      <c r="H893" s="247">
        <v>101518.56</v>
      </c>
      <c r="I893" s="248"/>
      <c r="J893" s="244"/>
      <c r="K893" s="244"/>
      <c r="L893" s="249"/>
      <c r="M893" s="250"/>
      <c r="N893" s="251"/>
      <c r="O893" s="251"/>
      <c r="P893" s="251"/>
      <c r="Q893" s="251"/>
      <c r="R893" s="251"/>
      <c r="S893" s="251"/>
      <c r="T893" s="252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3" t="s">
        <v>181</v>
      </c>
      <c r="AU893" s="253" t="s">
        <v>84</v>
      </c>
      <c r="AV893" s="14" t="s">
        <v>84</v>
      </c>
      <c r="AW893" s="14" t="s">
        <v>35</v>
      </c>
      <c r="AX893" s="14" t="s">
        <v>74</v>
      </c>
      <c r="AY893" s="253" t="s">
        <v>171</v>
      </c>
    </row>
    <row r="894" s="15" customFormat="1">
      <c r="A894" s="15"/>
      <c r="B894" s="254"/>
      <c r="C894" s="255"/>
      <c r="D894" s="228" t="s">
        <v>181</v>
      </c>
      <c r="E894" s="256" t="s">
        <v>19</v>
      </c>
      <c r="F894" s="257" t="s">
        <v>184</v>
      </c>
      <c r="G894" s="255"/>
      <c r="H894" s="258">
        <v>101518.56</v>
      </c>
      <c r="I894" s="259"/>
      <c r="J894" s="255"/>
      <c r="K894" s="255"/>
      <c r="L894" s="260"/>
      <c r="M894" s="261"/>
      <c r="N894" s="262"/>
      <c r="O894" s="262"/>
      <c r="P894" s="262"/>
      <c r="Q894" s="262"/>
      <c r="R894" s="262"/>
      <c r="S894" s="262"/>
      <c r="T894" s="263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64" t="s">
        <v>181</v>
      </c>
      <c r="AU894" s="264" t="s">
        <v>84</v>
      </c>
      <c r="AV894" s="15" t="s">
        <v>178</v>
      </c>
      <c r="AW894" s="15" t="s">
        <v>35</v>
      </c>
      <c r="AX894" s="15" t="s">
        <v>82</v>
      </c>
      <c r="AY894" s="264" t="s">
        <v>171</v>
      </c>
    </row>
    <row r="895" s="2" customFormat="1" ht="16.5" customHeight="1">
      <c r="A895" s="40"/>
      <c r="B895" s="41"/>
      <c r="C895" s="215" t="s">
        <v>952</v>
      </c>
      <c r="D895" s="215" t="s">
        <v>174</v>
      </c>
      <c r="E895" s="216" t="s">
        <v>200</v>
      </c>
      <c r="F895" s="217" t="s">
        <v>201</v>
      </c>
      <c r="G895" s="218" t="s">
        <v>177</v>
      </c>
      <c r="H895" s="219">
        <v>845.98800000000006</v>
      </c>
      <c r="I895" s="220"/>
      <c r="J895" s="221">
        <f>ROUND(I895*H895,2)</f>
        <v>0</v>
      </c>
      <c r="K895" s="217" t="s">
        <v>215</v>
      </c>
      <c r="L895" s="46"/>
      <c r="M895" s="222" t="s">
        <v>19</v>
      </c>
      <c r="N895" s="223" t="s">
        <v>45</v>
      </c>
      <c r="O895" s="86"/>
      <c r="P895" s="224">
        <f>O895*H895</f>
        <v>0</v>
      </c>
      <c r="Q895" s="224">
        <v>0</v>
      </c>
      <c r="R895" s="224">
        <f>Q895*H895</f>
        <v>0</v>
      </c>
      <c r="S895" s="224">
        <v>0</v>
      </c>
      <c r="T895" s="225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26" t="s">
        <v>178</v>
      </c>
      <c r="AT895" s="226" t="s">
        <v>174</v>
      </c>
      <c r="AU895" s="226" t="s">
        <v>84</v>
      </c>
      <c r="AY895" s="19" t="s">
        <v>171</v>
      </c>
      <c r="BE895" s="227">
        <f>IF(N895="základní",J895,0)</f>
        <v>0</v>
      </c>
      <c r="BF895" s="227">
        <f>IF(N895="snížená",J895,0)</f>
        <v>0</v>
      </c>
      <c r="BG895" s="227">
        <f>IF(N895="zákl. přenesená",J895,0)</f>
        <v>0</v>
      </c>
      <c r="BH895" s="227">
        <f>IF(N895="sníž. přenesená",J895,0)</f>
        <v>0</v>
      </c>
      <c r="BI895" s="227">
        <f>IF(N895="nulová",J895,0)</f>
        <v>0</v>
      </c>
      <c r="BJ895" s="19" t="s">
        <v>82</v>
      </c>
      <c r="BK895" s="227">
        <f>ROUND(I895*H895,2)</f>
        <v>0</v>
      </c>
      <c r="BL895" s="19" t="s">
        <v>178</v>
      </c>
      <c r="BM895" s="226" t="s">
        <v>1357</v>
      </c>
    </row>
    <row r="896" s="2" customFormat="1">
      <c r="A896" s="40"/>
      <c r="B896" s="41"/>
      <c r="C896" s="42"/>
      <c r="D896" s="228" t="s">
        <v>180</v>
      </c>
      <c r="E896" s="42"/>
      <c r="F896" s="229" t="s">
        <v>1358</v>
      </c>
      <c r="G896" s="42"/>
      <c r="H896" s="42"/>
      <c r="I896" s="230"/>
      <c r="J896" s="42"/>
      <c r="K896" s="42"/>
      <c r="L896" s="46"/>
      <c r="M896" s="231"/>
      <c r="N896" s="232"/>
      <c r="O896" s="86"/>
      <c r="P896" s="86"/>
      <c r="Q896" s="86"/>
      <c r="R896" s="86"/>
      <c r="S896" s="86"/>
      <c r="T896" s="87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180</v>
      </c>
      <c r="AU896" s="19" t="s">
        <v>84</v>
      </c>
    </row>
    <row r="897" s="2" customFormat="1">
      <c r="A897" s="40"/>
      <c r="B897" s="41"/>
      <c r="C897" s="42"/>
      <c r="D897" s="265" t="s">
        <v>218</v>
      </c>
      <c r="E897" s="42"/>
      <c r="F897" s="266" t="s">
        <v>1359</v>
      </c>
      <c r="G897" s="42"/>
      <c r="H897" s="42"/>
      <c r="I897" s="230"/>
      <c r="J897" s="42"/>
      <c r="K897" s="42"/>
      <c r="L897" s="46"/>
      <c r="M897" s="231"/>
      <c r="N897" s="232"/>
      <c r="O897" s="86"/>
      <c r="P897" s="86"/>
      <c r="Q897" s="86"/>
      <c r="R897" s="86"/>
      <c r="S897" s="86"/>
      <c r="T897" s="87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T897" s="19" t="s">
        <v>218</v>
      </c>
      <c r="AU897" s="19" t="s">
        <v>84</v>
      </c>
    </row>
    <row r="898" s="2" customFormat="1" ht="21.75" customHeight="1">
      <c r="A898" s="40"/>
      <c r="B898" s="41"/>
      <c r="C898" s="215" t="s">
        <v>1360</v>
      </c>
      <c r="D898" s="215" t="s">
        <v>174</v>
      </c>
      <c r="E898" s="216" t="s">
        <v>1361</v>
      </c>
      <c r="F898" s="217" t="s">
        <v>1362</v>
      </c>
      <c r="G898" s="218" t="s">
        <v>177</v>
      </c>
      <c r="H898" s="219">
        <v>1488.4200000000001</v>
      </c>
      <c r="I898" s="220"/>
      <c r="J898" s="221">
        <f>ROUND(I898*H898,2)</f>
        <v>0</v>
      </c>
      <c r="K898" s="217" t="s">
        <v>215</v>
      </c>
      <c r="L898" s="46"/>
      <c r="M898" s="222" t="s">
        <v>19</v>
      </c>
      <c r="N898" s="223" t="s">
        <v>45</v>
      </c>
      <c r="O898" s="86"/>
      <c r="P898" s="224">
        <f>O898*H898</f>
        <v>0</v>
      </c>
      <c r="Q898" s="224">
        <v>0.00012999999999999999</v>
      </c>
      <c r="R898" s="224">
        <f>Q898*H898</f>
        <v>0.19349459999999999</v>
      </c>
      <c r="S898" s="224">
        <v>0</v>
      </c>
      <c r="T898" s="225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26" t="s">
        <v>178</v>
      </c>
      <c r="AT898" s="226" t="s">
        <v>174</v>
      </c>
      <c r="AU898" s="226" t="s">
        <v>84</v>
      </c>
      <c r="AY898" s="19" t="s">
        <v>171</v>
      </c>
      <c r="BE898" s="227">
        <f>IF(N898="základní",J898,0)</f>
        <v>0</v>
      </c>
      <c r="BF898" s="227">
        <f>IF(N898="snížená",J898,0)</f>
        <v>0</v>
      </c>
      <c r="BG898" s="227">
        <f>IF(N898="zákl. přenesená",J898,0)</f>
        <v>0</v>
      </c>
      <c r="BH898" s="227">
        <f>IF(N898="sníž. přenesená",J898,0)</f>
        <v>0</v>
      </c>
      <c r="BI898" s="227">
        <f>IF(N898="nulová",J898,0)</f>
        <v>0</v>
      </c>
      <c r="BJ898" s="19" t="s">
        <v>82</v>
      </c>
      <c r="BK898" s="227">
        <f>ROUND(I898*H898,2)</f>
        <v>0</v>
      </c>
      <c r="BL898" s="19" t="s">
        <v>178</v>
      </c>
      <c r="BM898" s="226" t="s">
        <v>1363</v>
      </c>
    </row>
    <row r="899" s="2" customFormat="1">
      <c r="A899" s="40"/>
      <c r="B899" s="41"/>
      <c r="C899" s="42"/>
      <c r="D899" s="228" t="s">
        <v>180</v>
      </c>
      <c r="E899" s="42"/>
      <c r="F899" s="229" t="s">
        <v>1364</v>
      </c>
      <c r="G899" s="42"/>
      <c r="H899" s="42"/>
      <c r="I899" s="230"/>
      <c r="J899" s="42"/>
      <c r="K899" s="42"/>
      <c r="L899" s="46"/>
      <c r="M899" s="231"/>
      <c r="N899" s="232"/>
      <c r="O899" s="86"/>
      <c r="P899" s="86"/>
      <c r="Q899" s="86"/>
      <c r="R899" s="86"/>
      <c r="S899" s="86"/>
      <c r="T899" s="87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T899" s="19" t="s">
        <v>180</v>
      </c>
      <c r="AU899" s="19" t="s">
        <v>84</v>
      </c>
    </row>
    <row r="900" s="2" customFormat="1">
      <c r="A900" s="40"/>
      <c r="B900" s="41"/>
      <c r="C900" s="42"/>
      <c r="D900" s="265" t="s">
        <v>218</v>
      </c>
      <c r="E900" s="42"/>
      <c r="F900" s="266" t="s">
        <v>1365</v>
      </c>
      <c r="G900" s="42"/>
      <c r="H900" s="42"/>
      <c r="I900" s="230"/>
      <c r="J900" s="42"/>
      <c r="K900" s="42"/>
      <c r="L900" s="46"/>
      <c r="M900" s="231"/>
      <c r="N900" s="232"/>
      <c r="O900" s="86"/>
      <c r="P900" s="86"/>
      <c r="Q900" s="86"/>
      <c r="R900" s="86"/>
      <c r="S900" s="86"/>
      <c r="T900" s="87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T900" s="19" t="s">
        <v>218</v>
      </c>
      <c r="AU900" s="19" t="s">
        <v>84</v>
      </c>
    </row>
    <row r="901" s="2" customFormat="1" ht="16.5" customHeight="1">
      <c r="A901" s="40"/>
      <c r="B901" s="41"/>
      <c r="C901" s="215" t="s">
        <v>972</v>
      </c>
      <c r="D901" s="215" t="s">
        <v>174</v>
      </c>
      <c r="E901" s="216" t="s">
        <v>1366</v>
      </c>
      <c r="F901" s="217" t="s">
        <v>1367</v>
      </c>
      <c r="G901" s="218" t="s">
        <v>177</v>
      </c>
      <c r="H901" s="219">
        <v>1488.4200000000001</v>
      </c>
      <c r="I901" s="220"/>
      <c r="J901" s="221">
        <f>ROUND(I901*H901,2)</f>
        <v>0</v>
      </c>
      <c r="K901" s="217" t="s">
        <v>215</v>
      </c>
      <c r="L901" s="46"/>
      <c r="M901" s="222" t="s">
        <v>19</v>
      </c>
      <c r="N901" s="223" t="s">
        <v>45</v>
      </c>
      <c r="O901" s="86"/>
      <c r="P901" s="224">
        <f>O901*H901</f>
        <v>0</v>
      </c>
      <c r="Q901" s="224">
        <v>3.4999999999999997E-05</v>
      </c>
      <c r="R901" s="224">
        <f>Q901*H901</f>
        <v>0.052094700000000001</v>
      </c>
      <c r="S901" s="224">
        <v>0</v>
      </c>
      <c r="T901" s="225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26" t="s">
        <v>178</v>
      </c>
      <c r="AT901" s="226" t="s">
        <v>174</v>
      </c>
      <c r="AU901" s="226" t="s">
        <v>84</v>
      </c>
      <c r="AY901" s="19" t="s">
        <v>171</v>
      </c>
      <c r="BE901" s="227">
        <f>IF(N901="základní",J901,0)</f>
        <v>0</v>
      </c>
      <c r="BF901" s="227">
        <f>IF(N901="snížená",J901,0)</f>
        <v>0</v>
      </c>
      <c r="BG901" s="227">
        <f>IF(N901="zákl. přenesená",J901,0)</f>
        <v>0</v>
      </c>
      <c r="BH901" s="227">
        <f>IF(N901="sníž. přenesená",J901,0)</f>
        <v>0</v>
      </c>
      <c r="BI901" s="227">
        <f>IF(N901="nulová",J901,0)</f>
        <v>0</v>
      </c>
      <c r="BJ901" s="19" t="s">
        <v>82</v>
      </c>
      <c r="BK901" s="227">
        <f>ROUND(I901*H901,2)</f>
        <v>0</v>
      </c>
      <c r="BL901" s="19" t="s">
        <v>178</v>
      </c>
      <c r="BM901" s="226" t="s">
        <v>1368</v>
      </c>
    </row>
    <row r="902" s="2" customFormat="1">
      <c r="A902" s="40"/>
      <c r="B902" s="41"/>
      <c r="C902" s="42"/>
      <c r="D902" s="228" t="s">
        <v>180</v>
      </c>
      <c r="E902" s="42"/>
      <c r="F902" s="229" t="s">
        <v>1369</v>
      </c>
      <c r="G902" s="42"/>
      <c r="H902" s="42"/>
      <c r="I902" s="230"/>
      <c r="J902" s="42"/>
      <c r="K902" s="42"/>
      <c r="L902" s="46"/>
      <c r="M902" s="231"/>
      <c r="N902" s="232"/>
      <c r="O902" s="86"/>
      <c r="P902" s="86"/>
      <c r="Q902" s="86"/>
      <c r="R902" s="86"/>
      <c r="S902" s="86"/>
      <c r="T902" s="87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9" t="s">
        <v>180</v>
      </c>
      <c r="AU902" s="19" t="s">
        <v>84</v>
      </c>
    </row>
    <row r="903" s="2" customFormat="1">
      <c r="A903" s="40"/>
      <c r="B903" s="41"/>
      <c r="C903" s="42"/>
      <c r="D903" s="265" t="s">
        <v>218</v>
      </c>
      <c r="E903" s="42"/>
      <c r="F903" s="266" t="s">
        <v>1370</v>
      </c>
      <c r="G903" s="42"/>
      <c r="H903" s="42"/>
      <c r="I903" s="230"/>
      <c r="J903" s="42"/>
      <c r="K903" s="42"/>
      <c r="L903" s="46"/>
      <c r="M903" s="231"/>
      <c r="N903" s="232"/>
      <c r="O903" s="86"/>
      <c r="P903" s="86"/>
      <c r="Q903" s="86"/>
      <c r="R903" s="86"/>
      <c r="S903" s="86"/>
      <c r="T903" s="87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T903" s="19" t="s">
        <v>218</v>
      </c>
      <c r="AU903" s="19" t="s">
        <v>84</v>
      </c>
    </row>
    <row r="904" s="14" customFormat="1">
      <c r="A904" s="14"/>
      <c r="B904" s="243"/>
      <c r="C904" s="244"/>
      <c r="D904" s="228" t="s">
        <v>181</v>
      </c>
      <c r="E904" s="245" t="s">
        <v>19</v>
      </c>
      <c r="F904" s="246" t="s">
        <v>1371</v>
      </c>
      <c r="G904" s="244"/>
      <c r="H904" s="247">
        <v>1488.4200000000001</v>
      </c>
      <c r="I904" s="248"/>
      <c r="J904" s="244"/>
      <c r="K904" s="244"/>
      <c r="L904" s="249"/>
      <c r="M904" s="250"/>
      <c r="N904" s="251"/>
      <c r="O904" s="251"/>
      <c r="P904" s="251"/>
      <c r="Q904" s="251"/>
      <c r="R904" s="251"/>
      <c r="S904" s="251"/>
      <c r="T904" s="252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3" t="s">
        <v>181</v>
      </c>
      <c r="AU904" s="253" t="s">
        <v>84</v>
      </c>
      <c r="AV904" s="14" t="s">
        <v>84</v>
      </c>
      <c r="AW904" s="14" t="s">
        <v>35</v>
      </c>
      <c r="AX904" s="14" t="s">
        <v>74</v>
      </c>
      <c r="AY904" s="253" t="s">
        <v>171</v>
      </c>
    </row>
    <row r="905" s="15" customFormat="1">
      <c r="A905" s="15"/>
      <c r="B905" s="254"/>
      <c r="C905" s="255"/>
      <c r="D905" s="228" t="s">
        <v>181</v>
      </c>
      <c r="E905" s="256" t="s">
        <v>19</v>
      </c>
      <c r="F905" s="257" t="s">
        <v>184</v>
      </c>
      <c r="G905" s="255"/>
      <c r="H905" s="258">
        <v>1488.4200000000001</v>
      </c>
      <c r="I905" s="259"/>
      <c r="J905" s="255"/>
      <c r="K905" s="255"/>
      <c r="L905" s="260"/>
      <c r="M905" s="261"/>
      <c r="N905" s="262"/>
      <c r="O905" s="262"/>
      <c r="P905" s="262"/>
      <c r="Q905" s="262"/>
      <c r="R905" s="262"/>
      <c r="S905" s="262"/>
      <c r="T905" s="263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64" t="s">
        <v>181</v>
      </c>
      <c r="AU905" s="264" t="s">
        <v>84</v>
      </c>
      <c r="AV905" s="15" t="s">
        <v>178</v>
      </c>
      <c r="AW905" s="15" t="s">
        <v>35</v>
      </c>
      <c r="AX905" s="15" t="s">
        <v>82</v>
      </c>
      <c r="AY905" s="264" t="s">
        <v>171</v>
      </c>
    </row>
    <row r="906" s="2" customFormat="1" ht="16.5" customHeight="1">
      <c r="A906" s="40"/>
      <c r="B906" s="41"/>
      <c r="C906" s="215" t="s">
        <v>1372</v>
      </c>
      <c r="D906" s="215" t="s">
        <v>174</v>
      </c>
      <c r="E906" s="216" t="s">
        <v>1373</v>
      </c>
      <c r="F906" s="217" t="s">
        <v>1374</v>
      </c>
      <c r="G906" s="218" t="s">
        <v>206</v>
      </c>
      <c r="H906" s="219">
        <v>5</v>
      </c>
      <c r="I906" s="220"/>
      <c r="J906" s="221">
        <f>ROUND(I906*H906,2)</f>
        <v>0</v>
      </c>
      <c r="K906" s="217" t="s">
        <v>215</v>
      </c>
      <c r="L906" s="46"/>
      <c r="M906" s="222" t="s">
        <v>19</v>
      </c>
      <c r="N906" s="223" t="s">
        <v>45</v>
      </c>
      <c r="O906" s="86"/>
      <c r="P906" s="224">
        <f>O906*H906</f>
        <v>0</v>
      </c>
      <c r="Q906" s="224">
        <v>0.0079000000000000008</v>
      </c>
      <c r="R906" s="224">
        <f>Q906*H906</f>
        <v>0.039500000000000007</v>
      </c>
      <c r="S906" s="224">
        <v>0</v>
      </c>
      <c r="T906" s="225">
        <f>S906*H906</f>
        <v>0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26" t="s">
        <v>178</v>
      </c>
      <c r="AT906" s="226" t="s">
        <v>174</v>
      </c>
      <c r="AU906" s="226" t="s">
        <v>84</v>
      </c>
      <c r="AY906" s="19" t="s">
        <v>171</v>
      </c>
      <c r="BE906" s="227">
        <f>IF(N906="základní",J906,0)</f>
        <v>0</v>
      </c>
      <c r="BF906" s="227">
        <f>IF(N906="snížená",J906,0)</f>
        <v>0</v>
      </c>
      <c r="BG906" s="227">
        <f>IF(N906="zákl. přenesená",J906,0)</f>
        <v>0</v>
      </c>
      <c r="BH906" s="227">
        <f>IF(N906="sníž. přenesená",J906,0)</f>
        <v>0</v>
      </c>
      <c r="BI906" s="227">
        <f>IF(N906="nulová",J906,0)</f>
        <v>0</v>
      </c>
      <c r="BJ906" s="19" t="s">
        <v>82</v>
      </c>
      <c r="BK906" s="227">
        <f>ROUND(I906*H906,2)</f>
        <v>0</v>
      </c>
      <c r="BL906" s="19" t="s">
        <v>178</v>
      </c>
      <c r="BM906" s="226" t="s">
        <v>1375</v>
      </c>
    </row>
    <row r="907" s="2" customFormat="1">
      <c r="A907" s="40"/>
      <c r="B907" s="41"/>
      <c r="C907" s="42"/>
      <c r="D907" s="228" t="s">
        <v>180</v>
      </c>
      <c r="E907" s="42"/>
      <c r="F907" s="229" t="s">
        <v>1376</v>
      </c>
      <c r="G907" s="42"/>
      <c r="H907" s="42"/>
      <c r="I907" s="230"/>
      <c r="J907" s="42"/>
      <c r="K907" s="42"/>
      <c r="L907" s="46"/>
      <c r="M907" s="231"/>
      <c r="N907" s="232"/>
      <c r="O907" s="86"/>
      <c r="P907" s="86"/>
      <c r="Q907" s="86"/>
      <c r="R907" s="86"/>
      <c r="S907" s="86"/>
      <c r="T907" s="87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T907" s="19" t="s">
        <v>180</v>
      </c>
      <c r="AU907" s="19" t="s">
        <v>84</v>
      </c>
    </row>
    <row r="908" s="2" customFormat="1">
      <c r="A908" s="40"/>
      <c r="B908" s="41"/>
      <c r="C908" s="42"/>
      <c r="D908" s="265" t="s">
        <v>218</v>
      </c>
      <c r="E908" s="42"/>
      <c r="F908" s="266" t="s">
        <v>1377</v>
      </c>
      <c r="G908" s="42"/>
      <c r="H908" s="42"/>
      <c r="I908" s="230"/>
      <c r="J908" s="42"/>
      <c r="K908" s="42"/>
      <c r="L908" s="46"/>
      <c r="M908" s="231"/>
      <c r="N908" s="232"/>
      <c r="O908" s="86"/>
      <c r="P908" s="86"/>
      <c r="Q908" s="86"/>
      <c r="R908" s="86"/>
      <c r="S908" s="86"/>
      <c r="T908" s="87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T908" s="19" t="s">
        <v>218</v>
      </c>
      <c r="AU908" s="19" t="s">
        <v>84</v>
      </c>
    </row>
    <row r="909" s="13" customFormat="1">
      <c r="A909" s="13"/>
      <c r="B909" s="233"/>
      <c r="C909" s="234"/>
      <c r="D909" s="228" t="s">
        <v>181</v>
      </c>
      <c r="E909" s="235" t="s">
        <v>19</v>
      </c>
      <c r="F909" s="236" t="s">
        <v>1037</v>
      </c>
      <c r="G909" s="234"/>
      <c r="H909" s="235" t="s">
        <v>19</v>
      </c>
      <c r="I909" s="237"/>
      <c r="J909" s="234"/>
      <c r="K909" s="234"/>
      <c r="L909" s="238"/>
      <c r="M909" s="239"/>
      <c r="N909" s="240"/>
      <c r="O909" s="240"/>
      <c r="P909" s="240"/>
      <c r="Q909" s="240"/>
      <c r="R909" s="240"/>
      <c r="S909" s="240"/>
      <c r="T909" s="241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2" t="s">
        <v>181</v>
      </c>
      <c r="AU909" s="242" t="s">
        <v>84</v>
      </c>
      <c r="AV909" s="13" t="s">
        <v>82</v>
      </c>
      <c r="AW909" s="13" t="s">
        <v>35</v>
      </c>
      <c r="AX909" s="13" t="s">
        <v>74</v>
      </c>
      <c r="AY909" s="242" t="s">
        <v>171</v>
      </c>
    </row>
    <row r="910" s="14" customFormat="1">
      <c r="A910" s="14"/>
      <c r="B910" s="243"/>
      <c r="C910" s="244"/>
      <c r="D910" s="228" t="s">
        <v>181</v>
      </c>
      <c r="E910" s="245" t="s">
        <v>19</v>
      </c>
      <c r="F910" s="246" t="s">
        <v>195</v>
      </c>
      <c r="G910" s="244"/>
      <c r="H910" s="247">
        <v>5</v>
      </c>
      <c r="I910" s="248"/>
      <c r="J910" s="244"/>
      <c r="K910" s="244"/>
      <c r="L910" s="249"/>
      <c r="M910" s="250"/>
      <c r="N910" s="251"/>
      <c r="O910" s="251"/>
      <c r="P910" s="251"/>
      <c r="Q910" s="251"/>
      <c r="R910" s="251"/>
      <c r="S910" s="251"/>
      <c r="T910" s="252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3" t="s">
        <v>181</v>
      </c>
      <c r="AU910" s="253" t="s">
        <v>84</v>
      </c>
      <c r="AV910" s="14" t="s">
        <v>84</v>
      </c>
      <c r="AW910" s="14" t="s">
        <v>35</v>
      </c>
      <c r="AX910" s="14" t="s">
        <v>74</v>
      </c>
      <c r="AY910" s="253" t="s">
        <v>171</v>
      </c>
    </row>
    <row r="911" s="15" customFormat="1">
      <c r="A911" s="15"/>
      <c r="B911" s="254"/>
      <c r="C911" s="255"/>
      <c r="D911" s="228" t="s">
        <v>181</v>
      </c>
      <c r="E911" s="256" t="s">
        <v>19</v>
      </c>
      <c r="F911" s="257" t="s">
        <v>184</v>
      </c>
      <c r="G911" s="255"/>
      <c r="H911" s="258">
        <v>5</v>
      </c>
      <c r="I911" s="259"/>
      <c r="J911" s="255"/>
      <c r="K911" s="255"/>
      <c r="L911" s="260"/>
      <c r="M911" s="261"/>
      <c r="N911" s="262"/>
      <c r="O911" s="262"/>
      <c r="P911" s="262"/>
      <c r="Q911" s="262"/>
      <c r="R911" s="262"/>
      <c r="S911" s="262"/>
      <c r="T911" s="263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64" t="s">
        <v>181</v>
      </c>
      <c r="AU911" s="264" t="s">
        <v>84</v>
      </c>
      <c r="AV911" s="15" t="s">
        <v>178</v>
      </c>
      <c r="AW911" s="15" t="s">
        <v>35</v>
      </c>
      <c r="AX911" s="15" t="s">
        <v>82</v>
      </c>
      <c r="AY911" s="264" t="s">
        <v>171</v>
      </c>
    </row>
    <row r="912" s="2" customFormat="1" ht="21.75" customHeight="1">
      <c r="A912" s="40"/>
      <c r="B912" s="41"/>
      <c r="C912" s="215" t="s">
        <v>1378</v>
      </c>
      <c r="D912" s="215" t="s">
        <v>174</v>
      </c>
      <c r="E912" s="216" t="s">
        <v>1379</v>
      </c>
      <c r="F912" s="217" t="s">
        <v>1380</v>
      </c>
      <c r="G912" s="218" t="s">
        <v>214</v>
      </c>
      <c r="H912" s="219">
        <v>0.29999999999999999</v>
      </c>
      <c r="I912" s="220"/>
      <c r="J912" s="221">
        <f>ROUND(I912*H912,2)</f>
        <v>0</v>
      </c>
      <c r="K912" s="217" t="s">
        <v>215</v>
      </c>
      <c r="L912" s="46"/>
      <c r="M912" s="222" t="s">
        <v>19</v>
      </c>
      <c r="N912" s="223" t="s">
        <v>45</v>
      </c>
      <c r="O912" s="86"/>
      <c r="P912" s="224">
        <f>O912*H912</f>
        <v>0</v>
      </c>
      <c r="Q912" s="224">
        <v>0</v>
      </c>
      <c r="R912" s="224">
        <f>Q912*H912</f>
        <v>0</v>
      </c>
      <c r="S912" s="224">
        <v>2.2000000000000002</v>
      </c>
      <c r="T912" s="225">
        <f>S912*H912</f>
        <v>0.66000000000000003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26" t="s">
        <v>178</v>
      </c>
      <c r="AT912" s="226" t="s">
        <v>174</v>
      </c>
      <c r="AU912" s="226" t="s">
        <v>84</v>
      </c>
      <c r="AY912" s="19" t="s">
        <v>171</v>
      </c>
      <c r="BE912" s="227">
        <f>IF(N912="základní",J912,0)</f>
        <v>0</v>
      </c>
      <c r="BF912" s="227">
        <f>IF(N912="snížená",J912,0)</f>
        <v>0</v>
      </c>
      <c r="BG912" s="227">
        <f>IF(N912="zákl. přenesená",J912,0)</f>
        <v>0</v>
      </c>
      <c r="BH912" s="227">
        <f>IF(N912="sníž. přenesená",J912,0)</f>
        <v>0</v>
      </c>
      <c r="BI912" s="227">
        <f>IF(N912="nulová",J912,0)</f>
        <v>0</v>
      </c>
      <c r="BJ912" s="19" t="s">
        <v>82</v>
      </c>
      <c r="BK912" s="227">
        <f>ROUND(I912*H912,2)</f>
        <v>0</v>
      </c>
      <c r="BL912" s="19" t="s">
        <v>178</v>
      </c>
      <c r="BM912" s="226" t="s">
        <v>1381</v>
      </c>
    </row>
    <row r="913" s="2" customFormat="1">
      <c r="A913" s="40"/>
      <c r="B913" s="41"/>
      <c r="C913" s="42"/>
      <c r="D913" s="228" t="s">
        <v>180</v>
      </c>
      <c r="E913" s="42"/>
      <c r="F913" s="229" t="s">
        <v>1382</v>
      </c>
      <c r="G913" s="42"/>
      <c r="H913" s="42"/>
      <c r="I913" s="230"/>
      <c r="J913" s="42"/>
      <c r="K913" s="42"/>
      <c r="L913" s="46"/>
      <c r="M913" s="231"/>
      <c r="N913" s="232"/>
      <c r="O913" s="86"/>
      <c r="P913" s="86"/>
      <c r="Q913" s="86"/>
      <c r="R913" s="86"/>
      <c r="S913" s="86"/>
      <c r="T913" s="87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180</v>
      </c>
      <c r="AU913" s="19" t="s">
        <v>84</v>
      </c>
    </row>
    <row r="914" s="2" customFormat="1">
      <c r="A914" s="40"/>
      <c r="B914" s="41"/>
      <c r="C914" s="42"/>
      <c r="D914" s="265" t="s">
        <v>218</v>
      </c>
      <c r="E914" s="42"/>
      <c r="F914" s="266" t="s">
        <v>1383</v>
      </c>
      <c r="G914" s="42"/>
      <c r="H914" s="42"/>
      <c r="I914" s="230"/>
      <c r="J914" s="42"/>
      <c r="K914" s="42"/>
      <c r="L914" s="46"/>
      <c r="M914" s="231"/>
      <c r="N914" s="232"/>
      <c r="O914" s="86"/>
      <c r="P914" s="86"/>
      <c r="Q914" s="86"/>
      <c r="R914" s="86"/>
      <c r="S914" s="86"/>
      <c r="T914" s="87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218</v>
      </c>
      <c r="AU914" s="19" t="s">
        <v>84</v>
      </c>
    </row>
    <row r="915" s="13" customFormat="1">
      <c r="A915" s="13"/>
      <c r="B915" s="233"/>
      <c r="C915" s="234"/>
      <c r="D915" s="228" t="s">
        <v>181</v>
      </c>
      <c r="E915" s="235" t="s">
        <v>19</v>
      </c>
      <c r="F915" s="236" t="s">
        <v>1266</v>
      </c>
      <c r="G915" s="234"/>
      <c r="H915" s="235" t="s">
        <v>19</v>
      </c>
      <c r="I915" s="237"/>
      <c r="J915" s="234"/>
      <c r="K915" s="234"/>
      <c r="L915" s="238"/>
      <c r="M915" s="239"/>
      <c r="N915" s="240"/>
      <c r="O915" s="240"/>
      <c r="P915" s="240"/>
      <c r="Q915" s="240"/>
      <c r="R915" s="240"/>
      <c r="S915" s="240"/>
      <c r="T915" s="241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2" t="s">
        <v>181</v>
      </c>
      <c r="AU915" s="242" t="s">
        <v>84</v>
      </c>
      <c r="AV915" s="13" t="s">
        <v>82</v>
      </c>
      <c r="AW915" s="13" t="s">
        <v>35</v>
      </c>
      <c r="AX915" s="13" t="s">
        <v>74</v>
      </c>
      <c r="AY915" s="242" t="s">
        <v>171</v>
      </c>
    </row>
    <row r="916" s="14" customFormat="1">
      <c r="A916" s="14"/>
      <c r="B916" s="243"/>
      <c r="C916" s="244"/>
      <c r="D916" s="228" t="s">
        <v>181</v>
      </c>
      <c r="E916" s="245" t="s">
        <v>19</v>
      </c>
      <c r="F916" s="246" t="s">
        <v>1267</v>
      </c>
      <c r="G916" s="244"/>
      <c r="H916" s="247">
        <v>0.29999999999999999</v>
      </c>
      <c r="I916" s="248"/>
      <c r="J916" s="244"/>
      <c r="K916" s="244"/>
      <c r="L916" s="249"/>
      <c r="M916" s="250"/>
      <c r="N916" s="251"/>
      <c r="O916" s="251"/>
      <c r="P916" s="251"/>
      <c r="Q916" s="251"/>
      <c r="R916" s="251"/>
      <c r="S916" s="251"/>
      <c r="T916" s="252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3" t="s">
        <v>181</v>
      </c>
      <c r="AU916" s="253" t="s">
        <v>84</v>
      </c>
      <c r="AV916" s="14" t="s">
        <v>84</v>
      </c>
      <c r="AW916" s="14" t="s">
        <v>35</v>
      </c>
      <c r="AX916" s="14" t="s">
        <v>74</v>
      </c>
      <c r="AY916" s="253" t="s">
        <v>171</v>
      </c>
    </row>
    <row r="917" s="15" customFormat="1">
      <c r="A917" s="15"/>
      <c r="B917" s="254"/>
      <c r="C917" s="255"/>
      <c r="D917" s="228" t="s">
        <v>181</v>
      </c>
      <c r="E917" s="256" t="s">
        <v>19</v>
      </c>
      <c r="F917" s="257" t="s">
        <v>184</v>
      </c>
      <c r="G917" s="255"/>
      <c r="H917" s="258">
        <v>0.29999999999999999</v>
      </c>
      <c r="I917" s="259"/>
      <c r="J917" s="255"/>
      <c r="K917" s="255"/>
      <c r="L917" s="260"/>
      <c r="M917" s="261"/>
      <c r="N917" s="262"/>
      <c r="O917" s="262"/>
      <c r="P917" s="262"/>
      <c r="Q917" s="262"/>
      <c r="R917" s="262"/>
      <c r="S917" s="262"/>
      <c r="T917" s="263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64" t="s">
        <v>181</v>
      </c>
      <c r="AU917" s="264" t="s">
        <v>84</v>
      </c>
      <c r="AV917" s="15" t="s">
        <v>178</v>
      </c>
      <c r="AW917" s="15" t="s">
        <v>35</v>
      </c>
      <c r="AX917" s="15" t="s">
        <v>82</v>
      </c>
      <c r="AY917" s="264" t="s">
        <v>171</v>
      </c>
    </row>
    <row r="918" s="2" customFormat="1" ht="16.5" customHeight="1">
      <c r="A918" s="40"/>
      <c r="B918" s="41"/>
      <c r="C918" s="215" t="s">
        <v>1384</v>
      </c>
      <c r="D918" s="215" t="s">
        <v>174</v>
      </c>
      <c r="E918" s="216" t="s">
        <v>1385</v>
      </c>
      <c r="F918" s="217" t="s">
        <v>1386</v>
      </c>
      <c r="G918" s="218" t="s">
        <v>214</v>
      </c>
      <c r="H918" s="219">
        <v>0.59999999999999998</v>
      </c>
      <c r="I918" s="220"/>
      <c r="J918" s="221">
        <f>ROUND(I918*H918,2)</f>
        <v>0</v>
      </c>
      <c r="K918" s="217" t="s">
        <v>215</v>
      </c>
      <c r="L918" s="46"/>
      <c r="M918" s="222" t="s">
        <v>19</v>
      </c>
      <c r="N918" s="223" t="s">
        <v>45</v>
      </c>
      <c r="O918" s="86"/>
      <c r="P918" s="224">
        <f>O918*H918</f>
        <v>0</v>
      </c>
      <c r="Q918" s="224">
        <v>0</v>
      </c>
      <c r="R918" s="224">
        <f>Q918*H918</f>
        <v>0</v>
      </c>
      <c r="S918" s="224">
        <v>1.8</v>
      </c>
      <c r="T918" s="225">
        <f>S918*H918</f>
        <v>1.0800000000000001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26" t="s">
        <v>178</v>
      </c>
      <c r="AT918" s="226" t="s">
        <v>174</v>
      </c>
      <c r="AU918" s="226" t="s">
        <v>84</v>
      </c>
      <c r="AY918" s="19" t="s">
        <v>171</v>
      </c>
      <c r="BE918" s="227">
        <f>IF(N918="základní",J918,0)</f>
        <v>0</v>
      </c>
      <c r="BF918" s="227">
        <f>IF(N918="snížená",J918,0)</f>
        <v>0</v>
      </c>
      <c r="BG918" s="227">
        <f>IF(N918="zákl. přenesená",J918,0)</f>
        <v>0</v>
      </c>
      <c r="BH918" s="227">
        <f>IF(N918="sníž. přenesená",J918,0)</f>
        <v>0</v>
      </c>
      <c r="BI918" s="227">
        <f>IF(N918="nulová",J918,0)</f>
        <v>0</v>
      </c>
      <c r="BJ918" s="19" t="s">
        <v>82</v>
      </c>
      <c r="BK918" s="227">
        <f>ROUND(I918*H918,2)</f>
        <v>0</v>
      </c>
      <c r="BL918" s="19" t="s">
        <v>178</v>
      </c>
      <c r="BM918" s="226" t="s">
        <v>1387</v>
      </c>
    </row>
    <row r="919" s="2" customFormat="1">
      <c r="A919" s="40"/>
      <c r="B919" s="41"/>
      <c r="C919" s="42"/>
      <c r="D919" s="228" t="s">
        <v>180</v>
      </c>
      <c r="E919" s="42"/>
      <c r="F919" s="229" t="s">
        <v>1388</v>
      </c>
      <c r="G919" s="42"/>
      <c r="H919" s="42"/>
      <c r="I919" s="230"/>
      <c r="J919" s="42"/>
      <c r="K919" s="42"/>
      <c r="L919" s="46"/>
      <c r="M919" s="231"/>
      <c r="N919" s="232"/>
      <c r="O919" s="86"/>
      <c r="P919" s="86"/>
      <c r="Q919" s="86"/>
      <c r="R919" s="86"/>
      <c r="S919" s="86"/>
      <c r="T919" s="87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T919" s="19" t="s">
        <v>180</v>
      </c>
      <c r="AU919" s="19" t="s">
        <v>84</v>
      </c>
    </row>
    <row r="920" s="2" customFormat="1">
      <c r="A920" s="40"/>
      <c r="B920" s="41"/>
      <c r="C920" s="42"/>
      <c r="D920" s="265" t="s">
        <v>218</v>
      </c>
      <c r="E920" s="42"/>
      <c r="F920" s="266" t="s">
        <v>1389</v>
      </c>
      <c r="G920" s="42"/>
      <c r="H920" s="42"/>
      <c r="I920" s="230"/>
      <c r="J920" s="42"/>
      <c r="K920" s="42"/>
      <c r="L920" s="46"/>
      <c r="M920" s="231"/>
      <c r="N920" s="232"/>
      <c r="O920" s="86"/>
      <c r="P920" s="86"/>
      <c r="Q920" s="86"/>
      <c r="R920" s="86"/>
      <c r="S920" s="86"/>
      <c r="T920" s="87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T920" s="19" t="s">
        <v>218</v>
      </c>
      <c r="AU920" s="19" t="s">
        <v>84</v>
      </c>
    </row>
    <row r="921" s="13" customFormat="1">
      <c r="A921" s="13"/>
      <c r="B921" s="233"/>
      <c r="C921" s="234"/>
      <c r="D921" s="228" t="s">
        <v>181</v>
      </c>
      <c r="E921" s="235" t="s">
        <v>19</v>
      </c>
      <c r="F921" s="236" t="s">
        <v>1390</v>
      </c>
      <c r="G921" s="234"/>
      <c r="H921" s="235" t="s">
        <v>19</v>
      </c>
      <c r="I921" s="237"/>
      <c r="J921" s="234"/>
      <c r="K921" s="234"/>
      <c r="L921" s="238"/>
      <c r="M921" s="239"/>
      <c r="N921" s="240"/>
      <c r="O921" s="240"/>
      <c r="P921" s="240"/>
      <c r="Q921" s="240"/>
      <c r="R921" s="240"/>
      <c r="S921" s="240"/>
      <c r="T921" s="241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2" t="s">
        <v>181</v>
      </c>
      <c r="AU921" s="242" t="s">
        <v>84</v>
      </c>
      <c r="AV921" s="13" t="s">
        <v>82</v>
      </c>
      <c r="AW921" s="13" t="s">
        <v>35</v>
      </c>
      <c r="AX921" s="13" t="s">
        <v>74</v>
      </c>
      <c r="AY921" s="242" t="s">
        <v>171</v>
      </c>
    </row>
    <row r="922" s="14" customFormat="1">
      <c r="A922" s="14"/>
      <c r="B922" s="243"/>
      <c r="C922" s="244"/>
      <c r="D922" s="228" t="s">
        <v>181</v>
      </c>
      <c r="E922" s="245" t="s">
        <v>19</v>
      </c>
      <c r="F922" s="246" t="s">
        <v>1391</v>
      </c>
      <c r="G922" s="244"/>
      <c r="H922" s="247">
        <v>0.59999999999999998</v>
      </c>
      <c r="I922" s="248"/>
      <c r="J922" s="244"/>
      <c r="K922" s="244"/>
      <c r="L922" s="249"/>
      <c r="M922" s="250"/>
      <c r="N922" s="251"/>
      <c r="O922" s="251"/>
      <c r="P922" s="251"/>
      <c r="Q922" s="251"/>
      <c r="R922" s="251"/>
      <c r="S922" s="251"/>
      <c r="T922" s="252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3" t="s">
        <v>181</v>
      </c>
      <c r="AU922" s="253" t="s">
        <v>84</v>
      </c>
      <c r="AV922" s="14" t="s">
        <v>84</v>
      </c>
      <c r="AW922" s="14" t="s">
        <v>35</v>
      </c>
      <c r="AX922" s="14" t="s">
        <v>74</v>
      </c>
      <c r="AY922" s="253" t="s">
        <v>171</v>
      </c>
    </row>
    <row r="923" s="15" customFormat="1">
      <c r="A923" s="15"/>
      <c r="B923" s="254"/>
      <c r="C923" s="255"/>
      <c r="D923" s="228" t="s">
        <v>181</v>
      </c>
      <c r="E923" s="256" t="s">
        <v>19</v>
      </c>
      <c r="F923" s="257" t="s">
        <v>184</v>
      </c>
      <c r="G923" s="255"/>
      <c r="H923" s="258">
        <v>0.59999999999999998</v>
      </c>
      <c r="I923" s="259"/>
      <c r="J923" s="255"/>
      <c r="K923" s="255"/>
      <c r="L923" s="260"/>
      <c r="M923" s="261"/>
      <c r="N923" s="262"/>
      <c r="O923" s="262"/>
      <c r="P923" s="262"/>
      <c r="Q923" s="262"/>
      <c r="R923" s="262"/>
      <c r="S923" s="262"/>
      <c r="T923" s="263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64" t="s">
        <v>181</v>
      </c>
      <c r="AU923" s="264" t="s">
        <v>84</v>
      </c>
      <c r="AV923" s="15" t="s">
        <v>178</v>
      </c>
      <c r="AW923" s="15" t="s">
        <v>35</v>
      </c>
      <c r="AX923" s="15" t="s">
        <v>82</v>
      </c>
      <c r="AY923" s="264" t="s">
        <v>171</v>
      </c>
    </row>
    <row r="924" s="2" customFormat="1" ht="16.5" customHeight="1">
      <c r="A924" s="40"/>
      <c r="B924" s="41"/>
      <c r="C924" s="215" t="s">
        <v>1392</v>
      </c>
      <c r="D924" s="215" t="s">
        <v>174</v>
      </c>
      <c r="E924" s="216" t="s">
        <v>1393</v>
      </c>
      <c r="F924" s="217" t="s">
        <v>1394</v>
      </c>
      <c r="G924" s="218" t="s">
        <v>214</v>
      </c>
      <c r="H924" s="219">
        <v>23.367999999999999</v>
      </c>
      <c r="I924" s="220"/>
      <c r="J924" s="221">
        <f>ROUND(I924*H924,2)</f>
        <v>0</v>
      </c>
      <c r="K924" s="217" t="s">
        <v>215</v>
      </c>
      <c r="L924" s="46"/>
      <c r="M924" s="222" t="s">
        <v>19</v>
      </c>
      <c r="N924" s="223" t="s">
        <v>45</v>
      </c>
      <c r="O924" s="86"/>
      <c r="P924" s="224">
        <f>O924*H924</f>
        <v>0</v>
      </c>
      <c r="Q924" s="224">
        <v>0</v>
      </c>
      <c r="R924" s="224">
        <f>Q924*H924</f>
        <v>0</v>
      </c>
      <c r="S924" s="224">
        <v>1.8</v>
      </c>
      <c r="T924" s="225">
        <f>S924*H924</f>
        <v>42.062399999999997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26" t="s">
        <v>178</v>
      </c>
      <c r="AT924" s="226" t="s">
        <v>174</v>
      </c>
      <c r="AU924" s="226" t="s">
        <v>84</v>
      </c>
      <c r="AY924" s="19" t="s">
        <v>171</v>
      </c>
      <c r="BE924" s="227">
        <f>IF(N924="základní",J924,0)</f>
        <v>0</v>
      </c>
      <c r="BF924" s="227">
        <f>IF(N924="snížená",J924,0)</f>
        <v>0</v>
      </c>
      <c r="BG924" s="227">
        <f>IF(N924="zákl. přenesená",J924,0)</f>
        <v>0</v>
      </c>
      <c r="BH924" s="227">
        <f>IF(N924="sníž. přenesená",J924,0)</f>
        <v>0</v>
      </c>
      <c r="BI924" s="227">
        <f>IF(N924="nulová",J924,0)</f>
        <v>0</v>
      </c>
      <c r="BJ924" s="19" t="s">
        <v>82</v>
      </c>
      <c r="BK924" s="227">
        <f>ROUND(I924*H924,2)</f>
        <v>0</v>
      </c>
      <c r="BL924" s="19" t="s">
        <v>178</v>
      </c>
      <c r="BM924" s="226" t="s">
        <v>1395</v>
      </c>
    </row>
    <row r="925" s="2" customFormat="1">
      <c r="A925" s="40"/>
      <c r="B925" s="41"/>
      <c r="C925" s="42"/>
      <c r="D925" s="228" t="s">
        <v>180</v>
      </c>
      <c r="E925" s="42"/>
      <c r="F925" s="229" t="s">
        <v>1396</v>
      </c>
      <c r="G925" s="42"/>
      <c r="H925" s="42"/>
      <c r="I925" s="230"/>
      <c r="J925" s="42"/>
      <c r="K925" s="42"/>
      <c r="L925" s="46"/>
      <c r="M925" s="231"/>
      <c r="N925" s="232"/>
      <c r="O925" s="86"/>
      <c r="P925" s="86"/>
      <c r="Q925" s="86"/>
      <c r="R925" s="86"/>
      <c r="S925" s="86"/>
      <c r="T925" s="87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T925" s="19" t="s">
        <v>180</v>
      </c>
      <c r="AU925" s="19" t="s">
        <v>84</v>
      </c>
    </row>
    <row r="926" s="2" customFormat="1">
      <c r="A926" s="40"/>
      <c r="B926" s="41"/>
      <c r="C926" s="42"/>
      <c r="D926" s="265" t="s">
        <v>218</v>
      </c>
      <c r="E926" s="42"/>
      <c r="F926" s="266" t="s">
        <v>1397</v>
      </c>
      <c r="G926" s="42"/>
      <c r="H926" s="42"/>
      <c r="I926" s="230"/>
      <c r="J926" s="42"/>
      <c r="K926" s="42"/>
      <c r="L926" s="46"/>
      <c r="M926" s="231"/>
      <c r="N926" s="232"/>
      <c r="O926" s="86"/>
      <c r="P926" s="86"/>
      <c r="Q926" s="86"/>
      <c r="R926" s="86"/>
      <c r="S926" s="86"/>
      <c r="T926" s="87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T926" s="19" t="s">
        <v>218</v>
      </c>
      <c r="AU926" s="19" t="s">
        <v>84</v>
      </c>
    </row>
    <row r="927" s="13" customFormat="1">
      <c r="A927" s="13"/>
      <c r="B927" s="233"/>
      <c r="C927" s="234"/>
      <c r="D927" s="228" t="s">
        <v>181</v>
      </c>
      <c r="E927" s="235" t="s">
        <v>19</v>
      </c>
      <c r="F927" s="236" t="s">
        <v>716</v>
      </c>
      <c r="G927" s="234"/>
      <c r="H927" s="235" t="s">
        <v>19</v>
      </c>
      <c r="I927" s="237"/>
      <c r="J927" s="234"/>
      <c r="K927" s="234"/>
      <c r="L927" s="238"/>
      <c r="M927" s="239"/>
      <c r="N927" s="240"/>
      <c r="O927" s="240"/>
      <c r="P927" s="240"/>
      <c r="Q927" s="240"/>
      <c r="R927" s="240"/>
      <c r="S927" s="240"/>
      <c r="T927" s="241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2" t="s">
        <v>181</v>
      </c>
      <c r="AU927" s="242" t="s">
        <v>84</v>
      </c>
      <c r="AV927" s="13" t="s">
        <v>82</v>
      </c>
      <c r="AW927" s="13" t="s">
        <v>35</v>
      </c>
      <c r="AX927" s="13" t="s">
        <v>74</v>
      </c>
      <c r="AY927" s="242" t="s">
        <v>171</v>
      </c>
    </row>
    <row r="928" s="14" customFormat="1">
      <c r="A928" s="14"/>
      <c r="B928" s="243"/>
      <c r="C928" s="244"/>
      <c r="D928" s="228" t="s">
        <v>181</v>
      </c>
      <c r="E928" s="245" t="s">
        <v>19</v>
      </c>
      <c r="F928" s="246" t="s">
        <v>1398</v>
      </c>
      <c r="G928" s="244"/>
      <c r="H928" s="247">
        <v>0.55200000000000005</v>
      </c>
      <c r="I928" s="248"/>
      <c r="J928" s="244"/>
      <c r="K928" s="244"/>
      <c r="L928" s="249"/>
      <c r="M928" s="250"/>
      <c r="N928" s="251"/>
      <c r="O928" s="251"/>
      <c r="P928" s="251"/>
      <c r="Q928" s="251"/>
      <c r="R928" s="251"/>
      <c r="S928" s="251"/>
      <c r="T928" s="252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3" t="s">
        <v>181</v>
      </c>
      <c r="AU928" s="253" t="s">
        <v>84</v>
      </c>
      <c r="AV928" s="14" t="s">
        <v>84</v>
      </c>
      <c r="AW928" s="14" t="s">
        <v>35</v>
      </c>
      <c r="AX928" s="14" t="s">
        <v>74</v>
      </c>
      <c r="AY928" s="253" t="s">
        <v>171</v>
      </c>
    </row>
    <row r="929" s="14" customFormat="1">
      <c r="A929" s="14"/>
      <c r="B929" s="243"/>
      <c r="C929" s="244"/>
      <c r="D929" s="228" t="s">
        <v>181</v>
      </c>
      <c r="E929" s="245" t="s">
        <v>19</v>
      </c>
      <c r="F929" s="246" t="s">
        <v>1399</v>
      </c>
      <c r="G929" s="244"/>
      <c r="H929" s="247">
        <v>3.246</v>
      </c>
      <c r="I929" s="248"/>
      <c r="J929" s="244"/>
      <c r="K929" s="244"/>
      <c r="L929" s="249"/>
      <c r="M929" s="250"/>
      <c r="N929" s="251"/>
      <c r="O929" s="251"/>
      <c r="P929" s="251"/>
      <c r="Q929" s="251"/>
      <c r="R929" s="251"/>
      <c r="S929" s="251"/>
      <c r="T929" s="252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3" t="s">
        <v>181</v>
      </c>
      <c r="AU929" s="253" t="s">
        <v>84</v>
      </c>
      <c r="AV929" s="14" t="s">
        <v>84</v>
      </c>
      <c r="AW929" s="14" t="s">
        <v>35</v>
      </c>
      <c r="AX929" s="14" t="s">
        <v>74</v>
      </c>
      <c r="AY929" s="253" t="s">
        <v>171</v>
      </c>
    </row>
    <row r="930" s="14" customFormat="1">
      <c r="A930" s="14"/>
      <c r="B930" s="243"/>
      <c r="C930" s="244"/>
      <c r="D930" s="228" t="s">
        <v>181</v>
      </c>
      <c r="E930" s="245" t="s">
        <v>19</v>
      </c>
      <c r="F930" s="246" t="s">
        <v>1400</v>
      </c>
      <c r="G930" s="244"/>
      <c r="H930" s="247">
        <v>4.3179999999999996</v>
      </c>
      <c r="I930" s="248"/>
      <c r="J930" s="244"/>
      <c r="K930" s="244"/>
      <c r="L930" s="249"/>
      <c r="M930" s="250"/>
      <c r="N930" s="251"/>
      <c r="O930" s="251"/>
      <c r="P930" s="251"/>
      <c r="Q930" s="251"/>
      <c r="R930" s="251"/>
      <c r="S930" s="251"/>
      <c r="T930" s="252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3" t="s">
        <v>181</v>
      </c>
      <c r="AU930" s="253" t="s">
        <v>84</v>
      </c>
      <c r="AV930" s="14" t="s">
        <v>84</v>
      </c>
      <c r="AW930" s="14" t="s">
        <v>35</v>
      </c>
      <c r="AX930" s="14" t="s">
        <v>74</v>
      </c>
      <c r="AY930" s="253" t="s">
        <v>171</v>
      </c>
    </row>
    <row r="931" s="14" customFormat="1">
      <c r="A931" s="14"/>
      <c r="B931" s="243"/>
      <c r="C931" s="244"/>
      <c r="D931" s="228" t="s">
        <v>181</v>
      </c>
      <c r="E931" s="245" t="s">
        <v>19</v>
      </c>
      <c r="F931" s="246" t="s">
        <v>1401</v>
      </c>
      <c r="G931" s="244"/>
      <c r="H931" s="247">
        <v>1.224</v>
      </c>
      <c r="I931" s="248"/>
      <c r="J931" s="244"/>
      <c r="K931" s="244"/>
      <c r="L931" s="249"/>
      <c r="M931" s="250"/>
      <c r="N931" s="251"/>
      <c r="O931" s="251"/>
      <c r="P931" s="251"/>
      <c r="Q931" s="251"/>
      <c r="R931" s="251"/>
      <c r="S931" s="251"/>
      <c r="T931" s="252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3" t="s">
        <v>181</v>
      </c>
      <c r="AU931" s="253" t="s">
        <v>84</v>
      </c>
      <c r="AV931" s="14" t="s">
        <v>84</v>
      </c>
      <c r="AW931" s="14" t="s">
        <v>35</v>
      </c>
      <c r="AX931" s="14" t="s">
        <v>74</v>
      </c>
      <c r="AY931" s="253" t="s">
        <v>171</v>
      </c>
    </row>
    <row r="932" s="13" customFormat="1">
      <c r="A932" s="13"/>
      <c r="B932" s="233"/>
      <c r="C932" s="234"/>
      <c r="D932" s="228" t="s">
        <v>181</v>
      </c>
      <c r="E932" s="235" t="s">
        <v>19</v>
      </c>
      <c r="F932" s="236" t="s">
        <v>731</v>
      </c>
      <c r="G932" s="234"/>
      <c r="H932" s="235" t="s">
        <v>19</v>
      </c>
      <c r="I932" s="237"/>
      <c r="J932" s="234"/>
      <c r="K932" s="234"/>
      <c r="L932" s="238"/>
      <c r="M932" s="239"/>
      <c r="N932" s="240"/>
      <c r="O932" s="240"/>
      <c r="P932" s="240"/>
      <c r="Q932" s="240"/>
      <c r="R932" s="240"/>
      <c r="S932" s="240"/>
      <c r="T932" s="241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2" t="s">
        <v>181</v>
      </c>
      <c r="AU932" s="242" t="s">
        <v>84</v>
      </c>
      <c r="AV932" s="13" t="s">
        <v>82</v>
      </c>
      <c r="AW932" s="13" t="s">
        <v>35</v>
      </c>
      <c r="AX932" s="13" t="s">
        <v>74</v>
      </c>
      <c r="AY932" s="242" t="s">
        <v>171</v>
      </c>
    </row>
    <row r="933" s="14" customFormat="1">
      <c r="A933" s="14"/>
      <c r="B933" s="243"/>
      <c r="C933" s="244"/>
      <c r="D933" s="228" t="s">
        <v>181</v>
      </c>
      <c r="E933" s="245" t="s">
        <v>19</v>
      </c>
      <c r="F933" s="246" t="s">
        <v>1402</v>
      </c>
      <c r="G933" s="244"/>
      <c r="H933" s="247">
        <v>3.9279999999999999</v>
      </c>
      <c r="I933" s="248"/>
      <c r="J933" s="244"/>
      <c r="K933" s="244"/>
      <c r="L933" s="249"/>
      <c r="M933" s="250"/>
      <c r="N933" s="251"/>
      <c r="O933" s="251"/>
      <c r="P933" s="251"/>
      <c r="Q933" s="251"/>
      <c r="R933" s="251"/>
      <c r="S933" s="251"/>
      <c r="T933" s="252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3" t="s">
        <v>181</v>
      </c>
      <c r="AU933" s="253" t="s">
        <v>84</v>
      </c>
      <c r="AV933" s="14" t="s">
        <v>84</v>
      </c>
      <c r="AW933" s="14" t="s">
        <v>35</v>
      </c>
      <c r="AX933" s="14" t="s">
        <v>74</v>
      </c>
      <c r="AY933" s="253" t="s">
        <v>171</v>
      </c>
    </row>
    <row r="934" s="14" customFormat="1">
      <c r="A934" s="14"/>
      <c r="B934" s="243"/>
      <c r="C934" s="244"/>
      <c r="D934" s="228" t="s">
        <v>181</v>
      </c>
      <c r="E934" s="245" t="s">
        <v>19</v>
      </c>
      <c r="F934" s="246" t="s">
        <v>1403</v>
      </c>
      <c r="G934" s="244"/>
      <c r="H934" s="247">
        <v>1.079</v>
      </c>
      <c r="I934" s="248"/>
      <c r="J934" s="244"/>
      <c r="K934" s="244"/>
      <c r="L934" s="249"/>
      <c r="M934" s="250"/>
      <c r="N934" s="251"/>
      <c r="O934" s="251"/>
      <c r="P934" s="251"/>
      <c r="Q934" s="251"/>
      <c r="R934" s="251"/>
      <c r="S934" s="251"/>
      <c r="T934" s="252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3" t="s">
        <v>181</v>
      </c>
      <c r="AU934" s="253" t="s">
        <v>84</v>
      </c>
      <c r="AV934" s="14" t="s">
        <v>84</v>
      </c>
      <c r="AW934" s="14" t="s">
        <v>35</v>
      </c>
      <c r="AX934" s="14" t="s">
        <v>74</v>
      </c>
      <c r="AY934" s="253" t="s">
        <v>171</v>
      </c>
    </row>
    <row r="935" s="14" customFormat="1">
      <c r="A935" s="14"/>
      <c r="B935" s="243"/>
      <c r="C935" s="244"/>
      <c r="D935" s="228" t="s">
        <v>181</v>
      </c>
      <c r="E935" s="245" t="s">
        <v>19</v>
      </c>
      <c r="F935" s="246" t="s">
        <v>1404</v>
      </c>
      <c r="G935" s="244"/>
      <c r="H935" s="247">
        <v>1.0560000000000001</v>
      </c>
      <c r="I935" s="248"/>
      <c r="J935" s="244"/>
      <c r="K935" s="244"/>
      <c r="L935" s="249"/>
      <c r="M935" s="250"/>
      <c r="N935" s="251"/>
      <c r="O935" s="251"/>
      <c r="P935" s="251"/>
      <c r="Q935" s="251"/>
      <c r="R935" s="251"/>
      <c r="S935" s="251"/>
      <c r="T935" s="252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3" t="s">
        <v>181</v>
      </c>
      <c r="AU935" s="253" t="s">
        <v>84</v>
      </c>
      <c r="AV935" s="14" t="s">
        <v>84</v>
      </c>
      <c r="AW935" s="14" t="s">
        <v>35</v>
      </c>
      <c r="AX935" s="14" t="s">
        <v>74</v>
      </c>
      <c r="AY935" s="253" t="s">
        <v>171</v>
      </c>
    </row>
    <row r="936" s="14" customFormat="1">
      <c r="A936" s="14"/>
      <c r="B936" s="243"/>
      <c r="C936" s="244"/>
      <c r="D936" s="228" t="s">
        <v>181</v>
      </c>
      <c r="E936" s="245" t="s">
        <v>19</v>
      </c>
      <c r="F936" s="246" t="s">
        <v>1405</v>
      </c>
      <c r="G936" s="244"/>
      <c r="H936" s="247">
        <v>1.0449999999999999</v>
      </c>
      <c r="I936" s="248"/>
      <c r="J936" s="244"/>
      <c r="K936" s="244"/>
      <c r="L936" s="249"/>
      <c r="M936" s="250"/>
      <c r="N936" s="251"/>
      <c r="O936" s="251"/>
      <c r="P936" s="251"/>
      <c r="Q936" s="251"/>
      <c r="R936" s="251"/>
      <c r="S936" s="251"/>
      <c r="T936" s="252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3" t="s">
        <v>181</v>
      </c>
      <c r="AU936" s="253" t="s">
        <v>84</v>
      </c>
      <c r="AV936" s="14" t="s">
        <v>84</v>
      </c>
      <c r="AW936" s="14" t="s">
        <v>35</v>
      </c>
      <c r="AX936" s="14" t="s">
        <v>74</v>
      </c>
      <c r="AY936" s="253" t="s">
        <v>171</v>
      </c>
    </row>
    <row r="937" s="14" customFormat="1">
      <c r="A937" s="14"/>
      <c r="B937" s="243"/>
      <c r="C937" s="244"/>
      <c r="D937" s="228" t="s">
        <v>181</v>
      </c>
      <c r="E937" s="245" t="s">
        <v>19</v>
      </c>
      <c r="F937" s="246" t="s">
        <v>1406</v>
      </c>
      <c r="G937" s="244"/>
      <c r="H937" s="247">
        <v>3.0939999999999999</v>
      </c>
      <c r="I937" s="248"/>
      <c r="J937" s="244"/>
      <c r="K937" s="244"/>
      <c r="L937" s="249"/>
      <c r="M937" s="250"/>
      <c r="N937" s="251"/>
      <c r="O937" s="251"/>
      <c r="P937" s="251"/>
      <c r="Q937" s="251"/>
      <c r="R937" s="251"/>
      <c r="S937" s="251"/>
      <c r="T937" s="252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3" t="s">
        <v>181</v>
      </c>
      <c r="AU937" s="253" t="s">
        <v>84</v>
      </c>
      <c r="AV937" s="14" t="s">
        <v>84</v>
      </c>
      <c r="AW937" s="14" t="s">
        <v>35</v>
      </c>
      <c r="AX937" s="14" t="s">
        <v>74</v>
      </c>
      <c r="AY937" s="253" t="s">
        <v>171</v>
      </c>
    </row>
    <row r="938" s="16" customFormat="1">
      <c r="A938" s="16"/>
      <c r="B938" s="267"/>
      <c r="C938" s="268"/>
      <c r="D938" s="228" t="s">
        <v>181</v>
      </c>
      <c r="E938" s="269" t="s">
        <v>19</v>
      </c>
      <c r="F938" s="270" t="s">
        <v>415</v>
      </c>
      <c r="G938" s="268"/>
      <c r="H938" s="271">
        <v>19.542000000000002</v>
      </c>
      <c r="I938" s="272"/>
      <c r="J938" s="268"/>
      <c r="K938" s="268"/>
      <c r="L938" s="273"/>
      <c r="M938" s="274"/>
      <c r="N938" s="275"/>
      <c r="O938" s="275"/>
      <c r="P938" s="275"/>
      <c r="Q938" s="275"/>
      <c r="R938" s="275"/>
      <c r="S938" s="275"/>
      <c r="T938" s="27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T938" s="277" t="s">
        <v>181</v>
      </c>
      <c r="AU938" s="277" t="s">
        <v>84</v>
      </c>
      <c r="AV938" s="16" t="s">
        <v>105</v>
      </c>
      <c r="AW938" s="16" t="s">
        <v>35</v>
      </c>
      <c r="AX938" s="16" t="s">
        <v>74</v>
      </c>
      <c r="AY938" s="277" t="s">
        <v>171</v>
      </c>
    </row>
    <row r="939" s="13" customFormat="1">
      <c r="A939" s="13"/>
      <c r="B939" s="233"/>
      <c r="C939" s="234"/>
      <c r="D939" s="228" t="s">
        <v>181</v>
      </c>
      <c r="E939" s="235" t="s">
        <v>19</v>
      </c>
      <c r="F939" s="236" t="s">
        <v>739</v>
      </c>
      <c r="G939" s="234"/>
      <c r="H939" s="235" t="s">
        <v>19</v>
      </c>
      <c r="I939" s="237"/>
      <c r="J939" s="234"/>
      <c r="K939" s="234"/>
      <c r="L939" s="238"/>
      <c r="M939" s="239"/>
      <c r="N939" s="240"/>
      <c r="O939" s="240"/>
      <c r="P939" s="240"/>
      <c r="Q939" s="240"/>
      <c r="R939" s="240"/>
      <c r="S939" s="240"/>
      <c r="T939" s="241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2" t="s">
        <v>181</v>
      </c>
      <c r="AU939" s="242" t="s">
        <v>84</v>
      </c>
      <c r="AV939" s="13" t="s">
        <v>82</v>
      </c>
      <c r="AW939" s="13" t="s">
        <v>35</v>
      </c>
      <c r="AX939" s="13" t="s">
        <v>74</v>
      </c>
      <c r="AY939" s="242" t="s">
        <v>171</v>
      </c>
    </row>
    <row r="940" s="14" customFormat="1">
      <c r="A940" s="14"/>
      <c r="B940" s="243"/>
      <c r="C940" s="244"/>
      <c r="D940" s="228" t="s">
        <v>181</v>
      </c>
      <c r="E940" s="245" t="s">
        <v>19</v>
      </c>
      <c r="F940" s="246" t="s">
        <v>1407</v>
      </c>
      <c r="G940" s="244"/>
      <c r="H940" s="247">
        <v>3.8260000000000001</v>
      </c>
      <c r="I940" s="248"/>
      <c r="J940" s="244"/>
      <c r="K940" s="244"/>
      <c r="L940" s="249"/>
      <c r="M940" s="250"/>
      <c r="N940" s="251"/>
      <c r="O940" s="251"/>
      <c r="P940" s="251"/>
      <c r="Q940" s="251"/>
      <c r="R940" s="251"/>
      <c r="S940" s="251"/>
      <c r="T940" s="252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3" t="s">
        <v>181</v>
      </c>
      <c r="AU940" s="253" t="s">
        <v>84</v>
      </c>
      <c r="AV940" s="14" t="s">
        <v>84</v>
      </c>
      <c r="AW940" s="14" t="s">
        <v>35</v>
      </c>
      <c r="AX940" s="14" t="s">
        <v>74</v>
      </c>
      <c r="AY940" s="253" t="s">
        <v>171</v>
      </c>
    </row>
    <row r="941" s="15" customFormat="1">
      <c r="A941" s="15"/>
      <c r="B941" s="254"/>
      <c r="C941" s="255"/>
      <c r="D941" s="228" t="s">
        <v>181</v>
      </c>
      <c r="E941" s="256" t="s">
        <v>19</v>
      </c>
      <c r="F941" s="257" t="s">
        <v>184</v>
      </c>
      <c r="G941" s="255"/>
      <c r="H941" s="258">
        <v>23.367999999999999</v>
      </c>
      <c r="I941" s="259"/>
      <c r="J941" s="255"/>
      <c r="K941" s="255"/>
      <c r="L941" s="260"/>
      <c r="M941" s="261"/>
      <c r="N941" s="262"/>
      <c r="O941" s="262"/>
      <c r="P941" s="262"/>
      <c r="Q941" s="262"/>
      <c r="R941" s="262"/>
      <c r="S941" s="262"/>
      <c r="T941" s="263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64" t="s">
        <v>181</v>
      </c>
      <c r="AU941" s="264" t="s">
        <v>84</v>
      </c>
      <c r="AV941" s="15" t="s">
        <v>178</v>
      </c>
      <c r="AW941" s="15" t="s">
        <v>35</v>
      </c>
      <c r="AX941" s="15" t="s">
        <v>82</v>
      </c>
      <c r="AY941" s="264" t="s">
        <v>171</v>
      </c>
    </row>
    <row r="942" s="2" customFormat="1" ht="16.5" customHeight="1">
      <c r="A942" s="40"/>
      <c r="B942" s="41"/>
      <c r="C942" s="215" t="s">
        <v>1408</v>
      </c>
      <c r="D942" s="215" t="s">
        <v>174</v>
      </c>
      <c r="E942" s="216" t="s">
        <v>1409</v>
      </c>
      <c r="F942" s="217" t="s">
        <v>1410</v>
      </c>
      <c r="G942" s="218" t="s">
        <v>292</v>
      </c>
      <c r="H942" s="219">
        <v>21.449999999999999</v>
      </c>
      <c r="I942" s="220"/>
      <c r="J942" s="221">
        <f>ROUND(I942*H942,2)</f>
        <v>0</v>
      </c>
      <c r="K942" s="217" t="s">
        <v>215</v>
      </c>
      <c r="L942" s="46"/>
      <c r="M942" s="222" t="s">
        <v>19</v>
      </c>
      <c r="N942" s="223" t="s">
        <v>45</v>
      </c>
      <c r="O942" s="86"/>
      <c r="P942" s="224">
        <f>O942*H942</f>
        <v>0</v>
      </c>
      <c r="Q942" s="224">
        <v>0.00076000000000000004</v>
      </c>
      <c r="R942" s="224">
        <f>Q942*H942</f>
        <v>0.016302000000000001</v>
      </c>
      <c r="S942" s="224">
        <v>0.0020999999999999999</v>
      </c>
      <c r="T942" s="225">
        <f>S942*H942</f>
        <v>0.045044999999999995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26" t="s">
        <v>178</v>
      </c>
      <c r="AT942" s="226" t="s">
        <v>174</v>
      </c>
      <c r="AU942" s="226" t="s">
        <v>84</v>
      </c>
      <c r="AY942" s="19" t="s">
        <v>171</v>
      </c>
      <c r="BE942" s="227">
        <f>IF(N942="základní",J942,0)</f>
        <v>0</v>
      </c>
      <c r="BF942" s="227">
        <f>IF(N942="snížená",J942,0)</f>
        <v>0</v>
      </c>
      <c r="BG942" s="227">
        <f>IF(N942="zákl. přenesená",J942,0)</f>
        <v>0</v>
      </c>
      <c r="BH942" s="227">
        <f>IF(N942="sníž. přenesená",J942,0)</f>
        <v>0</v>
      </c>
      <c r="BI942" s="227">
        <f>IF(N942="nulová",J942,0)</f>
        <v>0</v>
      </c>
      <c r="BJ942" s="19" t="s">
        <v>82</v>
      </c>
      <c r="BK942" s="227">
        <f>ROUND(I942*H942,2)</f>
        <v>0</v>
      </c>
      <c r="BL942" s="19" t="s">
        <v>178</v>
      </c>
      <c r="BM942" s="226" t="s">
        <v>1411</v>
      </c>
    </row>
    <row r="943" s="2" customFormat="1">
      <c r="A943" s="40"/>
      <c r="B943" s="41"/>
      <c r="C943" s="42"/>
      <c r="D943" s="228" t="s">
        <v>180</v>
      </c>
      <c r="E943" s="42"/>
      <c r="F943" s="229" t="s">
        <v>1412</v>
      </c>
      <c r="G943" s="42"/>
      <c r="H943" s="42"/>
      <c r="I943" s="230"/>
      <c r="J943" s="42"/>
      <c r="K943" s="42"/>
      <c r="L943" s="46"/>
      <c r="M943" s="231"/>
      <c r="N943" s="232"/>
      <c r="O943" s="86"/>
      <c r="P943" s="86"/>
      <c r="Q943" s="86"/>
      <c r="R943" s="86"/>
      <c r="S943" s="86"/>
      <c r="T943" s="87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T943" s="19" t="s">
        <v>180</v>
      </c>
      <c r="AU943" s="19" t="s">
        <v>84</v>
      </c>
    </row>
    <row r="944" s="2" customFormat="1">
      <c r="A944" s="40"/>
      <c r="B944" s="41"/>
      <c r="C944" s="42"/>
      <c r="D944" s="265" t="s">
        <v>218</v>
      </c>
      <c r="E944" s="42"/>
      <c r="F944" s="266" t="s">
        <v>1413</v>
      </c>
      <c r="G944" s="42"/>
      <c r="H944" s="42"/>
      <c r="I944" s="230"/>
      <c r="J944" s="42"/>
      <c r="K944" s="42"/>
      <c r="L944" s="46"/>
      <c r="M944" s="231"/>
      <c r="N944" s="232"/>
      <c r="O944" s="86"/>
      <c r="P944" s="86"/>
      <c r="Q944" s="86"/>
      <c r="R944" s="86"/>
      <c r="S944" s="86"/>
      <c r="T944" s="87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T944" s="19" t="s">
        <v>218</v>
      </c>
      <c r="AU944" s="19" t="s">
        <v>84</v>
      </c>
    </row>
    <row r="945" s="13" customFormat="1">
      <c r="A945" s="13"/>
      <c r="B945" s="233"/>
      <c r="C945" s="234"/>
      <c r="D945" s="228" t="s">
        <v>181</v>
      </c>
      <c r="E945" s="235" t="s">
        <v>19</v>
      </c>
      <c r="F945" s="236" t="s">
        <v>1414</v>
      </c>
      <c r="G945" s="234"/>
      <c r="H945" s="235" t="s">
        <v>19</v>
      </c>
      <c r="I945" s="237"/>
      <c r="J945" s="234"/>
      <c r="K945" s="234"/>
      <c r="L945" s="238"/>
      <c r="M945" s="239"/>
      <c r="N945" s="240"/>
      <c r="O945" s="240"/>
      <c r="P945" s="240"/>
      <c r="Q945" s="240"/>
      <c r="R945" s="240"/>
      <c r="S945" s="240"/>
      <c r="T945" s="241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2" t="s">
        <v>181</v>
      </c>
      <c r="AU945" s="242" t="s">
        <v>84</v>
      </c>
      <c r="AV945" s="13" t="s">
        <v>82</v>
      </c>
      <c r="AW945" s="13" t="s">
        <v>35</v>
      </c>
      <c r="AX945" s="13" t="s">
        <v>74</v>
      </c>
      <c r="AY945" s="242" t="s">
        <v>171</v>
      </c>
    </row>
    <row r="946" s="14" customFormat="1">
      <c r="A946" s="14"/>
      <c r="B946" s="243"/>
      <c r="C946" s="244"/>
      <c r="D946" s="228" t="s">
        <v>181</v>
      </c>
      <c r="E946" s="245" t="s">
        <v>19</v>
      </c>
      <c r="F946" s="246" t="s">
        <v>1415</v>
      </c>
      <c r="G946" s="244"/>
      <c r="H946" s="247">
        <v>9.4499999999999993</v>
      </c>
      <c r="I946" s="248"/>
      <c r="J946" s="244"/>
      <c r="K946" s="244"/>
      <c r="L946" s="249"/>
      <c r="M946" s="250"/>
      <c r="N946" s="251"/>
      <c r="O946" s="251"/>
      <c r="P946" s="251"/>
      <c r="Q946" s="251"/>
      <c r="R946" s="251"/>
      <c r="S946" s="251"/>
      <c r="T946" s="252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3" t="s">
        <v>181</v>
      </c>
      <c r="AU946" s="253" t="s">
        <v>84</v>
      </c>
      <c r="AV946" s="14" t="s">
        <v>84</v>
      </c>
      <c r="AW946" s="14" t="s">
        <v>35</v>
      </c>
      <c r="AX946" s="14" t="s">
        <v>74</v>
      </c>
      <c r="AY946" s="253" t="s">
        <v>171</v>
      </c>
    </row>
    <row r="947" s="14" customFormat="1">
      <c r="A947" s="14"/>
      <c r="B947" s="243"/>
      <c r="C947" s="244"/>
      <c r="D947" s="228" t="s">
        <v>181</v>
      </c>
      <c r="E947" s="245" t="s">
        <v>19</v>
      </c>
      <c r="F947" s="246" t="s">
        <v>1416</v>
      </c>
      <c r="G947" s="244"/>
      <c r="H947" s="247">
        <v>12</v>
      </c>
      <c r="I947" s="248"/>
      <c r="J947" s="244"/>
      <c r="K947" s="244"/>
      <c r="L947" s="249"/>
      <c r="M947" s="250"/>
      <c r="N947" s="251"/>
      <c r="O947" s="251"/>
      <c r="P947" s="251"/>
      <c r="Q947" s="251"/>
      <c r="R947" s="251"/>
      <c r="S947" s="251"/>
      <c r="T947" s="25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3" t="s">
        <v>181</v>
      </c>
      <c r="AU947" s="253" t="s">
        <v>84</v>
      </c>
      <c r="AV947" s="14" t="s">
        <v>84</v>
      </c>
      <c r="AW947" s="14" t="s">
        <v>35</v>
      </c>
      <c r="AX947" s="14" t="s">
        <v>74</v>
      </c>
      <c r="AY947" s="253" t="s">
        <v>171</v>
      </c>
    </row>
    <row r="948" s="15" customFormat="1">
      <c r="A948" s="15"/>
      <c r="B948" s="254"/>
      <c r="C948" s="255"/>
      <c r="D948" s="228" t="s">
        <v>181</v>
      </c>
      <c r="E948" s="256" t="s">
        <v>19</v>
      </c>
      <c r="F948" s="257" t="s">
        <v>184</v>
      </c>
      <c r="G948" s="255"/>
      <c r="H948" s="258">
        <v>21.449999999999999</v>
      </c>
      <c r="I948" s="259"/>
      <c r="J948" s="255"/>
      <c r="K948" s="255"/>
      <c r="L948" s="260"/>
      <c r="M948" s="261"/>
      <c r="N948" s="262"/>
      <c r="O948" s="262"/>
      <c r="P948" s="262"/>
      <c r="Q948" s="262"/>
      <c r="R948" s="262"/>
      <c r="S948" s="262"/>
      <c r="T948" s="263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64" t="s">
        <v>181</v>
      </c>
      <c r="AU948" s="264" t="s">
        <v>84</v>
      </c>
      <c r="AV948" s="15" t="s">
        <v>178</v>
      </c>
      <c r="AW948" s="15" t="s">
        <v>35</v>
      </c>
      <c r="AX948" s="15" t="s">
        <v>82</v>
      </c>
      <c r="AY948" s="264" t="s">
        <v>171</v>
      </c>
    </row>
    <row r="949" s="12" customFormat="1" ht="22.8" customHeight="1">
      <c r="A949" s="12"/>
      <c r="B949" s="199"/>
      <c r="C949" s="200"/>
      <c r="D949" s="201" t="s">
        <v>73</v>
      </c>
      <c r="E949" s="213" t="s">
        <v>282</v>
      </c>
      <c r="F949" s="213" t="s">
        <v>283</v>
      </c>
      <c r="G949" s="200"/>
      <c r="H949" s="200"/>
      <c r="I949" s="203"/>
      <c r="J949" s="214">
        <f>BK949</f>
        <v>0</v>
      </c>
      <c r="K949" s="200"/>
      <c r="L949" s="205"/>
      <c r="M949" s="206"/>
      <c r="N949" s="207"/>
      <c r="O949" s="207"/>
      <c r="P949" s="208">
        <f>SUM(P950:P959)</f>
        <v>0</v>
      </c>
      <c r="Q949" s="207"/>
      <c r="R949" s="208">
        <f>SUM(R950:R959)</f>
        <v>0</v>
      </c>
      <c r="S949" s="207"/>
      <c r="T949" s="209">
        <f>SUM(T950:T959)</f>
        <v>0</v>
      </c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R949" s="210" t="s">
        <v>82</v>
      </c>
      <c r="AT949" s="211" t="s">
        <v>73</v>
      </c>
      <c r="AU949" s="211" t="s">
        <v>82</v>
      </c>
      <c r="AY949" s="210" t="s">
        <v>171</v>
      </c>
      <c r="BK949" s="212">
        <f>SUM(BK950:BK959)</f>
        <v>0</v>
      </c>
    </row>
    <row r="950" s="2" customFormat="1" ht="21.75" customHeight="1">
      <c r="A950" s="40"/>
      <c r="B950" s="41"/>
      <c r="C950" s="215" t="s">
        <v>975</v>
      </c>
      <c r="D950" s="215" t="s">
        <v>174</v>
      </c>
      <c r="E950" s="216" t="s">
        <v>1417</v>
      </c>
      <c r="F950" s="217" t="s">
        <v>1418</v>
      </c>
      <c r="G950" s="218" t="s">
        <v>286</v>
      </c>
      <c r="H950" s="219">
        <v>43.874000000000002</v>
      </c>
      <c r="I950" s="220"/>
      <c r="J950" s="221">
        <f>ROUND(I950*H950,2)</f>
        <v>0</v>
      </c>
      <c r="K950" s="217" t="s">
        <v>215</v>
      </c>
      <c r="L950" s="46"/>
      <c r="M950" s="222" t="s">
        <v>19</v>
      </c>
      <c r="N950" s="223" t="s">
        <v>45</v>
      </c>
      <c r="O950" s="86"/>
      <c r="P950" s="224">
        <f>O950*H950</f>
        <v>0</v>
      </c>
      <c r="Q950" s="224">
        <v>0</v>
      </c>
      <c r="R950" s="224">
        <f>Q950*H950</f>
        <v>0</v>
      </c>
      <c r="S950" s="224">
        <v>0</v>
      </c>
      <c r="T950" s="225">
        <f>S950*H950</f>
        <v>0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26" t="s">
        <v>178</v>
      </c>
      <c r="AT950" s="226" t="s">
        <v>174</v>
      </c>
      <c r="AU950" s="226" t="s">
        <v>84</v>
      </c>
      <c r="AY950" s="19" t="s">
        <v>171</v>
      </c>
      <c r="BE950" s="227">
        <f>IF(N950="základní",J950,0)</f>
        <v>0</v>
      </c>
      <c r="BF950" s="227">
        <f>IF(N950="snížená",J950,0)</f>
        <v>0</v>
      </c>
      <c r="BG950" s="227">
        <f>IF(N950="zákl. přenesená",J950,0)</f>
        <v>0</v>
      </c>
      <c r="BH950" s="227">
        <f>IF(N950="sníž. přenesená",J950,0)</f>
        <v>0</v>
      </c>
      <c r="BI950" s="227">
        <f>IF(N950="nulová",J950,0)</f>
        <v>0</v>
      </c>
      <c r="BJ950" s="19" t="s">
        <v>82</v>
      </c>
      <c r="BK950" s="227">
        <f>ROUND(I950*H950,2)</f>
        <v>0</v>
      </c>
      <c r="BL950" s="19" t="s">
        <v>178</v>
      </c>
      <c r="BM950" s="226" t="s">
        <v>1419</v>
      </c>
    </row>
    <row r="951" s="2" customFormat="1">
      <c r="A951" s="40"/>
      <c r="B951" s="41"/>
      <c r="C951" s="42"/>
      <c r="D951" s="228" t="s">
        <v>180</v>
      </c>
      <c r="E951" s="42"/>
      <c r="F951" s="229" t="s">
        <v>1420</v>
      </c>
      <c r="G951" s="42"/>
      <c r="H951" s="42"/>
      <c r="I951" s="230"/>
      <c r="J951" s="42"/>
      <c r="K951" s="42"/>
      <c r="L951" s="46"/>
      <c r="M951" s="231"/>
      <c r="N951" s="232"/>
      <c r="O951" s="86"/>
      <c r="P951" s="86"/>
      <c r="Q951" s="86"/>
      <c r="R951" s="86"/>
      <c r="S951" s="86"/>
      <c r="T951" s="87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T951" s="19" t="s">
        <v>180</v>
      </c>
      <c r="AU951" s="19" t="s">
        <v>84</v>
      </c>
    </row>
    <row r="952" s="2" customFormat="1">
      <c r="A952" s="40"/>
      <c r="B952" s="41"/>
      <c r="C952" s="42"/>
      <c r="D952" s="265" t="s">
        <v>218</v>
      </c>
      <c r="E952" s="42"/>
      <c r="F952" s="266" t="s">
        <v>1421</v>
      </c>
      <c r="G952" s="42"/>
      <c r="H952" s="42"/>
      <c r="I952" s="230"/>
      <c r="J952" s="42"/>
      <c r="K952" s="42"/>
      <c r="L952" s="46"/>
      <c r="M952" s="231"/>
      <c r="N952" s="232"/>
      <c r="O952" s="86"/>
      <c r="P952" s="86"/>
      <c r="Q952" s="86"/>
      <c r="R952" s="86"/>
      <c r="S952" s="86"/>
      <c r="T952" s="87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218</v>
      </c>
      <c r="AU952" s="19" t="s">
        <v>84</v>
      </c>
    </row>
    <row r="953" s="2" customFormat="1" ht="24.15" customHeight="1">
      <c r="A953" s="40"/>
      <c r="B953" s="41"/>
      <c r="C953" s="215" t="s">
        <v>1422</v>
      </c>
      <c r="D953" s="215" t="s">
        <v>174</v>
      </c>
      <c r="E953" s="216" t="s">
        <v>300</v>
      </c>
      <c r="F953" s="217" t="s">
        <v>301</v>
      </c>
      <c r="G953" s="218" t="s">
        <v>286</v>
      </c>
      <c r="H953" s="219">
        <v>0.29199999999999998</v>
      </c>
      <c r="I953" s="220"/>
      <c r="J953" s="221">
        <f>ROUND(I953*H953,2)</f>
        <v>0</v>
      </c>
      <c r="K953" s="217" t="s">
        <v>19</v>
      </c>
      <c r="L953" s="46"/>
      <c r="M953" s="222" t="s">
        <v>19</v>
      </c>
      <c r="N953" s="223" t="s">
        <v>45</v>
      </c>
      <c r="O953" s="86"/>
      <c r="P953" s="224">
        <f>O953*H953</f>
        <v>0</v>
      </c>
      <c r="Q953" s="224">
        <v>0</v>
      </c>
      <c r="R953" s="224">
        <f>Q953*H953</f>
        <v>0</v>
      </c>
      <c r="S953" s="224">
        <v>0</v>
      </c>
      <c r="T953" s="225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26" t="s">
        <v>178</v>
      </c>
      <c r="AT953" s="226" t="s">
        <v>174</v>
      </c>
      <c r="AU953" s="226" t="s">
        <v>84</v>
      </c>
      <c r="AY953" s="19" t="s">
        <v>171</v>
      </c>
      <c r="BE953" s="227">
        <f>IF(N953="základní",J953,0)</f>
        <v>0</v>
      </c>
      <c r="BF953" s="227">
        <f>IF(N953="snížená",J953,0)</f>
        <v>0</v>
      </c>
      <c r="BG953" s="227">
        <f>IF(N953="zákl. přenesená",J953,0)</f>
        <v>0</v>
      </c>
      <c r="BH953" s="227">
        <f>IF(N953="sníž. přenesená",J953,0)</f>
        <v>0</v>
      </c>
      <c r="BI953" s="227">
        <f>IF(N953="nulová",J953,0)</f>
        <v>0</v>
      </c>
      <c r="BJ953" s="19" t="s">
        <v>82</v>
      </c>
      <c r="BK953" s="227">
        <f>ROUND(I953*H953,2)</f>
        <v>0</v>
      </c>
      <c r="BL953" s="19" t="s">
        <v>178</v>
      </c>
      <c r="BM953" s="226" t="s">
        <v>1423</v>
      </c>
    </row>
    <row r="954" s="2" customFormat="1">
      <c r="A954" s="40"/>
      <c r="B954" s="41"/>
      <c r="C954" s="42"/>
      <c r="D954" s="228" t="s">
        <v>180</v>
      </c>
      <c r="E954" s="42"/>
      <c r="F954" s="229" t="s">
        <v>303</v>
      </c>
      <c r="G954" s="42"/>
      <c r="H954" s="42"/>
      <c r="I954" s="230"/>
      <c r="J954" s="42"/>
      <c r="K954" s="42"/>
      <c r="L954" s="46"/>
      <c r="M954" s="231"/>
      <c r="N954" s="232"/>
      <c r="O954" s="86"/>
      <c r="P954" s="86"/>
      <c r="Q954" s="86"/>
      <c r="R954" s="86"/>
      <c r="S954" s="86"/>
      <c r="T954" s="87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T954" s="19" t="s">
        <v>180</v>
      </c>
      <c r="AU954" s="19" t="s">
        <v>84</v>
      </c>
    </row>
    <row r="955" s="14" customFormat="1">
      <c r="A955" s="14"/>
      <c r="B955" s="243"/>
      <c r="C955" s="244"/>
      <c r="D955" s="228" t="s">
        <v>181</v>
      </c>
      <c r="E955" s="245" t="s">
        <v>19</v>
      </c>
      <c r="F955" s="246" t="s">
        <v>1424</v>
      </c>
      <c r="G955" s="244"/>
      <c r="H955" s="247">
        <v>0.29199999999999998</v>
      </c>
      <c r="I955" s="248"/>
      <c r="J955" s="244"/>
      <c r="K955" s="244"/>
      <c r="L955" s="249"/>
      <c r="M955" s="250"/>
      <c r="N955" s="251"/>
      <c r="O955" s="251"/>
      <c r="P955" s="251"/>
      <c r="Q955" s="251"/>
      <c r="R955" s="251"/>
      <c r="S955" s="251"/>
      <c r="T955" s="252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3" t="s">
        <v>181</v>
      </c>
      <c r="AU955" s="253" t="s">
        <v>84</v>
      </c>
      <c r="AV955" s="14" t="s">
        <v>84</v>
      </c>
      <c r="AW955" s="14" t="s">
        <v>35</v>
      </c>
      <c r="AX955" s="14" t="s">
        <v>74</v>
      </c>
      <c r="AY955" s="253" t="s">
        <v>171</v>
      </c>
    </row>
    <row r="956" s="15" customFormat="1">
      <c r="A956" s="15"/>
      <c r="B956" s="254"/>
      <c r="C956" s="255"/>
      <c r="D956" s="228" t="s">
        <v>181</v>
      </c>
      <c r="E956" s="256" t="s">
        <v>19</v>
      </c>
      <c r="F956" s="257" t="s">
        <v>184</v>
      </c>
      <c r="G956" s="255"/>
      <c r="H956" s="258">
        <v>0.29199999999999998</v>
      </c>
      <c r="I956" s="259"/>
      <c r="J956" s="255"/>
      <c r="K956" s="255"/>
      <c r="L956" s="260"/>
      <c r="M956" s="261"/>
      <c r="N956" s="262"/>
      <c r="O956" s="262"/>
      <c r="P956" s="262"/>
      <c r="Q956" s="262"/>
      <c r="R956" s="262"/>
      <c r="S956" s="262"/>
      <c r="T956" s="263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64" t="s">
        <v>181</v>
      </c>
      <c r="AU956" s="264" t="s">
        <v>84</v>
      </c>
      <c r="AV956" s="15" t="s">
        <v>178</v>
      </c>
      <c r="AW956" s="15" t="s">
        <v>35</v>
      </c>
      <c r="AX956" s="15" t="s">
        <v>82</v>
      </c>
      <c r="AY956" s="264" t="s">
        <v>171</v>
      </c>
    </row>
    <row r="957" s="2" customFormat="1" ht="24.15" customHeight="1">
      <c r="A957" s="40"/>
      <c r="B957" s="41"/>
      <c r="C957" s="215" t="s">
        <v>991</v>
      </c>
      <c r="D957" s="215" t="s">
        <v>174</v>
      </c>
      <c r="E957" s="216" t="s">
        <v>325</v>
      </c>
      <c r="F957" s="217" t="s">
        <v>326</v>
      </c>
      <c r="G957" s="218" t="s">
        <v>286</v>
      </c>
      <c r="H957" s="219">
        <v>43.582000000000001</v>
      </c>
      <c r="I957" s="220"/>
      <c r="J957" s="221">
        <f>ROUND(I957*H957,2)</f>
        <v>0</v>
      </c>
      <c r="K957" s="217" t="s">
        <v>19</v>
      </c>
      <c r="L957" s="46"/>
      <c r="M957" s="222" t="s">
        <v>19</v>
      </c>
      <c r="N957" s="223" t="s">
        <v>45</v>
      </c>
      <c r="O957" s="86"/>
      <c r="P957" s="224">
        <f>O957*H957</f>
        <v>0</v>
      </c>
      <c r="Q957" s="224">
        <v>0</v>
      </c>
      <c r="R957" s="224">
        <f>Q957*H957</f>
        <v>0</v>
      </c>
      <c r="S957" s="224">
        <v>0</v>
      </c>
      <c r="T957" s="225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26" t="s">
        <v>178</v>
      </c>
      <c r="AT957" s="226" t="s">
        <v>174</v>
      </c>
      <c r="AU957" s="226" t="s">
        <v>84</v>
      </c>
      <c r="AY957" s="19" t="s">
        <v>171</v>
      </c>
      <c r="BE957" s="227">
        <f>IF(N957="základní",J957,0)</f>
        <v>0</v>
      </c>
      <c r="BF957" s="227">
        <f>IF(N957="snížená",J957,0)</f>
        <v>0</v>
      </c>
      <c r="BG957" s="227">
        <f>IF(N957="zákl. přenesená",J957,0)</f>
        <v>0</v>
      </c>
      <c r="BH957" s="227">
        <f>IF(N957="sníž. přenesená",J957,0)</f>
        <v>0</v>
      </c>
      <c r="BI957" s="227">
        <f>IF(N957="nulová",J957,0)</f>
        <v>0</v>
      </c>
      <c r="BJ957" s="19" t="s">
        <v>82</v>
      </c>
      <c r="BK957" s="227">
        <f>ROUND(I957*H957,2)</f>
        <v>0</v>
      </c>
      <c r="BL957" s="19" t="s">
        <v>178</v>
      </c>
      <c r="BM957" s="226" t="s">
        <v>1425</v>
      </c>
    </row>
    <row r="958" s="2" customFormat="1">
      <c r="A958" s="40"/>
      <c r="B958" s="41"/>
      <c r="C958" s="42"/>
      <c r="D958" s="228" t="s">
        <v>180</v>
      </c>
      <c r="E958" s="42"/>
      <c r="F958" s="229" t="s">
        <v>326</v>
      </c>
      <c r="G958" s="42"/>
      <c r="H958" s="42"/>
      <c r="I958" s="230"/>
      <c r="J958" s="42"/>
      <c r="K958" s="42"/>
      <c r="L958" s="46"/>
      <c r="M958" s="231"/>
      <c r="N958" s="232"/>
      <c r="O958" s="86"/>
      <c r="P958" s="86"/>
      <c r="Q958" s="86"/>
      <c r="R958" s="86"/>
      <c r="S958" s="86"/>
      <c r="T958" s="87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T958" s="19" t="s">
        <v>180</v>
      </c>
      <c r="AU958" s="19" t="s">
        <v>84</v>
      </c>
    </row>
    <row r="959" s="14" customFormat="1">
      <c r="A959" s="14"/>
      <c r="B959" s="243"/>
      <c r="C959" s="244"/>
      <c r="D959" s="228" t="s">
        <v>181</v>
      </c>
      <c r="E959" s="245" t="s">
        <v>19</v>
      </c>
      <c r="F959" s="246" t="s">
        <v>1426</v>
      </c>
      <c r="G959" s="244"/>
      <c r="H959" s="247">
        <v>43.582000000000001</v>
      </c>
      <c r="I959" s="248"/>
      <c r="J959" s="244"/>
      <c r="K959" s="244"/>
      <c r="L959" s="249"/>
      <c r="M959" s="250"/>
      <c r="N959" s="251"/>
      <c r="O959" s="251"/>
      <c r="P959" s="251"/>
      <c r="Q959" s="251"/>
      <c r="R959" s="251"/>
      <c r="S959" s="251"/>
      <c r="T959" s="252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3" t="s">
        <v>181</v>
      </c>
      <c r="AU959" s="253" t="s">
        <v>84</v>
      </c>
      <c r="AV959" s="14" t="s">
        <v>84</v>
      </c>
      <c r="AW959" s="14" t="s">
        <v>35</v>
      </c>
      <c r="AX959" s="14" t="s">
        <v>82</v>
      </c>
      <c r="AY959" s="253" t="s">
        <v>171</v>
      </c>
    </row>
    <row r="960" s="12" customFormat="1" ht="22.8" customHeight="1">
      <c r="A960" s="12"/>
      <c r="B960" s="199"/>
      <c r="C960" s="200"/>
      <c r="D960" s="201" t="s">
        <v>73</v>
      </c>
      <c r="E960" s="213" t="s">
        <v>1427</v>
      </c>
      <c r="F960" s="213" t="s">
        <v>1428</v>
      </c>
      <c r="G960" s="200"/>
      <c r="H960" s="200"/>
      <c r="I960" s="203"/>
      <c r="J960" s="214">
        <f>BK960</f>
        <v>0</v>
      </c>
      <c r="K960" s="200"/>
      <c r="L960" s="205"/>
      <c r="M960" s="206"/>
      <c r="N960" s="207"/>
      <c r="O960" s="207"/>
      <c r="P960" s="208">
        <f>SUM(P961:P963)</f>
        <v>0</v>
      </c>
      <c r="Q960" s="207"/>
      <c r="R960" s="208">
        <f>SUM(R961:R963)</f>
        <v>0</v>
      </c>
      <c r="S960" s="207"/>
      <c r="T960" s="209">
        <f>SUM(T961:T963)</f>
        <v>0</v>
      </c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R960" s="210" t="s">
        <v>82</v>
      </c>
      <c r="AT960" s="211" t="s">
        <v>73</v>
      </c>
      <c r="AU960" s="211" t="s">
        <v>82</v>
      </c>
      <c r="AY960" s="210" t="s">
        <v>171</v>
      </c>
      <c r="BK960" s="212">
        <f>SUM(BK961:BK963)</f>
        <v>0</v>
      </c>
    </row>
    <row r="961" s="2" customFormat="1" ht="16.5" customHeight="1">
      <c r="A961" s="40"/>
      <c r="B961" s="41"/>
      <c r="C961" s="215" t="s">
        <v>1429</v>
      </c>
      <c r="D961" s="215" t="s">
        <v>174</v>
      </c>
      <c r="E961" s="216" t="s">
        <v>1430</v>
      </c>
      <c r="F961" s="217" t="s">
        <v>1431</v>
      </c>
      <c r="G961" s="218" t="s">
        <v>286</v>
      </c>
      <c r="H961" s="219">
        <v>2167.511</v>
      </c>
      <c r="I961" s="220"/>
      <c r="J961" s="221">
        <f>ROUND(I961*H961,2)</f>
        <v>0</v>
      </c>
      <c r="K961" s="217" t="s">
        <v>215</v>
      </c>
      <c r="L961" s="46"/>
      <c r="M961" s="222" t="s">
        <v>19</v>
      </c>
      <c r="N961" s="223" t="s">
        <v>45</v>
      </c>
      <c r="O961" s="86"/>
      <c r="P961" s="224">
        <f>O961*H961</f>
        <v>0</v>
      </c>
      <c r="Q961" s="224">
        <v>0</v>
      </c>
      <c r="R961" s="224">
        <f>Q961*H961</f>
        <v>0</v>
      </c>
      <c r="S961" s="224">
        <v>0</v>
      </c>
      <c r="T961" s="225">
        <f>S961*H961</f>
        <v>0</v>
      </c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R961" s="226" t="s">
        <v>178</v>
      </c>
      <c r="AT961" s="226" t="s">
        <v>174</v>
      </c>
      <c r="AU961" s="226" t="s">
        <v>84</v>
      </c>
      <c r="AY961" s="19" t="s">
        <v>171</v>
      </c>
      <c r="BE961" s="227">
        <f>IF(N961="základní",J961,0)</f>
        <v>0</v>
      </c>
      <c r="BF961" s="227">
        <f>IF(N961="snížená",J961,0)</f>
        <v>0</v>
      </c>
      <c r="BG961" s="227">
        <f>IF(N961="zákl. přenesená",J961,0)</f>
        <v>0</v>
      </c>
      <c r="BH961" s="227">
        <f>IF(N961="sníž. přenesená",J961,0)</f>
        <v>0</v>
      </c>
      <c r="BI961" s="227">
        <f>IF(N961="nulová",J961,0)</f>
        <v>0</v>
      </c>
      <c r="BJ961" s="19" t="s">
        <v>82</v>
      </c>
      <c r="BK961" s="227">
        <f>ROUND(I961*H961,2)</f>
        <v>0</v>
      </c>
      <c r="BL961" s="19" t="s">
        <v>178</v>
      </c>
      <c r="BM961" s="226" t="s">
        <v>1432</v>
      </c>
    </row>
    <row r="962" s="2" customFormat="1">
      <c r="A962" s="40"/>
      <c r="B962" s="41"/>
      <c r="C962" s="42"/>
      <c r="D962" s="228" t="s">
        <v>180</v>
      </c>
      <c r="E962" s="42"/>
      <c r="F962" s="229" t="s">
        <v>1433</v>
      </c>
      <c r="G962" s="42"/>
      <c r="H962" s="42"/>
      <c r="I962" s="230"/>
      <c r="J962" s="42"/>
      <c r="K962" s="42"/>
      <c r="L962" s="46"/>
      <c r="M962" s="231"/>
      <c r="N962" s="232"/>
      <c r="O962" s="86"/>
      <c r="P962" s="86"/>
      <c r="Q962" s="86"/>
      <c r="R962" s="86"/>
      <c r="S962" s="86"/>
      <c r="T962" s="87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T962" s="19" t="s">
        <v>180</v>
      </c>
      <c r="AU962" s="19" t="s">
        <v>84</v>
      </c>
    </row>
    <row r="963" s="2" customFormat="1">
      <c r="A963" s="40"/>
      <c r="B963" s="41"/>
      <c r="C963" s="42"/>
      <c r="D963" s="265" t="s">
        <v>218</v>
      </c>
      <c r="E963" s="42"/>
      <c r="F963" s="266" t="s">
        <v>1434</v>
      </c>
      <c r="G963" s="42"/>
      <c r="H963" s="42"/>
      <c r="I963" s="230"/>
      <c r="J963" s="42"/>
      <c r="K963" s="42"/>
      <c r="L963" s="46"/>
      <c r="M963" s="231"/>
      <c r="N963" s="232"/>
      <c r="O963" s="86"/>
      <c r="P963" s="86"/>
      <c r="Q963" s="86"/>
      <c r="R963" s="86"/>
      <c r="S963" s="86"/>
      <c r="T963" s="87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T963" s="19" t="s">
        <v>218</v>
      </c>
      <c r="AU963" s="19" t="s">
        <v>84</v>
      </c>
    </row>
    <row r="964" s="12" customFormat="1" ht="25.92" customHeight="1">
      <c r="A964" s="12"/>
      <c r="B964" s="199"/>
      <c r="C964" s="200"/>
      <c r="D964" s="201" t="s">
        <v>73</v>
      </c>
      <c r="E964" s="202" t="s">
        <v>329</v>
      </c>
      <c r="F964" s="202" t="s">
        <v>330</v>
      </c>
      <c r="G964" s="200"/>
      <c r="H964" s="200"/>
      <c r="I964" s="203"/>
      <c r="J964" s="204">
        <f>BK964</f>
        <v>0</v>
      </c>
      <c r="K964" s="200"/>
      <c r="L964" s="205"/>
      <c r="M964" s="206"/>
      <c r="N964" s="207"/>
      <c r="O964" s="207"/>
      <c r="P964" s="208">
        <f>P965+P1012+P1070+P1140+P1147+P1213+P1253+P1327+P1340+P1472+P1554+P1596+P1650+P1722</f>
        <v>0</v>
      </c>
      <c r="Q964" s="207"/>
      <c r="R964" s="208">
        <f>R965+R1012+R1070+R1140+R1147+R1213+R1253+R1327+R1340+R1472+R1554+R1596+R1650+R1722</f>
        <v>67.489472281944998</v>
      </c>
      <c r="S964" s="207"/>
      <c r="T964" s="209">
        <f>T965+T1012+T1070+T1140+T1147+T1213+T1253+T1327+T1340+T1472+T1554+T1596+T1650+T1722</f>
        <v>0.29159040000000003</v>
      </c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R964" s="210" t="s">
        <v>84</v>
      </c>
      <c r="AT964" s="211" t="s">
        <v>73</v>
      </c>
      <c r="AU964" s="211" t="s">
        <v>74</v>
      </c>
      <c r="AY964" s="210" t="s">
        <v>171</v>
      </c>
      <c r="BK964" s="212">
        <f>BK965+BK1012+BK1070+BK1140+BK1147+BK1213+BK1253+BK1327+BK1340+BK1472+BK1554+BK1596+BK1650+BK1722</f>
        <v>0</v>
      </c>
    </row>
    <row r="965" s="12" customFormat="1" ht="22.8" customHeight="1">
      <c r="A965" s="12"/>
      <c r="B965" s="199"/>
      <c r="C965" s="200"/>
      <c r="D965" s="201" t="s">
        <v>73</v>
      </c>
      <c r="E965" s="213" t="s">
        <v>331</v>
      </c>
      <c r="F965" s="213" t="s">
        <v>332</v>
      </c>
      <c r="G965" s="200"/>
      <c r="H965" s="200"/>
      <c r="I965" s="203"/>
      <c r="J965" s="214">
        <f>BK965</f>
        <v>0</v>
      </c>
      <c r="K965" s="200"/>
      <c r="L965" s="205"/>
      <c r="M965" s="206"/>
      <c r="N965" s="207"/>
      <c r="O965" s="207"/>
      <c r="P965" s="208">
        <f>SUM(P966:P1011)</f>
        <v>0</v>
      </c>
      <c r="Q965" s="207"/>
      <c r="R965" s="208">
        <f>SUM(R966:R1011)</f>
        <v>5.3890071817500003</v>
      </c>
      <c r="S965" s="207"/>
      <c r="T965" s="209">
        <f>SUM(T966:T1011)</f>
        <v>0</v>
      </c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R965" s="210" t="s">
        <v>84</v>
      </c>
      <c r="AT965" s="211" t="s">
        <v>73</v>
      </c>
      <c r="AU965" s="211" t="s">
        <v>82</v>
      </c>
      <c r="AY965" s="210" t="s">
        <v>171</v>
      </c>
      <c r="BK965" s="212">
        <f>SUM(BK966:BK1011)</f>
        <v>0</v>
      </c>
    </row>
    <row r="966" s="2" customFormat="1" ht="16.5" customHeight="1">
      <c r="A966" s="40"/>
      <c r="B966" s="41"/>
      <c r="C966" s="215" t="s">
        <v>999</v>
      </c>
      <c r="D966" s="215" t="s">
        <v>174</v>
      </c>
      <c r="E966" s="216" t="s">
        <v>1435</v>
      </c>
      <c r="F966" s="217" t="s">
        <v>1436</v>
      </c>
      <c r="G966" s="218" t="s">
        <v>177</v>
      </c>
      <c r="H966" s="219">
        <v>557.66700000000003</v>
      </c>
      <c r="I966" s="220"/>
      <c r="J966" s="221">
        <f>ROUND(I966*H966,2)</f>
        <v>0</v>
      </c>
      <c r="K966" s="217" t="s">
        <v>215</v>
      </c>
      <c r="L966" s="46"/>
      <c r="M966" s="222" t="s">
        <v>19</v>
      </c>
      <c r="N966" s="223" t="s">
        <v>45</v>
      </c>
      <c r="O966" s="86"/>
      <c r="P966" s="224">
        <f>O966*H966</f>
        <v>0</v>
      </c>
      <c r="Q966" s="224">
        <v>0</v>
      </c>
      <c r="R966" s="224">
        <f>Q966*H966</f>
        <v>0</v>
      </c>
      <c r="S966" s="224">
        <v>0</v>
      </c>
      <c r="T966" s="225">
        <f>S966*H966</f>
        <v>0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26" t="s">
        <v>289</v>
      </c>
      <c r="AT966" s="226" t="s">
        <v>174</v>
      </c>
      <c r="AU966" s="226" t="s">
        <v>84</v>
      </c>
      <c r="AY966" s="19" t="s">
        <v>171</v>
      </c>
      <c r="BE966" s="227">
        <f>IF(N966="základní",J966,0)</f>
        <v>0</v>
      </c>
      <c r="BF966" s="227">
        <f>IF(N966="snížená",J966,0)</f>
        <v>0</v>
      </c>
      <c r="BG966" s="227">
        <f>IF(N966="zákl. přenesená",J966,0)</f>
        <v>0</v>
      </c>
      <c r="BH966" s="227">
        <f>IF(N966="sníž. přenesená",J966,0)</f>
        <v>0</v>
      </c>
      <c r="BI966" s="227">
        <f>IF(N966="nulová",J966,0)</f>
        <v>0</v>
      </c>
      <c r="BJ966" s="19" t="s">
        <v>82</v>
      </c>
      <c r="BK966" s="227">
        <f>ROUND(I966*H966,2)</f>
        <v>0</v>
      </c>
      <c r="BL966" s="19" t="s">
        <v>289</v>
      </c>
      <c r="BM966" s="226" t="s">
        <v>1437</v>
      </c>
    </row>
    <row r="967" s="2" customFormat="1">
      <c r="A967" s="40"/>
      <c r="B967" s="41"/>
      <c r="C967" s="42"/>
      <c r="D967" s="228" t="s">
        <v>180</v>
      </c>
      <c r="E967" s="42"/>
      <c r="F967" s="229" t="s">
        <v>1438</v>
      </c>
      <c r="G967" s="42"/>
      <c r="H967" s="42"/>
      <c r="I967" s="230"/>
      <c r="J967" s="42"/>
      <c r="K967" s="42"/>
      <c r="L967" s="46"/>
      <c r="M967" s="231"/>
      <c r="N967" s="232"/>
      <c r="O967" s="86"/>
      <c r="P967" s="86"/>
      <c r="Q967" s="86"/>
      <c r="R967" s="86"/>
      <c r="S967" s="86"/>
      <c r="T967" s="87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T967" s="19" t="s">
        <v>180</v>
      </c>
      <c r="AU967" s="19" t="s">
        <v>84</v>
      </c>
    </row>
    <row r="968" s="2" customFormat="1">
      <c r="A968" s="40"/>
      <c r="B968" s="41"/>
      <c r="C968" s="42"/>
      <c r="D968" s="265" t="s">
        <v>218</v>
      </c>
      <c r="E968" s="42"/>
      <c r="F968" s="266" t="s">
        <v>1439</v>
      </c>
      <c r="G968" s="42"/>
      <c r="H968" s="42"/>
      <c r="I968" s="230"/>
      <c r="J968" s="42"/>
      <c r="K968" s="42"/>
      <c r="L968" s="46"/>
      <c r="M968" s="231"/>
      <c r="N968" s="232"/>
      <c r="O968" s="86"/>
      <c r="P968" s="86"/>
      <c r="Q968" s="86"/>
      <c r="R968" s="86"/>
      <c r="S968" s="86"/>
      <c r="T968" s="87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T968" s="19" t="s">
        <v>218</v>
      </c>
      <c r="AU968" s="19" t="s">
        <v>84</v>
      </c>
    </row>
    <row r="969" s="14" customFormat="1">
      <c r="A969" s="14"/>
      <c r="B969" s="243"/>
      <c r="C969" s="244"/>
      <c r="D969" s="228" t="s">
        <v>181</v>
      </c>
      <c r="E969" s="245" t="s">
        <v>19</v>
      </c>
      <c r="F969" s="246" t="s">
        <v>1440</v>
      </c>
      <c r="G969" s="244"/>
      <c r="H969" s="247">
        <v>528.58199999999999</v>
      </c>
      <c r="I969" s="248"/>
      <c r="J969" s="244"/>
      <c r="K969" s="244"/>
      <c r="L969" s="249"/>
      <c r="M969" s="250"/>
      <c r="N969" s="251"/>
      <c r="O969" s="251"/>
      <c r="P969" s="251"/>
      <c r="Q969" s="251"/>
      <c r="R969" s="251"/>
      <c r="S969" s="251"/>
      <c r="T969" s="25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3" t="s">
        <v>181</v>
      </c>
      <c r="AU969" s="253" t="s">
        <v>84</v>
      </c>
      <c r="AV969" s="14" t="s">
        <v>84</v>
      </c>
      <c r="AW969" s="14" t="s">
        <v>35</v>
      </c>
      <c r="AX969" s="14" t="s">
        <v>74</v>
      </c>
      <c r="AY969" s="253" t="s">
        <v>171</v>
      </c>
    </row>
    <row r="970" s="14" customFormat="1">
      <c r="A970" s="14"/>
      <c r="B970" s="243"/>
      <c r="C970" s="244"/>
      <c r="D970" s="228" t="s">
        <v>181</v>
      </c>
      <c r="E970" s="245" t="s">
        <v>19</v>
      </c>
      <c r="F970" s="246" t="s">
        <v>1441</v>
      </c>
      <c r="G970" s="244"/>
      <c r="H970" s="247">
        <v>34.844999999999999</v>
      </c>
      <c r="I970" s="248"/>
      <c r="J970" s="244"/>
      <c r="K970" s="244"/>
      <c r="L970" s="249"/>
      <c r="M970" s="250"/>
      <c r="N970" s="251"/>
      <c r="O970" s="251"/>
      <c r="P970" s="251"/>
      <c r="Q970" s="251"/>
      <c r="R970" s="251"/>
      <c r="S970" s="251"/>
      <c r="T970" s="25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3" t="s">
        <v>181</v>
      </c>
      <c r="AU970" s="253" t="s">
        <v>84</v>
      </c>
      <c r="AV970" s="14" t="s">
        <v>84</v>
      </c>
      <c r="AW970" s="14" t="s">
        <v>35</v>
      </c>
      <c r="AX970" s="14" t="s">
        <v>74</v>
      </c>
      <c r="AY970" s="253" t="s">
        <v>171</v>
      </c>
    </row>
    <row r="971" s="14" customFormat="1">
      <c r="A971" s="14"/>
      <c r="B971" s="243"/>
      <c r="C971" s="244"/>
      <c r="D971" s="228" t="s">
        <v>181</v>
      </c>
      <c r="E971" s="245" t="s">
        <v>19</v>
      </c>
      <c r="F971" s="246" t="s">
        <v>987</v>
      </c>
      <c r="G971" s="244"/>
      <c r="H971" s="247">
        <v>-5.7599999999999998</v>
      </c>
      <c r="I971" s="248"/>
      <c r="J971" s="244"/>
      <c r="K971" s="244"/>
      <c r="L971" s="249"/>
      <c r="M971" s="250"/>
      <c r="N971" s="251"/>
      <c r="O971" s="251"/>
      <c r="P971" s="251"/>
      <c r="Q971" s="251"/>
      <c r="R971" s="251"/>
      <c r="S971" s="251"/>
      <c r="T971" s="252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3" t="s">
        <v>181</v>
      </c>
      <c r="AU971" s="253" t="s">
        <v>84</v>
      </c>
      <c r="AV971" s="14" t="s">
        <v>84</v>
      </c>
      <c r="AW971" s="14" t="s">
        <v>35</v>
      </c>
      <c r="AX971" s="14" t="s">
        <v>74</v>
      </c>
      <c r="AY971" s="253" t="s">
        <v>171</v>
      </c>
    </row>
    <row r="972" s="15" customFormat="1">
      <c r="A972" s="15"/>
      <c r="B972" s="254"/>
      <c r="C972" s="255"/>
      <c r="D972" s="228" t="s">
        <v>181</v>
      </c>
      <c r="E972" s="256" t="s">
        <v>19</v>
      </c>
      <c r="F972" s="257" t="s">
        <v>184</v>
      </c>
      <c r="G972" s="255"/>
      <c r="H972" s="258">
        <v>557.66700000000003</v>
      </c>
      <c r="I972" s="259"/>
      <c r="J972" s="255"/>
      <c r="K972" s="255"/>
      <c r="L972" s="260"/>
      <c r="M972" s="261"/>
      <c r="N972" s="262"/>
      <c r="O972" s="262"/>
      <c r="P972" s="262"/>
      <c r="Q972" s="262"/>
      <c r="R972" s="262"/>
      <c r="S972" s="262"/>
      <c r="T972" s="263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64" t="s">
        <v>181</v>
      </c>
      <c r="AU972" s="264" t="s">
        <v>84</v>
      </c>
      <c r="AV972" s="15" t="s">
        <v>178</v>
      </c>
      <c r="AW972" s="15" t="s">
        <v>35</v>
      </c>
      <c r="AX972" s="15" t="s">
        <v>82</v>
      </c>
      <c r="AY972" s="264" t="s">
        <v>171</v>
      </c>
    </row>
    <row r="973" s="2" customFormat="1" ht="16.5" customHeight="1">
      <c r="A973" s="40"/>
      <c r="B973" s="41"/>
      <c r="C973" s="283" t="s">
        <v>1442</v>
      </c>
      <c r="D973" s="283" t="s">
        <v>467</v>
      </c>
      <c r="E973" s="284" t="s">
        <v>1443</v>
      </c>
      <c r="F973" s="285" t="s">
        <v>1444</v>
      </c>
      <c r="G973" s="286" t="s">
        <v>286</v>
      </c>
      <c r="H973" s="287">
        <v>0.184</v>
      </c>
      <c r="I973" s="288"/>
      <c r="J973" s="289">
        <f>ROUND(I973*H973,2)</f>
        <v>0</v>
      </c>
      <c r="K973" s="285" t="s">
        <v>215</v>
      </c>
      <c r="L973" s="290"/>
      <c r="M973" s="291" t="s">
        <v>19</v>
      </c>
      <c r="N973" s="292" t="s">
        <v>45</v>
      </c>
      <c r="O973" s="86"/>
      <c r="P973" s="224">
        <f>O973*H973</f>
        <v>0</v>
      </c>
      <c r="Q973" s="224">
        <v>1</v>
      </c>
      <c r="R973" s="224">
        <f>Q973*H973</f>
        <v>0.184</v>
      </c>
      <c r="S973" s="224">
        <v>0</v>
      </c>
      <c r="T973" s="225">
        <f>S973*H973</f>
        <v>0</v>
      </c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R973" s="226" t="s">
        <v>386</v>
      </c>
      <c r="AT973" s="226" t="s">
        <v>467</v>
      </c>
      <c r="AU973" s="226" t="s">
        <v>84</v>
      </c>
      <c r="AY973" s="19" t="s">
        <v>171</v>
      </c>
      <c r="BE973" s="227">
        <f>IF(N973="základní",J973,0)</f>
        <v>0</v>
      </c>
      <c r="BF973" s="227">
        <f>IF(N973="snížená",J973,0)</f>
        <v>0</v>
      </c>
      <c r="BG973" s="227">
        <f>IF(N973="zákl. přenesená",J973,0)</f>
        <v>0</v>
      </c>
      <c r="BH973" s="227">
        <f>IF(N973="sníž. přenesená",J973,0)</f>
        <v>0</v>
      </c>
      <c r="BI973" s="227">
        <f>IF(N973="nulová",J973,0)</f>
        <v>0</v>
      </c>
      <c r="BJ973" s="19" t="s">
        <v>82</v>
      </c>
      <c r="BK973" s="227">
        <f>ROUND(I973*H973,2)</f>
        <v>0</v>
      </c>
      <c r="BL973" s="19" t="s">
        <v>289</v>
      </c>
      <c r="BM973" s="226" t="s">
        <v>1445</v>
      </c>
    </row>
    <row r="974" s="2" customFormat="1">
      <c r="A974" s="40"/>
      <c r="B974" s="41"/>
      <c r="C974" s="42"/>
      <c r="D974" s="228" t="s">
        <v>180</v>
      </c>
      <c r="E974" s="42"/>
      <c r="F974" s="229" t="s">
        <v>1444</v>
      </c>
      <c r="G974" s="42"/>
      <c r="H974" s="42"/>
      <c r="I974" s="230"/>
      <c r="J974" s="42"/>
      <c r="K974" s="42"/>
      <c r="L974" s="46"/>
      <c r="M974" s="231"/>
      <c r="N974" s="232"/>
      <c r="O974" s="86"/>
      <c r="P974" s="86"/>
      <c r="Q974" s="86"/>
      <c r="R974" s="86"/>
      <c r="S974" s="86"/>
      <c r="T974" s="87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T974" s="19" t="s">
        <v>180</v>
      </c>
      <c r="AU974" s="19" t="s">
        <v>84</v>
      </c>
    </row>
    <row r="975" s="14" customFormat="1">
      <c r="A975" s="14"/>
      <c r="B975" s="243"/>
      <c r="C975" s="244"/>
      <c r="D975" s="228" t="s">
        <v>181</v>
      </c>
      <c r="E975" s="245" t="s">
        <v>19</v>
      </c>
      <c r="F975" s="246" t="s">
        <v>1446</v>
      </c>
      <c r="G975" s="244"/>
      <c r="H975" s="247">
        <v>0.184</v>
      </c>
      <c r="I975" s="248"/>
      <c r="J975" s="244"/>
      <c r="K975" s="244"/>
      <c r="L975" s="249"/>
      <c r="M975" s="250"/>
      <c r="N975" s="251"/>
      <c r="O975" s="251"/>
      <c r="P975" s="251"/>
      <c r="Q975" s="251"/>
      <c r="R975" s="251"/>
      <c r="S975" s="251"/>
      <c r="T975" s="252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3" t="s">
        <v>181</v>
      </c>
      <c r="AU975" s="253" t="s">
        <v>84</v>
      </c>
      <c r="AV975" s="14" t="s">
        <v>84</v>
      </c>
      <c r="AW975" s="14" t="s">
        <v>35</v>
      </c>
      <c r="AX975" s="14" t="s">
        <v>74</v>
      </c>
      <c r="AY975" s="253" t="s">
        <v>171</v>
      </c>
    </row>
    <row r="976" s="15" customFormat="1">
      <c r="A976" s="15"/>
      <c r="B976" s="254"/>
      <c r="C976" s="255"/>
      <c r="D976" s="228" t="s">
        <v>181</v>
      </c>
      <c r="E976" s="256" t="s">
        <v>19</v>
      </c>
      <c r="F976" s="257" t="s">
        <v>184</v>
      </c>
      <c r="G976" s="255"/>
      <c r="H976" s="258">
        <v>0.184</v>
      </c>
      <c r="I976" s="259"/>
      <c r="J976" s="255"/>
      <c r="K976" s="255"/>
      <c r="L976" s="260"/>
      <c r="M976" s="261"/>
      <c r="N976" s="262"/>
      <c r="O976" s="262"/>
      <c r="P976" s="262"/>
      <c r="Q976" s="262"/>
      <c r="R976" s="262"/>
      <c r="S976" s="262"/>
      <c r="T976" s="263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64" t="s">
        <v>181</v>
      </c>
      <c r="AU976" s="264" t="s">
        <v>84</v>
      </c>
      <c r="AV976" s="15" t="s">
        <v>178</v>
      </c>
      <c r="AW976" s="15" t="s">
        <v>35</v>
      </c>
      <c r="AX976" s="15" t="s">
        <v>82</v>
      </c>
      <c r="AY976" s="264" t="s">
        <v>171</v>
      </c>
    </row>
    <row r="977" s="2" customFormat="1" ht="16.5" customHeight="1">
      <c r="A977" s="40"/>
      <c r="B977" s="41"/>
      <c r="C977" s="215" t="s">
        <v>1009</v>
      </c>
      <c r="D977" s="215" t="s">
        <v>174</v>
      </c>
      <c r="E977" s="216" t="s">
        <v>1447</v>
      </c>
      <c r="F977" s="217" t="s">
        <v>1448</v>
      </c>
      <c r="G977" s="218" t="s">
        <v>177</v>
      </c>
      <c r="H977" s="219">
        <v>200.97200000000001</v>
      </c>
      <c r="I977" s="220"/>
      <c r="J977" s="221">
        <f>ROUND(I977*H977,2)</f>
        <v>0</v>
      </c>
      <c r="K977" s="217" t="s">
        <v>215</v>
      </c>
      <c r="L977" s="46"/>
      <c r="M977" s="222" t="s">
        <v>19</v>
      </c>
      <c r="N977" s="223" t="s">
        <v>45</v>
      </c>
      <c r="O977" s="86"/>
      <c r="P977" s="224">
        <f>O977*H977</f>
        <v>0</v>
      </c>
      <c r="Q977" s="224">
        <v>0</v>
      </c>
      <c r="R977" s="224">
        <f>Q977*H977</f>
        <v>0</v>
      </c>
      <c r="S977" s="224">
        <v>0</v>
      </c>
      <c r="T977" s="225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26" t="s">
        <v>289</v>
      </c>
      <c r="AT977" s="226" t="s">
        <v>174</v>
      </c>
      <c r="AU977" s="226" t="s">
        <v>84</v>
      </c>
      <c r="AY977" s="19" t="s">
        <v>171</v>
      </c>
      <c r="BE977" s="227">
        <f>IF(N977="základní",J977,0)</f>
        <v>0</v>
      </c>
      <c r="BF977" s="227">
        <f>IF(N977="snížená",J977,0)</f>
        <v>0</v>
      </c>
      <c r="BG977" s="227">
        <f>IF(N977="zákl. přenesená",J977,0)</f>
        <v>0</v>
      </c>
      <c r="BH977" s="227">
        <f>IF(N977="sníž. přenesená",J977,0)</f>
        <v>0</v>
      </c>
      <c r="BI977" s="227">
        <f>IF(N977="nulová",J977,0)</f>
        <v>0</v>
      </c>
      <c r="BJ977" s="19" t="s">
        <v>82</v>
      </c>
      <c r="BK977" s="227">
        <f>ROUND(I977*H977,2)</f>
        <v>0</v>
      </c>
      <c r="BL977" s="19" t="s">
        <v>289</v>
      </c>
      <c r="BM977" s="226" t="s">
        <v>1449</v>
      </c>
    </row>
    <row r="978" s="2" customFormat="1">
      <c r="A978" s="40"/>
      <c r="B978" s="41"/>
      <c r="C978" s="42"/>
      <c r="D978" s="228" t="s">
        <v>180</v>
      </c>
      <c r="E978" s="42"/>
      <c r="F978" s="229" t="s">
        <v>1450</v>
      </c>
      <c r="G978" s="42"/>
      <c r="H978" s="42"/>
      <c r="I978" s="230"/>
      <c r="J978" s="42"/>
      <c r="K978" s="42"/>
      <c r="L978" s="46"/>
      <c r="M978" s="231"/>
      <c r="N978" s="232"/>
      <c r="O978" s="86"/>
      <c r="P978" s="86"/>
      <c r="Q978" s="86"/>
      <c r="R978" s="86"/>
      <c r="S978" s="86"/>
      <c r="T978" s="87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9" t="s">
        <v>180</v>
      </c>
      <c r="AU978" s="19" t="s">
        <v>84</v>
      </c>
    </row>
    <row r="979" s="2" customFormat="1">
      <c r="A979" s="40"/>
      <c r="B979" s="41"/>
      <c r="C979" s="42"/>
      <c r="D979" s="265" t="s">
        <v>218</v>
      </c>
      <c r="E979" s="42"/>
      <c r="F979" s="266" t="s">
        <v>1451</v>
      </c>
      <c r="G979" s="42"/>
      <c r="H979" s="42"/>
      <c r="I979" s="230"/>
      <c r="J979" s="42"/>
      <c r="K979" s="42"/>
      <c r="L979" s="46"/>
      <c r="M979" s="231"/>
      <c r="N979" s="232"/>
      <c r="O979" s="86"/>
      <c r="P979" s="86"/>
      <c r="Q979" s="86"/>
      <c r="R979" s="86"/>
      <c r="S979" s="86"/>
      <c r="T979" s="87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T979" s="19" t="s">
        <v>218</v>
      </c>
      <c r="AU979" s="19" t="s">
        <v>84</v>
      </c>
    </row>
    <row r="980" s="13" customFormat="1">
      <c r="A980" s="13"/>
      <c r="B980" s="233"/>
      <c r="C980" s="234"/>
      <c r="D980" s="228" t="s">
        <v>181</v>
      </c>
      <c r="E980" s="235" t="s">
        <v>19</v>
      </c>
      <c r="F980" s="236" t="s">
        <v>614</v>
      </c>
      <c r="G980" s="234"/>
      <c r="H980" s="235" t="s">
        <v>19</v>
      </c>
      <c r="I980" s="237"/>
      <c r="J980" s="234"/>
      <c r="K980" s="234"/>
      <c r="L980" s="238"/>
      <c r="M980" s="239"/>
      <c r="N980" s="240"/>
      <c r="O980" s="240"/>
      <c r="P980" s="240"/>
      <c r="Q980" s="240"/>
      <c r="R980" s="240"/>
      <c r="S980" s="240"/>
      <c r="T980" s="241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2" t="s">
        <v>181</v>
      </c>
      <c r="AU980" s="242" t="s">
        <v>84</v>
      </c>
      <c r="AV980" s="13" t="s">
        <v>82</v>
      </c>
      <c r="AW980" s="13" t="s">
        <v>35</v>
      </c>
      <c r="AX980" s="13" t="s">
        <v>74</v>
      </c>
      <c r="AY980" s="242" t="s">
        <v>171</v>
      </c>
    </row>
    <row r="981" s="14" customFormat="1">
      <c r="A981" s="14"/>
      <c r="B981" s="243"/>
      <c r="C981" s="244"/>
      <c r="D981" s="228" t="s">
        <v>181</v>
      </c>
      <c r="E981" s="245" t="s">
        <v>19</v>
      </c>
      <c r="F981" s="246" t="s">
        <v>1452</v>
      </c>
      <c r="G981" s="244"/>
      <c r="H981" s="247">
        <v>80.643000000000001</v>
      </c>
      <c r="I981" s="248"/>
      <c r="J981" s="244"/>
      <c r="K981" s="244"/>
      <c r="L981" s="249"/>
      <c r="M981" s="250"/>
      <c r="N981" s="251"/>
      <c r="O981" s="251"/>
      <c r="P981" s="251"/>
      <c r="Q981" s="251"/>
      <c r="R981" s="251"/>
      <c r="S981" s="251"/>
      <c r="T981" s="25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3" t="s">
        <v>181</v>
      </c>
      <c r="AU981" s="253" t="s">
        <v>84</v>
      </c>
      <c r="AV981" s="14" t="s">
        <v>84</v>
      </c>
      <c r="AW981" s="14" t="s">
        <v>35</v>
      </c>
      <c r="AX981" s="14" t="s">
        <v>74</v>
      </c>
      <c r="AY981" s="253" t="s">
        <v>171</v>
      </c>
    </row>
    <row r="982" s="14" customFormat="1">
      <c r="A982" s="14"/>
      <c r="B982" s="243"/>
      <c r="C982" s="244"/>
      <c r="D982" s="228" t="s">
        <v>181</v>
      </c>
      <c r="E982" s="245" t="s">
        <v>19</v>
      </c>
      <c r="F982" s="246" t="s">
        <v>1453</v>
      </c>
      <c r="G982" s="244"/>
      <c r="H982" s="247">
        <v>112.524</v>
      </c>
      <c r="I982" s="248"/>
      <c r="J982" s="244"/>
      <c r="K982" s="244"/>
      <c r="L982" s="249"/>
      <c r="M982" s="250"/>
      <c r="N982" s="251"/>
      <c r="O982" s="251"/>
      <c r="P982" s="251"/>
      <c r="Q982" s="251"/>
      <c r="R982" s="251"/>
      <c r="S982" s="251"/>
      <c r="T982" s="252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3" t="s">
        <v>181</v>
      </c>
      <c r="AU982" s="253" t="s">
        <v>84</v>
      </c>
      <c r="AV982" s="14" t="s">
        <v>84</v>
      </c>
      <c r="AW982" s="14" t="s">
        <v>35</v>
      </c>
      <c r="AX982" s="14" t="s">
        <v>74</v>
      </c>
      <c r="AY982" s="253" t="s">
        <v>171</v>
      </c>
    </row>
    <row r="983" s="14" customFormat="1">
      <c r="A983" s="14"/>
      <c r="B983" s="243"/>
      <c r="C983" s="244"/>
      <c r="D983" s="228" t="s">
        <v>181</v>
      </c>
      <c r="E983" s="245" t="s">
        <v>19</v>
      </c>
      <c r="F983" s="246" t="s">
        <v>1454</v>
      </c>
      <c r="G983" s="244"/>
      <c r="H983" s="247">
        <v>7.8049999999999997</v>
      </c>
      <c r="I983" s="248"/>
      <c r="J983" s="244"/>
      <c r="K983" s="244"/>
      <c r="L983" s="249"/>
      <c r="M983" s="250"/>
      <c r="N983" s="251"/>
      <c r="O983" s="251"/>
      <c r="P983" s="251"/>
      <c r="Q983" s="251"/>
      <c r="R983" s="251"/>
      <c r="S983" s="251"/>
      <c r="T983" s="25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3" t="s">
        <v>181</v>
      </c>
      <c r="AU983" s="253" t="s">
        <v>84</v>
      </c>
      <c r="AV983" s="14" t="s">
        <v>84</v>
      </c>
      <c r="AW983" s="14" t="s">
        <v>35</v>
      </c>
      <c r="AX983" s="14" t="s">
        <v>74</v>
      </c>
      <c r="AY983" s="253" t="s">
        <v>171</v>
      </c>
    </row>
    <row r="984" s="15" customFormat="1">
      <c r="A984" s="15"/>
      <c r="B984" s="254"/>
      <c r="C984" s="255"/>
      <c r="D984" s="228" t="s">
        <v>181</v>
      </c>
      <c r="E984" s="256" t="s">
        <v>19</v>
      </c>
      <c r="F984" s="257" t="s">
        <v>184</v>
      </c>
      <c r="G984" s="255"/>
      <c r="H984" s="258">
        <v>200.97200000000001</v>
      </c>
      <c r="I984" s="259"/>
      <c r="J984" s="255"/>
      <c r="K984" s="255"/>
      <c r="L984" s="260"/>
      <c r="M984" s="261"/>
      <c r="N984" s="262"/>
      <c r="O984" s="262"/>
      <c r="P984" s="262"/>
      <c r="Q984" s="262"/>
      <c r="R984" s="262"/>
      <c r="S984" s="262"/>
      <c r="T984" s="263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64" t="s">
        <v>181</v>
      </c>
      <c r="AU984" s="264" t="s">
        <v>84</v>
      </c>
      <c r="AV984" s="15" t="s">
        <v>178</v>
      </c>
      <c r="AW984" s="15" t="s">
        <v>35</v>
      </c>
      <c r="AX984" s="15" t="s">
        <v>82</v>
      </c>
      <c r="AY984" s="264" t="s">
        <v>171</v>
      </c>
    </row>
    <row r="985" s="2" customFormat="1" ht="16.5" customHeight="1">
      <c r="A985" s="40"/>
      <c r="B985" s="41"/>
      <c r="C985" s="283" t="s">
        <v>1455</v>
      </c>
      <c r="D985" s="283" t="s">
        <v>467</v>
      </c>
      <c r="E985" s="284" t="s">
        <v>1443</v>
      </c>
      <c r="F985" s="285" t="s">
        <v>1444</v>
      </c>
      <c r="G985" s="286" t="s">
        <v>286</v>
      </c>
      <c r="H985" s="287">
        <v>0.068000000000000005</v>
      </c>
      <c r="I985" s="288"/>
      <c r="J985" s="289">
        <f>ROUND(I985*H985,2)</f>
        <v>0</v>
      </c>
      <c r="K985" s="285" t="s">
        <v>215</v>
      </c>
      <c r="L985" s="290"/>
      <c r="M985" s="291" t="s">
        <v>19</v>
      </c>
      <c r="N985" s="292" t="s">
        <v>45</v>
      </c>
      <c r="O985" s="86"/>
      <c r="P985" s="224">
        <f>O985*H985</f>
        <v>0</v>
      </c>
      <c r="Q985" s="224">
        <v>1</v>
      </c>
      <c r="R985" s="224">
        <f>Q985*H985</f>
        <v>0.068000000000000005</v>
      </c>
      <c r="S985" s="224">
        <v>0</v>
      </c>
      <c r="T985" s="225">
        <f>S985*H985</f>
        <v>0</v>
      </c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R985" s="226" t="s">
        <v>386</v>
      </c>
      <c r="AT985" s="226" t="s">
        <v>467</v>
      </c>
      <c r="AU985" s="226" t="s">
        <v>84</v>
      </c>
      <c r="AY985" s="19" t="s">
        <v>171</v>
      </c>
      <c r="BE985" s="227">
        <f>IF(N985="základní",J985,0)</f>
        <v>0</v>
      </c>
      <c r="BF985" s="227">
        <f>IF(N985="snížená",J985,0)</f>
        <v>0</v>
      </c>
      <c r="BG985" s="227">
        <f>IF(N985="zákl. přenesená",J985,0)</f>
        <v>0</v>
      </c>
      <c r="BH985" s="227">
        <f>IF(N985="sníž. přenesená",J985,0)</f>
        <v>0</v>
      </c>
      <c r="BI985" s="227">
        <f>IF(N985="nulová",J985,0)</f>
        <v>0</v>
      </c>
      <c r="BJ985" s="19" t="s">
        <v>82</v>
      </c>
      <c r="BK985" s="227">
        <f>ROUND(I985*H985,2)</f>
        <v>0</v>
      </c>
      <c r="BL985" s="19" t="s">
        <v>289</v>
      </c>
      <c r="BM985" s="226" t="s">
        <v>1456</v>
      </c>
    </row>
    <row r="986" s="2" customFormat="1">
      <c r="A986" s="40"/>
      <c r="B986" s="41"/>
      <c r="C986" s="42"/>
      <c r="D986" s="228" t="s">
        <v>180</v>
      </c>
      <c r="E986" s="42"/>
      <c r="F986" s="229" t="s">
        <v>1444</v>
      </c>
      <c r="G986" s="42"/>
      <c r="H986" s="42"/>
      <c r="I986" s="230"/>
      <c r="J986" s="42"/>
      <c r="K986" s="42"/>
      <c r="L986" s="46"/>
      <c r="M986" s="231"/>
      <c r="N986" s="232"/>
      <c r="O986" s="86"/>
      <c r="P986" s="86"/>
      <c r="Q986" s="86"/>
      <c r="R986" s="86"/>
      <c r="S986" s="86"/>
      <c r="T986" s="87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T986" s="19" t="s">
        <v>180</v>
      </c>
      <c r="AU986" s="19" t="s">
        <v>84</v>
      </c>
    </row>
    <row r="987" s="14" customFormat="1">
      <c r="A987" s="14"/>
      <c r="B987" s="243"/>
      <c r="C987" s="244"/>
      <c r="D987" s="228" t="s">
        <v>181</v>
      </c>
      <c r="E987" s="245" t="s">
        <v>19</v>
      </c>
      <c r="F987" s="246" t="s">
        <v>1457</v>
      </c>
      <c r="G987" s="244"/>
      <c r="H987" s="247">
        <v>0.068000000000000005</v>
      </c>
      <c r="I987" s="248"/>
      <c r="J987" s="244"/>
      <c r="K987" s="244"/>
      <c r="L987" s="249"/>
      <c r="M987" s="250"/>
      <c r="N987" s="251"/>
      <c r="O987" s="251"/>
      <c r="P987" s="251"/>
      <c r="Q987" s="251"/>
      <c r="R987" s="251"/>
      <c r="S987" s="251"/>
      <c r="T987" s="25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3" t="s">
        <v>181</v>
      </c>
      <c r="AU987" s="253" t="s">
        <v>84</v>
      </c>
      <c r="AV987" s="14" t="s">
        <v>84</v>
      </c>
      <c r="AW987" s="14" t="s">
        <v>35</v>
      </c>
      <c r="AX987" s="14" t="s">
        <v>74</v>
      </c>
      <c r="AY987" s="253" t="s">
        <v>171</v>
      </c>
    </row>
    <row r="988" s="15" customFormat="1">
      <c r="A988" s="15"/>
      <c r="B988" s="254"/>
      <c r="C988" s="255"/>
      <c r="D988" s="228" t="s">
        <v>181</v>
      </c>
      <c r="E988" s="256" t="s">
        <v>19</v>
      </c>
      <c r="F988" s="257" t="s">
        <v>184</v>
      </c>
      <c r="G988" s="255"/>
      <c r="H988" s="258">
        <v>0.068000000000000005</v>
      </c>
      <c r="I988" s="259"/>
      <c r="J988" s="255"/>
      <c r="K988" s="255"/>
      <c r="L988" s="260"/>
      <c r="M988" s="261"/>
      <c r="N988" s="262"/>
      <c r="O988" s="262"/>
      <c r="P988" s="262"/>
      <c r="Q988" s="262"/>
      <c r="R988" s="262"/>
      <c r="S988" s="262"/>
      <c r="T988" s="263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64" t="s">
        <v>181</v>
      </c>
      <c r="AU988" s="264" t="s">
        <v>84</v>
      </c>
      <c r="AV988" s="15" t="s">
        <v>178</v>
      </c>
      <c r="AW988" s="15" t="s">
        <v>35</v>
      </c>
      <c r="AX988" s="15" t="s">
        <v>82</v>
      </c>
      <c r="AY988" s="264" t="s">
        <v>171</v>
      </c>
    </row>
    <row r="989" s="2" customFormat="1" ht="16.5" customHeight="1">
      <c r="A989" s="40"/>
      <c r="B989" s="41"/>
      <c r="C989" s="215" t="s">
        <v>1014</v>
      </c>
      <c r="D989" s="215" t="s">
        <v>174</v>
      </c>
      <c r="E989" s="216" t="s">
        <v>1458</v>
      </c>
      <c r="F989" s="217" t="s">
        <v>1459</v>
      </c>
      <c r="G989" s="218" t="s">
        <v>177</v>
      </c>
      <c r="H989" s="219">
        <v>557.66700000000003</v>
      </c>
      <c r="I989" s="220"/>
      <c r="J989" s="221">
        <f>ROUND(I989*H989,2)</f>
        <v>0</v>
      </c>
      <c r="K989" s="217" t="s">
        <v>215</v>
      </c>
      <c r="L989" s="46"/>
      <c r="M989" s="222" t="s">
        <v>19</v>
      </c>
      <c r="N989" s="223" t="s">
        <v>45</v>
      </c>
      <c r="O989" s="86"/>
      <c r="P989" s="224">
        <f>O989*H989</f>
        <v>0</v>
      </c>
      <c r="Q989" s="224">
        <v>0.00039825</v>
      </c>
      <c r="R989" s="224">
        <f>Q989*H989</f>
        <v>0.22209088275000002</v>
      </c>
      <c r="S989" s="224">
        <v>0</v>
      </c>
      <c r="T989" s="225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26" t="s">
        <v>289</v>
      </c>
      <c r="AT989" s="226" t="s">
        <v>174</v>
      </c>
      <c r="AU989" s="226" t="s">
        <v>84</v>
      </c>
      <c r="AY989" s="19" t="s">
        <v>171</v>
      </c>
      <c r="BE989" s="227">
        <f>IF(N989="základní",J989,0)</f>
        <v>0</v>
      </c>
      <c r="BF989" s="227">
        <f>IF(N989="snížená",J989,0)</f>
        <v>0</v>
      </c>
      <c r="BG989" s="227">
        <f>IF(N989="zákl. přenesená",J989,0)</f>
        <v>0</v>
      </c>
      <c r="BH989" s="227">
        <f>IF(N989="sníž. přenesená",J989,0)</f>
        <v>0</v>
      </c>
      <c r="BI989" s="227">
        <f>IF(N989="nulová",J989,0)</f>
        <v>0</v>
      </c>
      <c r="BJ989" s="19" t="s">
        <v>82</v>
      </c>
      <c r="BK989" s="227">
        <f>ROUND(I989*H989,2)</f>
        <v>0</v>
      </c>
      <c r="BL989" s="19" t="s">
        <v>289</v>
      </c>
      <c r="BM989" s="226" t="s">
        <v>1460</v>
      </c>
    </row>
    <row r="990" s="2" customFormat="1">
      <c r="A990" s="40"/>
      <c r="B990" s="41"/>
      <c r="C990" s="42"/>
      <c r="D990" s="228" t="s">
        <v>180</v>
      </c>
      <c r="E990" s="42"/>
      <c r="F990" s="229" t="s">
        <v>1461</v>
      </c>
      <c r="G990" s="42"/>
      <c r="H990" s="42"/>
      <c r="I990" s="230"/>
      <c r="J990" s="42"/>
      <c r="K990" s="42"/>
      <c r="L990" s="46"/>
      <c r="M990" s="231"/>
      <c r="N990" s="232"/>
      <c r="O990" s="86"/>
      <c r="P990" s="86"/>
      <c r="Q990" s="86"/>
      <c r="R990" s="86"/>
      <c r="S990" s="86"/>
      <c r="T990" s="87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9" t="s">
        <v>180</v>
      </c>
      <c r="AU990" s="19" t="s">
        <v>84</v>
      </c>
    </row>
    <row r="991" s="2" customFormat="1">
      <c r="A991" s="40"/>
      <c r="B991" s="41"/>
      <c r="C991" s="42"/>
      <c r="D991" s="265" t="s">
        <v>218</v>
      </c>
      <c r="E991" s="42"/>
      <c r="F991" s="266" t="s">
        <v>1462</v>
      </c>
      <c r="G991" s="42"/>
      <c r="H991" s="42"/>
      <c r="I991" s="230"/>
      <c r="J991" s="42"/>
      <c r="K991" s="42"/>
      <c r="L991" s="46"/>
      <c r="M991" s="231"/>
      <c r="N991" s="232"/>
      <c r="O991" s="86"/>
      <c r="P991" s="86"/>
      <c r="Q991" s="86"/>
      <c r="R991" s="86"/>
      <c r="S991" s="86"/>
      <c r="T991" s="87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T991" s="19" t="s">
        <v>218</v>
      </c>
      <c r="AU991" s="19" t="s">
        <v>84</v>
      </c>
    </row>
    <row r="992" s="2" customFormat="1" ht="24.15" customHeight="1">
      <c r="A992" s="40"/>
      <c r="B992" s="41"/>
      <c r="C992" s="283" t="s">
        <v>1463</v>
      </c>
      <c r="D992" s="283" t="s">
        <v>467</v>
      </c>
      <c r="E992" s="284" t="s">
        <v>1464</v>
      </c>
      <c r="F992" s="285" t="s">
        <v>1465</v>
      </c>
      <c r="G992" s="286" t="s">
        <v>177</v>
      </c>
      <c r="H992" s="287">
        <v>649.96100000000001</v>
      </c>
      <c r="I992" s="288"/>
      <c r="J992" s="289">
        <f>ROUND(I992*H992,2)</f>
        <v>0</v>
      </c>
      <c r="K992" s="285" t="s">
        <v>215</v>
      </c>
      <c r="L992" s="290"/>
      <c r="M992" s="291" t="s">
        <v>19</v>
      </c>
      <c r="N992" s="292" t="s">
        <v>45</v>
      </c>
      <c r="O992" s="86"/>
      <c r="P992" s="224">
        <f>O992*H992</f>
        <v>0</v>
      </c>
      <c r="Q992" s="224">
        <v>0.0054000000000000003</v>
      </c>
      <c r="R992" s="224">
        <f>Q992*H992</f>
        <v>3.5097894000000003</v>
      </c>
      <c r="S992" s="224">
        <v>0</v>
      </c>
      <c r="T992" s="225">
        <f>S992*H992</f>
        <v>0</v>
      </c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R992" s="226" t="s">
        <v>386</v>
      </c>
      <c r="AT992" s="226" t="s">
        <v>467</v>
      </c>
      <c r="AU992" s="226" t="s">
        <v>84</v>
      </c>
      <c r="AY992" s="19" t="s">
        <v>171</v>
      </c>
      <c r="BE992" s="227">
        <f>IF(N992="základní",J992,0)</f>
        <v>0</v>
      </c>
      <c r="BF992" s="227">
        <f>IF(N992="snížená",J992,0)</f>
        <v>0</v>
      </c>
      <c r="BG992" s="227">
        <f>IF(N992="zákl. přenesená",J992,0)</f>
        <v>0</v>
      </c>
      <c r="BH992" s="227">
        <f>IF(N992="sníž. přenesená",J992,0)</f>
        <v>0</v>
      </c>
      <c r="BI992" s="227">
        <f>IF(N992="nulová",J992,0)</f>
        <v>0</v>
      </c>
      <c r="BJ992" s="19" t="s">
        <v>82</v>
      </c>
      <c r="BK992" s="227">
        <f>ROUND(I992*H992,2)</f>
        <v>0</v>
      </c>
      <c r="BL992" s="19" t="s">
        <v>289</v>
      </c>
      <c r="BM992" s="226" t="s">
        <v>1466</v>
      </c>
    </row>
    <row r="993" s="2" customFormat="1">
      <c r="A993" s="40"/>
      <c r="B993" s="41"/>
      <c r="C993" s="42"/>
      <c r="D993" s="228" t="s">
        <v>180</v>
      </c>
      <c r="E993" s="42"/>
      <c r="F993" s="229" t="s">
        <v>1465</v>
      </c>
      <c r="G993" s="42"/>
      <c r="H993" s="42"/>
      <c r="I993" s="230"/>
      <c r="J993" s="42"/>
      <c r="K993" s="42"/>
      <c r="L993" s="46"/>
      <c r="M993" s="231"/>
      <c r="N993" s="232"/>
      <c r="O993" s="86"/>
      <c r="P993" s="86"/>
      <c r="Q993" s="86"/>
      <c r="R993" s="86"/>
      <c r="S993" s="86"/>
      <c r="T993" s="87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T993" s="19" t="s">
        <v>180</v>
      </c>
      <c r="AU993" s="19" t="s">
        <v>84</v>
      </c>
    </row>
    <row r="994" s="14" customFormat="1">
      <c r="A994" s="14"/>
      <c r="B994" s="243"/>
      <c r="C994" s="244"/>
      <c r="D994" s="228" t="s">
        <v>181</v>
      </c>
      <c r="E994" s="245" t="s">
        <v>19</v>
      </c>
      <c r="F994" s="246" t="s">
        <v>1467</v>
      </c>
      <c r="G994" s="244"/>
      <c r="H994" s="247">
        <v>649.96100000000001</v>
      </c>
      <c r="I994" s="248"/>
      <c r="J994" s="244"/>
      <c r="K994" s="244"/>
      <c r="L994" s="249"/>
      <c r="M994" s="250"/>
      <c r="N994" s="251"/>
      <c r="O994" s="251"/>
      <c r="P994" s="251"/>
      <c r="Q994" s="251"/>
      <c r="R994" s="251"/>
      <c r="S994" s="251"/>
      <c r="T994" s="252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3" t="s">
        <v>181</v>
      </c>
      <c r="AU994" s="253" t="s">
        <v>84</v>
      </c>
      <c r="AV994" s="14" t="s">
        <v>84</v>
      </c>
      <c r="AW994" s="14" t="s">
        <v>35</v>
      </c>
      <c r="AX994" s="14" t="s">
        <v>74</v>
      </c>
      <c r="AY994" s="253" t="s">
        <v>171</v>
      </c>
    </row>
    <row r="995" s="15" customFormat="1">
      <c r="A995" s="15"/>
      <c r="B995" s="254"/>
      <c r="C995" s="255"/>
      <c r="D995" s="228" t="s">
        <v>181</v>
      </c>
      <c r="E995" s="256" t="s">
        <v>19</v>
      </c>
      <c r="F995" s="257" t="s">
        <v>184</v>
      </c>
      <c r="G995" s="255"/>
      <c r="H995" s="258">
        <v>649.96100000000001</v>
      </c>
      <c r="I995" s="259"/>
      <c r="J995" s="255"/>
      <c r="K995" s="255"/>
      <c r="L995" s="260"/>
      <c r="M995" s="261"/>
      <c r="N995" s="262"/>
      <c r="O995" s="262"/>
      <c r="P995" s="262"/>
      <c r="Q995" s="262"/>
      <c r="R995" s="262"/>
      <c r="S995" s="262"/>
      <c r="T995" s="263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64" t="s">
        <v>181</v>
      </c>
      <c r="AU995" s="264" t="s">
        <v>84</v>
      </c>
      <c r="AV995" s="15" t="s">
        <v>178</v>
      </c>
      <c r="AW995" s="15" t="s">
        <v>35</v>
      </c>
      <c r="AX995" s="15" t="s">
        <v>82</v>
      </c>
      <c r="AY995" s="264" t="s">
        <v>171</v>
      </c>
    </row>
    <row r="996" s="2" customFormat="1" ht="16.5" customHeight="1">
      <c r="A996" s="40"/>
      <c r="B996" s="41"/>
      <c r="C996" s="215" t="s">
        <v>1021</v>
      </c>
      <c r="D996" s="215" t="s">
        <v>174</v>
      </c>
      <c r="E996" s="216" t="s">
        <v>1468</v>
      </c>
      <c r="F996" s="217" t="s">
        <v>1469</v>
      </c>
      <c r="G996" s="218" t="s">
        <v>177</v>
      </c>
      <c r="H996" s="219">
        <v>200.97200000000001</v>
      </c>
      <c r="I996" s="220"/>
      <c r="J996" s="221">
        <f>ROUND(I996*H996,2)</f>
        <v>0</v>
      </c>
      <c r="K996" s="217" t="s">
        <v>215</v>
      </c>
      <c r="L996" s="46"/>
      <c r="M996" s="222" t="s">
        <v>19</v>
      </c>
      <c r="N996" s="223" t="s">
        <v>45</v>
      </c>
      <c r="O996" s="86"/>
      <c r="P996" s="224">
        <f>O996*H996</f>
        <v>0</v>
      </c>
      <c r="Q996" s="224">
        <v>0.00039825</v>
      </c>
      <c r="R996" s="224">
        <f>Q996*H996</f>
        <v>0.080037099</v>
      </c>
      <c r="S996" s="224">
        <v>0</v>
      </c>
      <c r="T996" s="225">
        <f>S996*H996</f>
        <v>0</v>
      </c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R996" s="226" t="s">
        <v>289</v>
      </c>
      <c r="AT996" s="226" t="s">
        <v>174</v>
      </c>
      <c r="AU996" s="226" t="s">
        <v>84</v>
      </c>
      <c r="AY996" s="19" t="s">
        <v>171</v>
      </c>
      <c r="BE996" s="227">
        <f>IF(N996="základní",J996,0)</f>
        <v>0</v>
      </c>
      <c r="BF996" s="227">
        <f>IF(N996="snížená",J996,0)</f>
        <v>0</v>
      </c>
      <c r="BG996" s="227">
        <f>IF(N996="zákl. přenesená",J996,0)</f>
        <v>0</v>
      </c>
      <c r="BH996" s="227">
        <f>IF(N996="sníž. přenesená",J996,0)</f>
        <v>0</v>
      </c>
      <c r="BI996" s="227">
        <f>IF(N996="nulová",J996,0)</f>
        <v>0</v>
      </c>
      <c r="BJ996" s="19" t="s">
        <v>82</v>
      </c>
      <c r="BK996" s="227">
        <f>ROUND(I996*H996,2)</f>
        <v>0</v>
      </c>
      <c r="BL996" s="19" t="s">
        <v>289</v>
      </c>
      <c r="BM996" s="226" t="s">
        <v>1470</v>
      </c>
    </row>
    <row r="997" s="2" customFormat="1">
      <c r="A997" s="40"/>
      <c r="B997" s="41"/>
      <c r="C997" s="42"/>
      <c r="D997" s="228" t="s">
        <v>180</v>
      </c>
      <c r="E997" s="42"/>
      <c r="F997" s="229" t="s">
        <v>1471</v>
      </c>
      <c r="G997" s="42"/>
      <c r="H997" s="42"/>
      <c r="I997" s="230"/>
      <c r="J997" s="42"/>
      <c r="K997" s="42"/>
      <c r="L997" s="46"/>
      <c r="M997" s="231"/>
      <c r="N997" s="232"/>
      <c r="O997" s="86"/>
      <c r="P997" s="86"/>
      <c r="Q997" s="86"/>
      <c r="R997" s="86"/>
      <c r="S997" s="86"/>
      <c r="T997" s="87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T997" s="19" t="s">
        <v>180</v>
      </c>
      <c r="AU997" s="19" t="s">
        <v>84</v>
      </c>
    </row>
    <row r="998" s="2" customFormat="1">
      <c r="A998" s="40"/>
      <c r="B998" s="41"/>
      <c r="C998" s="42"/>
      <c r="D998" s="265" t="s">
        <v>218</v>
      </c>
      <c r="E998" s="42"/>
      <c r="F998" s="266" t="s">
        <v>1472</v>
      </c>
      <c r="G998" s="42"/>
      <c r="H998" s="42"/>
      <c r="I998" s="230"/>
      <c r="J998" s="42"/>
      <c r="K998" s="42"/>
      <c r="L998" s="46"/>
      <c r="M998" s="231"/>
      <c r="N998" s="232"/>
      <c r="O998" s="86"/>
      <c r="P998" s="86"/>
      <c r="Q998" s="86"/>
      <c r="R998" s="86"/>
      <c r="S998" s="86"/>
      <c r="T998" s="87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T998" s="19" t="s">
        <v>218</v>
      </c>
      <c r="AU998" s="19" t="s">
        <v>84</v>
      </c>
    </row>
    <row r="999" s="2" customFormat="1" ht="24.15" customHeight="1">
      <c r="A999" s="40"/>
      <c r="B999" s="41"/>
      <c r="C999" s="283" t="s">
        <v>1473</v>
      </c>
      <c r="D999" s="283" t="s">
        <v>467</v>
      </c>
      <c r="E999" s="284" t="s">
        <v>1464</v>
      </c>
      <c r="F999" s="285" t="s">
        <v>1465</v>
      </c>
      <c r="G999" s="286" t="s">
        <v>177</v>
      </c>
      <c r="H999" s="287">
        <v>245.387</v>
      </c>
      <c r="I999" s="288"/>
      <c r="J999" s="289">
        <f>ROUND(I999*H999,2)</f>
        <v>0</v>
      </c>
      <c r="K999" s="285" t="s">
        <v>215</v>
      </c>
      <c r="L999" s="290"/>
      <c r="M999" s="291" t="s">
        <v>19</v>
      </c>
      <c r="N999" s="292" t="s">
        <v>45</v>
      </c>
      <c r="O999" s="86"/>
      <c r="P999" s="224">
        <f>O999*H999</f>
        <v>0</v>
      </c>
      <c r="Q999" s="224">
        <v>0.0054000000000000003</v>
      </c>
      <c r="R999" s="224">
        <f>Q999*H999</f>
        <v>1.3250898</v>
      </c>
      <c r="S999" s="224">
        <v>0</v>
      </c>
      <c r="T999" s="225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26" t="s">
        <v>386</v>
      </c>
      <c r="AT999" s="226" t="s">
        <v>467</v>
      </c>
      <c r="AU999" s="226" t="s">
        <v>84</v>
      </c>
      <c r="AY999" s="19" t="s">
        <v>171</v>
      </c>
      <c r="BE999" s="227">
        <f>IF(N999="základní",J999,0)</f>
        <v>0</v>
      </c>
      <c r="BF999" s="227">
        <f>IF(N999="snížená",J999,0)</f>
        <v>0</v>
      </c>
      <c r="BG999" s="227">
        <f>IF(N999="zákl. přenesená",J999,0)</f>
        <v>0</v>
      </c>
      <c r="BH999" s="227">
        <f>IF(N999="sníž. přenesená",J999,0)</f>
        <v>0</v>
      </c>
      <c r="BI999" s="227">
        <f>IF(N999="nulová",J999,0)</f>
        <v>0</v>
      </c>
      <c r="BJ999" s="19" t="s">
        <v>82</v>
      </c>
      <c r="BK999" s="227">
        <f>ROUND(I999*H999,2)</f>
        <v>0</v>
      </c>
      <c r="BL999" s="19" t="s">
        <v>289</v>
      </c>
      <c r="BM999" s="226" t="s">
        <v>1474</v>
      </c>
    </row>
    <row r="1000" s="2" customFormat="1">
      <c r="A1000" s="40"/>
      <c r="B1000" s="41"/>
      <c r="C1000" s="42"/>
      <c r="D1000" s="228" t="s">
        <v>180</v>
      </c>
      <c r="E1000" s="42"/>
      <c r="F1000" s="229" t="s">
        <v>1465</v>
      </c>
      <c r="G1000" s="42"/>
      <c r="H1000" s="42"/>
      <c r="I1000" s="230"/>
      <c r="J1000" s="42"/>
      <c r="K1000" s="42"/>
      <c r="L1000" s="46"/>
      <c r="M1000" s="231"/>
      <c r="N1000" s="232"/>
      <c r="O1000" s="86"/>
      <c r="P1000" s="86"/>
      <c r="Q1000" s="86"/>
      <c r="R1000" s="86"/>
      <c r="S1000" s="86"/>
      <c r="T1000" s="87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T1000" s="19" t="s">
        <v>180</v>
      </c>
      <c r="AU1000" s="19" t="s">
        <v>84</v>
      </c>
    </row>
    <row r="1001" s="14" customFormat="1">
      <c r="A1001" s="14"/>
      <c r="B1001" s="243"/>
      <c r="C1001" s="244"/>
      <c r="D1001" s="228" t="s">
        <v>181</v>
      </c>
      <c r="E1001" s="245" t="s">
        <v>19</v>
      </c>
      <c r="F1001" s="246" t="s">
        <v>1475</v>
      </c>
      <c r="G1001" s="244"/>
      <c r="H1001" s="247">
        <v>245.387</v>
      </c>
      <c r="I1001" s="248"/>
      <c r="J1001" s="244"/>
      <c r="K1001" s="244"/>
      <c r="L1001" s="249"/>
      <c r="M1001" s="250"/>
      <c r="N1001" s="251"/>
      <c r="O1001" s="251"/>
      <c r="P1001" s="251"/>
      <c r="Q1001" s="251"/>
      <c r="R1001" s="251"/>
      <c r="S1001" s="251"/>
      <c r="T1001" s="252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3" t="s">
        <v>181</v>
      </c>
      <c r="AU1001" s="253" t="s">
        <v>84</v>
      </c>
      <c r="AV1001" s="14" t="s">
        <v>84</v>
      </c>
      <c r="AW1001" s="14" t="s">
        <v>35</v>
      </c>
      <c r="AX1001" s="14" t="s">
        <v>74</v>
      </c>
      <c r="AY1001" s="253" t="s">
        <v>171</v>
      </c>
    </row>
    <row r="1002" s="15" customFormat="1">
      <c r="A1002" s="15"/>
      <c r="B1002" s="254"/>
      <c r="C1002" s="255"/>
      <c r="D1002" s="228" t="s">
        <v>181</v>
      </c>
      <c r="E1002" s="256" t="s">
        <v>19</v>
      </c>
      <c r="F1002" s="257" t="s">
        <v>184</v>
      </c>
      <c r="G1002" s="255"/>
      <c r="H1002" s="258">
        <v>245.387</v>
      </c>
      <c r="I1002" s="259"/>
      <c r="J1002" s="255"/>
      <c r="K1002" s="255"/>
      <c r="L1002" s="260"/>
      <c r="M1002" s="261"/>
      <c r="N1002" s="262"/>
      <c r="O1002" s="262"/>
      <c r="P1002" s="262"/>
      <c r="Q1002" s="262"/>
      <c r="R1002" s="262"/>
      <c r="S1002" s="262"/>
      <c r="T1002" s="263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64" t="s">
        <v>181</v>
      </c>
      <c r="AU1002" s="264" t="s">
        <v>84</v>
      </c>
      <c r="AV1002" s="15" t="s">
        <v>178</v>
      </c>
      <c r="AW1002" s="15" t="s">
        <v>35</v>
      </c>
      <c r="AX1002" s="15" t="s">
        <v>82</v>
      </c>
      <c r="AY1002" s="264" t="s">
        <v>171</v>
      </c>
    </row>
    <row r="1003" s="2" customFormat="1" ht="21.75" customHeight="1">
      <c r="A1003" s="40"/>
      <c r="B1003" s="41"/>
      <c r="C1003" s="215" t="s">
        <v>1026</v>
      </c>
      <c r="D1003" s="215" t="s">
        <v>174</v>
      </c>
      <c r="E1003" s="216" t="s">
        <v>1476</v>
      </c>
      <c r="F1003" s="217" t="s">
        <v>1477</v>
      </c>
      <c r="G1003" s="218" t="s">
        <v>177</v>
      </c>
      <c r="H1003" s="219">
        <v>4</v>
      </c>
      <c r="I1003" s="220"/>
      <c r="J1003" s="221">
        <f>ROUND(I1003*H1003,2)</f>
        <v>0</v>
      </c>
      <c r="K1003" s="217" t="s">
        <v>215</v>
      </c>
      <c r="L1003" s="46"/>
      <c r="M1003" s="222" t="s">
        <v>19</v>
      </c>
      <c r="N1003" s="223" t="s">
        <v>45</v>
      </c>
      <c r="O1003" s="86"/>
      <c r="P1003" s="224">
        <f>O1003*H1003</f>
        <v>0</v>
      </c>
      <c r="Q1003" s="224">
        <v>0</v>
      </c>
      <c r="R1003" s="224">
        <f>Q1003*H1003</f>
        <v>0</v>
      </c>
      <c r="S1003" s="224">
        <v>0</v>
      </c>
      <c r="T1003" s="225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26" t="s">
        <v>289</v>
      </c>
      <c r="AT1003" s="226" t="s">
        <v>174</v>
      </c>
      <c r="AU1003" s="226" t="s">
        <v>84</v>
      </c>
      <c r="AY1003" s="19" t="s">
        <v>171</v>
      </c>
      <c r="BE1003" s="227">
        <f>IF(N1003="základní",J1003,0)</f>
        <v>0</v>
      </c>
      <c r="BF1003" s="227">
        <f>IF(N1003="snížená",J1003,0)</f>
        <v>0</v>
      </c>
      <c r="BG1003" s="227">
        <f>IF(N1003="zákl. přenesená",J1003,0)</f>
        <v>0</v>
      </c>
      <c r="BH1003" s="227">
        <f>IF(N1003="sníž. přenesená",J1003,0)</f>
        <v>0</v>
      </c>
      <c r="BI1003" s="227">
        <f>IF(N1003="nulová",J1003,0)</f>
        <v>0</v>
      </c>
      <c r="BJ1003" s="19" t="s">
        <v>82</v>
      </c>
      <c r="BK1003" s="227">
        <f>ROUND(I1003*H1003,2)</f>
        <v>0</v>
      </c>
      <c r="BL1003" s="19" t="s">
        <v>289</v>
      </c>
      <c r="BM1003" s="226" t="s">
        <v>1478</v>
      </c>
    </row>
    <row r="1004" s="2" customFormat="1">
      <c r="A1004" s="40"/>
      <c r="B1004" s="41"/>
      <c r="C1004" s="42"/>
      <c r="D1004" s="228" t="s">
        <v>180</v>
      </c>
      <c r="E1004" s="42"/>
      <c r="F1004" s="229" t="s">
        <v>1479</v>
      </c>
      <c r="G1004" s="42"/>
      <c r="H1004" s="42"/>
      <c r="I1004" s="230"/>
      <c r="J1004" s="42"/>
      <c r="K1004" s="42"/>
      <c r="L1004" s="46"/>
      <c r="M1004" s="231"/>
      <c r="N1004" s="232"/>
      <c r="O1004" s="86"/>
      <c r="P1004" s="86"/>
      <c r="Q1004" s="86"/>
      <c r="R1004" s="86"/>
      <c r="S1004" s="86"/>
      <c r="T1004" s="87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T1004" s="19" t="s">
        <v>180</v>
      </c>
      <c r="AU1004" s="19" t="s">
        <v>84</v>
      </c>
    </row>
    <row r="1005" s="2" customFormat="1">
      <c r="A1005" s="40"/>
      <c r="B1005" s="41"/>
      <c r="C1005" s="42"/>
      <c r="D1005" s="265" t="s">
        <v>218</v>
      </c>
      <c r="E1005" s="42"/>
      <c r="F1005" s="266" t="s">
        <v>1480</v>
      </c>
      <c r="G1005" s="42"/>
      <c r="H1005" s="42"/>
      <c r="I1005" s="230"/>
      <c r="J1005" s="42"/>
      <c r="K1005" s="42"/>
      <c r="L1005" s="46"/>
      <c r="M1005" s="231"/>
      <c r="N1005" s="232"/>
      <c r="O1005" s="86"/>
      <c r="P1005" s="86"/>
      <c r="Q1005" s="86"/>
      <c r="R1005" s="86"/>
      <c r="S1005" s="86"/>
      <c r="T1005" s="87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T1005" s="19" t="s">
        <v>218</v>
      </c>
      <c r="AU1005" s="19" t="s">
        <v>84</v>
      </c>
    </row>
    <row r="1006" s="2" customFormat="1" ht="21.75" customHeight="1">
      <c r="A1006" s="40"/>
      <c r="B1006" s="41"/>
      <c r="C1006" s="215" t="s">
        <v>1481</v>
      </c>
      <c r="D1006" s="215" t="s">
        <v>174</v>
      </c>
      <c r="E1006" s="216" t="s">
        <v>1482</v>
      </c>
      <c r="F1006" s="217" t="s">
        <v>1483</v>
      </c>
      <c r="G1006" s="218" t="s">
        <v>177</v>
      </c>
      <c r="H1006" s="219">
        <v>4</v>
      </c>
      <c r="I1006" s="220"/>
      <c r="J1006" s="221">
        <f>ROUND(I1006*H1006,2)</f>
        <v>0</v>
      </c>
      <c r="K1006" s="217" t="s">
        <v>215</v>
      </c>
      <c r="L1006" s="46"/>
      <c r="M1006" s="222" t="s">
        <v>19</v>
      </c>
      <c r="N1006" s="223" t="s">
        <v>45</v>
      </c>
      <c r="O1006" s="86"/>
      <c r="P1006" s="224">
        <f>O1006*H1006</f>
        <v>0</v>
      </c>
      <c r="Q1006" s="224">
        <v>0</v>
      </c>
      <c r="R1006" s="224">
        <f>Q1006*H1006</f>
        <v>0</v>
      </c>
      <c r="S1006" s="224">
        <v>0</v>
      </c>
      <c r="T1006" s="225">
        <f>S1006*H1006</f>
        <v>0</v>
      </c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R1006" s="226" t="s">
        <v>289</v>
      </c>
      <c r="AT1006" s="226" t="s">
        <v>174</v>
      </c>
      <c r="AU1006" s="226" t="s">
        <v>84</v>
      </c>
      <c r="AY1006" s="19" t="s">
        <v>171</v>
      </c>
      <c r="BE1006" s="227">
        <f>IF(N1006="základní",J1006,0)</f>
        <v>0</v>
      </c>
      <c r="BF1006" s="227">
        <f>IF(N1006="snížená",J1006,0)</f>
        <v>0</v>
      </c>
      <c r="BG1006" s="227">
        <f>IF(N1006="zákl. přenesená",J1006,0)</f>
        <v>0</v>
      </c>
      <c r="BH1006" s="227">
        <f>IF(N1006="sníž. přenesená",J1006,0)</f>
        <v>0</v>
      </c>
      <c r="BI1006" s="227">
        <f>IF(N1006="nulová",J1006,0)</f>
        <v>0</v>
      </c>
      <c r="BJ1006" s="19" t="s">
        <v>82</v>
      </c>
      <c r="BK1006" s="227">
        <f>ROUND(I1006*H1006,2)</f>
        <v>0</v>
      </c>
      <c r="BL1006" s="19" t="s">
        <v>289</v>
      </c>
      <c r="BM1006" s="226" t="s">
        <v>1484</v>
      </c>
    </row>
    <row r="1007" s="2" customFormat="1">
      <c r="A1007" s="40"/>
      <c r="B1007" s="41"/>
      <c r="C1007" s="42"/>
      <c r="D1007" s="228" t="s">
        <v>180</v>
      </c>
      <c r="E1007" s="42"/>
      <c r="F1007" s="229" t="s">
        <v>1485</v>
      </c>
      <c r="G1007" s="42"/>
      <c r="H1007" s="42"/>
      <c r="I1007" s="230"/>
      <c r="J1007" s="42"/>
      <c r="K1007" s="42"/>
      <c r="L1007" s="46"/>
      <c r="M1007" s="231"/>
      <c r="N1007" s="232"/>
      <c r="O1007" s="86"/>
      <c r="P1007" s="86"/>
      <c r="Q1007" s="86"/>
      <c r="R1007" s="86"/>
      <c r="S1007" s="86"/>
      <c r="T1007" s="87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T1007" s="19" t="s">
        <v>180</v>
      </c>
      <c r="AU1007" s="19" t="s">
        <v>84</v>
      </c>
    </row>
    <row r="1008" s="2" customFormat="1">
      <c r="A1008" s="40"/>
      <c r="B1008" s="41"/>
      <c r="C1008" s="42"/>
      <c r="D1008" s="265" t="s">
        <v>218</v>
      </c>
      <c r="E1008" s="42"/>
      <c r="F1008" s="266" t="s">
        <v>1486</v>
      </c>
      <c r="G1008" s="42"/>
      <c r="H1008" s="42"/>
      <c r="I1008" s="230"/>
      <c r="J1008" s="42"/>
      <c r="K1008" s="42"/>
      <c r="L1008" s="46"/>
      <c r="M1008" s="231"/>
      <c r="N1008" s="232"/>
      <c r="O1008" s="86"/>
      <c r="P1008" s="86"/>
      <c r="Q1008" s="86"/>
      <c r="R1008" s="86"/>
      <c r="S1008" s="86"/>
      <c r="T1008" s="87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T1008" s="19" t="s">
        <v>218</v>
      </c>
      <c r="AU1008" s="19" t="s">
        <v>84</v>
      </c>
    </row>
    <row r="1009" s="2" customFormat="1" ht="16.5" customHeight="1">
      <c r="A1009" s="40"/>
      <c r="B1009" s="41"/>
      <c r="C1009" s="215" t="s">
        <v>1145</v>
      </c>
      <c r="D1009" s="215" t="s">
        <v>174</v>
      </c>
      <c r="E1009" s="216" t="s">
        <v>1487</v>
      </c>
      <c r="F1009" s="217" t="s">
        <v>1488</v>
      </c>
      <c r="G1009" s="218" t="s">
        <v>286</v>
      </c>
      <c r="H1009" s="219">
        <v>5.3890000000000002</v>
      </c>
      <c r="I1009" s="220"/>
      <c r="J1009" s="221">
        <f>ROUND(I1009*H1009,2)</f>
        <v>0</v>
      </c>
      <c r="K1009" s="217" t="s">
        <v>215</v>
      </c>
      <c r="L1009" s="46"/>
      <c r="M1009" s="222" t="s">
        <v>19</v>
      </c>
      <c r="N1009" s="223" t="s">
        <v>45</v>
      </c>
      <c r="O1009" s="86"/>
      <c r="P1009" s="224">
        <f>O1009*H1009</f>
        <v>0</v>
      </c>
      <c r="Q1009" s="224">
        <v>0</v>
      </c>
      <c r="R1009" s="224">
        <f>Q1009*H1009</f>
        <v>0</v>
      </c>
      <c r="S1009" s="224">
        <v>0</v>
      </c>
      <c r="T1009" s="225">
        <f>S1009*H1009</f>
        <v>0</v>
      </c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R1009" s="226" t="s">
        <v>289</v>
      </c>
      <c r="AT1009" s="226" t="s">
        <v>174</v>
      </c>
      <c r="AU1009" s="226" t="s">
        <v>84</v>
      </c>
      <c r="AY1009" s="19" t="s">
        <v>171</v>
      </c>
      <c r="BE1009" s="227">
        <f>IF(N1009="základní",J1009,0)</f>
        <v>0</v>
      </c>
      <c r="BF1009" s="227">
        <f>IF(N1009="snížená",J1009,0)</f>
        <v>0</v>
      </c>
      <c r="BG1009" s="227">
        <f>IF(N1009="zákl. přenesená",J1009,0)</f>
        <v>0</v>
      </c>
      <c r="BH1009" s="227">
        <f>IF(N1009="sníž. přenesená",J1009,0)</f>
        <v>0</v>
      </c>
      <c r="BI1009" s="227">
        <f>IF(N1009="nulová",J1009,0)</f>
        <v>0</v>
      </c>
      <c r="BJ1009" s="19" t="s">
        <v>82</v>
      </c>
      <c r="BK1009" s="227">
        <f>ROUND(I1009*H1009,2)</f>
        <v>0</v>
      </c>
      <c r="BL1009" s="19" t="s">
        <v>289</v>
      </c>
      <c r="BM1009" s="226" t="s">
        <v>1489</v>
      </c>
    </row>
    <row r="1010" s="2" customFormat="1">
      <c r="A1010" s="40"/>
      <c r="B1010" s="41"/>
      <c r="C1010" s="42"/>
      <c r="D1010" s="228" t="s">
        <v>180</v>
      </c>
      <c r="E1010" s="42"/>
      <c r="F1010" s="229" t="s">
        <v>1490</v>
      </c>
      <c r="G1010" s="42"/>
      <c r="H1010" s="42"/>
      <c r="I1010" s="230"/>
      <c r="J1010" s="42"/>
      <c r="K1010" s="42"/>
      <c r="L1010" s="46"/>
      <c r="M1010" s="231"/>
      <c r="N1010" s="232"/>
      <c r="O1010" s="86"/>
      <c r="P1010" s="86"/>
      <c r="Q1010" s="86"/>
      <c r="R1010" s="86"/>
      <c r="S1010" s="86"/>
      <c r="T1010" s="87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T1010" s="19" t="s">
        <v>180</v>
      </c>
      <c r="AU1010" s="19" t="s">
        <v>84</v>
      </c>
    </row>
    <row r="1011" s="2" customFormat="1">
      <c r="A1011" s="40"/>
      <c r="B1011" s="41"/>
      <c r="C1011" s="42"/>
      <c r="D1011" s="265" t="s">
        <v>218</v>
      </c>
      <c r="E1011" s="42"/>
      <c r="F1011" s="266" t="s">
        <v>1491</v>
      </c>
      <c r="G1011" s="42"/>
      <c r="H1011" s="42"/>
      <c r="I1011" s="230"/>
      <c r="J1011" s="42"/>
      <c r="K1011" s="42"/>
      <c r="L1011" s="46"/>
      <c r="M1011" s="231"/>
      <c r="N1011" s="232"/>
      <c r="O1011" s="86"/>
      <c r="P1011" s="86"/>
      <c r="Q1011" s="86"/>
      <c r="R1011" s="86"/>
      <c r="S1011" s="86"/>
      <c r="T1011" s="87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9" t="s">
        <v>218</v>
      </c>
      <c r="AU1011" s="19" t="s">
        <v>84</v>
      </c>
    </row>
    <row r="1012" s="12" customFormat="1" ht="22.8" customHeight="1">
      <c r="A1012" s="12"/>
      <c r="B1012" s="199"/>
      <c r="C1012" s="200"/>
      <c r="D1012" s="201" t="s">
        <v>73</v>
      </c>
      <c r="E1012" s="213" t="s">
        <v>339</v>
      </c>
      <c r="F1012" s="213" t="s">
        <v>340</v>
      </c>
      <c r="G1012" s="200"/>
      <c r="H1012" s="200"/>
      <c r="I1012" s="203"/>
      <c r="J1012" s="214">
        <f>BK1012</f>
        <v>0</v>
      </c>
      <c r="K1012" s="200"/>
      <c r="L1012" s="205"/>
      <c r="M1012" s="206"/>
      <c r="N1012" s="207"/>
      <c r="O1012" s="207"/>
      <c r="P1012" s="208">
        <f>SUM(P1013:P1069)</f>
        <v>0</v>
      </c>
      <c r="Q1012" s="207"/>
      <c r="R1012" s="208">
        <f>SUM(R1013:R1069)</f>
        <v>10.399018032660001</v>
      </c>
      <c r="S1012" s="207"/>
      <c r="T1012" s="209">
        <f>SUM(T1013:T1069)</f>
        <v>0.29159040000000003</v>
      </c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R1012" s="210" t="s">
        <v>84</v>
      </c>
      <c r="AT1012" s="211" t="s">
        <v>73</v>
      </c>
      <c r="AU1012" s="211" t="s">
        <v>82</v>
      </c>
      <c r="AY1012" s="210" t="s">
        <v>171</v>
      </c>
      <c r="BK1012" s="212">
        <f>SUM(BK1013:BK1069)</f>
        <v>0</v>
      </c>
    </row>
    <row r="1013" s="2" customFormat="1" ht="16.5" customHeight="1">
      <c r="A1013" s="40"/>
      <c r="B1013" s="41"/>
      <c r="C1013" s="215" t="s">
        <v>1492</v>
      </c>
      <c r="D1013" s="215" t="s">
        <v>174</v>
      </c>
      <c r="E1013" s="216" t="s">
        <v>1493</v>
      </c>
      <c r="F1013" s="217" t="s">
        <v>1494</v>
      </c>
      <c r="G1013" s="218" t="s">
        <v>177</v>
      </c>
      <c r="H1013" s="219">
        <v>602.93100000000004</v>
      </c>
      <c r="I1013" s="220"/>
      <c r="J1013" s="221">
        <f>ROUND(I1013*H1013,2)</f>
        <v>0</v>
      </c>
      <c r="K1013" s="217" t="s">
        <v>215</v>
      </c>
      <c r="L1013" s="46"/>
      <c r="M1013" s="222" t="s">
        <v>19</v>
      </c>
      <c r="N1013" s="223" t="s">
        <v>45</v>
      </c>
      <c r="O1013" s="86"/>
      <c r="P1013" s="224">
        <f>O1013*H1013</f>
        <v>0</v>
      </c>
      <c r="Q1013" s="224">
        <v>0</v>
      </c>
      <c r="R1013" s="224">
        <f>Q1013*H1013</f>
        <v>0</v>
      </c>
      <c r="S1013" s="224">
        <v>0</v>
      </c>
      <c r="T1013" s="225">
        <f>S1013*H1013</f>
        <v>0</v>
      </c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R1013" s="226" t="s">
        <v>289</v>
      </c>
      <c r="AT1013" s="226" t="s">
        <v>174</v>
      </c>
      <c r="AU1013" s="226" t="s">
        <v>84</v>
      </c>
      <c r="AY1013" s="19" t="s">
        <v>171</v>
      </c>
      <c r="BE1013" s="227">
        <f>IF(N1013="základní",J1013,0)</f>
        <v>0</v>
      </c>
      <c r="BF1013" s="227">
        <f>IF(N1013="snížená",J1013,0)</f>
        <v>0</v>
      </c>
      <c r="BG1013" s="227">
        <f>IF(N1013="zákl. přenesená",J1013,0)</f>
        <v>0</v>
      </c>
      <c r="BH1013" s="227">
        <f>IF(N1013="sníž. přenesená",J1013,0)</f>
        <v>0</v>
      </c>
      <c r="BI1013" s="227">
        <f>IF(N1013="nulová",J1013,0)</f>
        <v>0</v>
      </c>
      <c r="BJ1013" s="19" t="s">
        <v>82</v>
      </c>
      <c r="BK1013" s="227">
        <f>ROUND(I1013*H1013,2)</f>
        <v>0</v>
      </c>
      <c r="BL1013" s="19" t="s">
        <v>289</v>
      </c>
      <c r="BM1013" s="226" t="s">
        <v>1495</v>
      </c>
    </row>
    <row r="1014" s="2" customFormat="1">
      <c r="A1014" s="40"/>
      <c r="B1014" s="41"/>
      <c r="C1014" s="42"/>
      <c r="D1014" s="228" t="s">
        <v>180</v>
      </c>
      <c r="E1014" s="42"/>
      <c r="F1014" s="229" t="s">
        <v>1496</v>
      </c>
      <c r="G1014" s="42"/>
      <c r="H1014" s="42"/>
      <c r="I1014" s="230"/>
      <c r="J1014" s="42"/>
      <c r="K1014" s="42"/>
      <c r="L1014" s="46"/>
      <c r="M1014" s="231"/>
      <c r="N1014" s="232"/>
      <c r="O1014" s="86"/>
      <c r="P1014" s="86"/>
      <c r="Q1014" s="86"/>
      <c r="R1014" s="86"/>
      <c r="S1014" s="86"/>
      <c r="T1014" s="87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T1014" s="19" t="s">
        <v>180</v>
      </c>
      <c r="AU1014" s="19" t="s">
        <v>84</v>
      </c>
    </row>
    <row r="1015" s="2" customFormat="1">
      <c r="A1015" s="40"/>
      <c r="B1015" s="41"/>
      <c r="C1015" s="42"/>
      <c r="D1015" s="265" t="s">
        <v>218</v>
      </c>
      <c r="E1015" s="42"/>
      <c r="F1015" s="266" t="s">
        <v>1497</v>
      </c>
      <c r="G1015" s="42"/>
      <c r="H1015" s="42"/>
      <c r="I1015" s="230"/>
      <c r="J1015" s="42"/>
      <c r="K1015" s="42"/>
      <c r="L1015" s="46"/>
      <c r="M1015" s="231"/>
      <c r="N1015" s="232"/>
      <c r="O1015" s="86"/>
      <c r="P1015" s="86"/>
      <c r="Q1015" s="86"/>
      <c r="R1015" s="86"/>
      <c r="S1015" s="86"/>
      <c r="T1015" s="87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T1015" s="19" t="s">
        <v>218</v>
      </c>
      <c r="AU1015" s="19" t="s">
        <v>84</v>
      </c>
    </row>
    <row r="1016" s="13" customFormat="1">
      <c r="A1016" s="13"/>
      <c r="B1016" s="233"/>
      <c r="C1016" s="234"/>
      <c r="D1016" s="228" t="s">
        <v>181</v>
      </c>
      <c r="E1016" s="235" t="s">
        <v>19</v>
      </c>
      <c r="F1016" s="236" t="s">
        <v>744</v>
      </c>
      <c r="G1016" s="234"/>
      <c r="H1016" s="235" t="s">
        <v>19</v>
      </c>
      <c r="I1016" s="237"/>
      <c r="J1016" s="234"/>
      <c r="K1016" s="234"/>
      <c r="L1016" s="238"/>
      <c r="M1016" s="239"/>
      <c r="N1016" s="240"/>
      <c r="O1016" s="240"/>
      <c r="P1016" s="240"/>
      <c r="Q1016" s="240"/>
      <c r="R1016" s="240"/>
      <c r="S1016" s="240"/>
      <c r="T1016" s="241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2" t="s">
        <v>181</v>
      </c>
      <c r="AU1016" s="242" t="s">
        <v>84</v>
      </c>
      <c r="AV1016" s="13" t="s">
        <v>82</v>
      </c>
      <c r="AW1016" s="13" t="s">
        <v>35</v>
      </c>
      <c r="AX1016" s="13" t="s">
        <v>74</v>
      </c>
      <c r="AY1016" s="242" t="s">
        <v>171</v>
      </c>
    </row>
    <row r="1017" s="14" customFormat="1">
      <c r="A1017" s="14"/>
      <c r="B1017" s="243"/>
      <c r="C1017" s="244"/>
      <c r="D1017" s="228" t="s">
        <v>181</v>
      </c>
      <c r="E1017" s="245" t="s">
        <v>19</v>
      </c>
      <c r="F1017" s="246" t="s">
        <v>1498</v>
      </c>
      <c r="G1017" s="244"/>
      <c r="H1017" s="247">
        <v>511.80900000000003</v>
      </c>
      <c r="I1017" s="248"/>
      <c r="J1017" s="244"/>
      <c r="K1017" s="244"/>
      <c r="L1017" s="249"/>
      <c r="M1017" s="250"/>
      <c r="N1017" s="251"/>
      <c r="O1017" s="251"/>
      <c r="P1017" s="251"/>
      <c r="Q1017" s="251"/>
      <c r="R1017" s="251"/>
      <c r="S1017" s="251"/>
      <c r="T1017" s="252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3" t="s">
        <v>181</v>
      </c>
      <c r="AU1017" s="253" t="s">
        <v>84</v>
      </c>
      <c r="AV1017" s="14" t="s">
        <v>84</v>
      </c>
      <c r="AW1017" s="14" t="s">
        <v>35</v>
      </c>
      <c r="AX1017" s="14" t="s">
        <v>74</v>
      </c>
      <c r="AY1017" s="253" t="s">
        <v>171</v>
      </c>
    </row>
    <row r="1018" s="14" customFormat="1">
      <c r="A1018" s="14"/>
      <c r="B1018" s="243"/>
      <c r="C1018" s="244"/>
      <c r="D1018" s="228" t="s">
        <v>181</v>
      </c>
      <c r="E1018" s="245" t="s">
        <v>19</v>
      </c>
      <c r="F1018" s="246" t="s">
        <v>1499</v>
      </c>
      <c r="G1018" s="244"/>
      <c r="H1018" s="247">
        <v>91.122</v>
      </c>
      <c r="I1018" s="248"/>
      <c r="J1018" s="244"/>
      <c r="K1018" s="244"/>
      <c r="L1018" s="249"/>
      <c r="M1018" s="250"/>
      <c r="N1018" s="251"/>
      <c r="O1018" s="251"/>
      <c r="P1018" s="251"/>
      <c r="Q1018" s="251"/>
      <c r="R1018" s="251"/>
      <c r="S1018" s="251"/>
      <c r="T1018" s="252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3" t="s">
        <v>181</v>
      </c>
      <c r="AU1018" s="253" t="s">
        <v>84</v>
      </c>
      <c r="AV1018" s="14" t="s">
        <v>84</v>
      </c>
      <c r="AW1018" s="14" t="s">
        <v>35</v>
      </c>
      <c r="AX1018" s="14" t="s">
        <v>74</v>
      </c>
      <c r="AY1018" s="253" t="s">
        <v>171</v>
      </c>
    </row>
    <row r="1019" s="15" customFormat="1">
      <c r="A1019" s="15"/>
      <c r="B1019" s="254"/>
      <c r="C1019" s="255"/>
      <c r="D1019" s="228" t="s">
        <v>181</v>
      </c>
      <c r="E1019" s="256" t="s">
        <v>19</v>
      </c>
      <c r="F1019" s="257" t="s">
        <v>184</v>
      </c>
      <c r="G1019" s="255"/>
      <c r="H1019" s="258">
        <v>602.93100000000004</v>
      </c>
      <c r="I1019" s="259"/>
      <c r="J1019" s="255"/>
      <c r="K1019" s="255"/>
      <c r="L1019" s="260"/>
      <c r="M1019" s="261"/>
      <c r="N1019" s="262"/>
      <c r="O1019" s="262"/>
      <c r="P1019" s="262"/>
      <c r="Q1019" s="262"/>
      <c r="R1019" s="262"/>
      <c r="S1019" s="262"/>
      <c r="T1019" s="263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64" t="s">
        <v>181</v>
      </c>
      <c r="AU1019" s="264" t="s">
        <v>84</v>
      </c>
      <c r="AV1019" s="15" t="s">
        <v>178</v>
      </c>
      <c r="AW1019" s="15" t="s">
        <v>35</v>
      </c>
      <c r="AX1019" s="15" t="s">
        <v>82</v>
      </c>
      <c r="AY1019" s="264" t="s">
        <v>171</v>
      </c>
    </row>
    <row r="1020" s="2" customFormat="1" ht="16.5" customHeight="1">
      <c r="A1020" s="40"/>
      <c r="B1020" s="41"/>
      <c r="C1020" s="283" t="s">
        <v>1158</v>
      </c>
      <c r="D1020" s="283" t="s">
        <v>467</v>
      </c>
      <c r="E1020" s="284" t="s">
        <v>1443</v>
      </c>
      <c r="F1020" s="285" t="s">
        <v>1444</v>
      </c>
      <c r="G1020" s="286" t="s">
        <v>286</v>
      </c>
      <c r="H1020" s="287">
        <v>0.19300000000000001</v>
      </c>
      <c r="I1020" s="288"/>
      <c r="J1020" s="289">
        <f>ROUND(I1020*H1020,2)</f>
        <v>0</v>
      </c>
      <c r="K1020" s="285" t="s">
        <v>215</v>
      </c>
      <c r="L1020" s="290"/>
      <c r="M1020" s="291" t="s">
        <v>19</v>
      </c>
      <c r="N1020" s="292" t="s">
        <v>45</v>
      </c>
      <c r="O1020" s="86"/>
      <c r="P1020" s="224">
        <f>O1020*H1020</f>
        <v>0</v>
      </c>
      <c r="Q1020" s="224">
        <v>1</v>
      </c>
      <c r="R1020" s="224">
        <f>Q1020*H1020</f>
        <v>0.19300000000000001</v>
      </c>
      <c r="S1020" s="224">
        <v>0</v>
      </c>
      <c r="T1020" s="225">
        <f>S1020*H1020</f>
        <v>0</v>
      </c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R1020" s="226" t="s">
        <v>386</v>
      </c>
      <c r="AT1020" s="226" t="s">
        <v>467</v>
      </c>
      <c r="AU1020" s="226" t="s">
        <v>84</v>
      </c>
      <c r="AY1020" s="19" t="s">
        <v>171</v>
      </c>
      <c r="BE1020" s="227">
        <f>IF(N1020="základní",J1020,0)</f>
        <v>0</v>
      </c>
      <c r="BF1020" s="227">
        <f>IF(N1020="snížená",J1020,0)</f>
        <v>0</v>
      </c>
      <c r="BG1020" s="227">
        <f>IF(N1020="zákl. přenesená",J1020,0)</f>
        <v>0</v>
      </c>
      <c r="BH1020" s="227">
        <f>IF(N1020="sníž. přenesená",J1020,0)</f>
        <v>0</v>
      </c>
      <c r="BI1020" s="227">
        <f>IF(N1020="nulová",J1020,0)</f>
        <v>0</v>
      </c>
      <c r="BJ1020" s="19" t="s">
        <v>82</v>
      </c>
      <c r="BK1020" s="227">
        <f>ROUND(I1020*H1020,2)</f>
        <v>0</v>
      </c>
      <c r="BL1020" s="19" t="s">
        <v>289</v>
      </c>
      <c r="BM1020" s="226" t="s">
        <v>1500</v>
      </c>
    </row>
    <row r="1021" s="2" customFormat="1">
      <c r="A1021" s="40"/>
      <c r="B1021" s="41"/>
      <c r="C1021" s="42"/>
      <c r="D1021" s="228" t="s">
        <v>180</v>
      </c>
      <c r="E1021" s="42"/>
      <c r="F1021" s="229" t="s">
        <v>1444</v>
      </c>
      <c r="G1021" s="42"/>
      <c r="H1021" s="42"/>
      <c r="I1021" s="230"/>
      <c r="J1021" s="42"/>
      <c r="K1021" s="42"/>
      <c r="L1021" s="46"/>
      <c r="M1021" s="231"/>
      <c r="N1021" s="232"/>
      <c r="O1021" s="86"/>
      <c r="P1021" s="86"/>
      <c r="Q1021" s="86"/>
      <c r="R1021" s="86"/>
      <c r="S1021" s="86"/>
      <c r="T1021" s="87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T1021" s="19" t="s">
        <v>180</v>
      </c>
      <c r="AU1021" s="19" t="s">
        <v>84</v>
      </c>
    </row>
    <row r="1022" s="14" customFormat="1">
      <c r="A1022" s="14"/>
      <c r="B1022" s="243"/>
      <c r="C1022" s="244"/>
      <c r="D1022" s="228" t="s">
        <v>181</v>
      </c>
      <c r="E1022" s="245" t="s">
        <v>19</v>
      </c>
      <c r="F1022" s="246" t="s">
        <v>1501</v>
      </c>
      <c r="G1022" s="244"/>
      <c r="H1022" s="247">
        <v>0.19300000000000001</v>
      </c>
      <c r="I1022" s="248"/>
      <c r="J1022" s="244"/>
      <c r="K1022" s="244"/>
      <c r="L1022" s="249"/>
      <c r="M1022" s="250"/>
      <c r="N1022" s="251"/>
      <c r="O1022" s="251"/>
      <c r="P1022" s="251"/>
      <c r="Q1022" s="251"/>
      <c r="R1022" s="251"/>
      <c r="S1022" s="251"/>
      <c r="T1022" s="252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3" t="s">
        <v>181</v>
      </c>
      <c r="AU1022" s="253" t="s">
        <v>84</v>
      </c>
      <c r="AV1022" s="14" t="s">
        <v>84</v>
      </c>
      <c r="AW1022" s="14" t="s">
        <v>35</v>
      </c>
      <c r="AX1022" s="14" t="s">
        <v>74</v>
      </c>
      <c r="AY1022" s="253" t="s">
        <v>171</v>
      </c>
    </row>
    <row r="1023" s="15" customFormat="1">
      <c r="A1023" s="15"/>
      <c r="B1023" s="254"/>
      <c r="C1023" s="255"/>
      <c r="D1023" s="228" t="s">
        <v>181</v>
      </c>
      <c r="E1023" s="256" t="s">
        <v>19</v>
      </c>
      <c r="F1023" s="257" t="s">
        <v>184</v>
      </c>
      <c r="G1023" s="255"/>
      <c r="H1023" s="258">
        <v>0.19300000000000001</v>
      </c>
      <c r="I1023" s="259"/>
      <c r="J1023" s="255"/>
      <c r="K1023" s="255"/>
      <c r="L1023" s="260"/>
      <c r="M1023" s="261"/>
      <c r="N1023" s="262"/>
      <c r="O1023" s="262"/>
      <c r="P1023" s="262"/>
      <c r="Q1023" s="262"/>
      <c r="R1023" s="262"/>
      <c r="S1023" s="262"/>
      <c r="T1023" s="263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64" t="s">
        <v>181</v>
      </c>
      <c r="AU1023" s="264" t="s">
        <v>84</v>
      </c>
      <c r="AV1023" s="15" t="s">
        <v>178</v>
      </c>
      <c r="AW1023" s="15" t="s">
        <v>35</v>
      </c>
      <c r="AX1023" s="15" t="s">
        <v>82</v>
      </c>
      <c r="AY1023" s="264" t="s">
        <v>171</v>
      </c>
    </row>
    <row r="1024" s="2" customFormat="1" ht="16.5" customHeight="1">
      <c r="A1024" s="40"/>
      <c r="B1024" s="41"/>
      <c r="C1024" s="215" t="s">
        <v>1502</v>
      </c>
      <c r="D1024" s="215" t="s">
        <v>174</v>
      </c>
      <c r="E1024" s="216" t="s">
        <v>1503</v>
      </c>
      <c r="F1024" s="217" t="s">
        <v>1504</v>
      </c>
      <c r="G1024" s="218" t="s">
        <v>177</v>
      </c>
      <c r="H1024" s="219">
        <v>470.65300000000002</v>
      </c>
      <c r="I1024" s="220"/>
      <c r="J1024" s="221">
        <f>ROUND(I1024*H1024,2)</f>
        <v>0</v>
      </c>
      <c r="K1024" s="217" t="s">
        <v>215</v>
      </c>
      <c r="L1024" s="46"/>
      <c r="M1024" s="222" t="s">
        <v>19</v>
      </c>
      <c r="N1024" s="223" t="s">
        <v>45</v>
      </c>
      <c r="O1024" s="86"/>
      <c r="P1024" s="224">
        <f>O1024*H1024</f>
        <v>0</v>
      </c>
      <c r="Q1024" s="224">
        <v>0</v>
      </c>
      <c r="R1024" s="224">
        <f>Q1024*H1024</f>
        <v>0</v>
      </c>
      <c r="S1024" s="224">
        <v>0</v>
      </c>
      <c r="T1024" s="225">
        <f>S1024*H1024</f>
        <v>0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26" t="s">
        <v>289</v>
      </c>
      <c r="AT1024" s="226" t="s">
        <v>174</v>
      </c>
      <c r="AU1024" s="226" t="s">
        <v>84</v>
      </c>
      <c r="AY1024" s="19" t="s">
        <v>171</v>
      </c>
      <c r="BE1024" s="227">
        <f>IF(N1024="základní",J1024,0)</f>
        <v>0</v>
      </c>
      <c r="BF1024" s="227">
        <f>IF(N1024="snížená",J1024,0)</f>
        <v>0</v>
      </c>
      <c r="BG1024" s="227">
        <f>IF(N1024="zákl. přenesená",J1024,0)</f>
        <v>0</v>
      </c>
      <c r="BH1024" s="227">
        <f>IF(N1024="sníž. přenesená",J1024,0)</f>
        <v>0</v>
      </c>
      <c r="BI1024" s="227">
        <f>IF(N1024="nulová",J1024,0)</f>
        <v>0</v>
      </c>
      <c r="BJ1024" s="19" t="s">
        <v>82</v>
      </c>
      <c r="BK1024" s="227">
        <f>ROUND(I1024*H1024,2)</f>
        <v>0</v>
      </c>
      <c r="BL1024" s="19" t="s">
        <v>289</v>
      </c>
      <c r="BM1024" s="226" t="s">
        <v>1505</v>
      </c>
    </row>
    <row r="1025" s="2" customFormat="1">
      <c r="A1025" s="40"/>
      <c r="B1025" s="41"/>
      <c r="C1025" s="42"/>
      <c r="D1025" s="228" t="s">
        <v>180</v>
      </c>
      <c r="E1025" s="42"/>
      <c r="F1025" s="229" t="s">
        <v>1506</v>
      </c>
      <c r="G1025" s="42"/>
      <c r="H1025" s="42"/>
      <c r="I1025" s="230"/>
      <c r="J1025" s="42"/>
      <c r="K1025" s="42"/>
      <c r="L1025" s="46"/>
      <c r="M1025" s="231"/>
      <c r="N1025" s="232"/>
      <c r="O1025" s="86"/>
      <c r="P1025" s="86"/>
      <c r="Q1025" s="86"/>
      <c r="R1025" s="86"/>
      <c r="S1025" s="86"/>
      <c r="T1025" s="87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T1025" s="19" t="s">
        <v>180</v>
      </c>
      <c r="AU1025" s="19" t="s">
        <v>84</v>
      </c>
    </row>
    <row r="1026" s="2" customFormat="1">
      <c r="A1026" s="40"/>
      <c r="B1026" s="41"/>
      <c r="C1026" s="42"/>
      <c r="D1026" s="265" t="s">
        <v>218</v>
      </c>
      <c r="E1026" s="42"/>
      <c r="F1026" s="266" t="s">
        <v>1507</v>
      </c>
      <c r="G1026" s="42"/>
      <c r="H1026" s="42"/>
      <c r="I1026" s="230"/>
      <c r="J1026" s="42"/>
      <c r="K1026" s="42"/>
      <c r="L1026" s="46"/>
      <c r="M1026" s="231"/>
      <c r="N1026" s="232"/>
      <c r="O1026" s="86"/>
      <c r="P1026" s="86"/>
      <c r="Q1026" s="86"/>
      <c r="R1026" s="86"/>
      <c r="S1026" s="86"/>
      <c r="T1026" s="87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T1026" s="19" t="s">
        <v>218</v>
      </c>
      <c r="AU1026" s="19" t="s">
        <v>84</v>
      </c>
    </row>
    <row r="1027" s="2" customFormat="1" ht="24.15" customHeight="1">
      <c r="A1027" s="40"/>
      <c r="B1027" s="41"/>
      <c r="C1027" s="283" t="s">
        <v>1163</v>
      </c>
      <c r="D1027" s="283" t="s">
        <v>467</v>
      </c>
      <c r="E1027" s="284" t="s">
        <v>1508</v>
      </c>
      <c r="F1027" s="285" t="s">
        <v>1509</v>
      </c>
      <c r="G1027" s="286" t="s">
        <v>177</v>
      </c>
      <c r="H1027" s="287">
        <v>548.54600000000005</v>
      </c>
      <c r="I1027" s="288"/>
      <c r="J1027" s="289">
        <f>ROUND(I1027*H1027,2)</f>
        <v>0</v>
      </c>
      <c r="K1027" s="285" t="s">
        <v>215</v>
      </c>
      <c r="L1027" s="290"/>
      <c r="M1027" s="291" t="s">
        <v>19</v>
      </c>
      <c r="N1027" s="292" t="s">
        <v>45</v>
      </c>
      <c r="O1027" s="86"/>
      <c r="P1027" s="224">
        <f>O1027*H1027</f>
        <v>0</v>
      </c>
      <c r="Q1027" s="224">
        <v>0.0040000000000000001</v>
      </c>
      <c r="R1027" s="224">
        <f>Q1027*H1027</f>
        <v>2.1941840000000004</v>
      </c>
      <c r="S1027" s="224">
        <v>0</v>
      </c>
      <c r="T1027" s="225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26" t="s">
        <v>386</v>
      </c>
      <c r="AT1027" s="226" t="s">
        <v>467</v>
      </c>
      <c r="AU1027" s="226" t="s">
        <v>84</v>
      </c>
      <c r="AY1027" s="19" t="s">
        <v>171</v>
      </c>
      <c r="BE1027" s="227">
        <f>IF(N1027="základní",J1027,0)</f>
        <v>0</v>
      </c>
      <c r="BF1027" s="227">
        <f>IF(N1027="snížená",J1027,0)</f>
        <v>0</v>
      </c>
      <c r="BG1027" s="227">
        <f>IF(N1027="zákl. přenesená",J1027,0)</f>
        <v>0</v>
      </c>
      <c r="BH1027" s="227">
        <f>IF(N1027="sníž. přenesená",J1027,0)</f>
        <v>0</v>
      </c>
      <c r="BI1027" s="227">
        <f>IF(N1027="nulová",J1027,0)</f>
        <v>0</v>
      </c>
      <c r="BJ1027" s="19" t="s">
        <v>82</v>
      </c>
      <c r="BK1027" s="227">
        <f>ROUND(I1027*H1027,2)</f>
        <v>0</v>
      </c>
      <c r="BL1027" s="19" t="s">
        <v>289</v>
      </c>
      <c r="BM1027" s="226" t="s">
        <v>1510</v>
      </c>
    </row>
    <row r="1028" s="2" customFormat="1">
      <c r="A1028" s="40"/>
      <c r="B1028" s="41"/>
      <c r="C1028" s="42"/>
      <c r="D1028" s="228" t="s">
        <v>180</v>
      </c>
      <c r="E1028" s="42"/>
      <c r="F1028" s="229" t="s">
        <v>1509</v>
      </c>
      <c r="G1028" s="42"/>
      <c r="H1028" s="42"/>
      <c r="I1028" s="230"/>
      <c r="J1028" s="42"/>
      <c r="K1028" s="42"/>
      <c r="L1028" s="46"/>
      <c r="M1028" s="231"/>
      <c r="N1028" s="232"/>
      <c r="O1028" s="86"/>
      <c r="P1028" s="86"/>
      <c r="Q1028" s="86"/>
      <c r="R1028" s="86"/>
      <c r="S1028" s="86"/>
      <c r="T1028" s="87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T1028" s="19" t="s">
        <v>180</v>
      </c>
      <c r="AU1028" s="19" t="s">
        <v>84</v>
      </c>
    </row>
    <row r="1029" s="14" customFormat="1">
      <c r="A1029" s="14"/>
      <c r="B1029" s="243"/>
      <c r="C1029" s="244"/>
      <c r="D1029" s="228" t="s">
        <v>181</v>
      </c>
      <c r="E1029" s="245" t="s">
        <v>19</v>
      </c>
      <c r="F1029" s="246" t="s">
        <v>1511</v>
      </c>
      <c r="G1029" s="244"/>
      <c r="H1029" s="247">
        <v>548.54600000000005</v>
      </c>
      <c r="I1029" s="248"/>
      <c r="J1029" s="244"/>
      <c r="K1029" s="244"/>
      <c r="L1029" s="249"/>
      <c r="M1029" s="250"/>
      <c r="N1029" s="251"/>
      <c r="O1029" s="251"/>
      <c r="P1029" s="251"/>
      <c r="Q1029" s="251"/>
      <c r="R1029" s="251"/>
      <c r="S1029" s="251"/>
      <c r="T1029" s="252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3" t="s">
        <v>181</v>
      </c>
      <c r="AU1029" s="253" t="s">
        <v>84</v>
      </c>
      <c r="AV1029" s="14" t="s">
        <v>84</v>
      </c>
      <c r="AW1029" s="14" t="s">
        <v>35</v>
      </c>
      <c r="AX1029" s="14" t="s">
        <v>74</v>
      </c>
      <c r="AY1029" s="253" t="s">
        <v>171</v>
      </c>
    </row>
    <row r="1030" s="15" customFormat="1">
      <c r="A1030" s="15"/>
      <c r="B1030" s="254"/>
      <c r="C1030" s="255"/>
      <c r="D1030" s="228" t="s">
        <v>181</v>
      </c>
      <c r="E1030" s="256" t="s">
        <v>19</v>
      </c>
      <c r="F1030" s="257" t="s">
        <v>184</v>
      </c>
      <c r="G1030" s="255"/>
      <c r="H1030" s="258">
        <v>548.54600000000005</v>
      </c>
      <c r="I1030" s="259"/>
      <c r="J1030" s="255"/>
      <c r="K1030" s="255"/>
      <c r="L1030" s="260"/>
      <c r="M1030" s="261"/>
      <c r="N1030" s="262"/>
      <c r="O1030" s="262"/>
      <c r="P1030" s="262"/>
      <c r="Q1030" s="262"/>
      <c r="R1030" s="262"/>
      <c r="S1030" s="262"/>
      <c r="T1030" s="263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64" t="s">
        <v>181</v>
      </c>
      <c r="AU1030" s="264" t="s">
        <v>84</v>
      </c>
      <c r="AV1030" s="15" t="s">
        <v>178</v>
      </c>
      <c r="AW1030" s="15" t="s">
        <v>35</v>
      </c>
      <c r="AX1030" s="15" t="s">
        <v>82</v>
      </c>
      <c r="AY1030" s="264" t="s">
        <v>171</v>
      </c>
    </row>
    <row r="1031" s="2" customFormat="1" ht="16.5" customHeight="1">
      <c r="A1031" s="40"/>
      <c r="B1031" s="41"/>
      <c r="C1031" s="215" t="s">
        <v>1512</v>
      </c>
      <c r="D1031" s="215" t="s">
        <v>174</v>
      </c>
      <c r="E1031" s="216" t="s">
        <v>1513</v>
      </c>
      <c r="F1031" s="217" t="s">
        <v>1514</v>
      </c>
      <c r="G1031" s="218" t="s">
        <v>177</v>
      </c>
      <c r="H1031" s="219">
        <v>511.80900000000003</v>
      </c>
      <c r="I1031" s="220"/>
      <c r="J1031" s="221">
        <f>ROUND(I1031*H1031,2)</f>
        <v>0</v>
      </c>
      <c r="K1031" s="217" t="s">
        <v>215</v>
      </c>
      <c r="L1031" s="46"/>
      <c r="M1031" s="222" t="s">
        <v>19</v>
      </c>
      <c r="N1031" s="223" t="s">
        <v>45</v>
      </c>
      <c r="O1031" s="86"/>
      <c r="P1031" s="224">
        <f>O1031*H1031</f>
        <v>0</v>
      </c>
      <c r="Q1031" s="224">
        <v>0.00088312999999999998</v>
      </c>
      <c r="R1031" s="224">
        <f>Q1031*H1031</f>
        <v>0.45199388217000003</v>
      </c>
      <c r="S1031" s="224">
        <v>0</v>
      </c>
      <c r="T1031" s="225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26" t="s">
        <v>289</v>
      </c>
      <c r="AT1031" s="226" t="s">
        <v>174</v>
      </c>
      <c r="AU1031" s="226" t="s">
        <v>84</v>
      </c>
      <c r="AY1031" s="19" t="s">
        <v>171</v>
      </c>
      <c r="BE1031" s="227">
        <f>IF(N1031="základní",J1031,0)</f>
        <v>0</v>
      </c>
      <c r="BF1031" s="227">
        <f>IF(N1031="snížená",J1031,0)</f>
        <v>0</v>
      </c>
      <c r="BG1031" s="227">
        <f>IF(N1031="zákl. přenesená",J1031,0)</f>
        <v>0</v>
      </c>
      <c r="BH1031" s="227">
        <f>IF(N1031="sníž. přenesená",J1031,0)</f>
        <v>0</v>
      </c>
      <c r="BI1031" s="227">
        <f>IF(N1031="nulová",J1031,0)</f>
        <v>0</v>
      </c>
      <c r="BJ1031" s="19" t="s">
        <v>82</v>
      </c>
      <c r="BK1031" s="227">
        <f>ROUND(I1031*H1031,2)</f>
        <v>0</v>
      </c>
      <c r="BL1031" s="19" t="s">
        <v>289</v>
      </c>
      <c r="BM1031" s="226" t="s">
        <v>1515</v>
      </c>
    </row>
    <row r="1032" s="2" customFormat="1">
      <c r="A1032" s="40"/>
      <c r="B1032" s="41"/>
      <c r="C1032" s="42"/>
      <c r="D1032" s="228" t="s">
        <v>180</v>
      </c>
      <c r="E1032" s="42"/>
      <c r="F1032" s="229" t="s">
        <v>1516</v>
      </c>
      <c r="G1032" s="42"/>
      <c r="H1032" s="42"/>
      <c r="I1032" s="230"/>
      <c r="J1032" s="42"/>
      <c r="K1032" s="42"/>
      <c r="L1032" s="46"/>
      <c r="M1032" s="231"/>
      <c r="N1032" s="232"/>
      <c r="O1032" s="86"/>
      <c r="P1032" s="86"/>
      <c r="Q1032" s="86"/>
      <c r="R1032" s="86"/>
      <c r="S1032" s="86"/>
      <c r="T1032" s="87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T1032" s="19" t="s">
        <v>180</v>
      </c>
      <c r="AU1032" s="19" t="s">
        <v>84</v>
      </c>
    </row>
    <row r="1033" s="2" customFormat="1">
      <c r="A1033" s="40"/>
      <c r="B1033" s="41"/>
      <c r="C1033" s="42"/>
      <c r="D1033" s="265" t="s">
        <v>218</v>
      </c>
      <c r="E1033" s="42"/>
      <c r="F1033" s="266" t="s">
        <v>1517</v>
      </c>
      <c r="G1033" s="42"/>
      <c r="H1033" s="42"/>
      <c r="I1033" s="230"/>
      <c r="J1033" s="42"/>
      <c r="K1033" s="42"/>
      <c r="L1033" s="46"/>
      <c r="M1033" s="231"/>
      <c r="N1033" s="232"/>
      <c r="O1033" s="86"/>
      <c r="P1033" s="86"/>
      <c r="Q1033" s="86"/>
      <c r="R1033" s="86"/>
      <c r="S1033" s="86"/>
      <c r="T1033" s="87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T1033" s="19" t="s">
        <v>218</v>
      </c>
      <c r="AU1033" s="19" t="s">
        <v>84</v>
      </c>
    </row>
    <row r="1034" s="2" customFormat="1" ht="24.15" customHeight="1">
      <c r="A1034" s="40"/>
      <c r="B1034" s="41"/>
      <c r="C1034" s="283" t="s">
        <v>1169</v>
      </c>
      <c r="D1034" s="283" t="s">
        <v>467</v>
      </c>
      <c r="E1034" s="284" t="s">
        <v>1518</v>
      </c>
      <c r="F1034" s="285" t="s">
        <v>1519</v>
      </c>
      <c r="G1034" s="286" t="s">
        <v>177</v>
      </c>
      <c r="H1034" s="287">
        <v>702.71600000000001</v>
      </c>
      <c r="I1034" s="288"/>
      <c r="J1034" s="289">
        <f>ROUND(I1034*H1034,2)</f>
        <v>0</v>
      </c>
      <c r="K1034" s="285" t="s">
        <v>215</v>
      </c>
      <c r="L1034" s="290"/>
      <c r="M1034" s="291" t="s">
        <v>19</v>
      </c>
      <c r="N1034" s="292" t="s">
        <v>45</v>
      </c>
      <c r="O1034" s="86"/>
      <c r="P1034" s="224">
        <f>O1034*H1034</f>
        <v>0</v>
      </c>
      <c r="Q1034" s="224">
        <v>0.0047000000000000002</v>
      </c>
      <c r="R1034" s="224">
        <f>Q1034*H1034</f>
        <v>3.3027652000000001</v>
      </c>
      <c r="S1034" s="224">
        <v>0</v>
      </c>
      <c r="T1034" s="225">
        <f>S1034*H1034</f>
        <v>0</v>
      </c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R1034" s="226" t="s">
        <v>386</v>
      </c>
      <c r="AT1034" s="226" t="s">
        <v>467</v>
      </c>
      <c r="AU1034" s="226" t="s">
        <v>84</v>
      </c>
      <c r="AY1034" s="19" t="s">
        <v>171</v>
      </c>
      <c r="BE1034" s="227">
        <f>IF(N1034="základní",J1034,0)</f>
        <v>0</v>
      </c>
      <c r="BF1034" s="227">
        <f>IF(N1034="snížená",J1034,0)</f>
        <v>0</v>
      </c>
      <c r="BG1034" s="227">
        <f>IF(N1034="zákl. přenesená",J1034,0)</f>
        <v>0</v>
      </c>
      <c r="BH1034" s="227">
        <f>IF(N1034="sníž. přenesená",J1034,0)</f>
        <v>0</v>
      </c>
      <c r="BI1034" s="227">
        <f>IF(N1034="nulová",J1034,0)</f>
        <v>0</v>
      </c>
      <c r="BJ1034" s="19" t="s">
        <v>82</v>
      </c>
      <c r="BK1034" s="227">
        <f>ROUND(I1034*H1034,2)</f>
        <v>0</v>
      </c>
      <c r="BL1034" s="19" t="s">
        <v>289</v>
      </c>
      <c r="BM1034" s="226" t="s">
        <v>1520</v>
      </c>
    </row>
    <row r="1035" s="2" customFormat="1">
      <c r="A1035" s="40"/>
      <c r="B1035" s="41"/>
      <c r="C1035" s="42"/>
      <c r="D1035" s="228" t="s">
        <v>180</v>
      </c>
      <c r="E1035" s="42"/>
      <c r="F1035" s="229" t="s">
        <v>1519</v>
      </c>
      <c r="G1035" s="42"/>
      <c r="H1035" s="42"/>
      <c r="I1035" s="230"/>
      <c r="J1035" s="42"/>
      <c r="K1035" s="42"/>
      <c r="L1035" s="46"/>
      <c r="M1035" s="231"/>
      <c r="N1035" s="232"/>
      <c r="O1035" s="86"/>
      <c r="P1035" s="86"/>
      <c r="Q1035" s="86"/>
      <c r="R1035" s="86"/>
      <c r="S1035" s="86"/>
      <c r="T1035" s="87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T1035" s="19" t="s">
        <v>180</v>
      </c>
      <c r="AU1035" s="19" t="s">
        <v>84</v>
      </c>
    </row>
    <row r="1036" s="14" customFormat="1">
      <c r="A1036" s="14"/>
      <c r="B1036" s="243"/>
      <c r="C1036" s="244"/>
      <c r="D1036" s="228" t="s">
        <v>181</v>
      </c>
      <c r="E1036" s="245" t="s">
        <v>19</v>
      </c>
      <c r="F1036" s="246" t="s">
        <v>1521</v>
      </c>
      <c r="G1036" s="244"/>
      <c r="H1036" s="247">
        <v>702.71600000000001</v>
      </c>
      <c r="I1036" s="248"/>
      <c r="J1036" s="244"/>
      <c r="K1036" s="244"/>
      <c r="L1036" s="249"/>
      <c r="M1036" s="250"/>
      <c r="N1036" s="251"/>
      <c r="O1036" s="251"/>
      <c r="P1036" s="251"/>
      <c r="Q1036" s="251"/>
      <c r="R1036" s="251"/>
      <c r="S1036" s="251"/>
      <c r="T1036" s="25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3" t="s">
        <v>181</v>
      </c>
      <c r="AU1036" s="253" t="s">
        <v>84</v>
      </c>
      <c r="AV1036" s="14" t="s">
        <v>84</v>
      </c>
      <c r="AW1036" s="14" t="s">
        <v>35</v>
      </c>
      <c r="AX1036" s="14" t="s">
        <v>74</v>
      </c>
      <c r="AY1036" s="253" t="s">
        <v>171</v>
      </c>
    </row>
    <row r="1037" s="15" customFormat="1">
      <c r="A1037" s="15"/>
      <c r="B1037" s="254"/>
      <c r="C1037" s="255"/>
      <c r="D1037" s="228" t="s">
        <v>181</v>
      </c>
      <c r="E1037" s="256" t="s">
        <v>19</v>
      </c>
      <c r="F1037" s="257" t="s">
        <v>184</v>
      </c>
      <c r="G1037" s="255"/>
      <c r="H1037" s="258">
        <v>702.71600000000001</v>
      </c>
      <c r="I1037" s="259"/>
      <c r="J1037" s="255"/>
      <c r="K1037" s="255"/>
      <c r="L1037" s="260"/>
      <c r="M1037" s="261"/>
      <c r="N1037" s="262"/>
      <c r="O1037" s="262"/>
      <c r="P1037" s="262"/>
      <c r="Q1037" s="262"/>
      <c r="R1037" s="262"/>
      <c r="S1037" s="262"/>
      <c r="T1037" s="263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64" t="s">
        <v>181</v>
      </c>
      <c r="AU1037" s="264" t="s">
        <v>84</v>
      </c>
      <c r="AV1037" s="15" t="s">
        <v>178</v>
      </c>
      <c r="AW1037" s="15" t="s">
        <v>35</v>
      </c>
      <c r="AX1037" s="15" t="s">
        <v>82</v>
      </c>
      <c r="AY1037" s="264" t="s">
        <v>171</v>
      </c>
    </row>
    <row r="1038" s="2" customFormat="1" ht="16.5" customHeight="1">
      <c r="A1038" s="40"/>
      <c r="B1038" s="41"/>
      <c r="C1038" s="215" t="s">
        <v>1522</v>
      </c>
      <c r="D1038" s="215" t="s">
        <v>174</v>
      </c>
      <c r="E1038" s="216" t="s">
        <v>1513</v>
      </c>
      <c r="F1038" s="217" t="s">
        <v>1514</v>
      </c>
      <c r="G1038" s="218" t="s">
        <v>177</v>
      </c>
      <c r="H1038" s="219">
        <v>491.47300000000001</v>
      </c>
      <c r="I1038" s="220"/>
      <c r="J1038" s="221">
        <f>ROUND(I1038*H1038,2)</f>
        <v>0</v>
      </c>
      <c r="K1038" s="217" t="s">
        <v>215</v>
      </c>
      <c r="L1038" s="46"/>
      <c r="M1038" s="222" t="s">
        <v>19</v>
      </c>
      <c r="N1038" s="223" t="s">
        <v>45</v>
      </c>
      <c r="O1038" s="86"/>
      <c r="P1038" s="224">
        <f>O1038*H1038</f>
        <v>0</v>
      </c>
      <c r="Q1038" s="224">
        <v>0.00088312999999999998</v>
      </c>
      <c r="R1038" s="224">
        <f>Q1038*H1038</f>
        <v>0.43403455049</v>
      </c>
      <c r="S1038" s="224">
        <v>0</v>
      </c>
      <c r="T1038" s="225">
        <f>S1038*H1038</f>
        <v>0</v>
      </c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R1038" s="226" t="s">
        <v>289</v>
      </c>
      <c r="AT1038" s="226" t="s">
        <v>174</v>
      </c>
      <c r="AU1038" s="226" t="s">
        <v>84</v>
      </c>
      <c r="AY1038" s="19" t="s">
        <v>171</v>
      </c>
      <c r="BE1038" s="227">
        <f>IF(N1038="základní",J1038,0)</f>
        <v>0</v>
      </c>
      <c r="BF1038" s="227">
        <f>IF(N1038="snížená",J1038,0)</f>
        <v>0</v>
      </c>
      <c r="BG1038" s="227">
        <f>IF(N1038="zákl. přenesená",J1038,0)</f>
        <v>0</v>
      </c>
      <c r="BH1038" s="227">
        <f>IF(N1038="sníž. přenesená",J1038,0)</f>
        <v>0</v>
      </c>
      <c r="BI1038" s="227">
        <f>IF(N1038="nulová",J1038,0)</f>
        <v>0</v>
      </c>
      <c r="BJ1038" s="19" t="s">
        <v>82</v>
      </c>
      <c r="BK1038" s="227">
        <f>ROUND(I1038*H1038,2)</f>
        <v>0</v>
      </c>
      <c r="BL1038" s="19" t="s">
        <v>289</v>
      </c>
      <c r="BM1038" s="226" t="s">
        <v>1523</v>
      </c>
    </row>
    <row r="1039" s="2" customFormat="1">
      <c r="A1039" s="40"/>
      <c r="B1039" s="41"/>
      <c r="C1039" s="42"/>
      <c r="D1039" s="228" t="s">
        <v>180</v>
      </c>
      <c r="E1039" s="42"/>
      <c r="F1039" s="229" t="s">
        <v>1516</v>
      </c>
      <c r="G1039" s="42"/>
      <c r="H1039" s="42"/>
      <c r="I1039" s="230"/>
      <c r="J1039" s="42"/>
      <c r="K1039" s="42"/>
      <c r="L1039" s="46"/>
      <c r="M1039" s="231"/>
      <c r="N1039" s="232"/>
      <c r="O1039" s="86"/>
      <c r="P1039" s="86"/>
      <c r="Q1039" s="86"/>
      <c r="R1039" s="86"/>
      <c r="S1039" s="86"/>
      <c r="T1039" s="87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T1039" s="19" t="s">
        <v>180</v>
      </c>
      <c r="AU1039" s="19" t="s">
        <v>84</v>
      </c>
    </row>
    <row r="1040" s="2" customFormat="1">
      <c r="A1040" s="40"/>
      <c r="B1040" s="41"/>
      <c r="C1040" s="42"/>
      <c r="D1040" s="265" t="s">
        <v>218</v>
      </c>
      <c r="E1040" s="42"/>
      <c r="F1040" s="266" t="s">
        <v>1517</v>
      </c>
      <c r="G1040" s="42"/>
      <c r="H1040" s="42"/>
      <c r="I1040" s="230"/>
      <c r="J1040" s="42"/>
      <c r="K1040" s="42"/>
      <c r="L1040" s="46"/>
      <c r="M1040" s="231"/>
      <c r="N1040" s="232"/>
      <c r="O1040" s="86"/>
      <c r="P1040" s="86"/>
      <c r="Q1040" s="86"/>
      <c r="R1040" s="86"/>
      <c r="S1040" s="86"/>
      <c r="T1040" s="87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T1040" s="19" t="s">
        <v>218</v>
      </c>
      <c r="AU1040" s="19" t="s">
        <v>84</v>
      </c>
    </row>
    <row r="1041" s="13" customFormat="1">
      <c r="A1041" s="13"/>
      <c r="B1041" s="233"/>
      <c r="C1041" s="234"/>
      <c r="D1041" s="228" t="s">
        <v>181</v>
      </c>
      <c r="E1041" s="235" t="s">
        <v>19</v>
      </c>
      <c r="F1041" s="236" t="s">
        <v>744</v>
      </c>
      <c r="G1041" s="234"/>
      <c r="H1041" s="235" t="s">
        <v>19</v>
      </c>
      <c r="I1041" s="237"/>
      <c r="J1041" s="234"/>
      <c r="K1041" s="234"/>
      <c r="L1041" s="238"/>
      <c r="M1041" s="239"/>
      <c r="N1041" s="240"/>
      <c r="O1041" s="240"/>
      <c r="P1041" s="240"/>
      <c r="Q1041" s="240"/>
      <c r="R1041" s="240"/>
      <c r="S1041" s="240"/>
      <c r="T1041" s="241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2" t="s">
        <v>181</v>
      </c>
      <c r="AU1041" s="242" t="s">
        <v>84</v>
      </c>
      <c r="AV1041" s="13" t="s">
        <v>82</v>
      </c>
      <c r="AW1041" s="13" t="s">
        <v>35</v>
      </c>
      <c r="AX1041" s="13" t="s">
        <v>74</v>
      </c>
      <c r="AY1041" s="242" t="s">
        <v>171</v>
      </c>
    </row>
    <row r="1042" s="14" customFormat="1">
      <c r="A1042" s="14"/>
      <c r="B1042" s="243"/>
      <c r="C1042" s="244"/>
      <c r="D1042" s="228" t="s">
        <v>181</v>
      </c>
      <c r="E1042" s="245" t="s">
        <v>19</v>
      </c>
      <c r="F1042" s="246" t="s">
        <v>1524</v>
      </c>
      <c r="G1042" s="244"/>
      <c r="H1042" s="247">
        <v>20.82</v>
      </c>
      <c r="I1042" s="248"/>
      <c r="J1042" s="244"/>
      <c r="K1042" s="244"/>
      <c r="L1042" s="249"/>
      <c r="M1042" s="250"/>
      <c r="N1042" s="251"/>
      <c r="O1042" s="251"/>
      <c r="P1042" s="251"/>
      <c r="Q1042" s="251"/>
      <c r="R1042" s="251"/>
      <c r="S1042" s="251"/>
      <c r="T1042" s="252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3" t="s">
        <v>181</v>
      </c>
      <c r="AU1042" s="253" t="s">
        <v>84</v>
      </c>
      <c r="AV1042" s="14" t="s">
        <v>84</v>
      </c>
      <c r="AW1042" s="14" t="s">
        <v>35</v>
      </c>
      <c r="AX1042" s="14" t="s">
        <v>74</v>
      </c>
      <c r="AY1042" s="253" t="s">
        <v>171</v>
      </c>
    </row>
    <row r="1043" s="14" customFormat="1">
      <c r="A1043" s="14"/>
      <c r="B1043" s="243"/>
      <c r="C1043" s="244"/>
      <c r="D1043" s="228" t="s">
        <v>181</v>
      </c>
      <c r="E1043" s="245" t="s">
        <v>19</v>
      </c>
      <c r="F1043" s="246" t="s">
        <v>1525</v>
      </c>
      <c r="G1043" s="244"/>
      <c r="H1043" s="247">
        <v>470.65300000000002</v>
      </c>
      <c r="I1043" s="248"/>
      <c r="J1043" s="244"/>
      <c r="K1043" s="244"/>
      <c r="L1043" s="249"/>
      <c r="M1043" s="250"/>
      <c r="N1043" s="251"/>
      <c r="O1043" s="251"/>
      <c r="P1043" s="251"/>
      <c r="Q1043" s="251"/>
      <c r="R1043" s="251"/>
      <c r="S1043" s="251"/>
      <c r="T1043" s="252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3" t="s">
        <v>181</v>
      </c>
      <c r="AU1043" s="253" t="s">
        <v>84</v>
      </c>
      <c r="AV1043" s="14" t="s">
        <v>84</v>
      </c>
      <c r="AW1043" s="14" t="s">
        <v>35</v>
      </c>
      <c r="AX1043" s="14" t="s">
        <v>74</v>
      </c>
      <c r="AY1043" s="253" t="s">
        <v>171</v>
      </c>
    </row>
    <row r="1044" s="15" customFormat="1">
      <c r="A1044" s="15"/>
      <c r="B1044" s="254"/>
      <c r="C1044" s="255"/>
      <c r="D1044" s="228" t="s">
        <v>181</v>
      </c>
      <c r="E1044" s="256" t="s">
        <v>19</v>
      </c>
      <c r="F1044" s="257" t="s">
        <v>184</v>
      </c>
      <c r="G1044" s="255"/>
      <c r="H1044" s="258">
        <v>491.47300000000001</v>
      </c>
      <c r="I1044" s="259"/>
      <c r="J1044" s="255"/>
      <c r="K1044" s="255"/>
      <c r="L1044" s="260"/>
      <c r="M1044" s="261"/>
      <c r="N1044" s="262"/>
      <c r="O1044" s="262"/>
      <c r="P1044" s="262"/>
      <c r="Q1044" s="262"/>
      <c r="R1044" s="262"/>
      <c r="S1044" s="262"/>
      <c r="T1044" s="263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64" t="s">
        <v>181</v>
      </c>
      <c r="AU1044" s="264" t="s">
        <v>84</v>
      </c>
      <c r="AV1044" s="15" t="s">
        <v>178</v>
      </c>
      <c r="AW1044" s="15" t="s">
        <v>35</v>
      </c>
      <c r="AX1044" s="15" t="s">
        <v>82</v>
      </c>
      <c r="AY1044" s="264" t="s">
        <v>171</v>
      </c>
    </row>
    <row r="1045" s="2" customFormat="1" ht="24.15" customHeight="1">
      <c r="A1045" s="40"/>
      <c r="B1045" s="41"/>
      <c r="C1045" s="283" t="s">
        <v>1173</v>
      </c>
      <c r="D1045" s="283" t="s">
        <v>467</v>
      </c>
      <c r="E1045" s="284" t="s">
        <v>1526</v>
      </c>
      <c r="F1045" s="285" t="s">
        <v>1527</v>
      </c>
      <c r="G1045" s="286" t="s">
        <v>177</v>
      </c>
      <c r="H1045" s="287">
        <v>572.81200000000001</v>
      </c>
      <c r="I1045" s="288"/>
      <c r="J1045" s="289">
        <f>ROUND(I1045*H1045,2)</f>
        <v>0</v>
      </c>
      <c r="K1045" s="285" t="s">
        <v>215</v>
      </c>
      <c r="L1045" s="290"/>
      <c r="M1045" s="291" t="s">
        <v>19</v>
      </c>
      <c r="N1045" s="292" t="s">
        <v>45</v>
      </c>
      <c r="O1045" s="86"/>
      <c r="P1045" s="224">
        <f>O1045*H1045</f>
        <v>0</v>
      </c>
      <c r="Q1045" s="224">
        <v>0.0066</v>
      </c>
      <c r="R1045" s="224">
        <f>Q1045*H1045</f>
        <v>3.7805591999999999</v>
      </c>
      <c r="S1045" s="224">
        <v>0</v>
      </c>
      <c r="T1045" s="225">
        <f>S1045*H1045</f>
        <v>0</v>
      </c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R1045" s="226" t="s">
        <v>386</v>
      </c>
      <c r="AT1045" s="226" t="s">
        <v>467</v>
      </c>
      <c r="AU1045" s="226" t="s">
        <v>84</v>
      </c>
      <c r="AY1045" s="19" t="s">
        <v>171</v>
      </c>
      <c r="BE1045" s="227">
        <f>IF(N1045="základní",J1045,0)</f>
        <v>0</v>
      </c>
      <c r="BF1045" s="227">
        <f>IF(N1045="snížená",J1045,0)</f>
        <v>0</v>
      </c>
      <c r="BG1045" s="227">
        <f>IF(N1045="zákl. přenesená",J1045,0)</f>
        <v>0</v>
      </c>
      <c r="BH1045" s="227">
        <f>IF(N1045="sníž. přenesená",J1045,0)</f>
        <v>0</v>
      </c>
      <c r="BI1045" s="227">
        <f>IF(N1045="nulová",J1045,0)</f>
        <v>0</v>
      </c>
      <c r="BJ1045" s="19" t="s">
        <v>82</v>
      </c>
      <c r="BK1045" s="227">
        <f>ROUND(I1045*H1045,2)</f>
        <v>0</v>
      </c>
      <c r="BL1045" s="19" t="s">
        <v>289</v>
      </c>
      <c r="BM1045" s="226" t="s">
        <v>1528</v>
      </c>
    </row>
    <row r="1046" s="2" customFormat="1">
      <c r="A1046" s="40"/>
      <c r="B1046" s="41"/>
      <c r="C1046" s="42"/>
      <c r="D1046" s="228" t="s">
        <v>180</v>
      </c>
      <c r="E1046" s="42"/>
      <c r="F1046" s="229" t="s">
        <v>1527</v>
      </c>
      <c r="G1046" s="42"/>
      <c r="H1046" s="42"/>
      <c r="I1046" s="230"/>
      <c r="J1046" s="42"/>
      <c r="K1046" s="42"/>
      <c r="L1046" s="46"/>
      <c r="M1046" s="231"/>
      <c r="N1046" s="232"/>
      <c r="O1046" s="86"/>
      <c r="P1046" s="86"/>
      <c r="Q1046" s="86"/>
      <c r="R1046" s="86"/>
      <c r="S1046" s="86"/>
      <c r="T1046" s="87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T1046" s="19" t="s">
        <v>180</v>
      </c>
      <c r="AU1046" s="19" t="s">
        <v>84</v>
      </c>
    </row>
    <row r="1047" s="14" customFormat="1">
      <c r="A1047" s="14"/>
      <c r="B1047" s="243"/>
      <c r="C1047" s="244"/>
      <c r="D1047" s="228" t="s">
        <v>181</v>
      </c>
      <c r="E1047" s="245" t="s">
        <v>19</v>
      </c>
      <c r="F1047" s="246" t="s">
        <v>1529</v>
      </c>
      <c r="G1047" s="244"/>
      <c r="H1047" s="247">
        <v>572.81200000000001</v>
      </c>
      <c r="I1047" s="248"/>
      <c r="J1047" s="244"/>
      <c r="K1047" s="244"/>
      <c r="L1047" s="249"/>
      <c r="M1047" s="250"/>
      <c r="N1047" s="251"/>
      <c r="O1047" s="251"/>
      <c r="P1047" s="251"/>
      <c r="Q1047" s="251"/>
      <c r="R1047" s="251"/>
      <c r="S1047" s="251"/>
      <c r="T1047" s="252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3" t="s">
        <v>181</v>
      </c>
      <c r="AU1047" s="253" t="s">
        <v>84</v>
      </c>
      <c r="AV1047" s="14" t="s">
        <v>84</v>
      </c>
      <c r="AW1047" s="14" t="s">
        <v>35</v>
      </c>
      <c r="AX1047" s="14" t="s">
        <v>74</v>
      </c>
      <c r="AY1047" s="253" t="s">
        <v>171</v>
      </c>
    </row>
    <row r="1048" s="15" customFormat="1">
      <c r="A1048" s="15"/>
      <c r="B1048" s="254"/>
      <c r="C1048" s="255"/>
      <c r="D1048" s="228" t="s">
        <v>181</v>
      </c>
      <c r="E1048" s="256" t="s">
        <v>19</v>
      </c>
      <c r="F1048" s="257" t="s">
        <v>184</v>
      </c>
      <c r="G1048" s="255"/>
      <c r="H1048" s="258">
        <v>572.81200000000001</v>
      </c>
      <c r="I1048" s="259"/>
      <c r="J1048" s="255"/>
      <c r="K1048" s="255"/>
      <c r="L1048" s="260"/>
      <c r="M1048" s="261"/>
      <c r="N1048" s="262"/>
      <c r="O1048" s="262"/>
      <c r="P1048" s="262"/>
      <c r="Q1048" s="262"/>
      <c r="R1048" s="262"/>
      <c r="S1048" s="262"/>
      <c r="T1048" s="263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64" t="s">
        <v>181</v>
      </c>
      <c r="AU1048" s="264" t="s">
        <v>84</v>
      </c>
      <c r="AV1048" s="15" t="s">
        <v>178</v>
      </c>
      <c r="AW1048" s="15" t="s">
        <v>35</v>
      </c>
      <c r="AX1048" s="15" t="s">
        <v>82</v>
      </c>
      <c r="AY1048" s="264" t="s">
        <v>171</v>
      </c>
    </row>
    <row r="1049" s="2" customFormat="1" ht="16.5" customHeight="1">
      <c r="A1049" s="40"/>
      <c r="B1049" s="41"/>
      <c r="C1049" s="215" t="s">
        <v>1530</v>
      </c>
      <c r="D1049" s="215" t="s">
        <v>174</v>
      </c>
      <c r="E1049" s="216" t="s">
        <v>346</v>
      </c>
      <c r="F1049" s="217" t="s">
        <v>347</v>
      </c>
      <c r="G1049" s="218" t="s">
        <v>177</v>
      </c>
      <c r="H1049" s="219">
        <v>91.122</v>
      </c>
      <c r="I1049" s="220"/>
      <c r="J1049" s="221">
        <f>ROUND(I1049*H1049,2)</f>
        <v>0</v>
      </c>
      <c r="K1049" s="217" t="s">
        <v>215</v>
      </c>
      <c r="L1049" s="46"/>
      <c r="M1049" s="222" t="s">
        <v>19</v>
      </c>
      <c r="N1049" s="223" t="s">
        <v>45</v>
      </c>
      <c r="O1049" s="86"/>
      <c r="P1049" s="224">
        <f>O1049*H1049</f>
        <v>0</v>
      </c>
      <c r="Q1049" s="224">
        <v>0</v>
      </c>
      <c r="R1049" s="224">
        <f>Q1049*H1049</f>
        <v>0</v>
      </c>
      <c r="S1049" s="224">
        <v>0.0032000000000000002</v>
      </c>
      <c r="T1049" s="225">
        <f>S1049*H1049</f>
        <v>0.29159040000000003</v>
      </c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R1049" s="226" t="s">
        <v>289</v>
      </c>
      <c r="AT1049" s="226" t="s">
        <v>174</v>
      </c>
      <c r="AU1049" s="226" t="s">
        <v>84</v>
      </c>
      <c r="AY1049" s="19" t="s">
        <v>171</v>
      </c>
      <c r="BE1049" s="227">
        <f>IF(N1049="základní",J1049,0)</f>
        <v>0</v>
      </c>
      <c r="BF1049" s="227">
        <f>IF(N1049="snížená",J1049,0)</f>
        <v>0</v>
      </c>
      <c r="BG1049" s="227">
        <f>IF(N1049="zákl. přenesená",J1049,0)</f>
        <v>0</v>
      </c>
      <c r="BH1049" s="227">
        <f>IF(N1049="sníž. přenesená",J1049,0)</f>
        <v>0</v>
      </c>
      <c r="BI1049" s="227">
        <f>IF(N1049="nulová",J1049,0)</f>
        <v>0</v>
      </c>
      <c r="BJ1049" s="19" t="s">
        <v>82</v>
      </c>
      <c r="BK1049" s="227">
        <f>ROUND(I1049*H1049,2)</f>
        <v>0</v>
      </c>
      <c r="BL1049" s="19" t="s">
        <v>289</v>
      </c>
      <c r="BM1049" s="226" t="s">
        <v>1531</v>
      </c>
    </row>
    <row r="1050" s="2" customFormat="1">
      <c r="A1050" s="40"/>
      <c r="B1050" s="41"/>
      <c r="C1050" s="42"/>
      <c r="D1050" s="228" t="s">
        <v>180</v>
      </c>
      <c r="E1050" s="42"/>
      <c r="F1050" s="229" t="s">
        <v>1532</v>
      </c>
      <c r="G1050" s="42"/>
      <c r="H1050" s="42"/>
      <c r="I1050" s="230"/>
      <c r="J1050" s="42"/>
      <c r="K1050" s="42"/>
      <c r="L1050" s="46"/>
      <c r="M1050" s="231"/>
      <c r="N1050" s="232"/>
      <c r="O1050" s="86"/>
      <c r="P1050" s="86"/>
      <c r="Q1050" s="86"/>
      <c r="R1050" s="86"/>
      <c r="S1050" s="86"/>
      <c r="T1050" s="87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T1050" s="19" t="s">
        <v>180</v>
      </c>
      <c r="AU1050" s="19" t="s">
        <v>84</v>
      </c>
    </row>
    <row r="1051" s="2" customFormat="1">
      <c r="A1051" s="40"/>
      <c r="B1051" s="41"/>
      <c r="C1051" s="42"/>
      <c r="D1051" s="265" t="s">
        <v>218</v>
      </c>
      <c r="E1051" s="42"/>
      <c r="F1051" s="266" t="s">
        <v>1533</v>
      </c>
      <c r="G1051" s="42"/>
      <c r="H1051" s="42"/>
      <c r="I1051" s="230"/>
      <c r="J1051" s="42"/>
      <c r="K1051" s="42"/>
      <c r="L1051" s="46"/>
      <c r="M1051" s="231"/>
      <c r="N1051" s="232"/>
      <c r="O1051" s="86"/>
      <c r="P1051" s="86"/>
      <c r="Q1051" s="86"/>
      <c r="R1051" s="86"/>
      <c r="S1051" s="86"/>
      <c r="T1051" s="87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T1051" s="19" t="s">
        <v>218</v>
      </c>
      <c r="AU1051" s="19" t="s">
        <v>84</v>
      </c>
    </row>
    <row r="1052" s="13" customFormat="1">
      <c r="A1052" s="13"/>
      <c r="B1052" s="233"/>
      <c r="C1052" s="234"/>
      <c r="D1052" s="228" t="s">
        <v>181</v>
      </c>
      <c r="E1052" s="235" t="s">
        <v>19</v>
      </c>
      <c r="F1052" s="236" t="s">
        <v>1534</v>
      </c>
      <c r="G1052" s="234"/>
      <c r="H1052" s="235" t="s">
        <v>19</v>
      </c>
      <c r="I1052" s="237"/>
      <c r="J1052" s="234"/>
      <c r="K1052" s="234"/>
      <c r="L1052" s="238"/>
      <c r="M1052" s="239"/>
      <c r="N1052" s="240"/>
      <c r="O1052" s="240"/>
      <c r="P1052" s="240"/>
      <c r="Q1052" s="240"/>
      <c r="R1052" s="240"/>
      <c r="S1052" s="240"/>
      <c r="T1052" s="241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2" t="s">
        <v>181</v>
      </c>
      <c r="AU1052" s="242" t="s">
        <v>84</v>
      </c>
      <c r="AV1052" s="13" t="s">
        <v>82</v>
      </c>
      <c r="AW1052" s="13" t="s">
        <v>35</v>
      </c>
      <c r="AX1052" s="13" t="s">
        <v>74</v>
      </c>
      <c r="AY1052" s="242" t="s">
        <v>171</v>
      </c>
    </row>
    <row r="1053" s="14" customFormat="1">
      <c r="A1053" s="14"/>
      <c r="B1053" s="243"/>
      <c r="C1053" s="244"/>
      <c r="D1053" s="228" t="s">
        <v>181</v>
      </c>
      <c r="E1053" s="245" t="s">
        <v>19</v>
      </c>
      <c r="F1053" s="246" t="s">
        <v>1535</v>
      </c>
      <c r="G1053" s="244"/>
      <c r="H1053" s="247">
        <v>46.131999999999998</v>
      </c>
      <c r="I1053" s="248"/>
      <c r="J1053" s="244"/>
      <c r="K1053" s="244"/>
      <c r="L1053" s="249"/>
      <c r="M1053" s="250"/>
      <c r="N1053" s="251"/>
      <c r="O1053" s="251"/>
      <c r="P1053" s="251"/>
      <c r="Q1053" s="251"/>
      <c r="R1053" s="251"/>
      <c r="S1053" s="251"/>
      <c r="T1053" s="252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3" t="s">
        <v>181</v>
      </c>
      <c r="AU1053" s="253" t="s">
        <v>84</v>
      </c>
      <c r="AV1053" s="14" t="s">
        <v>84</v>
      </c>
      <c r="AW1053" s="14" t="s">
        <v>35</v>
      </c>
      <c r="AX1053" s="14" t="s">
        <v>74</v>
      </c>
      <c r="AY1053" s="253" t="s">
        <v>171</v>
      </c>
    </row>
    <row r="1054" s="14" customFormat="1">
      <c r="A1054" s="14"/>
      <c r="B1054" s="243"/>
      <c r="C1054" s="244"/>
      <c r="D1054" s="228" t="s">
        <v>181</v>
      </c>
      <c r="E1054" s="245" t="s">
        <v>19</v>
      </c>
      <c r="F1054" s="246" t="s">
        <v>1536</v>
      </c>
      <c r="G1054" s="244"/>
      <c r="H1054" s="247">
        <v>44.990000000000002</v>
      </c>
      <c r="I1054" s="248"/>
      <c r="J1054" s="244"/>
      <c r="K1054" s="244"/>
      <c r="L1054" s="249"/>
      <c r="M1054" s="250"/>
      <c r="N1054" s="251"/>
      <c r="O1054" s="251"/>
      <c r="P1054" s="251"/>
      <c r="Q1054" s="251"/>
      <c r="R1054" s="251"/>
      <c r="S1054" s="251"/>
      <c r="T1054" s="252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3" t="s">
        <v>181</v>
      </c>
      <c r="AU1054" s="253" t="s">
        <v>84</v>
      </c>
      <c r="AV1054" s="14" t="s">
        <v>84</v>
      </c>
      <c r="AW1054" s="14" t="s">
        <v>35</v>
      </c>
      <c r="AX1054" s="14" t="s">
        <v>74</v>
      </c>
      <c r="AY1054" s="253" t="s">
        <v>171</v>
      </c>
    </row>
    <row r="1055" s="15" customFormat="1">
      <c r="A1055" s="15"/>
      <c r="B1055" s="254"/>
      <c r="C1055" s="255"/>
      <c r="D1055" s="228" t="s">
        <v>181</v>
      </c>
      <c r="E1055" s="256" t="s">
        <v>19</v>
      </c>
      <c r="F1055" s="257" t="s">
        <v>184</v>
      </c>
      <c r="G1055" s="255"/>
      <c r="H1055" s="258">
        <v>91.122</v>
      </c>
      <c r="I1055" s="259"/>
      <c r="J1055" s="255"/>
      <c r="K1055" s="255"/>
      <c r="L1055" s="260"/>
      <c r="M1055" s="261"/>
      <c r="N1055" s="262"/>
      <c r="O1055" s="262"/>
      <c r="P1055" s="262"/>
      <c r="Q1055" s="262"/>
      <c r="R1055" s="262"/>
      <c r="S1055" s="262"/>
      <c r="T1055" s="263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64" t="s">
        <v>181</v>
      </c>
      <c r="AU1055" s="264" t="s">
        <v>84</v>
      </c>
      <c r="AV1055" s="15" t="s">
        <v>178</v>
      </c>
      <c r="AW1055" s="15" t="s">
        <v>35</v>
      </c>
      <c r="AX1055" s="15" t="s">
        <v>82</v>
      </c>
      <c r="AY1055" s="264" t="s">
        <v>171</v>
      </c>
    </row>
    <row r="1056" s="2" customFormat="1" ht="16.5" customHeight="1">
      <c r="A1056" s="40"/>
      <c r="B1056" s="41"/>
      <c r="C1056" s="215" t="s">
        <v>1179</v>
      </c>
      <c r="D1056" s="215" t="s">
        <v>174</v>
      </c>
      <c r="E1056" s="216" t="s">
        <v>1537</v>
      </c>
      <c r="F1056" s="217" t="s">
        <v>1538</v>
      </c>
      <c r="G1056" s="218" t="s">
        <v>177</v>
      </c>
      <c r="H1056" s="219">
        <v>91.122</v>
      </c>
      <c r="I1056" s="220"/>
      <c r="J1056" s="221">
        <f>ROUND(I1056*H1056,2)</f>
        <v>0</v>
      </c>
      <c r="K1056" s="217" t="s">
        <v>215</v>
      </c>
      <c r="L1056" s="46"/>
      <c r="M1056" s="222" t="s">
        <v>19</v>
      </c>
      <c r="N1056" s="223" t="s">
        <v>45</v>
      </c>
      <c r="O1056" s="86"/>
      <c r="P1056" s="224">
        <f>O1056*H1056</f>
        <v>0</v>
      </c>
      <c r="Q1056" s="224">
        <v>0</v>
      </c>
      <c r="R1056" s="224">
        <f>Q1056*H1056</f>
        <v>0</v>
      </c>
      <c r="S1056" s="224">
        <v>0</v>
      </c>
      <c r="T1056" s="225">
        <f>S1056*H1056</f>
        <v>0</v>
      </c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R1056" s="226" t="s">
        <v>289</v>
      </c>
      <c r="AT1056" s="226" t="s">
        <v>174</v>
      </c>
      <c r="AU1056" s="226" t="s">
        <v>84</v>
      </c>
      <c r="AY1056" s="19" t="s">
        <v>171</v>
      </c>
      <c r="BE1056" s="227">
        <f>IF(N1056="základní",J1056,0)</f>
        <v>0</v>
      </c>
      <c r="BF1056" s="227">
        <f>IF(N1056="snížená",J1056,0)</f>
        <v>0</v>
      </c>
      <c r="BG1056" s="227">
        <f>IF(N1056="zákl. přenesená",J1056,0)</f>
        <v>0</v>
      </c>
      <c r="BH1056" s="227">
        <f>IF(N1056="sníž. přenesená",J1056,0)</f>
        <v>0</v>
      </c>
      <c r="BI1056" s="227">
        <f>IF(N1056="nulová",J1056,0)</f>
        <v>0</v>
      </c>
      <c r="BJ1056" s="19" t="s">
        <v>82</v>
      </c>
      <c r="BK1056" s="227">
        <f>ROUND(I1056*H1056,2)</f>
        <v>0</v>
      </c>
      <c r="BL1056" s="19" t="s">
        <v>289</v>
      </c>
      <c r="BM1056" s="226" t="s">
        <v>1539</v>
      </c>
    </row>
    <row r="1057" s="2" customFormat="1">
      <c r="A1057" s="40"/>
      <c r="B1057" s="41"/>
      <c r="C1057" s="42"/>
      <c r="D1057" s="228" t="s">
        <v>180</v>
      </c>
      <c r="E1057" s="42"/>
      <c r="F1057" s="229" t="s">
        <v>1540</v>
      </c>
      <c r="G1057" s="42"/>
      <c r="H1057" s="42"/>
      <c r="I1057" s="230"/>
      <c r="J1057" s="42"/>
      <c r="K1057" s="42"/>
      <c r="L1057" s="46"/>
      <c r="M1057" s="231"/>
      <c r="N1057" s="232"/>
      <c r="O1057" s="86"/>
      <c r="P1057" s="86"/>
      <c r="Q1057" s="86"/>
      <c r="R1057" s="86"/>
      <c r="S1057" s="86"/>
      <c r="T1057" s="87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T1057" s="19" t="s">
        <v>180</v>
      </c>
      <c r="AU1057" s="19" t="s">
        <v>84</v>
      </c>
    </row>
    <row r="1058" s="2" customFormat="1">
      <c r="A1058" s="40"/>
      <c r="B1058" s="41"/>
      <c r="C1058" s="42"/>
      <c r="D1058" s="265" t="s">
        <v>218</v>
      </c>
      <c r="E1058" s="42"/>
      <c r="F1058" s="266" t="s">
        <v>1541</v>
      </c>
      <c r="G1058" s="42"/>
      <c r="H1058" s="42"/>
      <c r="I1058" s="230"/>
      <c r="J1058" s="42"/>
      <c r="K1058" s="42"/>
      <c r="L1058" s="46"/>
      <c r="M1058" s="231"/>
      <c r="N1058" s="232"/>
      <c r="O1058" s="86"/>
      <c r="P1058" s="86"/>
      <c r="Q1058" s="86"/>
      <c r="R1058" s="86"/>
      <c r="S1058" s="86"/>
      <c r="T1058" s="87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T1058" s="19" t="s">
        <v>218</v>
      </c>
      <c r="AU1058" s="19" t="s">
        <v>84</v>
      </c>
    </row>
    <row r="1059" s="13" customFormat="1">
      <c r="A1059" s="13"/>
      <c r="B1059" s="233"/>
      <c r="C1059" s="234"/>
      <c r="D1059" s="228" t="s">
        <v>181</v>
      </c>
      <c r="E1059" s="235" t="s">
        <v>19</v>
      </c>
      <c r="F1059" s="236" t="s">
        <v>1534</v>
      </c>
      <c r="G1059" s="234"/>
      <c r="H1059" s="235" t="s">
        <v>19</v>
      </c>
      <c r="I1059" s="237"/>
      <c r="J1059" s="234"/>
      <c r="K1059" s="234"/>
      <c r="L1059" s="238"/>
      <c r="M1059" s="239"/>
      <c r="N1059" s="240"/>
      <c r="O1059" s="240"/>
      <c r="P1059" s="240"/>
      <c r="Q1059" s="240"/>
      <c r="R1059" s="240"/>
      <c r="S1059" s="240"/>
      <c r="T1059" s="241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2" t="s">
        <v>181</v>
      </c>
      <c r="AU1059" s="242" t="s">
        <v>84</v>
      </c>
      <c r="AV1059" s="13" t="s">
        <v>82</v>
      </c>
      <c r="AW1059" s="13" t="s">
        <v>35</v>
      </c>
      <c r="AX1059" s="13" t="s">
        <v>74</v>
      </c>
      <c r="AY1059" s="242" t="s">
        <v>171</v>
      </c>
    </row>
    <row r="1060" s="14" customFormat="1">
      <c r="A1060" s="14"/>
      <c r="B1060" s="243"/>
      <c r="C1060" s="244"/>
      <c r="D1060" s="228" t="s">
        <v>181</v>
      </c>
      <c r="E1060" s="245" t="s">
        <v>19</v>
      </c>
      <c r="F1060" s="246" t="s">
        <v>1535</v>
      </c>
      <c r="G1060" s="244"/>
      <c r="H1060" s="247">
        <v>46.131999999999998</v>
      </c>
      <c r="I1060" s="248"/>
      <c r="J1060" s="244"/>
      <c r="K1060" s="244"/>
      <c r="L1060" s="249"/>
      <c r="M1060" s="250"/>
      <c r="N1060" s="251"/>
      <c r="O1060" s="251"/>
      <c r="P1060" s="251"/>
      <c r="Q1060" s="251"/>
      <c r="R1060" s="251"/>
      <c r="S1060" s="251"/>
      <c r="T1060" s="252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3" t="s">
        <v>181</v>
      </c>
      <c r="AU1060" s="253" t="s">
        <v>84</v>
      </c>
      <c r="AV1060" s="14" t="s">
        <v>84</v>
      </c>
      <c r="AW1060" s="14" t="s">
        <v>35</v>
      </c>
      <c r="AX1060" s="14" t="s">
        <v>74</v>
      </c>
      <c r="AY1060" s="253" t="s">
        <v>171</v>
      </c>
    </row>
    <row r="1061" s="14" customFormat="1">
      <c r="A1061" s="14"/>
      <c r="B1061" s="243"/>
      <c r="C1061" s="244"/>
      <c r="D1061" s="228" t="s">
        <v>181</v>
      </c>
      <c r="E1061" s="245" t="s">
        <v>19</v>
      </c>
      <c r="F1061" s="246" t="s">
        <v>1536</v>
      </c>
      <c r="G1061" s="244"/>
      <c r="H1061" s="247">
        <v>44.990000000000002</v>
      </c>
      <c r="I1061" s="248"/>
      <c r="J1061" s="244"/>
      <c r="K1061" s="244"/>
      <c r="L1061" s="249"/>
      <c r="M1061" s="250"/>
      <c r="N1061" s="251"/>
      <c r="O1061" s="251"/>
      <c r="P1061" s="251"/>
      <c r="Q1061" s="251"/>
      <c r="R1061" s="251"/>
      <c r="S1061" s="251"/>
      <c r="T1061" s="252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3" t="s">
        <v>181</v>
      </c>
      <c r="AU1061" s="253" t="s">
        <v>84</v>
      </c>
      <c r="AV1061" s="14" t="s">
        <v>84</v>
      </c>
      <c r="AW1061" s="14" t="s">
        <v>35</v>
      </c>
      <c r="AX1061" s="14" t="s">
        <v>74</v>
      </c>
      <c r="AY1061" s="253" t="s">
        <v>171</v>
      </c>
    </row>
    <row r="1062" s="15" customFormat="1">
      <c r="A1062" s="15"/>
      <c r="B1062" s="254"/>
      <c r="C1062" s="255"/>
      <c r="D1062" s="228" t="s">
        <v>181</v>
      </c>
      <c r="E1062" s="256" t="s">
        <v>19</v>
      </c>
      <c r="F1062" s="257" t="s">
        <v>184</v>
      </c>
      <c r="G1062" s="255"/>
      <c r="H1062" s="258">
        <v>91.122</v>
      </c>
      <c r="I1062" s="259"/>
      <c r="J1062" s="255"/>
      <c r="K1062" s="255"/>
      <c r="L1062" s="260"/>
      <c r="M1062" s="261"/>
      <c r="N1062" s="262"/>
      <c r="O1062" s="262"/>
      <c r="P1062" s="262"/>
      <c r="Q1062" s="262"/>
      <c r="R1062" s="262"/>
      <c r="S1062" s="262"/>
      <c r="T1062" s="263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64" t="s">
        <v>181</v>
      </c>
      <c r="AU1062" s="264" t="s">
        <v>84</v>
      </c>
      <c r="AV1062" s="15" t="s">
        <v>178</v>
      </c>
      <c r="AW1062" s="15" t="s">
        <v>35</v>
      </c>
      <c r="AX1062" s="15" t="s">
        <v>82</v>
      </c>
      <c r="AY1062" s="264" t="s">
        <v>171</v>
      </c>
    </row>
    <row r="1063" s="2" customFormat="1" ht="24.15" customHeight="1">
      <c r="A1063" s="40"/>
      <c r="B1063" s="41"/>
      <c r="C1063" s="283" t="s">
        <v>1542</v>
      </c>
      <c r="D1063" s="283" t="s">
        <v>467</v>
      </c>
      <c r="E1063" s="284" t="s">
        <v>1543</v>
      </c>
      <c r="F1063" s="285" t="s">
        <v>1544</v>
      </c>
      <c r="G1063" s="286" t="s">
        <v>177</v>
      </c>
      <c r="H1063" s="287">
        <v>106.203</v>
      </c>
      <c r="I1063" s="288"/>
      <c r="J1063" s="289">
        <f>ROUND(I1063*H1063,2)</f>
        <v>0</v>
      </c>
      <c r="K1063" s="285" t="s">
        <v>215</v>
      </c>
      <c r="L1063" s="290"/>
      <c r="M1063" s="291" t="s">
        <v>19</v>
      </c>
      <c r="N1063" s="292" t="s">
        <v>45</v>
      </c>
      <c r="O1063" s="86"/>
      <c r="P1063" s="224">
        <f>O1063*H1063</f>
        <v>0</v>
      </c>
      <c r="Q1063" s="224">
        <v>0.00040000000000000002</v>
      </c>
      <c r="R1063" s="224">
        <f>Q1063*H1063</f>
        <v>0.042481200000000004</v>
      </c>
      <c r="S1063" s="224">
        <v>0</v>
      </c>
      <c r="T1063" s="225">
        <f>S1063*H1063</f>
        <v>0</v>
      </c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R1063" s="226" t="s">
        <v>386</v>
      </c>
      <c r="AT1063" s="226" t="s">
        <v>467</v>
      </c>
      <c r="AU1063" s="226" t="s">
        <v>84</v>
      </c>
      <c r="AY1063" s="19" t="s">
        <v>171</v>
      </c>
      <c r="BE1063" s="227">
        <f>IF(N1063="základní",J1063,0)</f>
        <v>0</v>
      </c>
      <c r="BF1063" s="227">
        <f>IF(N1063="snížená",J1063,0)</f>
        <v>0</v>
      </c>
      <c r="BG1063" s="227">
        <f>IF(N1063="zákl. přenesená",J1063,0)</f>
        <v>0</v>
      </c>
      <c r="BH1063" s="227">
        <f>IF(N1063="sníž. přenesená",J1063,0)</f>
        <v>0</v>
      </c>
      <c r="BI1063" s="227">
        <f>IF(N1063="nulová",J1063,0)</f>
        <v>0</v>
      </c>
      <c r="BJ1063" s="19" t="s">
        <v>82</v>
      </c>
      <c r="BK1063" s="227">
        <f>ROUND(I1063*H1063,2)</f>
        <v>0</v>
      </c>
      <c r="BL1063" s="19" t="s">
        <v>289</v>
      </c>
      <c r="BM1063" s="226" t="s">
        <v>1545</v>
      </c>
    </row>
    <row r="1064" s="2" customFormat="1">
      <c r="A1064" s="40"/>
      <c r="B1064" s="41"/>
      <c r="C1064" s="42"/>
      <c r="D1064" s="228" t="s">
        <v>180</v>
      </c>
      <c r="E1064" s="42"/>
      <c r="F1064" s="229" t="s">
        <v>1544</v>
      </c>
      <c r="G1064" s="42"/>
      <c r="H1064" s="42"/>
      <c r="I1064" s="230"/>
      <c r="J1064" s="42"/>
      <c r="K1064" s="42"/>
      <c r="L1064" s="46"/>
      <c r="M1064" s="231"/>
      <c r="N1064" s="232"/>
      <c r="O1064" s="86"/>
      <c r="P1064" s="86"/>
      <c r="Q1064" s="86"/>
      <c r="R1064" s="86"/>
      <c r="S1064" s="86"/>
      <c r="T1064" s="87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T1064" s="19" t="s">
        <v>180</v>
      </c>
      <c r="AU1064" s="19" t="s">
        <v>84</v>
      </c>
    </row>
    <row r="1065" s="2" customFormat="1">
      <c r="A1065" s="40"/>
      <c r="B1065" s="41"/>
      <c r="C1065" s="42"/>
      <c r="D1065" s="228" t="s">
        <v>478</v>
      </c>
      <c r="E1065" s="42"/>
      <c r="F1065" s="278" t="s">
        <v>1546</v>
      </c>
      <c r="G1065" s="42"/>
      <c r="H1065" s="42"/>
      <c r="I1065" s="230"/>
      <c r="J1065" s="42"/>
      <c r="K1065" s="42"/>
      <c r="L1065" s="46"/>
      <c r="M1065" s="231"/>
      <c r="N1065" s="232"/>
      <c r="O1065" s="86"/>
      <c r="P1065" s="86"/>
      <c r="Q1065" s="86"/>
      <c r="R1065" s="86"/>
      <c r="S1065" s="86"/>
      <c r="T1065" s="87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T1065" s="19" t="s">
        <v>478</v>
      </c>
      <c r="AU1065" s="19" t="s">
        <v>84</v>
      </c>
    </row>
    <row r="1066" s="14" customFormat="1">
      <c r="A1066" s="14"/>
      <c r="B1066" s="243"/>
      <c r="C1066" s="244"/>
      <c r="D1066" s="228" t="s">
        <v>181</v>
      </c>
      <c r="E1066" s="244"/>
      <c r="F1066" s="246" t="s">
        <v>1547</v>
      </c>
      <c r="G1066" s="244"/>
      <c r="H1066" s="247">
        <v>106.203</v>
      </c>
      <c r="I1066" s="248"/>
      <c r="J1066" s="244"/>
      <c r="K1066" s="244"/>
      <c r="L1066" s="249"/>
      <c r="M1066" s="250"/>
      <c r="N1066" s="251"/>
      <c r="O1066" s="251"/>
      <c r="P1066" s="251"/>
      <c r="Q1066" s="251"/>
      <c r="R1066" s="251"/>
      <c r="S1066" s="251"/>
      <c r="T1066" s="252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3" t="s">
        <v>181</v>
      </c>
      <c r="AU1066" s="253" t="s">
        <v>84</v>
      </c>
      <c r="AV1066" s="14" t="s">
        <v>84</v>
      </c>
      <c r="AW1066" s="14" t="s">
        <v>4</v>
      </c>
      <c r="AX1066" s="14" t="s">
        <v>82</v>
      </c>
      <c r="AY1066" s="253" t="s">
        <v>171</v>
      </c>
    </row>
    <row r="1067" s="2" customFormat="1" ht="16.5" customHeight="1">
      <c r="A1067" s="40"/>
      <c r="B1067" s="41"/>
      <c r="C1067" s="215" t="s">
        <v>1184</v>
      </c>
      <c r="D1067" s="215" t="s">
        <v>174</v>
      </c>
      <c r="E1067" s="216" t="s">
        <v>1548</v>
      </c>
      <c r="F1067" s="217" t="s">
        <v>1549</v>
      </c>
      <c r="G1067" s="218" t="s">
        <v>286</v>
      </c>
      <c r="H1067" s="219">
        <v>10.374000000000001</v>
      </c>
      <c r="I1067" s="220"/>
      <c r="J1067" s="221">
        <f>ROUND(I1067*H1067,2)</f>
        <v>0</v>
      </c>
      <c r="K1067" s="217" t="s">
        <v>215</v>
      </c>
      <c r="L1067" s="46"/>
      <c r="M1067" s="222" t="s">
        <v>19</v>
      </c>
      <c r="N1067" s="223" t="s">
        <v>45</v>
      </c>
      <c r="O1067" s="86"/>
      <c r="P1067" s="224">
        <f>O1067*H1067</f>
        <v>0</v>
      </c>
      <c r="Q1067" s="224">
        <v>0</v>
      </c>
      <c r="R1067" s="224">
        <f>Q1067*H1067</f>
        <v>0</v>
      </c>
      <c r="S1067" s="224">
        <v>0</v>
      </c>
      <c r="T1067" s="225">
        <f>S1067*H1067</f>
        <v>0</v>
      </c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R1067" s="226" t="s">
        <v>289</v>
      </c>
      <c r="AT1067" s="226" t="s">
        <v>174</v>
      </c>
      <c r="AU1067" s="226" t="s">
        <v>84</v>
      </c>
      <c r="AY1067" s="19" t="s">
        <v>171</v>
      </c>
      <c r="BE1067" s="227">
        <f>IF(N1067="základní",J1067,0)</f>
        <v>0</v>
      </c>
      <c r="BF1067" s="227">
        <f>IF(N1067="snížená",J1067,0)</f>
        <v>0</v>
      </c>
      <c r="BG1067" s="227">
        <f>IF(N1067="zákl. přenesená",J1067,0)</f>
        <v>0</v>
      </c>
      <c r="BH1067" s="227">
        <f>IF(N1067="sníž. přenesená",J1067,0)</f>
        <v>0</v>
      </c>
      <c r="BI1067" s="227">
        <f>IF(N1067="nulová",J1067,0)</f>
        <v>0</v>
      </c>
      <c r="BJ1067" s="19" t="s">
        <v>82</v>
      </c>
      <c r="BK1067" s="227">
        <f>ROUND(I1067*H1067,2)</f>
        <v>0</v>
      </c>
      <c r="BL1067" s="19" t="s">
        <v>289</v>
      </c>
      <c r="BM1067" s="226" t="s">
        <v>1550</v>
      </c>
    </row>
    <row r="1068" s="2" customFormat="1">
      <c r="A1068" s="40"/>
      <c r="B1068" s="41"/>
      <c r="C1068" s="42"/>
      <c r="D1068" s="228" t="s">
        <v>180</v>
      </c>
      <c r="E1068" s="42"/>
      <c r="F1068" s="229" t="s">
        <v>1551</v>
      </c>
      <c r="G1068" s="42"/>
      <c r="H1068" s="42"/>
      <c r="I1068" s="230"/>
      <c r="J1068" s="42"/>
      <c r="K1068" s="42"/>
      <c r="L1068" s="46"/>
      <c r="M1068" s="231"/>
      <c r="N1068" s="232"/>
      <c r="O1068" s="86"/>
      <c r="P1068" s="86"/>
      <c r="Q1068" s="86"/>
      <c r="R1068" s="86"/>
      <c r="S1068" s="86"/>
      <c r="T1068" s="87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T1068" s="19" t="s">
        <v>180</v>
      </c>
      <c r="AU1068" s="19" t="s">
        <v>84</v>
      </c>
    </row>
    <row r="1069" s="2" customFormat="1">
      <c r="A1069" s="40"/>
      <c r="B1069" s="41"/>
      <c r="C1069" s="42"/>
      <c r="D1069" s="265" t="s">
        <v>218</v>
      </c>
      <c r="E1069" s="42"/>
      <c r="F1069" s="266" t="s">
        <v>1552</v>
      </c>
      <c r="G1069" s="42"/>
      <c r="H1069" s="42"/>
      <c r="I1069" s="230"/>
      <c r="J1069" s="42"/>
      <c r="K1069" s="42"/>
      <c r="L1069" s="46"/>
      <c r="M1069" s="231"/>
      <c r="N1069" s="232"/>
      <c r="O1069" s="86"/>
      <c r="P1069" s="86"/>
      <c r="Q1069" s="86"/>
      <c r="R1069" s="86"/>
      <c r="S1069" s="86"/>
      <c r="T1069" s="87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T1069" s="19" t="s">
        <v>218</v>
      </c>
      <c r="AU1069" s="19" t="s">
        <v>84</v>
      </c>
    </row>
    <row r="1070" s="12" customFormat="1" ht="22.8" customHeight="1">
      <c r="A1070" s="12"/>
      <c r="B1070" s="199"/>
      <c r="C1070" s="200"/>
      <c r="D1070" s="201" t="s">
        <v>73</v>
      </c>
      <c r="E1070" s="213" t="s">
        <v>1553</v>
      </c>
      <c r="F1070" s="213" t="s">
        <v>1554</v>
      </c>
      <c r="G1070" s="200"/>
      <c r="H1070" s="200"/>
      <c r="I1070" s="203"/>
      <c r="J1070" s="214">
        <f>BK1070</f>
        <v>0</v>
      </c>
      <c r="K1070" s="200"/>
      <c r="L1070" s="205"/>
      <c r="M1070" s="206"/>
      <c r="N1070" s="207"/>
      <c r="O1070" s="207"/>
      <c r="P1070" s="208">
        <f>SUM(P1071:P1139)</f>
        <v>0</v>
      </c>
      <c r="Q1070" s="207"/>
      <c r="R1070" s="208">
        <f>SUM(R1071:R1139)</f>
        <v>10.628634408500002</v>
      </c>
      <c r="S1070" s="207"/>
      <c r="T1070" s="209">
        <f>SUM(T1071:T1139)</f>
        <v>0</v>
      </c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R1070" s="210" t="s">
        <v>84</v>
      </c>
      <c r="AT1070" s="211" t="s">
        <v>73</v>
      </c>
      <c r="AU1070" s="211" t="s">
        <v>82</v>
      </c>
      <c r="AY1070" s="210" t="s">
        <v>171</v>
      </c>
      <c r="BK1070" s="212">
        <f>SUM(BK1071:BK1139)</f>
        <v>0</v>
      </c>
    </row>
    <row r="1071" s="2" customFormat="1" ht="16.5" customHeight="1">
      <c r="A1071" s="40"/>
      <c r="B1071" s="41"/>
      <c r="C1071" s="215" t="s">
        <v>1555</v>
      </c>
      <c r="D1071" s="215" t="s">
        <v>174</v>
      </c>
      <c r="E1071" s="216" t="s">
        <v>1556</v>
      </c>
      <c r="F1071" s="217" t="s">
        <v>1557</v>
      </c>
      <c r="G1071" s="218" t="s">
        <v>177</v>
      </c>
      <c r="H1071" s="219">
        <v>507.05000000000001</v>
      </c>
      <c r="I1071" s="220"/>
      <c r="J1071" s="221">
        <f>ROUND(I1071*H1071,2)</f>
        <v>0</v>
      </c>
      <c r="K1071" s="217" t="s">
        <v>215</v>
      </c>
      <c r="L1071" s="46"/>
      <c r="M1071" s="222" t="s">
        <v>19</v>
      </c>
      <c r="N1071" s="223" t="s">
        <v>45</v>
      </c>
      <c r="O1071" s="86"/>
      <c r="P1071" s="224">
        <f>O1071*H1071</f>
        <v>0</v>
      </c>
      <c r="Q1071" s="224">
        <v>0</v>
      </c>
      <c r="R1071" s="224">
        <f>Q1071*H1071</f>
        <v>0</v>
      </c>
      <c r="S1071" s="224">
        <v>0</v>
      </c>
      <c r="T1071" s="225">
        <f>S1071*H1071</f>
        <v>0</v>
      </c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R1071" s="226" t="s">
        <v>289</v>
      </c>
      <c r="AT1071" s="226" t="s">
        <v>174</v>
      </c>
      <c r="AU1071" s="226" t="s">
        <v>84</v>
      </c>
      <c r="AY1071" s="19" t="s">
        <v>171</v>
      </c>
      <c r="BE1071" s="227">
        <f>IF(N1071="základní",J1071,0)</f>
        <v>0</v>
      </c>
      <c r="BF1071" s="227">
        <f>IF(N1071="snížená",J1071,0)</f>
        <v>0</v>
      </c>
      <c r="BG1071" s="227">
        <f>IF(N1071="zákl. přenesená",J1071,0)</f>
        <v>0</v>
      </c>
      <c r="BH1071" s="227">
        <f>IF(N1071="sníž. přenesená",J1071,0)</f>
        <v>0</v>
      </c>
      <c r="BI1071" s="227">
        <f>IF(N1071="nulová",J1071,0)</f>
        <v>0</v>
      </c>
      <c r="BJ1071" s="19" t="s">
        <v>82</v>
      </c>
      <c r="BK1071" s="227">
        <f>ROUND(I1071*H1071,2)</f>
        <v>0</v>
      </c>
      <c r="BL1071" s="19" t="s">
        <v>289</v>
      </c>
      <c r="BM1071" s="226" t="s">
        <v>1558</v>
      </c>
    </row>
    <row r="1072" s="2" customFormat="1">
      <c r="A1072" s="40"/>
      <c r="B1072" s="41"/>
      <c r="C1072" s="42"/>
      <c r="D1072" s="228" t="s">
        <v>180</v>
      </c>
      <c r="E1072" s="42"/>
      <c r="F1072" s="229" t="s">
        <v>1559</v>
      </c>
      <c r="G1072" s="42"/>
      <c r="H1072" s="42"/>
      <c r="I1072" s="230"/>
      <c r="J1072" s="42"/>
      <c r="K1072" s="42"/>
      <c r="L1072" s="46"/>
      <c r="M1072" s="231"/>
      <c r="N1072" s="232"/>
      <c r="O1072" s="86"/>
      <c r="P1072" s="86"/>
      <c r="Q1072" s="86"/>
      <c r="R1072" s="86"/>
      <c r="S1072" s="86"/>
      <c r="T1072" s="87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T1072" s="19" t="s">
        <v>180</v>
      </c>
      <c r="AU1072" s="19" t="s">
        <v>84</v>
      </c>
    </row>
    <row r="1073" s="2" customFormat="1">
      <c r="A1073" s="40"/>
      <c r="B1073" s="41"/>
      <c r="C1073" s="42"/>
      <c r="D1073" s="265" t="s">
        <v>218</v>
      </c>
      <c r="E1073" s="42"/>
      <c r="F1073" s="266" t="s">
        <v>1560</v>
      </c>
      <c r="G1073" s="42"/>
      <c r="H1073" s="42"/>
      <c r="I1073" s="230"/>
      <c r="J1073" s="42"/>
      <c r="K1073" s="42"/>
      <c r="L1073" s="46"/>
      <c r="M1073" s="231"/>
      <c r="N1073" s="232"/>
      <c r="O1073" s="86"/>
      <c r="P1073" s="86"/>
      <c r="Q1073" s="86"/>
      <c r="R1073" s="86"/>
      <c r="S1073" s="86"/>
      <c r="T1073" s="87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T1073" s="19" t="s">
        <v>218</v>
      </c>
      <c r="AU1073" s="19" t="s">
        <v>84</v>
      </c>
    </row>
    <row r="1074" s="14" customFormat="1">
      <c r="A1074" s="14"/>
      <c r="B1074" s="243"/>
      <c r="C1074" s="244"/>
      <c r="D1074" s="228" t="s">
        <v>181</v>
      </c>
      <c r="E1074" s="245" t="s">
        <v>19</v>
      </c>
      <c r="F1074" s="246" t="s">
        <v>1561</v>
      </c>
      <c r="G1074" s="244"/>
      <c r="H1074" s="247">
        <v>507.05000000000001</v>
      </c>
      <c r="I1074" s="248"/>
      <c r="J1074" s="244"/>
      <c r="K1074" s="244"/>
      <c r="L1074" s="249"/>
      <c r="M1074" s="250"/>
      <c r="N1074" s="251"/>
      <c r="O1074" s="251"/>
      <c r="P1074" s="251"/>
      <c r="Q1074" s="251"/>
      <c r="R1074" s="251"/>
      <c r="S1074" s="251"/>
      <c r="T1074" s="252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3" t="s">
        <v>181</v>
      </c>
      <c r="AU1074" s="253" t="s">
        <v>84</v>
      </c>
      <c r="AV1074" s="14" t="s">
        <v>84</v>
      </c>
      <c r="AW1074" s="14" t="s">
        <v>35</v>
      </c>
      <c r="AX1074" s="14" t="s">
        <v>74</v>
      </c>
      <c r="AY1074" s="253" t="s">
        <v>171</v>
      </c>
    </row>
    <row r="1075" s="15" customFormat="1">
      <c r="A1075" s="15"/>
      <c r="B1075" s="254"/>
      <c r="C1075" s="255"/>
      <c r="D1075" s="228" t="s">
        <v>181</v>
      </c>
      <c r="E1075" s="256" t="s">
        <v>19</v>
      </c>
      <c r="F1075" s="257" t="s">
        <v>184</v>
      </c>
      <c r="G1075" s="255"/>
      <c r="H1075" s="258">
        <v>507.05000000000001</v>
      </c>
      <c r="I1075" s="259"/>
      <c r="J1075" s="255"/>
      <c r="K1075" s="255"/>
      <c r="L1075" s="260"/>
      <c r="M1075" s="261"/>
      <c r="N1075" s="262"/>
      <c r="O1075" s="262"/>
      <c r="P1075" s="262"/>
      <c r="Q1075" s="262"/>
      <c r="R1075" s="262"/>
      <c r="S1075" s="262"/>
      <c r="T1075" s="263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T1075" s="264" t="s">
        <v>181</v>
      </c>
      <c r="AU1075" s="264" t="s">
        <v>84</v>
      </c>
      <c r="AV1075" s="15" t="s">
        <v>178</v>
      </c>
      <c r="AW1075" s="15" t="s">
        <v>35</v>
      </c>
      <c r="AX1075" s="15" t="s">
        <v>82</v>
      </c>
      <c r="AY1075" s="264" t="s">
        <v>171</v>
      </c>
    </row>
    <row r="1076" s="2" customFormat="1" ht="16.5" customHeight="1">
      <c r="A1076" s="40"/>
      <c r="B1076" s="41"/>
      <c r="C1076" s="283" t="s">
        <v>1196</v>
      </c>
      <c r="D1076" s="283" t="s">
        <v>467</v>
      </c>
      <c r="E1076" s="284" t="s">
        <v>1562</v>
      </c>
      <c r="F1076" s="285" t="s">
        <v>1563</v>
      </c>
      <c r="G1076" s="286" t="s">
        <v>177</v>
      </c>
      <c r="H1076" s="287">
        <v>517.19100000000003</v>
      </c>
      <c r="I1076" s="288"/>
      <c r="J1076" s="289">
        <f>ROUND(I1076*H1076,2)</f>
        <v>0</v>
      </c>
      <c r="K1076" s="285" t="s">
        <v>215</v>
      </c>
      <c r="L1076" s="290"/>
      <c r="M1076" s="291" t="s">
        <v>19</v>
      </c>
      <c r="N1076" s="292" t="s">
        <v>45</v>
      </c>
      <c r="O1076" s="86"/>
      <c r="P1076" s="224">
        <f>O1076*H1076</f>
        <v>0</v>
      </c>
      <c r="Q1076" s="224">
        <v>0.0040000000000000001</v>
      </c>
      <c r="R1076" s="224">
        <f>Q1076*H1076</f>
        <v>2.0687640000000003</v>
      </c>
      <c r="S1076" s="224">
        <v>0</v>
      </c>
      <c r="T1076" s="225">
        <f>S1076*H1076</f>
        <v>0</v>
      </c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R1076" s="226" t="s">
        <v>386</v>
      </c>
      <c r="AT1076" s="226" t="s">
        <v>467</v>
      </c>
      <c r="AU1076" s="226" t="s">
        <v>84</v>
      </c>
      <c r="AY1076" s="19" t="s">
        <v>171</v>
      </c>
      <c r="BE1076" s="227">
        <f>IF(N1076="základní",J1076,0)</f>
        <v>0</v>
      </c>
      <c r="BF1076" s="227">
        <f>IF(N1076="snížená",J1076,0)</f>
        <v>0</v>
      </c>
      <c r="BG1076" s="227">
        <f>IF(N1076="zákl. přenesená",J1076,0)</f>
        <v>0</v>
      </c>
      <c r="BH1076" s="227">
        <f>IF(N1076="sníž. přenesená",J1076,0)</f>
        <v>0</v>
      </c>
      <c r="BI1076" s="227">
        <f>IF(N1076="nulová",J1076,0)</f>
        <v>0</v>
      </c>
      <c r="BJ1076" s="19" t="s">
        <v>82</v>
      </c>
      <c r="BK1076" s="227">
        <f>ROUND(I1076*H1076,2)</f>
        <v>0</v>
      </c>
      <c r="BL1076" s="19" t="s">
        <v>289</v>
      </c>
      <c r="BM1076" s="226" t="s">
        <v>1564</v>
      </c>
    </row>
    <row r="1077" s="2" customFormat="1">
      <c r="A1077" s="40"/>
      <c r="B1077" s="41"/>
      <c r="C1077" s="42"/>
      <c r="D1077" s="228" t="s">
        <v>180</v>
      </c>
      <c r="E1077" s="42"/>
      <c r="F1077" s="229" t="s">
        <v>1563</v>
      </c>
      <c r="G1077" s="42"/>
      <c r="H1077" s="42"/>
      <c r="I1077" s="230"/>
      <c r="J1077" s="42"/>
      <c r="K1077" s="42"/>
      <c r="L1077" s="46"/>
      <c r="M1077" s="231"/>
      <c r="N1077" s="232"/>
      <c r="O1077" s="86"/>
      <c r="P1077" s="86"/>
      <c r="Q1077" s="86"/>
      <c r="R1077" s="86"/>
      <c r="S1077" s="86"/>
      <c r="T1077" s="87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T1077" s="19" t="s">
        <v>180</v>
      </c>
      <c r="AU1077" s="19" t="s">
        <v>84</v>
      </c>
    </row>
    <row r="1078" s="14" customFormat="1">
      <c r="A1078" s="14"/>
      <c r="B1078" s="243"/>
      <c r="C1078" s="244"/>
      <c r="D1078" s="228" t="s">
        <v>181</v>
      </c>
      <c r="E1078" s="245" t="s">
        <v>19</v>
      </c>
      <c r="F1078" s="246" t="s">
        <v>1565</v>
      </c>
      <c r="G1078" s="244"/>
      <c r="H1078" s="247">
        <v>517.19100000000003</v>
      </c>
      <c r="I1078" s="248"/>
      <c r="J1078" s="244"/>
      <c r="K1078" s="244"/>
      <c r="L1078" s="249"/>
      <c r="M1078" s="250"/>
      <c r="N1078" s="251"/>
      <c r="O1078" s="251"/>
      <c r="P1078" s="251"/>
      <c r="Q1078" s="251"/>
      <c r="R1078" s="251"/>
      <c r="S1078" s="251"/>
      <c r="T1078" s="252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3" t="s">
        <v>181</v>
      </c>
      <c r="AU1078" s="253" t="s">
        <v>84</v>
      </c>
      <c r="AV1078" s="14" t="s">
        <v>84</v>
      </c>
      <c r="AW1078" s="14" t="s">
        <v>35</v>
      </c>
      <c r="AX1078" s="14" t="s">
        <v>74</v>
      </c>
      <c r="AY1078" s="253" t="s">
        <v>171</v>
      </c>
    </row>
    <row r="1079" s="15" customFormat="1">
      <c r="A1079" s="15"/>
      <c r="B1079" s="254"/>
      <c r="C1079" s="255"/>
      <c r="D1079" s="228" t="s">
        <v>181</v>
      </c>
      <c r="E1079" s="256" t="s">
        <v>19</v>
      </c>
      <c r="F1079" s="257" t="s">
        <v>184</v>
      </c>
      <c r="G1079" s="255"/>
      <c r="H1079" s="258">
        <v>517.19100000000003</v>
      </c>
      <c r="I1079" s="259"/>
      <c r="J1079" s="255"/>
      <c r="K1079" s="255"/>
      <c r="L1079" s="260"/>
      <c r="M1079" s="261"/>
      <c r="N1079" s="262"/>
      <c r="O1079" s="262"/>
      <c r="P1079" s="262"/>
      <c r="Q1079" s="262"/>
      <c r="R1079" s="262"/>
      <c r="S1079" s="262"/>
      <c r="T1079" s="263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64" t="s">
        <v>181</v>
      </c>
      <c r="AU1079" s="264" t="s">
        <v>84</v>
      </c>
      <c r="AV1079" s="15" t="s">
        <v>178</v>
      </c>
      <c r="AW1079" s="15" t="s">
        <v>35</v>
      </c>
      <c r="AX1079" s="15" t="s">
        <v>82</v>
      </c>
      <c r="AY1079" s="264" t="s">
        <v>171</v>
      </c>
    </row>
    <row r="1080" s="2" customFormat="1" ht="16.5" customHeight="1">
      <c r="A1080" s="40"/>
      <c r="B1080" s="41"/>
      <c r="C1080" s="215" t="s">
        <v>1566</v>
      </c>
      <c r="D1080" s="215" t="s">
        <v>174</v>
      </c>
      <c r="E1080" s="216" t="s">
        <v>1556</v>
      </c>
      <c r="F1080" s="217" t="s">
        <v>1557</v>
      </c>
      <c r="G1080" s="218" t="s">
        <v>177</v>
      </c>
      <c r="H1080" s="219">
        <v>955.51999999999998</v>
      </c>
      <c r="I1080" s="220"/>
      <c r="J1080" s="221">
        <f>ROUND(I1080*H1080,2)</f>
        <v>0</v>
      </c>
      <c r="K1080" s="217" t="s">
        <v>215</v>
      </c>
      <c r="L1080" s="46"/>
      <c r="M1080" s="222" t="s">
        <v>19</v>
      </c>
      <c r="N1080" s="223" t="s">
        <v>45</v>
      </c>
      <c r="O1080" s="86"/>
      <c r="P1080" s="224">
        <f>O1080*H1080</f>
        <v>0</v>
      </c>
      <c r="Q1080" s="224">
        <v>0</v>
      </c>
      <c r="R1080" s="224">
        <f>Q1080*H1080</f>
        <v>0</v>
      </c>
      <c r="S1080" s="224">
        <v>0</v>
      </c>
      <c r="T1080" s="225">
        <f>S1080*H1080</f>
        <v>0</v>
      </c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R1080" s="226" t="s">
        <v>289</v>
      </c>
      <c r="AT1080" s="226" t="s">
        <v>174</v>
      </c>
      <c r="AU1080" s="226" t="s">
        <v>84</v>
      </c>
      <c r="AY1080" s="19" t="s">
        <v>171</v>
      </c>
      <c r="BE1080" s="227">
        <f>IF(N1080="základní",J1080,0)</f>
        <v>0</v>
      </c>
      <c r="BF1080" s="227">
        <f>IF(N1080="snížená",J1080,0)</f>
        <v>0</v>
      </c>
      <c r="BG1080" s="227">
        <f>IF(N1080="zákl. přenesená",J1080,0)</f>
        <v>0</v>
      </c>
      <c r="BH1080" s="227">
        <f>IF(N1080="sníž. přenesená",J1080,0)</f>
        <v>0</v>
      </c>
      <c r="BI1080" s="227">
        <f>IF(N1080="nulová",J1080,0)</f>
        <v>0</v>
      </c>
      <c r="BJ1080" s="19" t="s">
        <v>82</v>
      </c>
      <c r="BK1080" s="227">
        <f>ROUND(I1080*H1080,2)</f>
        <v>0</v>
      </c>
      <c r="BL1080" s="19" t="s">
        <v>289</v>
      </c>
      <c r="BM1080" s="226" t="s">
        <v>1567</v>
      </c>
    </row>
    <row r="1081" s="2" customFormat="1">
      <c r="A1081" s="40"/>
      <c r="B1081" s="41"/>
      <c r="C1081" s="42"/>
      <c r="D1081" s="228" t="s">
        <v>180</v>
      </c>
      <c r="E1081" s="42"/>
      <c r="F1081" s="229" t="s">
        <v>1559</v>
      </c>
      <c r="G1081" s="42"/>
      <c r="H1081" s="42"/>
      <c r="I1081" s="230"/>
      <c r="J1081" s="42"/>
      <c r="K1081" s="42"/>
      <c r="L1081" s="46"/>
      <c r="M1081" s="231"/>
      <c r="N1081" s="232"/>
      <c r="O1081" s="86"/>
      <c r="P1081" s="86"/>
      <c r="Q1081" s="86"/>
      <c r="R1081" s="86"/>
      <c r="S1081" s="86"/>
      <c r="T1081" s="87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T1081" s="19" t="s">
        <v>180</v>
      </c>
      <c r="AU1081" s="19" t="s">
        <v>84</v>
      </c>
    </row>
    <row r="1082" s="2" customFormat="1">
      <c r="A1082" s="40"/>
      <c r="B1082" s="41"/>
      <c r="C1082" s="42"/>
      <c r="D1082" s="265" t="s">
        <v>218</v>
      </c>
      <c r="E1082" s="42"/>
      <c r="F1082" s="266" t="s">
        <v>1560</v>
      </c>
      <c r="G1082" s="42"/>
      <c r="H1082" s="42"/>
      <c r="I1082" s="230"/>
      <c r="J1082" s="42"/>
      <c r="K1082" s="42"/>
      <c r="L1082" s="46"/>
      <c r="M1082" s="231"/>
      <c r="N1082" s="232"/>
      <c r="O1082" s="86"/>
      <c r="P1082" s="86"/>
      <c r="Q1082" s="86"/>
      <c r="R1082" s="86"/>
      <c r="S1082" s="86"/>
      <c r="T1082" s="87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T1082" s="19" t="s">
        <v>218</v>
      </c>
      <c r="AU1082" s="19" t="s">
        <v>84</v>
      </c>
    </row>
    <row r="1083" s="14" customFormat="1">
      <c r="A1083" s="14"/>
      <c r="B1083" s="243"/>
      <c r="C1083" s="244"/>
      <c r="D1083" s="228" t="s">
        <v>181</v>
      </c>
      <c r="E1083" s="245" t="s">
        <v>19</v>
      </c>
      <c r="F1083" s="246" t="s">
        <v>1568</v>
      </c>
      <c r="G1083" s="244"/>
      <c r="H1083" s="247">
        <v>475.20999999999998</v>
      </c>
      <c r="I1083" s="248"/>
      <c r="J1083" s="244"/>
      <c r="K1083" s="244"/>
      <c r="L1083" s="249"/>
      <c r="M1083" s="250"/>
      <c r="N1083" s="251"/>
      <c r="O1083" s="251"/>
      <c r="P1083" s="251"/>
      <c r="Q1083" s="251"/>
      <c r="R1083" s="251"/>
      <c r="S1083" s="251"/>
      <c r="T1083" s="252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3" t="s">
        <v>181</v>
      </c>
      <c r="AU1083" s="253" t="s">
        <v>84</v>
      </c>
      <c r="AV1083" s="14" t="s">
        <v>84</v>
      </c>
      <c r="AW1083" s="14" t="s">
        <v>35</v>
      </c>
      <c r="AX1083" s="14" t="s">
        <v>74</v>
      </c>
      <c r="AY1083" s="253" t="s">
        <v>171</v>
      </c>
    </row>
    <row r="1084" s="14" customFormat="1">
      <c r="A1084" s="14"/>
      <c r="B1084" s="243"/>
      <c r="C1084" s="244"/>
      <c r="D1084" s="228" t="s">
        <v>181</v>
      </c>
      <c r="E1084" s="245" t="s">
        <v>19</v>
      </c>
      <c r="F1084" s="246" t="s">
        <v>1569</v>
      </c>
      <c r="G1084" s="244"/>
      <c r="H1084" s="247">
        <v>480.31</v>
      </c>
      <c r="I1084" s="248"/>
      <c r="J1084" s="244"/>
      <c r="K1084" s="244"/>
      <c r="L1084" s="249"/>
      <c r="M1084" s="250"/>
      <c r="N1084" s="251"/>
      <c r="O1084" s="251"/>
      <c r="P1084" s="251"/>
      <c r="Q1084" s="251"/>
      <c r="R1084" s="251"/>
      <c r="S1084" s="251"/>
      <c r="T1084" s="252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3" t="s">
        <v>181</v>
      </c>
      <c r="AU1084" s="253" t="s">
        <v>84</v>
      </c>
      <c r="AV1084" s="14" t="s">
        <v>84</v>
      </c>
      <c r="AW1084" s="14" t="s">
        <v>35</v>
      </c>
      <c r="AX1084" s="14" t="s">
        <v>74</v>
      </c>
      <c r="AY1084" s="253" t="s">
        <v>171</v>
      </c>
    </row>
    <row r="1085" s="15" customFormat="1">
      <c r="A1085" s="15"/>
      <c r="B1085" s="254"/>
      <c r="C1085" s="255"/>
      <c r="D1085" s="228" t="s">
        <v>181</v>
      </c>
      <c r="E1085" s="256" t="s">
        <v>19</v>
      </c>
      <c r="F1085" s="257" t="s">
        <v>184</v>
      </c>
      <c r="G1085" s="255"/>
      <c r="H1085" s="258">
        <v>955.51999999999998</v>
      </c>
      <c r="I1085" s="259"/>
      <c r="J1085" s="255"/>
      <c r="K1085" s="255"/>
      <c r="L1085" s="260"/>
      <c r="M1085" s="261"/>
      <c r="N1085" s="262"/>
      <c r="O1085" s="262"/>
      <c r="P1085" s="262"/>
      <c r="Q1085" s="262"/>
      <c r="R1085" s="262"/>
      <c r="S1085" s="262"/>
      <c r="T1085" s="263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64" t="s">
        <v>181</v>
      </c>
      <c r="AU1085" s="264" t="s">
        <v>84</v>
      </c>
      <c r="AV1085" s="15" t="s">
        <v>178</v>
      </c>
      <c r="AW1085" s="15" t="s">
        <v>35</v>
      </c>
      <c r="AX1085" s="15" t="s">
        <v>82</v>
      </c>
      <c r="AY1085" s="264" t="s">
        <v>171</v>
      </c>
    </row>
    <row r="1086" s="2" customFormat="1" ht="16.5" customHeight="1">
      <c r="A1086" s="40"/>
      <c r="B1086" s="41"/>
      <c r="C1086" s="283" t="s">
        <v>1200</v>
      </c>
      <c r="D1086" s="283" t="s">
        <v>467</v>
      </c>
      <c r="E1086" s="284" t="s">
        <v>1570</v>
      </c>
      <c r="F1086" s="285" t="s">
        <v>1571</v>
      </c>
      <c r="G1086" s="286" t="s">
        <v>177</v>
      </c>
      <c r="H1086" s="287">
        <v>974.63</v>
      </c>
      <c r="I1086" s="288"/>
      <c r="J1086" s="289">
        <f>ROUND(I1086*H1086,2)</f>
        <v>0</v>
      </c>
      <c r="K1086" s="285" t="s">
        <v>215</v>
      </c>
      <c r="L1086" s="290"/>
      <c r="M1086" s="291" t="s">
        <v>19</v>
      </c>
      <c r="N1086" s="292" t="s">
        <v>45</v>
      </c>
      <c r="O1086" s="86"/>
      <c r="P1086" s="224">
        <f>O1086*H1086</f>
        <v>0</v>
      </c>
      <c r="Q1086" s="224">
        <v>0.00038999999999999999</v>
      </c>
      <c r="R1086" s="224">
        <f>Q1086*H1086</f>
        <v>0.38010569999999999</v>
      </c>
      <c r="S1086" s="224">
        <v>0</v>
      </c>
      <c r="T1086" s="225">
        <f>S1086*H1086</f>
        <v>0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26" t="s">
        <v>386</v>
      </c>
      <c r="AT1086" s="226" t="s">
        <v>467</v>
      </c>
      <c r="AU1086" s="226" t="s">
        <v>84</v>
      </c>
      <c r="AY1086" s="19" t="s">
        <v>171</v>
      </c>
      <c r="BE1086" s="227">
        <f>IF(N1086="základní",J1086,0)</f>
        <v>0</v>
      </c>
      <c r="BF1086" s="227">
        <f>IF(N1086="snížená",J1086,0)</f>
        <v>0</v>
      </c>
      <c r="BG1086" s="227">
        <f>IF(N1086="zákl. přenesená",J1086,0)</f>
        <v>0</v>
      </c>
      <c r="BH1086" s="227">
        <f>IF(N1086="sníž. přenesená",J1086,0)</f>
        <v>0</v>
      </c>
      <c r="BI1086" s="227">
        <f>IF(N1086="nulová",J1086,0)</f>
        <v>0</v>
      </c>
      <c r="BJ1086" s="19" t="s">
        <v>82</v>
      </c>
      <c r="BK1086" s="227">
        <f>ROUND(I1086*H1086,2)</f>
        <v>0</v>
      </c>
      <c r="BL1086" s="19" t="s">
        <v>289</v>
      </c>
      <c r="BM1086" s="226" t="s">
        <v>1572</v>
      </c>
    </row>
    <row r="1087" s="2" customFormat="1">
      <c r="A1087" s="40"/>
      <c r="B1087" s="41"/>
      <c r="C1087" s="42"/>
      <c r="D1087" s="228" t="s">
        <v>180</v>
      </c>
      <c r="E1087" s="42"/>
      <c r="F1087" s="229" t="s">
        <v>1571</v>
      </c>
      <c r="G1087" s="42"/>
      <c r="H1087" s="42"/>
      <c r="I1087" s="230"/>
      <c r="J1087" s="42"/>
      <c r="K1087" s="42"/>
      <c r="L1087" s="46"/>
      <c r="M1087" s="231"/>
      <c r="N1087" s="232"/>
      <c r="O1087" s="86"/>
      <c r="P1087" s="86"/>
      <c r="Q1087" s="86"/>
      <c r="R1087" s="86"/>
      <c r="S1087" s="86"/>
      <c r="T1087" s="87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T1087" s="19" t="s">
        <v>180</v>
      </c>
      <c r="AU1087" s="19" t="s">
        <v>84</v>
      </c>
    </row>
    <row r="1088" s="14" customFormat="1">
      <c r="A1088" s="14"/>
      <c r="B1088" s="243"/>
      <c r="C1088" s="244"/>
      <c r="D1088" s="228" t="s">
        <v>181</v>
      </c>
      <c r="E1088" s="245" t="s">
        <v>19</v>
      </c>
      <c r="F1088" s="246" t="s">
        <v>1573</v>
      </c>
      <c r="G1088" s="244"/>
      <c r="H1088" s="247">
        <v>974.63</v>
      </c>
      <c r="I1088" s="248"/>
      <c r="J1088" s="244"/>
      <c r="K1088" s="244"/>
      <c r="L1088" s="249"/>
      <c r="M1088" s="250"/>
      <c r="N1088" s="251"/>
      <c r="O1088" s="251"/>
      <c r="P1088" s="251"/>
      <c r="Q1088" s="251"/>
      <c r="R1088" s="251"/>
      <c r="S1088" s="251"/>
      <c r="T1088" s="252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3" t="s">
        <v>181</v>
      </c>
      <c r="AU1088" s="253" t="s">
        <v>84</v>
      </c>
      <c r="AV1088" s="14" t="s">
        <v>84</v>
      </c>
      <c r="AW1088" s="14" t="s">
        <v>35</v>
      </c>
      <c r="AX1088" s="14" t="s">
        <v>74</v>
      </c>
      <c r="AY1088" s="253" t="s">
        <v>171</v>
      </c>
    </row>
    <row r="1089" s="15" customFormat="1">
      <c r="A1089" s="15"/>
      <c r="B1089" s="254"/>
      <c r="C1089" s="255"/>
      <c r="D1089" s="228" t="s">
        <v>181</v>
      </c>
      <c r="E1089" s="256" t="s">
        <v>19</v>
      </c>
      <c r="F1089" s="257" t="s">
        <v>184</v>
      </c>
      <c r="G1089" s="255"/>
      <c r="H1089" s="258">
        <v>974.63</v>
      </c>
      <c r="I1089" s="259"/>
      <c r="J1089" s="255"/>
      <c r="K1089" s="255"/>
      <c r="L1089" s="260"/>
      <c r="M1089" s="261"/>
      <c r="N1089" s="262"/>
      <c r="O1089" s="262"/>
      <c r="P1089" s="262"/>
      <c r="Q1089" s="262"/>
      <c r="R1089" s="262"/>
      <c r="S1089" s="262"/>
      <c r="T1089" s="263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T1089" s="264" t="s">
        <v>181</v>
      </c>
      <c r="AU1089" s="264" t="s">
        <v>84</v>
      </c>
      <c r="AV1089" s="15" t="s">
        <v>178</v>
      </c>
      <c r="AW1089" s="15" t="s">
        <v>35</v>
      </c>
      <c r="AX1089" s="15" t="s">
        <v>82</v>
      </c>
      <c r="AY1089" s="264" t="s">
        <v>171</v>
      </c>
    </row>
    <row r="1090" s="2" customFormat="1" ht="16.5" customHeight="1">
      <c r="A1090" s="40"/>
      <c r="B1090" s="41"/>
      <c r="C1090" s="215" t="s">
        <v>1574</v>
      </c>
      <c r="D1090" s="215" t="s">
        <v>174</v>
      </c>
      <c r="E1090" s="216" t="s">
        <v>1556</v>
      </c>
      <c r="F1090" s="217" t="s">
        <v>1557</v>
      </c>
      <c r="G1090" s="218" t="s">
        <v>177</v>
      </c>
      <c r="H1090" s="219">
        <v>29.085000000000001</v>
      </c>
      <c r="I1090" s="220"/>
      <c r="J1090" s="221">
        <f>ROUND(I1090*H1090,2)</f>
        <v>0</v>
      </c>
      <c r="K1090" s="217" t="s">
        <v>215</v>
      </c>
      <c r="L1090" s="46"/>
      <c r="M1090" s="222" t="s">
        <v>19</v>
      </c>
      <c r="N1090" s="223" t="s">
        <v>45</v>
      </c>
      <c r="O1090" s="86"/>
      <c r="P1090" s="224">
        <f>O1090*H1090</f>
        <v>0</v>
      </c>
      <c r="Q1090" s="224">
        <v>0</v>
      </c>
      <c r="R1090" s="224">
        <f>Q1090*H1090</f>
        <v>0</v>
      </c>
      <c r="S1090" s="224">
        <v>0</v>
      </c>
      <c r="T1090" s="225">
        <f>S1090*H1090</f>
        <v>0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26" t="s">
        <v>289</v>
      </c>
      <c r="AT1090" s="226" t="s">
        <v>174</v>
      </c>
      <c r="AU1090" s="226" t="s">
        <v>84</v>
      </c>
      <c r="AY1090" s="19" t="s">
        <v>171</v>
      </c>
      <c r="BE1090" s="227">
        <f>IF(N1090="základní",J1090,0)</f>
        <v>0</v>
      </c>
      <c r="BF1090" s="227">
        <f>IF(N1090="snížená",J1090,0)</f>
        <v>0</v>
      </c>
      <c r="BG1090" s="227">
        <f>IF(N1090="zákl. přenesená",J1090,0)</f>
        <v>0</v>
      </c>
      <c r="BH1090" s="227">
        <f>IF(N1090="sníž. přenesená",J1090,0)</f>
        <v>0</v>
      </c>
      <c r="BI1090" s="227">
        <f>IF(N1090="nulová",J1090,0)</f>
        <v>0</v>
      </c>
      <c r="BJ1090" s="19" t="s">
        <v>82</v>
      </c>
      <c r="BK1090" s="227">
        <f>ROUND(I1090*H1090,2)</f>
        <v>0</v>
      </c>
      <c r="BL1090" s="19" t="s">
        <v>289</v>
      </c>
      <c r="BM1090" s="226" t="s">
        <v>1575</v>
      </c>
    </row>
    <row r="1091" s="2" customFormat="1">
      <c r="A1091" s="40"/>
      <c r="B1091" s="41"/>
      <c r="C1091" s="42"/>
      <c r="D1091" s="228" t="s">
        <v>180</v>
      </c>
      <c r="E1091" s="42"/>
      <c r="F1091" s="229" t="s">
        <v>1559</v>
      </c>
      <c r="G1091" s="42"/>
      <c r="H1091" s="42"/>
      <c r="I1091" s="230"/>
      <c r="J1091" s="42"/>
      <c r="K1091" s="42"/>
      <c r="L1091" s="46"/>
      <c r="M1091" s="231"/>
      <c r="N1091" s="232"/>
      <c r="O1091" s="86"/>
      <c r="P1091" s="86"/>
      <c r="Q1091" s="86"/>
      <c r="R1091" s="86"/>
      <c r="S1091" s="86"/>
      <c r="T1091" s="87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T1091" s="19" t="s">
        <v>180</v>
      </c>
      <c r="AU1091" s="19" t="s">
        <v>84</v>
      </c>
    </row>
    <row r="1092" s="2" customFormat="1">
      <c r="A1092" s="40"/>
      <c r="B1092" s="41"/>
      <c r="C1092" s="42"/>
      <c r="D1092" s="265" t="s">
        <v>218</v>
      </c>
      <c r="E1092" s="42"/>
      <c r="F1092" s="266" t="s">
        <v>1560</v>
      </c>
      <c r="G1092" s="42"/>
      <c r="H1092" s="42"/>
      <c r="I1092" s="230"/>
      <c r="J1092" s="42"/>
      <c r="K1092" s="42"/>
      <c r="L1092" s="46"/>
      <c r="M1092" s="231"/>
      <c r="N1092" s="232"/>
      <c r="O1092" s="86"/>
      <c r="P1092" s="86"/>
      <c r="Q1092" s="86"/>
      <c r="R1092" s="86"/>
      <c r="S1092" s="86"/>
      <c r="T1092" s="87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T1092" s="19" t="s">
        <v>218</v>
      </c>
      <c r="AU1092" s="19" t="s">
        <v>84</v>
      </c>
    </row>
    <row r="1093" s="14" customFormat="1">
      <c r="A1093" s="14"/>
      <c r="B1093" s="243"/>
      <c r="C1093" s="244"/>
      <c r="D1093" s="228" t="s">
        <v>181</v>
      </c>
      <c r="E1093" s="245" t="s">
        <v>19</v>
      </c>
      <c r="F1093" s="246" t="s">
        <v>1441</v>
      </c>
      <c r="G1093" s="244"/>
      <c r="H1093" s="247">
        <v>34.844999999999999</v>
      </c>
      <c r="I1093" s="248"/>
      <c r="J1093" s="244"/>
      <c r="K1093" s="244"/>
      <c r="L1093" s="249"/>
      <c r="M1093" s="250"/>
      <c r="N1093" s="251"/>
      <c r="O1093" s="251"/>
      <c r="P1093" s="251"/>
      <c r="Q1093" s="251"/>
      <c r="R1093" s="251"/>
      <c r="S1093" s="251"/>
      <c r="T1093" s="252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3" t="s">
        <v>181</v>
      </c>
      <c r="AU1093" s="253" t="s">
        <v>84</v>
      </c>
      <c r="AV1093" s="14" t="s">
        <v>84</v>
      </c>
      <c r="AW1093" s="14" t="s">
        <v>35</v>
      </c>
      <c r="AX1093" s="14" t="s">
        <v>74</v>
      </c>
      <c r="AY1093" s="253" t="s">
        <v>171</v>
      </c>
    </row>
    <row r="1094" s="14" customFormat="1">
      <c r="A1094" s="14"/>
      <c r="B1094" s="243"/>
      <c r="C1094" s="244"/>
      <c r="D1094" s="228" t="s">
        <v>181</v>
      </c>
      <c r="E1094" s="245" t="s">
        <v>19</v>
      </c>
      <c r="F1094" s="246" t="s">
        <v>987</v>
      </c>
      <c r="G1094" s="244"/>
      <c r="H1094" s="247">
        <v>-5.7599999999999998</v>
      </c>
      <c r="I1094" s="248"/>
      <c r="J1094" s="244"/>
      <c r="K1094" s="244"/>
      <c r="L1094" s="249"/>
      <c r="M1094" s="250"/>
      <c r="N1094" s="251"/>
      <c r="O1094" s="251"/>
      <c r="P1094" s="251"/>
      <c r="Q1094" s="251"/>
      <c r="R1094" s="251"/>
      <c r="S1094" s="251"/>
      <c r="T1094" s="252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3" t="s">
        <v>181</v>
      </c>
      <c r="AU1094" s="253" t="s">
        <v>84</v>
      </c>
      <c r="AV1094" s="14" t="s">
        <v>84</v>
      </c>
      <c r="AW1094" s="14" t="s">
        <v>35</v>
      </c>
      <c r="AX1094" s="14" t="s">
        <v>74</v>
      </c>
      <c r="AY1094" s="253" t="s">
        <v>171</v>
      </c>
    </row>
    <row r="1095" s="15" customFormat="1">
      <c r="A1095" s="15"/>
      <c r="B1095" s="254"/>
      <c r="C1095" s="255"/>
      <c r="D1095" s="228" t="s">
        <v>181</v>
      </c>
      <c r="E1095" s="256" t="s">
        <v>19</v>
      </c>
      <c r="F1095" s="257" t="s">
        <v>184</v>
      </c>
      <c r="G1095" s="255"/>
      <c r="H1095" s="258">
        <v>29.085000000000001</v>
      </c>
      <c r="I1095" s="259"/>
      <c r="J1095" s="255"/>
      <c r="K1095" s="255"/>
      <c r="L1095" s="260"/>
      <c r="M1095" s="261"/>
      <c r="N1095" s="262"/>
      <c r="O1095" s="262"/>
      <c r="P1095" s="262"/>
      <c r="Q1095" s="262"/>
      <c r="R1095" s="262"/>
      <c r="S1095" s="262"/>
      <c r="T1095" s="263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64" t="s">
        <v>181</v>
      </c>
      <c r="AU1095" s="264" t="s">
        <v>84</v>
      </c>
      <c r="AV1095" s="15" t="s">
        <v>178</v>
      </c>
      <c r="AW1095" s="15" t="s">
        <v>35</v>
      </c>
      <c r="AX1095" s="15" t="s">
        <v>82</v>
      </c>
      <c r="AY1095" s="264" t="s">
        <v>171</v>
      </c>
    </row>
    <row r="1096" s="2" customFormat="1" ht="16.5" customHeight="1">
      <c r="A1096" s="40"/>
      <c r="B1096" s="41"/>
      <c r="C1096" s="283" t="s">
        <v>1206</v>
      </c>
      <c r="D1096" s="283" t="s">
        <v>467</v>
      </c>
      <c r="E1096" s="284" t="s">
        <v>1576</v>
      </c>
      <c r="F1096" s="285" t="s">
        <v>1577</v>
      </c>
      <c r="G1096" s="286" t="s">
        <v>177</v>
      </c>
      <c r="H1096" s="287">
        <v>29.667000000000002</v>
      </c>
      <c r="I1096" s="288"/>
      <c r="J1096" s="289">
        <f>ROUND(I1096*H1096,2)</f>
        <v>0</v>
      </c>
      <c r="K1096" s="285" t="s">
        <v>215</v>
      </c>
      <c r="L1096" s="290"/>
      <c r="M1096" s="291" t="s">
        <v>19</v>
      </c>
      <c r="N1096" s="292" t="s">
        <v>45</v>
      </c>
      <c r="O1096" s="86"/>
      <c r="P1096" s="224">
        <f>O1096*H1096</f>
        <v>0</v>
      </c>
      <c r="Q1096" s="224">
        <v>0.0050000000000000001</v>
      </c>
      <c r="R1096" s="224">
        <f>Q1096*H1096</f>
        <v>0.14833500000000002</v>
      </c>
      <c r="S1096" s="224">
        <v>0</v>
      </c>
      <c r="T1096" s="225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26" t="s">
        <v>386</v>
      </c>
      <c r="AT1096" s="226" t="s">
        <v>467</v>
      </c>
      <c r="AU1096" s="226" t="s">
        <v>84</v>
      </c>
      <c r="AY1096" s="19" t="s">
        <v>171</v>
      </c>
      <c r="BE1096" s="227">
        <f>IF(N1096="základní",J1096,0)</f>
        <v>0</v>
      </c>
      <c r="BF1096" s="227">
        <f>IF(N1096="snížená",J1096,0)</f>
        <v>0</v>
      </c>
      <c r="BG1096" s="227">
        <f>IF(N1096="zákl. přenesená",J1096,0)</f>
        <v>0</v>
      </c>
      <c r="BH1096" s="227">
        <f>IF(N1096="sníž. přenesená",J1096,0)</f>
        <v>0</v>
      </c>
      <c r="BI1096" s="227">
        <f>IF(N1096="nulová",J1096,0)</f>
        <v>0</v>
      </c>
      <c r="BJ1096" s="19" t="s">
        <v>82</v>
      </c>
      <c r="BK1096" s="227">
        <f>ROUND(I1096*H1096,2)</f>
        <v>0</v>
      </c>
      <c r="BL1096" s="19" t="s">
        <v>289</v>
      </c>
      <c r="BM1096" s="226" t="s">
        <v>1578</v>
      </c>
    </row>
    <row r="1097" s="2" customFormat="1">
      <c r="A1097" s="40"/>
      <c r="B1097" s="41"/>
      <c r="C1097" s="42"/>
      <c r="D1097" s="228" t="s">
        <v>180</v>
      </c>
      <c r="E1097" s="42"/>
      <c r="F1097" s="229" t="s">
        <v>1577</v>
      </c>
      <c r="G1097" s="42"/>
      <c r="H1097" s="42"/>
      <c r="I1097" s="230"/>
      <c r="J1097" s="42"/>
      <c r="K1097" s="42"/>
      <c r="L1097" s="46"/>
      <c r="M1097" s="231"/>
      <c r="N1097" s="232"/>
      <c r="O1097" s="86"/>
      <c r="P1097" s="86"/>
      <c r="Q1097" s="86"/>
      <c r="R1097" s="86"/>
      <c r="S1097" s="86"/>
      <c r="T1097" s="87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T1097" s="19" t="s">
        <v>180</v>
      </c>
      <c r="AU1097" s="19" t="s">
        <v>84</v>
      </c>
    </row>
    <row r="1098" s="14" customFormat="1">
      <c r="A1098" s="14"/>
      <c r="B1098" s="243"/>
      <c r="C1098" s="244"/>
      <c r="D1098" s="228" t="s">
        <v>181</v>
      </c>
      <c r="E1098" s="244"/>
      <c r="F1098" s="246" t="s">
        <v>1579</v>
      </c>
      <c r="G1098" s="244"/>
      <c r="H1098" s="247">
        <v>29.667000000000002</v>
      </c>
      <c r="I1098" s="248"/>
      <c r="J1098" s="244"/>
      <c r="K1098" s="244"/>
      <c r="L1098" s="249"/>
      <c r="M1098" s="250"/>
      <c r="N1098" s="251"/>
      <c r="O1098" s="251"/>
      <c r="P1098" s="251"/>
      <c r="Q1098" s="251"/>
      <c r="R1098" s="251"/>
      <c r="S1098" s="251"/>
      <c r="T1098" s="252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3" t="s">
        <v>181</v>
      </c>
      <c r="AU1098" s="253" t="s">
        <v>84</v>
      </c>
      <c r="AV1098" s="14" t="s">
        <v>84</v>
      </c>
      <c r="AW1098" s="14" t="s">
        <v>4</v>
      </c>
      <c r="AX1098" s="14" t="s">
        <v>82</v>
      </c>
      <c r="AY1098" s="253" t="s">
        <v>171</v>
      </c>
    </row>
    <row r="1099" s="2" customFormat="1" ht="16.5" customHeight="1">
      <c r="A1099" s="40"/>
      <c r="B1099" s="41"/>
      <c r="C1099" s="215" t="s">
        <v>1580</v>
      </c>
      <c r="D1099" s="215" t="s">
        <v>174</v>
      </c>
      <c r="E1099" s="216" t="s">
        <v>1581</v>
      </c>
      <c r="F1099" s="217" t="s">
        <v>1582</v>
      </c>
      <c r="G1099" s="218" t="s">
        <v>177</v>
      </c>
      <c r="H1099" s="219">
        <v>52.472000000000001</v>
      </c>
      <c r="I1099" s="220"/>
      <c r="J1099" s="221">
        <f>ROUND(I1099*H1099,2)</f>
        <v>0</v>
      </c>
      <c r="K1099" s="217" t="s">
        <v>215</v>
      </c>
      <c r="L1099" s="46"/>
      <c r="M1099" s="222" t="s">
        <v>19</v>
      </c>
      <c r="N1099" s="223" t="s">
        <v>45</v>
      </c>
      <c r="O1099" s="86"/>
      <c r="P1099" s="224">
        <f>O1099*H1099</f>
        <v>0</v>
      </c>
      <c r="Q1099" s="224">
        <v>0.0060000000000000001</v>
      </c>
      <c r="R1099" s="224">
        <f>Q1099*H1099</f>
        <v>0.314832</v>
      </c>
      <c r="S1099" s="224">
        <v>0</v>
      </c>
      <c r="T1099" s="225">
        <f>S1099*H1099</f>
        <v>0</v>
      </c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R1099" s="226" t="s">
        <v>289</v>
      </c>
      <c r="AT1099" s="226" t="s">
        <v>174</v>
      </c>
      <c r="AU1099" s="226" t="s">
        <v>84</v>
      </c>
      <c r="AY1099" s="19" t="s">
        <v>171</v>
      </c>
      <c r="BE1099" s="227">
        <f>IF(N1099="základní",J1099,0)</f>
        <v>0</v>
      </c>
      <c r="BF1099" s="227">
        <f>IF(N1099="snížená",J1099,0)</f>
        <v>0</v>
      </c>
      <c r="BG1099" s="227">
        <f>IF(N1099="zákl. přenesená",J1099,0)</f>
        <v>0</v>
      </c>
      <c r="BH1099" s="227">
        <f>IF(N1099="sníž. přenesená",J1099,0)</f>
        <v>0</v>
      </c>
      <c r="BI1099" s="227">
        <f>IF(N1099="nulová",J1099,0)</f>
        <v>0</v>
      </c>
      <c r="BJ1099" s="19" t="s">
        <v>82</v>
      </c>
      <c r="BK1099" s="227">
        <f>ROUND(I1099*H1099,2)</f>
        <v>0</v>
      </c>
      <c r="BL1099" s="19" t="s">
        <v>289</v>
      </c>
      <c r="BM1099" s="226" t="s">
        <v>1583</v>
      </c>
    </row>
    <row r="1100" s="2" customFormat="1">
      <c r="A1100" s="40"/>
      <c r="B1100" s="41"/>
      <c r="C1100" s="42"/>
      <c r="D1100" s="228" t="s">
        <v>180</v>
      </c>
      <c r="E1100" s="42"/>
      <c r="F1100" s="229" t="s">
        <v>1584</v>
      </c>
      <c r="G1100" s="42"/>
      <c r="H1100" s="42"/>
      <c r="I1100" s="230"/>
      <c r="J1100" s="42"/>
      <c r="K1100" s="42"/>
      <c r="L1100" s="46"/>
      <c r="M1100" s="231"/>
      <c r="N1100" s="232"/>
      <c r="O1100" s="86"/>
      <c r="P1100" s="86"/>
      <c r="Q1100" s="86"/>
      <c r="R1100" s="86"/>
      <c r="S1100" s="86"/>
      <c r="T1100" s="87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T1100" s="19" t="s">
        <v>180</v>
      </c>
      <c r="AU1100" s="19" t="s">
        <v>84</v>
      </c>
    </row>
    <row r="1101" s="2" customFormat="1">
      <c r="A1101" s="40"/>
      <c r="B1101" s="41"/>
      <c r="C1101" s="42"/>
      <c r="D1101" s="265" t="s">
        <v>218</v>
      </c>
      <c r="E1101" s="42"/>
      <c r="F1101" s="266" t="s">
        <v>1585</v>
      </c>
      <c r="G1101" s="42"/>
      <c r="H1101" s="42"/>
      <c r="I1101" s="230"/>
      <c r="J1101" s="42"/>
      <c r="K1101" s="42"/>
      <c r="L1101" s="46"/>
      <c r="M1101" s="231"/>
      <c r="N1101" s="232"/>
      <c r="O1101" s="86"/>
      <c r="P1101" s="86"/>
      <c r="Q1101" s="86"/>
      <c r="R1101" s="86"/>
      <c r="S1101" s="86"/>
      <c r="T1101" s="87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218</v>
      </c>
      <c r="AU1101" s="19" t="s">
        <v>84</v>
      </c>
    </row>
    <row r="1102" s="13" customFormat="1">
      <c r="A1102" s="13"/>
      <c r="B1102" s="233"/>
      <c r="C1102" s="234"/>
      <c r="D1102" s="228" t="s">
        <v>181</v>
      </c>
      <c r="E1102" s="235" t="s">
        <v>19</v>
      </c>
      <c r="F1102" s="236" t="s">
        <v>744</v>
      </c>
      <c r="G1102" s="234"/>
      <c r="H1102" s="235" t="s">
        <v>19</v>
      </c>
      <c r="I1102" s="237"/>
      <c r="J1102" s="234"/>
      <c r="K1102" s="234"/>
      <c r="L1102" s="238"/>
      <c r="M1102" s="239"/>
      <c r="N1102" s="240"/>
      <c r="O1102" s="240"/>
      <c r="P1102" s="240"/>
      <c r="Q1102" s="240"/>
      <c r="R1102" s="240"/>
      <c r="S1102" s="240"/>
      <c r="T1102" s="241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2" t="s">
        <v>181</v>
      </c>
      <c r="AU1102" s="242" t="s">
        <v>84</v>
      </c>
      <c r="AV1102" s="13" t="s">
        <v>82</v>
      </c>
      <c r="AW1102" s="13" t="s">
        <v>35</v>
      </c>
      <c r="AX1102" s="13" t="s">
        <v>74</v>
      </c>
      <c r="AY1102" s="242" t="s">
        <v>171</v>
      </c>
    </row>
    <row r="1103" s="14" customFormat="1">
      <c r="A1103" s="14"/>
      <c r="B1103" s="243"/>
      <c r="C1103" s="244"/>
      <c r="D1103" s="228" t="s">
        <v>181</v>
      </c>
      <c r="E1103" s="245" t="s">
        <v>19</v>
      </c>
      <c r="F1103" s="246" t="s">
        <v>1586</v>
      </c>
      <c r="G1103" s="244"/>
      <c r="H1103" s="247">
        <v>52.472000000000001</v>
      </c>
      <c r="I1103" s="248"/>
      <c r="J1103" s="244"/>
      <c r="K1103" s="244"/>
      <c r="L1103" s="249"/>
      <c r="M1103" s="250"/>
      <c r="N1103" s="251"/>
      <c r="O1103" s="251"/>
      <c r="P1103" s="251"/>
      <c r="Q1103" s="251"/>
      <c r="R1103" s="251"/>
      <c r="S1103" s="251"/>
      <c r="T1103" s="252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3" t="s">
        <v>181</v>
      </c>
      <c r="AU1103" s="253" t="s">
        <v>84</v>
      </c>
      <c r="AV1103" s="14" t="s">
        <v>84</v>
      </c>
      <c r="AW1103" s="14" t="s">
        <v>35</v>
      </c>
      <c r="AX1103" s="14" t="s">
        <v>74</v>
      </c>
      <c r="AY1103" s="253" t="s">
        <v>171</v>
      </c>
    </row>
    <row r="1104" s="15" customFormat="1">
      <c r="A1104" s="15"/>
      <c r="B1104" s="254"/>
      <c r="C1104" s="255"/>
      <c r="D1104" s="228" t="s">
        <v>181</v>
      </c>
      <c r="E1104" s="256" t="s">
        <v>19</v>
      </c>
      <c r="F1104" s="257" t="s">
        <v>184</v>
      </c>
      <c r="G1104" s="255"/>
      <c r="H1104" s="258">
        <v>52.472000000000001</v>
      </c>
      <c r="I1104" s="259"/>
      <c r="J1104" s="255"/>
      <c r="K1104" s="255"/>
      <c r="L1104" s="260"/>
      <c r="M1104" s="261"/>
      <c r="N1104" s="262"/>
      <c r="O1104" s="262"/>
      <c r="P1104" s="262"/>
      <c r="Q1104" s="262"/>
      <c r="R1104" s="262"/>
      <c r="S1104" s="262"/>
      <c r="T1104" s="263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64" t="s">
        <v>181</v>
      </c>
      <c r="AU1104" s="264" t="s">
        <v>84</v>
      </c>
      <c r="AV1104" s="15" t="s">
        <v>178</v>
      </c>
      <c r="AW1104" s="15" t="s">
        <v>35</v>
      </c>
      <c r="AX1104" s="15" t="s">
        <v>82</v>
      </c>
      <c r="AY1104" s="264" t="s">
        <v>171</v>
      </c>
    </row>
    <row r="1105" s="2" customFormat="1" ht="16.5" customHeight="1">
      <c r="A1105" s="40"/>
      <c r="B1105" s="41"/>
      <c r="C1105" s="283" t="s">
        <v>1209</v>
      </c>
      <c r="D1105" s="283" t="s">
        <v>467</v>
      </c>
      <c r="E1105" s="284" t="s">
        <v>1587</v>
      </c>
      <c r="F1105" s="285" t="s">
        <v>1588</v>
      </c>
      <c r="G1105" s="286" t="s">
        <v>177</v>
      </c>
      <c r="H1105" s="287">
        <v>54.570999999999998</v>
      </c>
      <c r="I1105" s="288"/>
      <c r="J1105" s="289">
        <f>ROUND(I1105*H1105,2)</f>
        <v>0</v>
      </c>
      <c r="K1105" s="285" t="s">
        <v>215</v>
      </c>
      <c r="L1105" s="290"/>
      <c r="M1105" s="291" t="s">
        <v>19</v>
      </c>
      <c r="N1105" s="292" t="s">
        <v>45</v>
      </c>
      <c r="O1105" s="86"/>
      <c r="P1105" s="224">
        <f>O1105*H1105</f>
        <v>0</v>
      </c>
      <c r="Q1105" s="224">
        <v>0.0028</v>
      </c>
      <c r="R1105" s="224">
        <f>Q1105*H1105</f>
        <v>0.15279879999999999</v>
      </c>
      <c r="S1105" s="224">
        <v>0</v>
      </c>
      <c r="T1105" s="225">
        <f>S1105*H1105</f>
        <v>0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26" t="s">
        <v>386</v>
      </c>
      <c r="AT1105" s="226" t="s">
        <v>467</v>
      </c>
      <c r="AU1105" s="226" t="s">
        <v>84</v>
      </c>
      <c r="AY1105" s="19" t="s">
        <v>171</v>
      </c>
      <c r="BE1105" s="227">
        <f>IF(N1105="základní",J1105,0)</f>
        <v>0</v>
      </c>
      <c r="BF1105" s="227">
        <f>IF(N1105="snížená",J1105,0)</f>
        <v>0</v>
      </c>
      <c r="BG1105" s="227">
        <f>IF(N1105="zákl. přenesená",J1105,0)</f>
        <v>0</v>
      </c>
      <c r="BH1105" s="227">
        <f>IF(N1105="sníž. přenesená",J1105,0)</f>
        <v>0</v>
      </c>
      <c r="BI1105" s="227">
        <f>IF(N1105="nulová",J1105,0)</f>
        <v>0</v>
      </c>
      <c r="BJ1105" s="19" t="s">
        <v>82</v>
      </c>
      <c r="BK1105" s="227">
        <f>ROUND(I1105*H1105,2)</f>
        <v>0</v>
      </c>
      <c r="BL1105" s="19" t="s">
        <v>289</v>
      </c>
      <c r="BM1105" s="226" t="s">
        <v>1589</v>
      </c>
    </row>
    <row r="1106" s="2" customFormat="1">
      <c r="A1106" s="40"/>
      <c r="B1106" s="41"/>
      <c r="C1106" s="42"/>
      <c r="D1106" s="228" t="s">
        <v>180</v>
      </c>
      <c r="E1106" s="42"/>
      <c r="F1106" s="229" t="s">
        <v>1588</v>
      </c>
      <c r="G1106" s="42"/>
      <c r="H1106" s="42"/>
      <c r="I1106" s="230"/>
      <c r="J1106" s="42"/>
      <c r="K1106" s="42"/>
      <c r="L1106" s="46"/>
      <c r="M1106" s="231"/>
      <c r="N1106" s="232"/>
      <c r="O1106" s="86"/>
      <c r="P1106" s="86"/>
      <c r="Q1106" s="86"/>
      <c r="R1106" s="86"/>
      <c r="S1106" s="86"/>
      <c r="T1106" s="87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T1106" s="19" t="s">
        <v>180</v>
      </c>
      <c r="AU1106" s="19" t="s">
        <v>84</v>
      </c>
    </row>
    <row r="1107" s="14" customFormat="1">
      <c r="A1107" s="14"/>
      <c r="B1107" s="243"/>
      <c r="C1107" s="244"/>
      <c r="D1107" s="228" t="s">
        <v>181</v>
      </c>
      <c r="E1107" s="245" t="s">
        <v>19</v>
      </c>
      <c r="F1107" s="246" t="s">
        <v>1590</v>
      </c>
      <c r="G1107" s="244"/>
      <c r="H1107" s="247">
        <v>54.570999999999998</v>
      </c>
      <c r="I1107" s="248"/>
      <c r="J1107" s="244"/>
      <c r="K1107" s="244"/>
      <c r="L1107" s="249"/>
      <c r="M1107" s="250"/>
      <c r="N1107" s="251"/>
      <c r="O1107" s="251"/>
      <c r="P1107" s="251"/>
      <c r="Q1107" s="251"/>
      <c r="R1107" s="251"/>
      <c r="S1107" s="251"/>
      <c r="T1107" s="252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3" t="s">
        <v>181</v>
      </c>
      <c r="AU1107" s="253" t="s">
        <v>84</v>
      </c>
      <c r="AV1107" s="14" t="s">
        <v>84</v>
      </c>
      <c r="AW1107" s="14" t="s">
        <v>35</v>
      </c>
      <c r="AX1107" s="14" t="s">
        <v>74</v>
      </c>
      <c r="AY1107" s="253" t="s">
        <v>171</v>
      </c>
    </row>
    <row r="1108" s="15" customFormat="1">
      <c r="A1108" s="15"/>
      <c r="B1108" s="254"/>
      <c r="C1108" s="255"/>
      <c r="D1108" s="228" t="s">
        <v>181</v>
      </c>
      <c r="E1108" s="256" t="s">
        <v>19</v>
      </c>
      <c r="F1108" s="257" t="s">
        <v>184</v>
      </c>
      <c r="G1108" s="255"/>
      <c r="H1108" s="258">
        <v>54.570999999999998</v>
      </c>
      <c r="I1108" s="259"/>
      <c r="J1108" s="255"/>
      <c r="K1108" s="255"/>
      <c r="L1108" s="260"/>
      <c r="M1108" s="261"/>
      <c r="N1108" s="262"/>
      <c r="O1108" s="262"/>
      <c r="P1108" s="262"/>
      <c r="Q1108" s="262"/>
      <c r="R1108" s="262"/>
      <c r="S1108" s="262"/>
      <c r="T1108" s="263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T1108" s="264" t="s">
        <v>181</v>
      </c>
      <c r="AU1108" s="264" t="s">
        <v>84</v>
      </c>
      <c r="AV1108" s="15" t="s">
        <v>178</v>
      </c>
      <c r="AW1108" s="15" t="s">
        <v>35</v>
      </c>
      <c r="AX1108" s="15" t="s">
        <v>82</v>
      </c>
      <c r="AY1108" s="264" t="s">
        <v>171</v>
      </c>
    </row>
    <row r="1109" s="2" customFormat="1" ht="16.5" customHeight="1">
      <c r="A1109" s="40"/>
      <c r="B1109" s="41"/>
      <c r="C1109" s="215" t="s">
        <v>1591</v>
      </c>
      <c r="D1109" s="215" t="s">
        <v>174</v>
      </c>
      <c r="E1109" s="216" t="s">
        <v>1581</v>
      </c>
      <c r="F1109" s="217" t="s">
        <v>1582</v>
      </c>
      <c r="G1109" s="218" t="s">
        <v>177</v>
      </c>
      <c r="H1109" s="219">
        <v>485.96100000000001</v>
      </c>
      <c r="I1109" s="220"/>
      <c r="J1109" s="221">
        <f>ROUND(I1109*H1109,2)</f>
        <v>0</v>
      </c>
      <c r="K1109" s="217" t="s">
        <v>215</v>
      </c>
      <c r="L1109" s="46"/>
      <c r="M1109" s="222" t="s">
        <v>19</v>
      </c>
      <c r="N1109" s="223" t="s">
        <v>45</v>
      </c>
      <c r="O1109" s="86"/>
      <c r="P1109" s="224">
        <f>O1109*H1109</f>
        <v>0</v>
      </c>
      <c r="Q1109" s="224">
        <v>0.0060000000000000001</v>
      </c>
      <c r="R1109" s="224">
        <f>Q1109*H1109</f>
        <v>2.9157660000000001</v>
      </c>
      <c r="S1109" s="224">
        <v>0</v>
      </c>
      <c r="T1109" s="225">
        <f>S1109*H1109</f>
        <v>0</v>
      </c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R1109" s="226" t="s">
        <v>289</v>
      </c>
      <c r="AT1109" s="226" t="s">
        <v>174</v>
      </c>
      <c r="AU1109" s="226" t="s">
        <v>84</v>
      </c>
      <c r="AY1109" s="19" t="s">
        <v>171</v>
      </c>
      <c r="BE1109" s="227">
        <f>IF(N1109="základní",J1109,0)</f>
        <v>0</v>
      </c>
      <c r="BF1109" s="227">
        <f>IF(N1109="snížená",J1109,0)</f>
        <v>0</v>
      </c>
      <c r="BG1109" s="227">
        <f>IF(N1109="zákl. přenesená",J1109,0)</f>
        <v>0</v>
      </c>
      <c r="BH1109" s="227">
        <f>IF(N1109="sníž. přenesená",J1109,0)</f>
        <v>0</v>
      </c>
      <c r="BI1109" s="227">
        <f>IF(N1109="nulová",J1109,0)</f>
        <v>0</v>
      </c>
      <c r="BJ1109" s="19" t="s">
        <v>82</v>
      </c>
      <c r="BK1109" s="227">
        <f>ROUND(I1109*H1109,2)</f>
        <v>0</v>
      </c>
      <c r="BL1109" s="19" t="s">
        <v>289</v>
      </c>
      <c r="BM1109" s="226" t="s">
        <v>1592</v>
      </c>
    </row>
    <row r="1110" s="2" customFormat="1">
      <c r="A1110" s="40"/>
      <c r="B1110" s="41"/>
      <c r="C1110" s="42"/>
      <c r="D1110" s="228" t="s">
        <v>180</v>
      </c>
      <c r="E1110" s="42"/>
      <c r="F1110" s="229" t="s">
        <v>1584</v>
      </c>
      <c r="G1110" s="42"/>
      <c r="H1110" s="42"/>
      <c r="I1110" s="230"/>
      <c r="J1110" s="42"/>
      <c r="K1110" s="42"/>
      <c r="L1110" s="46"/>
      <c r="M1110" s="231"/>
      <c r="N1110" s="232"/>
      <c r="O1110" s="86"/>
      <c r="P1110" s="86"/>
      <c r="Q1110" s="86"/>
      <c r="R1110" s="86"/>
      <c r="S1110" s="86"/>
      <c r="T1110" s="87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T1110" s="19" t="s">
        <v>180</v>
      </c>
      <c r="AU1110" s="19" t="s">
        <v>84</v>
      </c>
    </row>
    <row r="1111" s="2" customFormat="1">
      <c r="A1111" s="40"/>
      <c r="B1111" s="41"/>
      <c r="C1111" s="42"/>
      <c r="D1111" s="265" t="s">
        <v>218</v>
      </c>
      <c r="E1111" s="42"/>
      <c r="F1111" s="266" t="s">
        <v>1585</v>
      </c>
      <c r="G1111" s="42"/>
      <c r="H1111" s="42"/>
      <c r="I1111" s="230"/>
      <c r="J1111" s="42"/>
      <c r="K1111" s="42"/>
      <c r="L1111" s="46"/>
      <c r="M1111" s="231"/>
      <c r="N1111" s="232"/>
      <c r="O1111" s="86"/>
      <c r="P1111" s="86"/>
      <c r="Q1111" s="86"/>
      <c r="R1111" s="86"/>
      <c r="S1111" s="86"/>
      <c r="T1111" s="87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9" t="s">
        <v>218</v>
      </c>
      <c r="AU1111" s="19" t="s">
        <v>84</v>
      </c>
    </row>
    <row r="1112" s="13" customFormat="1">
      <c r="A1112" s="13"/>
      <c r="B1112" s="233"/>
      <c r="C1112" s="234"/>
      <c r="D1112" s="228" t="s">
        <v>181</v>
      </c>
      <c r="E1112" s="235" t="s">
        <v>19</v>
      </c>
      <c r="F1112" s="236" t="s">
        <v>1593</v>
      </c>
      <c r="G1112" s="234"/>
      <c r="H1112" s="235" t="s">
        <v>19</v>
      </c>
      <c r="I1112" s="237"/>
      <c r="J1112" s="234"/>
      <c r="K1112" s="234"/>
      <c r="L1112" s="238"/>
      <c r="M1112" s="239"/>
      <c r="N1112" s="240"/>
      <c r="O1112" s="240"/>
      <c r="P1112" s="240"/>
      <c r="Q1112" s="240"/>
      <c r="R1112" s="240"/>
      <c r="S1112" s="240"/>
      <c r="T1112" s="241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2" t="s">
        <v>181</v>
      </c>
      <c r="AU1112" s="242" t="s">
        <v>84</v>
      </c>
      <c r="AV1112" s="13" t="s">
        <v>82</v>
      </c>
      <c r="AW1112" s="13" t="s">
        <v>35</v>
      </c>
      <c r="AX1112" s="13" t="s">
        <v>74</v>
      </c>
      <c r="AY1112" s="242" t="s">
        <v>171</v>
      </c>
    </row>
    <row r="1113" s="13" customFormat="1">
      <c r="A1113" s="13"/>
      <c r="B1113" s="233"/>
      <c r="C1113" s="234"/>
      <c r="D1113" s="228" t="s">
        <v>181</v>
      </c>
      <c r="E1113" s="235" t="s">
        <v>19</v>
      </c>
      <c r="F1113" s="236" t="s">
        <v>716</v>
      </c>
      <c r="G1113" s="234"/>
      <c r="H1113" s="235" t="s">
        <v>19</v>
      </c>
      <c r="I1113" s="237"/>
      <c r="J1113" s="234"/>
      <c r="K1113" s="234"/>
      <c r="L1113" s="238"/>
      <c r="M1113" s="239"/>
      <c r="N1113" s="240"/>
      <c r="O1113" s="240"/>
      <c r="P1113" s="240"/>
      <c r="Q1113" s="240"/>
      <c r="R1113" s="240"/>
      <c r="S1113" s="240"/>
      <c r="T1113" s="241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2" t="s">
        <v>181</v>
      </c>
      <c r="AU1113" s="242" t="s">
        <v>84</v>
      </c>
      <c r="AV1113" s="13" t="s">
        <v>82</v>
      </c>
      <c r="AW1113" s="13" t="s">
        <v>35</v>
      </c>
      <c r="AX1113" s="13" t="s">
        <v>74</v>
      </c>
      <c r="AY1113" s="242" t="s">
        <v>171</v>
      </c>
    </row>
    <row r="1114" s="14" customFormat="1">
      <c r="A1114" s="14"/>
      <c r="B1114" s="243"/>
      <c r="C1114" s="244"/>
      <c r="D1114" s="228" t="s">
        <v>181</v>
      </c>
      <c r="E1114" s="245" t="s">
        <v>19</v>
      </c>
      <c r="F1114" s="246" t="s">
        <v>1594</v>
      </c>
      <c r="G1114" s="244"/>
      <c r="H1114" s="247">
        <v>237.49199999999999</v>
      </c>
      <c r="I1114" s="248"/>
      <c r="J1114" s="244"/>
      <c r="K1114" s="244"/>
      <c r="L1114" s="249"/>
      <c r="M1114" s="250"/>
      <c r="N1114" s="251"/>
      <c r="O1114" s="251"/>
      <c r="P1114" s="251"/>
      <c r="Q1114" s="251"/>
      <c r="R1114" s="251"/>
      <c r="S1114" s="251"/>
      <c r="T1114" s="252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3" t="s">
        <v>181</v>
      </c>
      <c r="AU1114" s="253" t="s">
        <v>84</v>
      </c>
      <c r="AV1114" s="14" t="s">
        <v>84</v>
      </c>
      <c r="AW1114" s="14" t="s">
        <v>35</v>
      </c>
      <c r="AX1114" s="14" t="s">
        <v>74</v>
      </c>
      <c r="AY1114" s="253" t="s">
        <v>171</v>
      </c>
    </row>
    <row r="1115" s="14" customFormat="1">
      <c r="A1115" s="14"/>
      <c r="B1115" s="243"/>
      <c r="C1115" s="244"/>
      <c r="D1115" s="228" t="s">
        <v>181</v>
      </c>
      <c r="E1115" s="245" t="s">
        <v>19</v>
      </c>
      <c r="F1115" s="246" t="s">
        <v>1595</v>
      </c>
      <c r="G1115" s="244"/>
      <c r="H1115" s="247">
        <v>100.744</v>
      </c>
      <c r="I1115" s="248"/>
      <c r="J1115" s="244"/>
      <c r="K1115" s="244"/>
      <c r="L1115" s="249"/>
      <c r="M1115" s="250"/>
      <c r="N1115" s="251"/>
      <c r="O1115" s="251"/>
      <c r="P1115" s="251"/>
      <c r="Q1115" s="251"/>
      <c r="R1115" s="251"/>
      <c r="S1115" s="251"/>
      <c r="T1115" s="252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3" t="s">
        <v>181</v>
      </c>
      <c r="AU1115" s="253" t="s">
        <v>84</v>
      </c>
      <c r="AV1115" s="14" t="s">
        <v>84</v>
      </c>
      <c r="AW1115" s="14" t="s">
        <v>35</v>
      </c>
      <c r="AX1115" s="14" t="s">
        <v>74</v>
      </c>
      <c r="AY1115" s="253" t="s">
        <v>171</v>
      </c>
    </row>
    <row r="1116" s="14" customFormat="1">
      <c r="A1116" s="14"/>
      <c r="B1116" s="243"/>
      <c r="C1116" s="244"/>
      <c r="D1116" s="228" t="s">
        <v>181</v>
      </c>
      <c r="E1116" s="245" t="s">
        <v>19</v>
      </c>
      <c r="F1116" s="246" t="s">
        <v>1596</v>
      </c>
      <c r="G1116" s="244"/>
      <c r="H1116" s="247">
        <v>147.72499999999999</v>
      </c>
      <c r="I1116" s="248"/>
      <c r="J1116" s="244"/>
      <c r="K1116" s="244"/>
      <c r="L1116" s="249"/>
      <c r="M1116" s="250"/>
      <c r="N1116" s="251"/>
      <c r="O1116" s="251"/>
      <c r="P1116" s="251"/>
      <c r="Q1116" s="251"/>
      <c r="R1116" s="251"/>
      <c r="S1116" s="251"/>
      <c r="T1116" s="252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3" t="s">
        <v>181</v>
      </c>
      <c r="AU1116" s="253" t="s">
        <v>84</v>
      </c>
      <c r="AV1116" s="14" t="s">
        <v>84</v>
      </c>
      <c r="AW1116" s="14" t="s">
        <v>35</v>
      </c>
      <c r="AX1116" s="14" t="s">
        <v>74</v>
      </c>
      <c r="AY1116" s="253" t="s">
        <v>171</v>
      </c>
    </row>
    <row r="1117" s="15" customFormat="1">
      <c r="A1117" s="15"/>
      <c r="B1117" s="254"/>
      <c r="C1117" s="255"/>
      <c r="D1117" s="228" t="s">
        <v>181</v>
      </c>
      <c r="E1117" s="256" t="s">
        <v>19</v>
      </c>
      <c r="F1117" s="257" t="s">
        <v>184</v>
      </c>
      <c r="G1117" s="255"/>
      <c r="H1117" s="258">
        <v>485.96100000000001</v>
      </c>
      <c r="I1117" s="259"/>
      <c r="J1117" s="255"/>
      <c r="K1117" s="255"/>
      <c r="L1117" s="260"/>
      <c r="M1117" s="261"/>
      <c r="N1117" s="262"/>
      <c r="O1117" s="262"/>
      <c r="P1117" s="262"/>
      <c r="Q1117" s="262"/>
      <c r="R1117" s="262"/>
      <c r="S1117" s="262"/>
      <c r="T1117" s="263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64" t="s">
        <v>181</v>
      </c>
      <c r="AU1117" s="264" t="s">
        <v>84</v>
      </c>
      <c r="AV1117" s="15" t="s">
        <v>178</v>
      </c>
      <c r="AW1117" s="15" t="s">
        <v>35</v>
      </c>
      <c r="AX1117" s="15" t="s">
        <v>82</v>
      </c>
      <c r="AY1117" s="264" t="s">
        <v>171</v>
      </c>
    </row>
    <row r="1118" s="2" customFormat="1" ht="16.5" customHeight="1">
      <c r="A1118" s="40"/>
      <c r="B1118" s="41"/>
      <c r="C1118" s="283" t="s">
        <v>1216</v>
      </c>
      <c r="D1118" s="283" t="s">
        <v>467</v>
      </c>
      <c r="E1118" s="284" t="s">
        <v>1597</v>
      </c>
      <c r="F1118" s="285" t="s">
        <v>1598</v>
      </c>
      <c r="G1118" s="286" t="s">
        <v>177</v>
      </c>
      <c r="H1118" s="287">
        <v>505.399</v>
      </c>
      <c r="I1118" s="288"/>
      <c r="J1118" s="289">
        <f>ROUND(I1118*H1118,2)</f>
        <v>0</v>
      </c>
      <c r="K1118" s="285" t="s">
        <v>215</v>
      </c>
      <c r="L1118" s="290"/>
      <c r="M1118" s="291" t="s">
        <v>19</v>
      </c>
      <c r="N1118" s="292" t="s">
        <v>45</v>
      </c>
      <c r="O1118" s="86"/>
      <c r="P1118" s="224">
        <f>O1118*H1118</f>
        <v>0</v>
      </c>
      <c r="Q1118" s="224">
        <v>0.00175</v>
      </c>
      <c r="R1118" s="224">
        <f>Q1118*H1118</f>
        <v>0.88444825000000005</v>
      </c>
      <c r="S1118" s="224">
        <v>0</v>
      </c>
      <c r="T1118" s="225">
        <f>S1118*H1118</f>
        <v>0</v>
      </c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R1118" s="226" t="s">
        <v>386</v>
      </c>
      <c r="AT1118" s="226" t="s">
        <v>467</v>
      </c>
      <c r="AU1118" s="226" t="s">
        <v>84</v>
      </c>
      <c r="AY1118" s="19" t="s">
        <v>171</v>
      </c>
      <c r="BE1118" s="227">
        <f>IF(N1118="základní",J1118,0)</f>
        <v>0</v>
      </c>
      <c r="BF1118" s="227">
        <f>IF(N1118="snížená",J1118,0)</f>
        <v>0</v>
      </c>
      <c r="BG1118" s="227">
        <f>IF(N1118="zákl. přenesená",J1118,0)</f>
        <v>0</v>
      </c>
      <c r="BH1118" s="227">
        <f>IF(N1118="sníž. přenesená",J1118,0)</f>
        <v>0</v>
      </c>
      <c r="BI1118" s="227">
        <f>IF(N1118="nulová",J1118,0)</f>
        <v>0</v>
      </c>
      <c r="BJ1118" s="19" t="s">
        <v>82</v>
      </c>
      <c r="BK1118" s="227">
        <f>ROUND(I1118*H1118,2)</f>
        <v>0</v>
      </c>
      <c r="BL1118" s="19" t="s">
        <v>289</v>
      </c>
      <c r="BM1118" s="226" t="s">
        <v>1599</v>
      </c>
    </row>
    <row r="1119" s="2" customFormat="1">
      <c r="A1119" s="40"/>
      <c r="B1119" s="41"/>
      <c r="C1119" s="42"/>
      <c r="D1119" s="228" t="s">
        <v>180</v>
      </c>
      <c r="E1119" s="42"/>
      <c r="F1119" s="229" t="s">
        <v>1598</v>
      </c>
      <c r="G1119" s="42"/>
      <c r="H1119" s="42"/>
      <c r="I1119" s="230"/>
      <c r="J1119" s="42"/>
      <c r="K1119" s="42"/>
      <c r="L1119" s="46"/>
      <c r="M1119" s="231"/>
      <c r="N1119" s="232"/>
      <c r="O1119" s="86"/>
      <c r="P1119" s="86"/>
      <c r="Q1119" s="86"/>
      <c r="R1119" s="86"/>
      <c r="S1119" s="86"/>
      <c r="T1119" s="87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T1119" s="19" t="s">
        <v>180</v>
      </c>
      <c r="AU1119" s="19" t="s">
        <v>84</v>
      </c>
    </row>
    <row r="1120" s="14" customFormat="1">
      <c r="A1120" s="14"/>
      <c r="B1120" s="243"/>
      <c r="C1120" s="244"/>
      <c r="D1120" s="228" t="s">
        <v>181</v>
      </c>
      <c r="E1120" s="245" t="s">
        <v>19</v>
      </c>
      <c r="F1120" s="246" t="s">
        <v>1600</v>
      </c>
      <c r="G1120" s="244"/>
      <c r="H1120" s="247">
        <v>505.399</v>
      </c>
      <c r="I1120" s="248"/>
      <c r="J1120" s="244"/>
      <c r="K1120" s="244"/>
      <c r="L1120" s="249"/>
      <c r="M1120" s="250"/>
      <c r="N1120" s="251"/>
      <c r="O1120" s="251"/>
      <c r="P1120" s="251"/>
      <c r="Q1120" s="251"/>
      <c r="R1120" s="251"/>
      <c r="S1120" s="251"/>
      <c r="T1120" s="252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3" t="s">
        <v>181</v>
      </c>
      <c r="AU1120" s="253" t="s">
        <v>84</v>
      </c>
      <c r="AV1120" s="14" t="s">
        <v>84</v>
      </c>
      <c r="AW1120" s="14" t="s">
        <v>35</v>
      </c>
      <c r="AX1120" s="14" t="s">
        <v>74</v>
      </c>
      <c r="AY1120" s="253" t="s">
        <v>171</v>
      </c>
    </row>
    <row r="1121" s="15" customFormat="1">
      <c r="A1121" s="15"/>
      <c r="B1121" s="254"/>
      <c r="C1121" s="255"/>
      <c r="D1121" s="228" t="s">
        <v>181</v>
      </c>
      <c r="E1121" s="256" t="s">
        <v>19</v>
      </c>
      <c r="F1121" s="257" t="s">
        <v>184</v>
      </c>
      <c r="G1121" s="255"/>
      <c r="H1121" s="258">
        <v>505.399</v>
      </c>
      <c r="I1121" s="259"/>
      <c r="J1121" s="255"/>
      <c r="K1121" s="255"/>
      <c r="L1121" s="260"/>
      <c r="M1121" s="261"/>
      <c r="N1121" s="262"/>
      <c r="O1121" s="262"/>
      <c r="P1121" s="262"/>
      <c r="Q1121" s="262"/>
      <c r="R1121" s="262"/>
      <c r="S1121" s="262"/>
      <c r="T1121" s="263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64" t="s">
        <v>181</v>
      </c>
      <c r="AU1121" s="264" t="s">
        <v>84</v>
      </c>
      <c r="AV1121" s="15" t="s">
        <v>178</v>
      </c>
      <c r="AW1121" s="15" t="s">
        <v>35</v>
      </c>
      <c r="AX1121" s="15" t="s">
        <v>82</v>
      </c>
      <c r="AY1121" s="264" t="s">
        <v>171</v>
      </c>
    </row>
    <row r="1122" s="2" customFormat="1" ht="21.75" customHeight="1">
      <c r="A1122" s="40"/>
      <c r="B1122" s="41"/>
      <c r="C1122" s="215" t="s">
        <v>1601</v>
      </c>
      <c r="D1122" s="215" t="s">
        <v>174</v>
      </c>
      <c r="E1122" s="216" t="s">
        <v>1602</v>
      </c>
      <c r="F1122" s="217" t="s">
        <v>1603</v>
      </c>
      <c r="G1122" s="218" t="s">
        <v>177</v>
      </c>
      <c r="H1122" s="219">
        <v>470.65300000000002</v>
      </c>
      <c r="I1122" s="220"/>
      <c r="J1122" s="221">
        <f>ROUND(I1122*H1122,2)</f>
        <v>0</v>
      </c>
      <c r="K1122" s="217" t="s">
        <v>215</v>
      </c>
      <c r="L1122" s="46"/>
      <c r="M1122" s="222" t="s">
        <v>19</v>
      </c>
      <c r="N1122" s="223" t="s">
        <v>45</v>
      </c>
      <c r="O1122" s="86"/>
      <c r="P1122" s="224">
        <f>O1122*H1122</f>
        <v>0</v>
      </c>
      <c r="Q1122" s="224">
        <v>0.000121</v>
      </c>
      <c r="R1122" s="224">
        <f>Q1122*H1122</f>
        <v>0.056949013</v>
      </c>
      <c r="S1122" s="224">
        <v>0</v>
      </c>
      <c r="T1122" s="225">
        <f>S1122*H1122</f>
        <v>0</v>
      </c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R1122" s="226" t="s">
        <v>289</v>
      </c>
      <c r="AT1122" s="226" t="s">
        <v>174</v>
      </c>
      <c r="AU1122" s="226" t="s">
        <v>84</v>
      </c>
      <c r="AY1122" s="19" t="s">
        <v>171</v>
      </c>
      <c r="BE1122" s="227">
        <f>IF(N1122="základní",J1122,0)</f>
        <v>0</v>
      </c>
      <c r="BF1122" s="227">
        <f>IF(N1122="snížená",J1122,0)</f>
        <v>0</v>
      </c>
      <c r="BG1122" s="227">
        <f>IF(N1122="zákl. přenesená",J1122,0)</f>
        <v>0</v>
      </c>
      <c r="BH1122" s="227">
        <f>IF(N1122="sníž. přenesená",J1122,0)</f>
        <v>0</v>
      </c>
      <c r="BI1122" s="227">
        <f>IF(N1122="nulová",J1122,0)</f>
        <v>0</v>
      </c>
      <c r="BJ1122" s="19" t="s">
        <v>82</v>
      </c>
      <c r="BK1122" s="227">
        <f>ROUND(I1122*H1122,2)</f>
        <v>0</v>
      </c>
      <c r="BL1122" s="19" t="s">
        <v>289</v>
      </c>
      <c r="BM1122" s="226" t="s">
        <v>1604</v>
      </c>
    </row>
    <row r="1123" s="2" customFormat="1">
      <c r="A1123" s="40"/>
      <c r="B1123" s="41"/>
      <c r="C1123" s="42"/>
      <c r="D1123" s="228" t="s">
        <v>180</v>
      </c>
      <c r="E1123" s="42"/>
      <c r="F1123" s="229" t="s">
        <v>1605</v>
      </c>
      <c r="G1123" s="42"/>
      <c r="H1123" s="42"/>
      <c r="I1123" s="230"/>
      <c r="J1123" s="42"/>
      <c r="K1123" s="42"/>
      <c r="L1123" s="46"/>
      <c r="M1123" s="231"/>
      <c r="N1123" s="232"/>
      <c r="O1123" s="86"/>
      <c r="P1123" s="86"/>
      <c r="Q1123" s="86"/>
      <c r="R1123" s="86"/>
      <c r="S1123" s="86"/>
      <c r="T1123" s="87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T1123" s="19" t="s">
        <v>180</v>
      </c>
      <c r="AU1123" s="19" t="s">
        <v>84</v>
      </c>
    </row>
    <row r="1124" s="2" customFormat="1">
      <c r="A1124" s="40"/>
      <c r="B1124" s="41"/>
      <c r="C1124" s="42"/>
      <c r="D1124" s="265" t="s">
        <v>218</v>
      </c>
      <c r="E1124" s="42"/>
      <c r="F1124" s="266" t="s">
        <v>1606</v>
      </c>
      <c r="G1124" s="42"/>
      <c r="H1124" s="42"/>
      <c r="I1124" s="230"/>
      <c r="J1124" s="42"/>
      <c r="K1124" s="42"/>
      <c r="L1124" s="46"/>
      <c r="M1124" s="231"/>
      <c r="N1124" s="232"/>
      <c r="O1124" s="86"/>
      <c r="P1124" s="86"/>
      <c r="Q1124" s="86"/>
      <c r="R1124" s="86"/>
      <c r="S1124" s="86"/>
      <c r="T1124" s="87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T1124" s="19" t="s">
        <v>218</v>
      </c>
      <c r="AU1124" s="19" t="s">
        <v>84</v>
      </c>
    </row>
    <row r="1125" s="2" customFormat="1" ht="16.5" customHeight="1">
      <c r="A1125" s="40"/>
      <c r="B1125" s="41"/>
      <c r="C1125" s="283" t="s">
        <v>1220</v>
      </c>
      <c r="D1125" s="283" t="s">
        <v>467</v>
      </c>
      <c r="E1125" s="284" t="s">
        <v>1576</v>
      </c>
      <c r="F1125" s="285" t="s">
        <v>1577</v>
      </c>
      <c r="G1125" s="286" t="s">
        <v>177</v>
      </c>
      <c r="H1125" s="287">
        <v>480.06599999999997</v>
      </c>
      <c r="I1125" s="288"/>
      <c r="J1125" s="289">
        <f>ROUND(I1125*H1125,2)</f>
        <v>0</v>
      </c>
      <c r="K1125" s="285" t="s">
        <v>215</v>
      </c>
      <c r="L1125" s="290"/>
      <c r="M1125" s="291" t="s">
        <v>19</v>
      </c>
      <c r="N1125" s="292" t="s">
        <v>45</v>
      </c>
      <c r="O1125" s="86"/>
      <c r="P1125" s="224">
        <f>O1125*H1125</f>
        <v>0</v>
      </c>
      <c r="Q1125" s="224">
        <v>0.0050000000000000001</v>
      </c>
      <c r="R1125" s="224">
        <f>Q1125*H1125</f>
        <v>2.4003299999999999</v>
      </c>
      <c r="S1125" s="224">
        <v>0</v>
      </c>
      <c r="T1125" s="225">
        <f>S1125*H1125</f>
        <v>0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26" t="s">
        <v>386</v>
      </c>
      <c r="AT1125" s="226" t="s">
        <v>467</v>
      </c>
      <c r="AU1125" s="226" t="s">
        <v>84</v>
      </c>
      <c r="AY1125" s="19" t="s">
        <v>171</v>
      </c>
      <c r="BE1125" s="227">
        <f>IF(N1125="základní",J1125,0)</f>
        <v>0</v>
      </c>
      <c r="BF1125" s="227">
        <f>IF(N1125="snížená",J1125,0)</f>
        <v>0</v>
      </c>
      <c r="BG1125" s="227">
        <f>IF(N1125="zákl. přenesená",J1125,0)</f>
        <v>0</v>
      </c>
      <c r="BH1125" s="227">
        <f>IF(N1125="sníž. přenesená",J1125,0)</f>
        <v>0</v>
      </c>
      <c r="BI1125" s="227">
        <f>IF(N1125="nulová",J1125,0)</f>
        <v>0</v>
      </c>
      <c r="BJ1125" s="19" t="s">
        <v>82</v>
      </c>
      <c r="BK1125" s="227">
        <f>ROUND(I1125*H1125,2)</f>
        <v>0</v>
      </c>
      <c r="BL1125" s="19" t="s">
        <v>289</v>
      </c>
      <c r="BM1125" s="226" t="s">
        <v>1607</v>
      </c>
    </row>
    <row r="1126" s="2" customFormat="1">
      <c r="A1126" s="40"/>
      <c r="B1126" s="41"/>
      <c r="C1126" s="42"/>
      <c r="D1126" s="228" t="s">
        <v>180</v>
      </c>
      <c r="E1126" s="42"/>
      <c r="F1126" s="229" t="s">
        <v>1577</v>
      </c>
      <c r="G1126" s="42"/>
      <c r="H1126" s="42"/>
      <c r="I1126" s="230"/>
      <c r="J1126" s="42"/>
      <c r="K1126" s="42"/>
      <c r="L1126" s="46"/>
      <c r="M1126" s="231"/>
      <c r="N1126" s="232"/>
      <c r="O1126" s="86"/>
      <c r="P1126" s="86"/>
      <c r="Q1126" s="86"/>
      <c r="R1126" s="86"/>
      <c r="S1126" s="86"/>
      <c r="T1126" s="87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T1126" s="19" t="s">
        <v>180</v>
      </c>
      <c r="AU1126" s="19" t="s">
        <v>84</v>
      </c>
    </row>
    <row r="1127" s="14" customFormat="1">
      <c r="A1127" s="14"/>
      <c r="B1127" s="243"/>
      <c r="C1127" s="244"/>
      <c r="D1127" s="228" t="s">
        <v>181</v>
      </c>
      <c r="E1127" s="245" t="s">
        <v>19</v>
      </c>
      <c r="F1127" s="246" t="s">
        <v>1608</v>
      </c>
      <c r="G1127" s="244"/>
      <c r="H1127" s="247">
        <v>480.06599999999997</v>
      </c>
      <c r="I1127" s="248"/>
      <c r="J1127" s="244"/>
      <c r="K1127" s="244"/>
      <c r="L1127" s="249"/>
      <c r="M1127" s="250"/>
      <c r="N1127" s="251"/>
      <c r="O1127" s="251"/>
      <c r="P1127" s="251"/>
      <c r="Q1127" s="251"/>
      <c r="R1127" s="251"/>
      <c r="S1127" s="251"/>
      <c r="T1127" s="252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3" t="s">
        <v>181</v>
      </c>
      <c r="AU1127" s="253" t="s">
        <v>84</v>
      </c>
      <c r="AV1127" s="14" t="s">
        <v>84</v>
      </c>
      <c r="AW1127" s="14" t="s">
        <v>35</v>
      </c>
      <c r="AX1127" s="14" t="s">
        <v>74</v>
      </c>
      <c r="AY1127" s="253" t="s">
        <v>171</v>
      </c>
    </row>
    <row r="1128" s="15" customFormat="1">
      <c r="A1128" s="15"/>
      <c r="B1128" s="254"/>
      <c r="C1128" s="255"/>
      <c r="D1128" s="228" t="s">
        <v>181</v>
      </c>
      <c r="E1128" s="256" t="s">
        <v>19</v>
      </c>
      <c r="F1128" s="257" t="s">
        <v>184</v>
      </c>
      <c r="G1128" s="255"/>
      <c r="H1128" s="258">
        <v>480.06599999999997</v>
      </c>
      <c r="I1128" s="259"/>
      <c r="J1128" s="255"/>
      <c r="K1128" s="255"/>
      <c r="L1128" s="260"/>
      <c r="M1128" s="261"/>
      <c r="N1128" s="262"/>
      <c r="O1128" s="262"/>
      <c r="P1128" s="262"/>
      <c r="Q1128" s="262"/>
      <c r="R1128" s="262"/>
      <c r="S1128" s="262"/>
      <c r="T1128" s="263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T1128" s="264" t="s">
        <v>181</v>
      </c>
      <c r="AU1128" s="264" t="s">
        <v>84</v>
      </c>
      <c r="AV1128" s="15" t="s">
        <v>178</v>
      </c>
      <c r="AW1128" s="15" t="s">
        <v>35</v>
      </c>
      <c r="AX1128" s="15" t="s">
        <v>82</v>
      </c>
      <c r="AY1128" s="264" t="s">
        <v>171</v>
      </c>
    </row>
    <row r="1129" s="2" customFormat="1" ht="21.75" customHeight="1">
      <c r="A1129" s="40"/>
      <c r="B1129" s="41"/>
      <c r="C1129" s="215" t="s">
        <v>1609</v>
      </c>
      <c r="D1129" s="215" t="s">
        <v>174</v>
      </c>
      <c r="E1129" s="216" t="s">
        <v>1610</v>
      </c>
      <c r="F1129" s="217" t="s">
        <v>1611</v>
      </c>
      <c r="G1129" s="218" t="s">
        <v>177</v>
      </c>
      <c r="H1129" s="219">
        <v>470.65300000000002</v>
      </c>
      <c r="I1129" s="220"/>
      <c r="J1129" s="221">
        <f>ROUND(I1129*H1129,2)</f>
        <v>0</v>
      </c>
      <c r="K1129" s="217" t="s">
        <v>215</v>
      </c>
      <c r="L1129" s="46"/>
      <c r="M1129" s="222" t="s">
        <v>19</v>
      </c>
      <c r="N1129" s="223" t="s">
        <v>45</v>
      </c>
      <c r="O1129" s="86"/>
      <c r="P1129" s="224">
        <f>O1129*H1129</f>
        <v>0</v>
      </c>
      <c r="Q1129" s="224">
        <v>0.00012349999999999999</v>
      </c>
      <c r="R1129" s="224">
        <f>Q1129*H1129</f>
        <v>0.058125645499999996</v>
      </c>
      <c r="S1129" s="224">
        <v>0</v>
      </c>
      <c r="T1129" s="225">
        <f>S1129*H1129</f>
        <v>0</v>
      </c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R1129" s="226" t="s">
        <v>289</v>
      </c>
      <c r="AT1129" s="226" t="s">
        <v>174</v>
      </c>
      <c r="AU1129" s="226" t="s">
        <v>84</v>
      </c>
      <c r="AY1129" s="19" t="s">
        <v>171</v>
      </c>
      <c r="BE1129" s="227">
        <f>IF(N1129="základní",J1129,0)</f>
        <v>0</v>
      </c>
      <c r="BF1129" s="227">
        <f>IF(N1129="snížená",J1129,0)</f>
        <v>0</v>
      </c>
      <c r="BG1129" s="227">
        <f>IF(N1129="zákl. přenesená",J1129,0)</f>
        <v>0</v>
      </c>
      <c r="BH1129" s="227">
        <f>IF(N1129="sníž. přenesená",J1129,0)</f>
        <v>0</v>
      </c>
      <c r="BI1129" s="227">
        <f>IF(N1129="nulová",J1129,0)</f>
        <v>0</v>
      </c>
      <c r="BJ1129" s="19" t="s">
        <v>82</v>
      </c>
      <c r="BK1129" s="227">
        <f>ROUND(I1129*H1129,2)</f>
        <v>0</v>
      </c>
      <c r="BL1129" s="19" t="s">
        <v>289</v>
      </c>
      <c r="BM1129" s="226" t="s">
        <v>1612</v>
      </c>
    </row>
    <row r="1130" s="2" customFormat="1">
      <c r="A1130" s="40"/>
      <c r="B1130" s="41"/>
      <c r="C1130" s="42"/>
      <c r="D1130" s="228" t="s">
        <v>180</v>
      </c>
      <c r="E1130" s="42"/>
      <c r="F1130" s="229" t="s">
        <v>1613</v>
      </c>
      <c r="G1130" s="42"/>
      <c r="H1130" s="42"/>
      <c r="I1130" s="230"/>
      <c r="J1130" s="42"/>
      <c r="K1130" s="42"/>
      <c r="L1130" s="46"/>
      <c r="M1130" s="231"/>
      <c r="N1130" s="232"/>
      <c r="O1130" s="86"/>
      <c r="P1130" s="86"/>
      <c r="Q1130" s="86"/>
      <c r="R1130" s="86"/>
      <c r="S1130" s="86"/>
      <c r="T1130" s="87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T1130" s="19" t="s">
        <v>180</v>
      </c>
      <c r="AU1130" s="19" t="s">
        <v>84</v>
      </c>
    </row>
    <row r="1131" s="2" customFormat="1">
      <c r="A1131" s="40"/>
      <c r="B1131" s="41"/>
      <c r="C1131" s="42"/>
      <c r="D1131" s="265" t="s">
        <v>218</v>
      </c>
      <c r="E1131" s="42"/>
      <c r="F1131" s="266" t="s">
        <v>1614</v>
      </c>
      <c r="G1131" s="42"/>
      <c r="H1131" s="42"/>
      <c r="I1131" s="230"/>
      <c r="J1131" s="42"/>
      <c r="K1131" s="42"/>
      <c r="L1131" s="46"/>
      <c r="M1131" s="231"/>
      <c r="N1131" s="232"/>
      <c r="O1131" s="86"/>
      <c r="P1131" s="86"/>
      <c r="Q1131" s="86"/>
      <c r="R1131" s="86"/>
      <c r="S1131" s="86"/>
      <c r="T1131" s="87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T1131" s="19" t="s">
        <v>218</v>
      </c>
      <c r="AU1131" s="19" t="s">
        <v>84</v>
      </c>
    </row>
    <row r="1132" s="13" customFormat="1">
      <c r="A1132" s="13"/>
      <c r="B1132" s="233"/>
      <c r="C1132" s="234"/>
      <c r="D1132" s="228" t="s">
        <v>181</v>
      </c>
      <c r="E1132" s="235" t="s">
        <v>19</v>
      </c>
      <c r="F1132" s="236" t="s">
        <v>744</v>
      </c>
      <c r="G1132" s="234"/>
      <c r="H1132" s="235" t="s">
        <v>19</v>
      </c>
      <c r="I1132" s="237"/>
      <c r="J1132" s="234"/>
      <c r="K1132" s="234"/>
      <c r="L1132" s="238"/>
      <c r="M1132" s="239"/>
      <c r="N1132" s="240"/>
      <c r="O1132" s="240"/>
      <c r="P1132" s="240"/>
      <c r="Q1132" s="240"/>
      <c r="R1132" s="240"/>
      <c r="S1132" s="240"/>
      <c r="T1132" s="241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2" t="s">
        <v>181</v>
      </c>
      <c r="AU1132" s="242" t="s">
        <v>84</v>
      </c>
      <c r="AV1132" s="13" t="s">
        <v>82</v>
      </c>
      <c r="AW1132" s="13" t="s">
        <v>35</v>
      </c>
      <c r="AX1132" s="13" t="s">
        <v>74</v>
      </c>
      <c r="AY1132" s="242" t="s">
        <v>171</v>
      </c>
    </row>
    <row r="1133" s="14" customFormat="1">
      <c r="A1133" s="14"/>
      <c r="B1133" s="243"/>
      <c r="C1133" s="244"/>
      <c r="D1133" s="228" t="s">
        <v>181</v>
      </c>
      <c r="E1133" s="245" t="s">
        <v>19</v>
      </c>
      <c r="F1133" s="246" t="s">
        <v>1525</v>
      </c>
      <c r="G1133" s="244"/>
      <c r="H1133" s="247">
        <v>470.65300000000002</v>
      </c>
      <c r="I1133" s="248"/>
      <c r="J1133" s="244"/>
      <c r="K1133" s="244"/>
      <c r="L1133" s="249"/>
      <c r="M1133" s="250"/>
      <c r="N1133" s="251"/>
      <c r="O1133" s="251"/>
      <c r="P1133" s="251"/>
      <c r="Q1133" s="251"/>
      <c r="R1133" s="251"/>
      <c r="S1133" s="251"/>
      <c r="T1133" s="252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3" t="s">
        <v>181</v>
      </c>
      <c r="AU1133" s="253" t="s">
        <v>84</v>
      </c>
      <c r="AV1133" s="14" t="s">
        <v>84</v>
      </c>
      <c r="AW1133" s="14" t="s">
        <v>35</v>
      </c>
      <c r="AX1133" s="14" t="s">
        <v>74</v>
      </c>
      <c r="AY1133" s="253" t="s">
        <v>171</v>
      </c>
    </row>
    <row r="1134" s="15" customFormat="1">
      <c r="A1134" s="15"/>
      <c r="B1134" s="254"/>
      <c r="C1134" s="255"/>
      <c r="D1134" s="228" t="s">
        <v>181</v>
      </c>
      <c r="E1134" s="256" t="s">
        <v>19</v>
      </c>
      <c r="F1134" s="257" t="s">
        <v>184</v>
      </c>
      <c r="G1134" s="255"/>
      <c r="H1134" s="258">
        <v>470.65300000000002</v>
      </c>
      <c r="I1134" s="259"/>
      <c r="J1134" s="255"/>
      <c r="K1134" s="255"/>
      <c r="L1134" s="260"/>
      <c r="M1134" s="261"/>
      <c r="N1134" s="262"/>
      <c r="O1134" s="262"/>
      <c r="P1134" s="262"/>
      <c r="Q1134" s="262"/>
      <c r="R1134" s="262"/>
      <c r="S1134" s="262"/>
      <c r="T1134" s="263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T1134" s="264" t="s">
        <v>181</v>
      </c>
      <c r="AU1134" s="264" t="s">
        <v>84</v>
      </c>
      <c r="AV1134" s="15" t="s">
        <v>178</v>
      </c>
      <c r="AW1134" s="15" t="s">
        <v>35</v>
      </c>
      <c r="AX1134" s="15" t="s">
        <v>82</v>
      </c>
      <c r="AY1134" s="264" t="s">
        <v>171</v>
      </c>
    </row>
    <row r="1135" s="2" customFormat="1" ht="16.5" customHeight="1">
      <c r="A1135" s="40"/>
      <c r="B1135" s="41"/>
      <c r="C1135" s="283" t="s">
        <v>1226</v>
      </c>
      <c r="D1135" s="283" t="s">
        <v>467</v>
      </c>
      <c r="E1135" s="284" t="s">
        <v>1615</v>
      </c>
      <c r="F1135" s="285" t="s">
        <v>1616</v>
      </c>
      <c r="G1135" s="286" t="s">
        <v>214</v>
      </c>
      <c r="H1135" s="287">
        <v>62.408999999999999</v>
      </c>
      <c r="I1135" s="288"/>
      <c r="J1135" s="289">
        <f>ROUND(I1135*H1135,2)</f>
        <v>0</v>
      </c>
      <c r="K1135" s="285" t="s">
        <v>215</v>
      </c>
      <c r="L1135" s="290"/>
      <c r="M1135" s="291" t="s">
        <v>19</v>
      </c>
      <c r="N1135" s="292" t="s">
        <v>45</v>
      </c>
      <c r="O1135" s="86"/>
      <c r="P1135" s="224">
        <f>O1135*H1135</f>
        <v>0</v>
      </c>
      <c r="Q1135" s="224">
        <v>0.02</v>
      </c>
      <c r="R1135" s="224">
        <f>Q1135*H1135</f>
        <v>1.2481800000000001</v>
      </c>
      <c r="S1135" s="224">
        <v>0</v>
      </c>
      <c r="T1135" s="225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26" t="s">
        <v>386</v>
      </c>
      <c r="AT1135" s="226" t="s">
        <v>467</v>
      </c>
      <c r="AU1135" s="226" t="s">
        <v>84</v>
      </c>
      <c r="AY1135" s="19" t="s">
        <v>171</v>
      </c>
      <c r="BE1135" s="227">
        <f>IF(N1135="základní",J1135,0)</f>
        <v>0</v>
      </c>
      <c r="BF1135" s="227">
        <f>IF(N1135="snížená",J1135,0)</f>
        <v>0</v>
      </c>
      <c r="BG1135" s="227">
        <f>IF(N1135="zákl. přenesená",J1135,0)</f>
        <v>0</v>
      </c>
      <c r="BH1135" s="227">
        <f>IF(N1135="sníž. přenesená",J1135,0)</f>
        <v>0</v>
      </c>
      <c r="BI1135" s="227">
        <f>IF(N1135="nulová",J1135,0)</f>
        <v>0</v>
      </c>
      <c r="BJ1135" s="19" t="s">
        <v>82</v>
      </c>
      <c r="BK1135" s="227">
        <f>ROUND(I1135*H1135,2)</f>
        <v>0</v>
      </c>
      <c r="BL1135" s="19" t="s">
        <v>289</v>
      </c>
      <c r="BM1135" s="226" t="s">
        <v>1617</v>
      </c>
    </row>
    <row r="1136" s="2" customFormat="1">
      <c r="A1136" s="40"/>
      <c r="B1136" s="41"/>
      <c r="C1136" s="42"/>
      <c r="D1136" s="228" t="s">
        <v>180</v>
      </c>
      <c r="E1136" s="42"/>
      <c r="F1136" s="229" t="s">
        <v>1616</v>
      </c>
      <c r="G1136" s="42"/>
      <c r="H1136" s="42"/>
      <c r="I1136" s="230"/>
      <c r="J1136" s="42"/>
      <c r="K1136" s="42"/>
      <c r="L1136" s="46"/>
      <c r="M1136" s="231"/>
      <c r="N1136" s="232"/>
      <c r="O1136" s="86"/>
      <c r="P1136" s="86"/>
      <c r="Q1136" s="86"/>
      <c r="R1136" s="86"/>
      <c r="S1136" s="86"/>
      <c r="T1136" s="87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T1136" s="19" t="s">
        <v>180</v>
      </c>
      <c r="AU1136" s="19" t="s">
        <v>84</v>
      </c>
    </row>
    <row r="1137" s="2" customFormat="1" ht="16.5" customHeight="1">
      <c r="A1137" s="40"/>
      <c r="B1137" s="41"/>
      <c r="C1137" s="215" t="s">
        <v>1618</v>
      </c>
      <c r="D1137" s="215" t="s">
        <v>174</v>
      </c>
      <c r="E1137" s="216" t="s">
        <v>1619</v>
      </c>
      <c r="F1137" s="217" t="s">
        <v>1620</v>
      </c>
      <c r="G1137" s="218" t="s">
        <v>286</v>
      </c>
      <c r="H1137" s="219">
        <v>10.629</v>
      </c>
      <c r="I1137" s="220"/>
      <c r="J1137" s="221">
        <f>ROUND(I1137*H1137,2)</f>
        <v>0</v>
      </c>
      <c r="K1137" s="217" t="s">
        <v>215</v>
      </c>
      <c r="L1137" s="46"/>
      <c r="M1137" s="222" t="s">
        <v>19</v>
      </c>
      <c r="N1137" s="223" t="s">
        <v>45</v>
      </c>
      <c r="O1137" s="86"/>
      <c r="P1137" s="224">
        <f>O1137*H1137</f>
        <v>0</v>
      </c>
      <c r="Q1137" s="224">
        <v>0</v>
      </c>
      <c r="R1137" s="224">
        <f>Q1137*H1137</f>
        <v>0</v>
      </c>
      <c r="S1137" s="224">
        <v>0</v>
      </c>
      <c r="T1137" s="225">
        <f>S1137*H1137</f>
        <v>0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26" t="s">
        <v>289</v>
      </c>
      <c r="AT1137" s="226" t="s">
        <v>174</v>
      </c>
      <c r="AU1137" s="226" t="s">
        <v>84</v>
      </c>
      <c r="AY1137" s="19" t="s">
        <v>171</v>
      </c>
      <c r="BE1137" s="227">
        <f>IF(N1137="základní",J1137,0)</f>
        <v>0</v>
      </c>
      <c r="BF1137" s="227">
        <f>IF(N1137="snížená",J1137,0)</f>
        <v>0</v>
      </c>
      <c r="BG1137" s="227">
        <f>IF(N1137="zákl. přenesená",J1137,0)</f>
        <v>0</v>
      </c>
      <c r="BH1137" s="227">
        <f>IF(N1137="sníž. přenesená",J1137,0)</f>
        <v>0</v>
      </c>
      <c r="BI1137" s="227">
        <f>IF(N1137="nulová",J1137,0)</f>
        <v>0</v>
      </c>
      <c r="BJ1137" s="19" t="s">
        <v>82</v>
      </c>
      <c r="BK1137" s="227">
        <f>ROUND(I1137*H1137,2)</f>
        <v>0</v>
      </c>
      <c r="BL1137" s="19" t="s">
        <v>289</v>
      </c>
      <c r="BM1137" s="226" t="s">
        <v>1621</v>
      </c>
    </row>
    <row r="1138" s="2" customFormat="1">
      <c r="A1138" s="40"/>
      <c r="B1138" s="41"/>
      <c r="C1138" s="42"/>
      <c r="D1138" s="228" t="s">
        <v>180</v>
      </c>
      <c r="E1138" s="42"/>
      <c r="F1138" s="229" t="s">
        <v>1622</v>
      </c>
      <c r="G1138" s="42"/>
      <c r="H1138" s="42"/>
      <c r="I1138" s="230"/>
      <c r="J1138" s="42"/>
      <c r="K1138" s="42"/>
      <c r="L1138" s="46"/>
      <c r="M1138" s="231"/>
      <c r="N1138" s="232"/>
      <c r="O1138" s="86"/>
      <c r="P1138" s="86"/>
      <c r="Q1138" s="86"/>
      <c r="R1138" s="86"/>
      <c r="S1138" s="86"/>
      <c r="T1138" s="87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T1138" s="19" t="s">
        <v>180</v>
      </c>
      <c r="AU1138" s="19" t="s">
        <v>84</v>
      </c>
    </row>
    <row r="1139" s="2" customFormat="1">
      <c r="A1139" s="40"/>
      <c r="B1139" s="41"/>
      <c r="C1139" s="42"/>
      <c r="D1139" s="265" t="s">
        <v>218</v>
      </c>
      <c r="E1139" s="42"/>
      <c r="F1139" s="266" t="s">
        <v>1623</v>
      </c>
      <c r="G1139" s="42"/>
      <c r="H1139" s="42"/>
      <c r="I1139" s="230"/>
      <c r="J1139" s="42"/>
      <c r="K1139" s="42"/>
      <c r="L1139" s="46"/>
      <c r="M1139" s="231"/>
      <c r="N1139" s="232"/>
      <c r="O1139" s="86"/>
      <c r="P1139" s="86"/>
      <c r="Q1139" s="86"/>
      <c r="R1139" s="86"/>
      <c r="S1139" s="86"/>
      <c r="T1139" s="87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T1139" s="19" t="s">
        <v>218</v>
      </c>
      <c r="AU1139" s="19" t="s">
        <v>84</v>
      </c>
    </row>
    <row r="1140" s="12" customFormat="1" ht="22.8" customHeight="1">
      <c r="A1140" s="12"/>
      <c r="B1140" s="199"/>
      <c r="C1140" s="200"/>
      <c r="D1140" s="201" t="s">
        <v>73</v>
      </c>
      <c r="E1140" s="213" t="s">
        <v>1624</v>
      </c>
      <c r="F1140" s="213" t="s">
        <v>1625</v>
      </c>
      <c r="G1140" s="200"/>
      <c r="H1140" s="200"/>
      <c r="I1140" s="203"/>
      <c r="J1140" s="214">
        <f>BK1140</f>
        <v>0</v>
      </c>
      <c r="K1140" s="200"/>
      <c r="L1140" s="205"/>
      <c r="M1140" s="206"/>
      <c r="N1140" s="207"/>
      <c r="O1140" s="207"/>
      <c r="P1140" s="208">
        <f>SUM(P1141:P1146)</f>
        <v>0</v>
      </c>
      <c r="Q1140" s="207"/>
      <c r="R1140" s="208">
        <f>SUM(R1141:R1146)</f>
        <v>0.0047000000000000002</v>
      </c>
      <c r="S1140" s="207"/>
      <c r="T1140" s="209">
        <f>SUM(T1141:T1146)</f>
        <v>0</v>
      </c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R1140" s="210" t="s">
        <v>84</v>
      </c>
      <c r="AT1140" s="211" t="s">
        <v>73</v>
      </c>
      <c r="AU1140" s="211" t="s">
        <v>82</v>
      </c>
      <c r="AY1140" s="210" t="s">
        <v>171</v>
      </c>
      <c r="BK1140" s="212">
        <f>SUM(BK1141:BK1146)</f>
        <v>0</v>
      </c>
    </row>
    <row r="1141" s="2" customFormat="1" ht="16.5" customHeight="1">
      <c r="A1141" s="40"/>
      <c r="B1141" s="41"/>
      <c r="C1141" s="215" t="s">
        <v>1626</v>
      </c>
      <c r="D1141" s="215" t="s">
        <v>174</v>
      </c>
      <c r="E1141" s="216" t="s">
        <v>1627</v>
      </c>
      <c r="F1141" s="217" t="s">
        <v>1628</v>
      </c>
      <c r="G1141" s="218" t="s">
        <v>971</v>
      </c>
      <c r="H1141" s="219">
        <v>2</v>
      </c>
      <c r="I1141" s="220"/>
      <c r="J1141" s="221">
        <f>ROUND(I1141*H1141,2)</f>
        <v>0</v>
      </c>
      <c r="K1141" s="217" t="s">
        <v>215</v>
      </c>
      <c r="L1141" s="46"/>
      <c r="M1141" s="222" t="s">
        <v>19</v>
      </c>
      <c r="N1141" s="223" t="s">
        <v>45</v>
      </c>
      <c r="O1141" s="86"/>
      <c r="P1141" s="224">
        <f>O1141*H1141</f>
        <v>0</v>
      </c>
      <c r="Q1141" s="224">
        <v>0.0015</v>
      </c>
      <c r="R1141" s="224">
        <f>Q1141*H1141</f>
        <v>0.0030000000000000001</v>
      </c>
      <c r="S1141" s="224">
        <v>0</v>
      </c>
      <c r="T1141" s="225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26" t="s">
        <v>289</v>
      </c>
      <c r="AT1141" s="226" t="s">
        <v>174</v>
      </c>
      <c r="AU1141" s="226" t="s">
        <v>84</v>
      </c>
      <c r="AY1141" s="19" t="s">
        <v>171</v>
      </c>
      <c r="BE1141" s="227">
        <f>IF(N1141="základní",J1141,0)</f>
        <v>0</v>
      </c>
      <c r="BF1141" s="227">
        <f>IF(N1141="snížená",J1141,0)</f>
        <v>0</v>
      </c>
      <c r="BG1141" s="227">
        <f>IF(N1141="zákl. přenesená",J1141,0)</f>
        <v>0</v>
      </c>
      <c r="BH1141" s="227">
        <f>IF(N1141="sníž. přenesená",J1141,0)</f>
        <v>0</v>
      </c>
      <c r="BI1141" s="227">
        <f>IF(N1141="nulová",J1141,0)</f>
        <v>0</v>
      </c>
      <c r="BJ1141" s="19" t="s">
        <v>82</v>
      </c>
      <c r="BK1141" s="227">
        <f>ROUND(I1141*H1141,2)</f>
        <v>0</v>
      </c>
      <c r="BL1141" s="19" t="s">
        <v>289</v>
      </c>
      <c r="BM1141" s="226" t="s">
        <v>1629</v>
      </c>
    </row>
    <row r="1142" s="2" customFormat="1">
      <c r="A1142" s="40"/>
      <c r="B1142" s="41"/>
      <c r="C1142" s="42"/>
      <c r="D1142" s="228" t="s">
        <v>180</v>
      </c>
      <c r="E1142" s="42"/>
      <c r="F1142" s="229" t="s">
        <v>1630</v>
      </c>
      <c r="G1142" s="42"/>
      <c r="H1142" s="42"/>
      <c r="I1142" s="230"/>
      <c r="J1142" s="42"/>
      <c r="K1142" s="42"/>
      <c r="L1142" s="46"/>
      <c r="M1142" s="231"/>
      <c r="N1142" s="232"/>
      <c r="O1142" s="86"/>
      <c r="P1142" s="86"/>
      <c r="Q1142" s="86"/>
      <c r="R1142" s="86"/>
      <c r="S1142" s="86"/>
      <c r="T1142" s="87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T1142" s="19" t="s">
        <v>180</v>
      </c>
      <c r="AU1142" s="19" t="s">
        <v>84</v>
      </c>
    </row>
    <row r="1143" s="2" customFormat="1">
      <c r="A1143" s="40"/>
      <c r="B1143" s="41"/>
      <c r="C1143" s="42"/>
      <c r="D1143" s="265" t="s">
        <v>218</v>
      </c>
      <c r="E1143" s="42"/>
      <c r="F1143" s="266" t="s">
        <v>1631</v>
      </c>
      <c r="G1143" s="42"/>
      <c r="H1143" s="42"/>
      <c r="I1143" s="230"/>
      <c r="J1143" s="42"/>
      <c r="K1143" s="42"/>
      <c r="L1143" s="46"/>
      <c r="M1143" s="231"/>
      <c r="N1143" s="232"/>
      <c r="O1143" s="86"/>
      <c r="P1143" s="86"/>
      <c r="Q1143" s="86"/>
      <c r="R1143" s="86"/>
      <c r="S1143" s="86"/>
      <c r="T1143" s="87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T1143" s="19" t="s">
        <v>218</v>
      </c>
      <c r="AU1143" s="19" t="s">
        <v>84</v>
      </c>
    </row>
    <row r="1144" s="2" customFormat="1" ht="16.5" customHeight="1">
      <c r="A1144" s="40"/>
      <c r="B1144" s="41"/>
      <c r="C1144" s="215" t="s">
        <v>1632</v>
      </c>
      <c r="D1144" s="215" t="s">
        <v>174</v>
      </c>
      <c r="E1144" s="216" t="s">
        <v>1633</v>
      </c>
      <c r="F1144" s="217" t="s">
        <v>1634</v>
      </c>
      <c r="G1144" s="218" t="s">
        <v>971</v>
      </c>
      <c r="H1144" s="219">
        <v>2</v>
      </c>
      <c r="I1144" s="220"/>
      <c r="J1144" s="221">
        <f>ROUND(I1144*H1144,2)</f>
        <v>0</v>
      </c>
      <c r="K1144" s="217" t="s">
        <v>215</v>
      </c>
      <c r="L1144" s="46"/>
      <c r="M1144" s="222" t="s">
        <v>19</v>
      </c>
      <c r="N1144" s="223" t="s">
        <v>45</v>
      </c>
      <c r="O1144" s="86"/>
      <c r="P1144" s="224">
        <f>O1144*H1144</f>
        <v>0</v>
      </c>
      <c r="Q1144" s="224">
        <v>0.00084999999999999995</v>
      </c>
      <c r="R1144" s="224">
        <f>Q1144*H1144</f>
        <v>0.0016999999999999999</v>
      </c>
      <c r="S1144" s="224">
        <v>0</v>
      </c>
      <c r="T1144" s="225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26" t="s">
        <v>289</v>
      </c>
      <c r="AT1144" s="226" t="s">
        <v>174</v>
      </c>
      <c r="AU1144" s="226" t="s">
        <v>84</v>
      </c>
      <c r="AY1144" s="19" t="s">
        <v>171</v>
      </c>
      <c r="BE1144" s="227">
        <f>IF(N1144="základní",J1144,0)</f>
        <v>0</v>
      </c>
      <c r="BF1144" s="227">
        <f>IF(N1144="snížená",J1144,0)</f>
        <v>0</v>
      </c>
      <c r="BG1144" s="227">
        <f>IF(N1144="zákl. přenesená",J1144,0)</f>
        <v>0</v>
      </c>
      <c r="BH1144" s="227">
        <f>IF(N1144="sníž. přenesená",J1144,0)</f>
        <v>0</v>
      </c>
      <c r="BI1144" s="227">
        <f>IF(N1144="nulová",J1144,0)</f>
        <v>0</v>
      </c>
      <c r="BJ1144" s="19" t="s">
        <v>82</v>
      </c>
      <c r="BK1144" s="227">
        <f>ROUND(I1144*H1144,2)</f>
        <v>0</v>
      </c>
      <c r="BL1144" s="19" t="s">
        <v>289</v>
      </c>
      <c r="BM1144" s="226" t="s">
        <v>1635</v>
      </c>
    </row>
    <row r="1145" s="2" customFormat="1">
      <c r="A1145" s="40"/>
      <c r="B1145" s="41"/>
      <c r="C1145" s="42"/>
      <c r="D1145" s="228" t="s">
        <v>180</v>
      </c>
      <c r="E1145" s="42"/>
      <c r="F1145" s="229" t="s">
        <v>1636</v>
      </c>
      <c r="G1145" s="42"/>
      <c r="H1145" s="42"/>
      <c r="I1145" s="230"/>
      <c r="J1145" s="42"/>
      <c r="K1145" s="42"/>
      <c r="L1145" s="46"/>
      <c r="M1145" s="231"/>
      <c r="N1145" s="232"/>
      <c r="O1145" s="86"/>
      <c r="P1145" s="86"/>
      <c r="Q1145" s="86"/>
      <c r="R1145" s="86"/>
      <c r="S1145" s="86"/>
      <c r="T1145" s="87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T1145" s="19" t="s">
        <v>180</v>
      </c>
      <c r="AU1145" s="19" t="s">
        <v>84</v>
      </c>
    </row>
    <row r="1146" s="2" customFormat="1">
      <c r="A1146" s="40"/>
      <c r="B1146" s="41"/>
      <c r="C1146" s="42"/>
      <c r="D1146" s="265" t="s">
        <v>218</v>
      </c>
      <c r="E1146" s="42"/>
      <c r="F1146" s="266" t="s">
        <v>1637</v>
      </c>
      <c r="G1146" s="42"/>
      <c r="H1146" s="42"/>
      <c r="I1146" s="230"/>
      <c r="J1146" s="42"/>
      <c r="K1146" s="42"/>
      <c r="L1146" s="46"/>
      <c r="M1146" s="231"/>
      <c r="N1146" s="232"/>
      <c r="O1146" s="86"/>
      <c r="P1146" s="86"/>
      <c r="Q1146" s="86"/>
      <c r="R1146" s="86"/>
      <c r="S1146" s="86"/>
      <c r="T1146" s="87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T1146" s="19" t="s">
        <v>218</v>
      </c>
      <c r="AU1146" s="19" t="s">
        <v>84</v>
      </c>
    </row>
    <row r="1147" s="12" customFormat="1" ht="22.8" customHeight="1">
      <c r="A1147" s="12"/>
      <c r="B1147" s="199"/>
      <c r="C1147" s="200"/>
      <c r="D1147" s="201" t="s">
        <v>73</v>
      </c>
      <c r="E1147" s="213" t="s">
        <v>364</v>
      </c>
      <c r="F1147" s="213" t="s">
        <v>365</v>
      </c>
      <c r="G1147" s="200"/>
      <c r="H1147" s="200"/>
      <c r="I1147" s="203"/>
      <c r="J1147" s="214">
        <f>BK1147</f>
        <v>0</v>
      </c>
      <c r="K1147" s="200"/>
      <c r="L1147" s="205"/>
      <c r="M1147" s="206"/>
      <c r="N1147" s="207"/>
      <c r="O1147" s="207"/>
      <c r="P1147" s="208">
        <f>SUM(P1148:P1212)</f>
        <v>0</v>
      </c>
      <c r="Q1147" s="207"/>
      <c r="R1147" s="208">
        <f>SUM(R1148:R1212)</f>
        <v>2.1931007899999999</v>
      </c>
      <c r="S1147" s="207"/>
      <c r="T1147" s="209">
        <f>SUM(T1148:T1212)</f>
        <v>0</v>
      </c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R1147" s="210" t="s">
        <v>84</v>
      </c>
      <c r="AT1147" s="211" t="s">
        <v>73</v>
      </c>
      <c r="AU1147" s="211" t="s">
        <v>82</v>
      </c>
      <c r="AY1147" s="210" t="s">
        <v>171</v>
      </c>
      <c r="BK1147" s="212">
        <f>SUM(BK1148:BK1212)</f>
        <v>0</v>
      </c>
    </row>
    <row r="1148" s="2" customFormat="1" ht="16.5" customHeight="1">
      <c r="A1148" s="40"/>
      <c r="B1148" s="41"/>
      <c r="C1148" s="215" t="s">
        <v>1638</v>
      </c>
      <c r="D1148" s="215" t="s">
        <v>174</v>
      </c>
      <c r="E1148" s="216" t="s">
        <v>1639</v>
      </c>
      <c r="F1148" s="217" t="s">
        <v>1640</v>
      </c>
      <c r="G1148" s="218" t="s">
        <v>214</v>
      </c>
      <c r="H1148" s="219">
        <v>2</v>
      </c>
      <c r="I1148" s="220"/>
      <c r="J1148" s="221">
        <f>ROUND(I1148*H1148,2)</f>
        <v>0</v>
      </c>
      <c r="K1148" s="217" t="s">
        <v>215</v>
      </c>
      <c r="L1148" s="46"/>
      <c r="M1148" s="222" t="s">
        <v>19</v>
      </c>
      <c r="N1148" s="223" t="s">
        <v>45</v>
      </c>
      <c r="O1148" s="86"/>
      <c r="P1148" s="224">
        <f>O1148*H1148</f>
        <v>0</v>
      </c>
      <c r="Q1148" s="224">
        <v>0.00108</v>
      </c>
      <c r="R1148" s="224">
        <f>Q1148*H1148</f>
        <v>0.00216</v>
      </c>
      <c r="S1148" s="224">
        <v>0</v>
      </c>
      <c r="T1148" s="225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26" t="s">
        <v>289</v>
      </c>
      <c r="AT1148" s="226" t="s">
        <v>174</v>
      </c>
      <c r="AU1148" s="226" t="s">
        <v>84</v>
      </c>
      <c r="AY1148" s="19" t="s">
        <v>171</v>
      </c>
      <c r="BE1148" s="227">
        <f>IF(N1148="základní",J1148,0)</f>
        <v>0</v>
      </c>
      <c r="BF1148" s="227">
        <f>IF(N1148="snížená",J1148,0)</f>
        <v>0</v>
      </c>
      <c r="BG1148" s="227">
        <f>IF(N1148="zákl. přenesená",J1148,0)</f>
        <v>0</v>
      </c>
      <c r="BH1148" s="227">
        <f>IF(N1148="sníž. přenesená",J1148,0)</f>
        <v>0</v>
      </c>
      <c r="BI1148" s="227">
        <f>IF(N1148="nulová",J1148,0)</f>
        <v>0</v>
      </c>
      <c r="BJ1148" s="19" t="s">
        <v>82</v>
      </c>
      <c r="BK1148" s="227">
        <f>ROUND(I1148*H1148,2)</f>
        <v>0</v>
      </c>
      <c r="BL1148" s="19" t="s">
        <v>289</v>
      </c>
      <c r="BM1148" s="226" t="s">
        <v>1641</v>
      </c>
    </row>
    <row r="1149" s="2" customFormat="1">
      <c r="A1149" s="40"/>
      <c r="B1149" s="41"/>
      <c r="C1149" s="42"/>
      <c r="D1149" s="228" t="s">
        <v>180</v>
      </c>
      <c r="E1149" s="42"/>
      <c r="F1149" s="229" t="s">
        <v>1642</v>
      </c>
      <c r="G1149" s="42"/>
      <c r="H1149" s="42"/>
      <c r="I1149" s="230"/>
      <c r="J1149" s="42"/>
      <c r="K1149" s="42"/>
      <c r="L1149" s="46"/>
      <c r="M1149" s="231"/>
      <c r="N1149" s="232"/>
      <c r="O1149" s="86"/>
      <c r="P1149" s="86"/>
      <c r="Q1149" s="86"/>
      <c r="R1149" s="86"/>
      <c r="S1149" s="86"/>
      <c r="T1149" s="87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T1149" s="19" t="s">
        <v>180</v>
      </c>
      <c r="AU1149" s="19" t="s">
        <v>84</v>
      </c>
    </row>
    <row r="1150" s="2" customFormat="1">
      <c r="A1150" s="40"/>
      <c r="B1150" s="41"/>
      <c r="C1150" s="42"/>
      <c r="D1150" s="265" t="s">
        <v>218</v>
      </c>
      <c r="E1150" s="42"/>
      <c r="F1150" s="266" t="s">
        <v>1643</v>
      </c>
      <c r="G1150" s="42"/>
      <c r="H1150" s="42"/>
      <c r="I1150" s="230"/>
      <c r="J1150" s="42"/>
      <c r="K1150" s="42"/>
      <c r="L1150" s="46"/>
      <c r="M1150" s="231"/>
      <c r="N1150" s="232"/>
      <c r="O1150" s="86"/>
      <c r="P1150" s="86"/>
      <c r="Q1150" s="86"/>
      <c r="R1150" s="86"/>
      <c r="S1150" s="86"/>
      <c r="T1150" s="87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T1150" s="19" t="s">
        <v>218</v>
      </c>
      <c r="AU1150" s="19" t="s">
        <v>84</v>
      </c>
    </row>
    <row r="1151" s="2" customFormat="1" ht="16.5" customHeight="1">
      <c r="A1151" s="40"/>
      <c r="B1151" s="41"/>
      <c r="C1151" s="215" t="s">
        <v>1644</v>
      </c>
      <c r="D1151" s="215" t="s">
        <v>174</v>
      </c>
      <c r="E1151" s="216" t="s">
        <v>1645</v>
      </c>
      <c r="F1151" s="217" t="s">
        <v>1646</v>
      </c>
      <c r="G1151" s="218" t="s">
        <v>292</v>
      </c>
      <c r="H1151" s="219">
        <v>101.95</v>
      </c>
      <c r="I1151" s="220"/>
      <c r="J1151" s="221">
        <f>ROUND(I1151*H1151,2)</f>
        <v>0</v>
      </c>
      <c r="K1151" s="217" t="s">
        <v>215</v>
      </c>
      <c r="L1151" s="46"/>
      <c r="M1151" s="222" t="s">
        <v>19</v>
      </c>
      <c r="N1151" s="223" t="s">
        <v>45</v>
      </c>
      <c r="O1151" s="86"/>
      <c r="P1151" s="224">
        <f>O1151*H1151</f>
        <v>0</v>
      </c>
      <c r="Q1151" s="224">
        <v>0</v>
      </c>
      <c r="R1151" s="224">
        <f>Q1151*H1151</f>
        <v>0</v>
      </c>
      <c r="S1151" s="224">
        <v>0</v>
      </c>
      <c r="T1151" s="225">
        <f>S1151*H1151</f>
        <v>0</v>
      </c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R1151" s="226" t="s">
        <v>289</v>
      </c>
      <c r="AT1151" s="226" t="s">
        <v>174</v>
      </c>
      <c r="AU1151" s="226" t="s">
        <v>84</v>
      </c>
      <c r="AY1151" s="19" t="s">
        <v>171</v>
      </c>
      <c r="BE1151" s="227">
        <f>IF(N1151="základní",J1151,0)</f>
        <v>0</v>
      </c>
      <c r="BF1151" s="227">
        <f>IF(N1151="snížená",J1151,0)</f>
        <v>0</v>
      </c>
      <c r="BG1151" s="227">
        <f>IF(N1151="zákl. přenesená",J1151,0)</f>
        <v>0</v>
      </c>
      <c r="BH1151" s="227">
        <f>IF(N1151="sníž. přenesená",J1151,0)</f>
        <v>0</v>
      </c>
      <c r="BI1151" s="227">
        <f>IF(N1151="nulová",J1151,0)</f>
        <v>0</v>
      </c>
      <c r="BJ1151" s="19" t="s">
        <v>82</v>
      </c>
      <c r="BK1151" s="227">
        <f>ROUND(I1151*H1151,2)</f>
        <v>0</v>
      </c>
      <c r="BL1151" s="19" t="s">
        <v>289</v>
      </c>
      <c r="BM1151" s="226" t="s">
        <v>1647</v>
      </c>
    </row>
    <row r="1152" s="2" customFormat="1">
      <c r="A1152" s="40"/>
      <c r="B1152" s="41"/>
      <c r="C1152" s="42"/>
      <c r="D1152" s="228" t="s">
        <v>180</v>
      </c>
      <c r="E1152" s="42"/>
      <c r="F1152" s="229" t="s">
        <v>1648</v>
      </c>
      <c r="G1152" s="42"/>
      <c r="H1152" s="42"/>
      <c r="I1152" s="230"/>
      <c r="J1152" s="42"/>
      <c r="K1152" s="42"/>
      <c r="L1152" s="46"/>
      <c r="M1152" s="231"/>
      <c r="N1152" s="232"/>
      <c r="O1152" s="86"/>
      <c r="P1152" s="86"/>
      <c r="Q1152" s="86"/>
      <c r="R1152" s="86"/>
      <c r="S1152" s="86"/>
      <c r="T1152" s="87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T1152" s="19" t="s">
        <v>180</v>
      </c>
      <c r="AU1152" s="19" t="s">
        <v>84</v>
      </c>
    </row>
    <row r="1153" s="2" customFormat="1">
      <c r="A1153" s="40"/>
      <c r="B1153" s="41"/>
      <c r="C1153" s="42"/>
      <c r="D1153" s="265" t="s">
        <v>218</v>
      </c>
      <c r="E1153" s="42"/>
      <c r="F1153" s="266" t="s">
        <v>1649</v>
      </c>
      <c r="G1153" s="42"/>
      <c r="H1153" s="42"/>
      <c r="I1153" s="230"/>
      <c r="J1153" s="42"/>
      <c r="K1153" s="42"/>
      <c r="L1153" s="46"/>
      <c r="M1153" s="231"/>
      <c r="N1153" s="232"/>
      <c r="O1153" s="86"/>
      <c r="P1153" s="86"/>
      <c r="Q1153" s="86"/>
      <c r="R1153" s="86"/>
      <c r="S1153" s="86"/>
      <c r="T1153" s="87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T1153" s="19" t="s">
        <v>218</v>
      </c>
      <c r="AU1153" s="19" t="s">
        <v>84</v>
      </c>
    </row>
    <row r="1154" s="13" customFormat="1">
      <c r="A1154" s="13"/>
      <c r="B1154" s="233"/>
      <c r="C1154" s="234"/>
      <c r="D1154" s="228" t="s">
        <v>181</v>
      </c>
      <c r="E1154" s="235" t="s">
        <v>19</v>
      </c>
      <c r="F1154" s="236" t="s">
        <v>1650</v>
      </c>
      <c r="G1154" s="234"/>
      <c r="H1154" s="235" t="s">
        <v>19</v>
      </c>
      <c r="I1154" s="237"/>
      <c r="J1154" s="234"/>
      <c r="K1154" s="234"/>
      <c r="L1154" s="238"/>
      <c r="M1154" s="239"/>
      <c r="N1154" s="240"/>
      <c r="O1154" s="240"/>
      <c r="P1154" s="240"/>
      <c r="Q1154" s="240"/>
      <c r="R1154" s="240"/>
      <c r="S1154" s="240"/>
      <c r="T1154" s="241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2" t="s">
        <v>181</v>
      </c>
      <c r="AU1154" s="242" t="s">
        <v>84</v>
      </c>
      <c r="AV1154" s="13" t="s">
        <v>82</v>
      </c>
      <c r="AW1154" s="13" t="s">
        <v>35</v>
      </c>
      <c r="AX1154" s="13" t="s">
        <v>74</v>
      </c>
      <c r="AY1154" s="242" t="s">
        <v>171</v>
      </c>
    </row>
    <row r="1155" s="14" customFormat="1">
      <c r="A1155" s="14"/>
      <c r="B1155" s="243"/>
      <c r="C1155" s="244"/>
      <c r="D1155" s="228" t="s">
        <v>181</v>
      </c>
      <c r="E1155" s="245" t="s">
        <v>19</v>
      </c>
      <c r="F1155" s="246" t="s">
        <v>1651</v>
      </c>
      <c r="G1155" s="244"/>
      <c r="H1155" s="247">
        <v>63</v>
      </c>
      <c r="I1155" s="248"/>
      <c r="J1155" s="244"/>
      <c r="K1155" s="244"/>
      <c r="L1155" s="249"/>
      <c r="M1155" s="250"/>
      <c r="N1155" s="251"/>
      <c r="O1155" s="251"/>
      <c r="P1155" s="251"/>
      <c r="Q1155" s="251"/>
      <c r="R1155" s="251"/>
      <c r="S1155" s="251"/>
      <c r="T1155" s="252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3" t="s">
        <v>181</v>
      </c>
      <c r="AU1155" s="253" t="s">
        <v>84</v>
      </c>
      <c r="AV1155" s="14" t="s">
        <v>84</v>
      </c>
      <c r="AW1155" s="14" t="s">
        <v>35</v>
      </c>
      <c r="AX1155" s="14" t="s">
        <v>74</v>
      </c>
      <c r="AY1155" s="253" t="s">
        <v>171</v>
      </c>
    </row>
    <row r="1156" s="14" customFormat="1">
      <c r="A1156" s="14"/>
      <c r="B1156" s="243"/>
      <c r="C1156" s="244"/>
      <c r="D1156" s="228" t="s">
        <v>181</v>
      </c>
      <c r="E1156" s="245" t="s">
        <v>19</v>
      </c>
      <c r="F1156" s="246" t="s">
        <v>1652</v>
      </c>
      <c r="G1156" s="244"/>
      <c r="H1156" s="247">
        <v>3.2000000000000002</v>
      </c>
      <c r="I1156" s="248"/>
      <c r="J1156" s="244"/>
      <c r="K1156" s="244"/>
      <c r="L1156" s="249"/>
      <c r="M1156" s="250"/>
      <c r="N1156" s="251"/>
      <c r="O1156" s="251"/>
      <c r="P1156" s="251"/>
      <c r="Q1156" s="251"/>
      <c r="R1156" s="251"/>
      <c r="S1156" s="251"/>
      <c r="T1156" s="252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3" t="s">
        <v>181</v>
      </c>
      <c r="AU1156" s="253" t="s">
        <v>84</v>
      </c>
      <c r="AV1156" s="14" t="s">
        <v>84</v>
      </c>
      <c r="AW1156" s="14" t="s">
        <v>35</v>
      </c>
      <c r="AX1156" s="14" t="s">
        <v>74</v>
      </c>
      <c r="AY1156" s="253" t="s">
        <v>171</v>
      </c>
    </row>
    <row r="1157" s="14" customFormat="1">
      <c r="A1157" s="14"/>
      <c r="B1157" s="243"/>
      <c r="C1157" s="244"/>
      <c r="D1157" s="228" t="s">
        <v>181</v>
      </c>
      <c r="E1157" s="245" t="s">
        <v>19</v>
      </c>
      <c r="F1157" s="246" t="s">
        <v>1653</v>
      </c>
      <c r="G1157" s="244"/>
      <c r="H1157" s="247">
        <v>8</v>
      </c>
      <c r="I1157" s="248"/>
      <c r="J1157" s="244"/>
      <c r="K1157" s="244"/>
      <c r="L1157" s="249"/>
      <c r="M1157" s="250"/>
      <c r="N1157" s="251"/>
      <c r="O1157" s="251"/>
      <c r="P1157" s="251"/>
      <c r="Q1157" s="251"/>
      <c r="R1157" s="251"/>
      <c r="S1157" s="251"/>
      <c r="T1157" s="252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3" t="s">
        <v>181</v>
      </c>
      <c r="AU1157" s="253" t="s">
        <v>84</v>
      </c>
      <c r="AV1157" s="14" t="s">
        <v>84</v>
      </c>
      <c r="AW1157" s="14" t="s">
        <v>35</v>
      </c>
      <c r="AX1157" s="14" t="s">
        <v>74</v>
      </c>
      <c r="AY1157" s="253" t="s">
        <v>171</v>
      </c>
    </row>
    <row r="1158" s="14" customFormat="1">
      <c r="A1158" s="14"/>
      <c r="B1158" s="243"/>
      <c r="C1158" s="244"/>
      <c r="D1158" s="228" t="s">
        <v>181</v>
      </c>
      <c r="E1158" s="245" t="s">
        <v>19</v>
      </c>
      <c r="F1158" s="246" t="s">
        <v>1654</v>
      </c>
      <c r="G1158" s="244"/>
      <c r="H1158" s="247">
        <v>3</v>
      </c>
      <c r="I1158" s="248"/>
      <c r="J1158" s="244"/>
      <c r="K1158" s="244"/>
      <c r="L1158" s="249"/>
      <c r="M1158" s="250"/>
      <c r="N1158" s="251"/>
      <c r="O1158" s="251"/>
      <c r="P1158" s="251"/>
      <c r="Q1158" s="251"/>
      <c r="R1158" s="251"/>
      <c r="S1158" s="251"/>
      <c r="T1158" s="252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3" t="s">
        <v>181</v>
      </c>
      <c r="AU1158" s="253" t="s">
        <v>84</v>
      </c>
      <c r="AV1158" s="14" t="s">
        <v>84</v>
      </c>
      <c r="AW1158" s="14" t="s">
        <v>35</v>
      </c>
      <c r="AX1158" s="14" t="s">
        <v>74</v>
      </c>
      <c r="AY1158" s="253" t="s">
        <v>171</v>
      </c>
    </row>
    <row r="1159" s="13" customFormat="1">
      <c r="A1159" s="13"/>
      <c r="B1159" s="233"/>
      <c r="C1159" s="234"/>
      <c r="D1159" s="228" t="s">
        <v>181</v>
      </c>
      <c r="E1159" s="235" t="s">
        <v>19</v>
      </c>
      <c r="F1159" s="236" t="s">
        <v>1655</v>
      </c>
      <c r="G1159" s="234"/>
      <c r="H1159" s="235" t="s">
        <v>19</v>
      </c>
      <c r="I1159" s="237"/>
      <c r="J1159" s="234"/>
      <c r="K1159" s="234"/>
      <c r="L1159" s="238"/>
      <c r="M1159" s="239"/>
      <c r="N1159" s="240"/>
      <c r="O1159" s="240"/>
      <c r="P1159" s="240"/>
      <c r="Q1159" s="240"/>
      <c r="R1159" s="240"/>
      <c r="S1159" s="240"/>
      <c r="T1159" s="241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2" t="s">
        <v>181</v>
      </c>
      <c r="AU1159" s="242" t="s">
        <v>84</v>
      </c>
      <c r="AV1159" s="13" t="s">
        <v>82</v>
      </c>
      <c r="AW1159" s="13" t="s">
        <v>35</v>
      </c>
      <c r="AX1159" s="13" t="s">
        <v>74</v>
      </c>
      <c r="AY1159" s="242" t="s">
        <v>171</v>
      </c>
    </row>
    <row r="1160" s="14" customFormat="1">
      <c r="A1160" s="14"/>
      <c r="B1160" s="243"/>
      <c r="C1160" s="244"/>
      <c r="D1160" s="228" t="s">
        <v>181</v>
      </c>
      <c r="E1160" s="245" t="s">
        <v>19</v>
      </c>
      <c r="F1160" s="246" t="s">
        <v>1656</v>
      </c>
      <c r="G1160" s="244"/>
      <c r="H1160" s="247">
        <v>6</v>
      </c>
      <c r="I1160" s="248"/>
      <c r="J1160" s="244"/>
      <c r="K1160" s="244"/>
      <c r="L1160" s="249"/>
      <c r="M1160" s="250"/>
      <c r="N1160" s="251"/>
      <c r="O1160" s="251"/>
      <c r="P1160" s="251"/>
      <c r="Q1160" s="251"/>
      <c r="R1160" s="251"/>
      <c r="S1160" s="251"/>
      <c r="T1160" s="252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3" t="s">
        <v>181</v>
      </c>
      <c r="AU1160" s="253" t="s">
        <v>84</v>
      </c>
      <c r="AV1160" s="14" t="s">
        <v>84</v>
      </c>
      <c r="AW1160" s="14" t="s">
        <v>35</v>
      </c>
      <c r="AX1160" s="14" t="s">
        <v>74</v>
      </c>
      <c r="AY1160" s="253" t="s">
        <v>171</v>
      </c>
    </row>
    <row r="1161" s="13" customFormat="1">
      <c r="A1161" s="13"/>
      <c r="B1161" s="233"/>
      <c r="C1161" s="234"/>
      <c r="D1161" s="228" t="s">
        <v>181</v>
      </c>
      <c r="E1161" s="235" t="s">
        <v>19</v>
      </c>
      <c r="F1161" s="236" t="s">
        <v>1657</v>
      </c>
      <c r="G1161" s="234"/>
      <c r="H1161" s="235" t="s">
        <v>19</v>
      </c>
      <c r="I1161" s="237"/>
      <c r="J1161" s="234"/>
      <c r="K1161" s="234"/>
      <c r="L1161" s="238"/>
      <c r="M1161" s="239"/>
      <c r="N1161" s="240"/>
      <c r="O1161" s="240"/>
      <c r="P1161" s="240"/>
      <c r="Q1161" s="240"/>
      <c r="R1161" s="240"/>
      <c r="S1161" s="240"/>
      <c r="T1161" s="241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2" t="s">
        <v>181</v>
      </c>
      <c r="AU1161" s="242" t="s">
        <v>84</v>
      </c>
      <c r="AV1161" s="13" t="s">
        <v>82</v>
      </c>
      <c r="AW1161" s="13" t="s">
        <v>35</v>
      </c>
      <c r="AX1161" s="13" t="s">
        <v>74</v>
      </c>
      <c r="AY1161" s="242" t="s">
        <v>171</v>
      </c>
    </row>
    <row r="1162" s="14" customFormat="1">
      <c r="A1162" s="14"/>
      <c r="B1162" s="243"/>
      <c r="C1162" s="244"/>
      <c r="D1162" s="228" t="s">
        <v>181</v>
      </c>
      <c r="E1162" s="245" t="s">
        <v>19</v>
      </c>
      <c r="F1162" s="246" t="s">
        <v>1658</v>
      </c>
      <c r="G1162" s="244"/>
      <c r="H1162" s="247">
        <v>2.25</v>
      </c>
      <c r="I1162" s="248"/>
      <c r="J1162" s="244"/>
      <c r="K1162" s="244"/>
      <c r="L1162" s="249"/>
      <c r="M1162" s="250"/>
      <c r="N1162" s="251"/>
      <c r="O1162" s="251"/>
      <c r="P1162" s="251"/>
      <c r="Q1162" s="251"/>
      <c r="R1162" s="251"/>
      <c r="S1162" s="251"/>
      <c r="T1162" s="252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3" t="s">
        <v>181</v>
      </c>
      <c r="AU1162" s="253" t="s">
        <v>84</v>
      </c>
      <c r="AV1162" s="14" t="s">
        <v>84</v>
      </c>
      <c r="AW1162" s="14" t="s">
        <v>35</v>
      </c>
      <c r="AX1162" s="14" t="s">
        <v>74</v>
      </c>
      <c r="AY1162" s="253" t="s">
        <v>171</v>
      </c>
    </row>
    <row r="1163" s="14" customFormat="1">
      <c r="A1163" s="14"/>
      <c r="B1163" s="243"/>
      <c r="C1163" s="244"/>
      <c r="D1163" s="228" t="s">
        <v>181</v>
      </c>
      <c r="E1163" s="245" t="s">
        <v>19</v>
      </c>
      <c r="F1163" s="246" t="s">
        <v>1659</v>
      </c>
      <c r="G1163" s="244"/>
      <c r="H1163" s="247">
        <v>6.2999999999999998</v>
      </c>
      <c r="I1163" s="248"/>
      <c r="J1163" s="244"/>
      <c r="K1163" s="244"/>
      <c r="L1163" s="249"/>
      <c r="M1163" s="250"/>
      <c r="N1163" s="251"/>
      <c r="O1163" s="251"/>
      <c r="P1163" s="251"/>
      <c r="Q1163" s="251"/>
      <c r="R1163" s="251"/>
      <c r="S1163" s="251"/>
      <c r="T1163" s="252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3" t="s">
        <v>181</v>
      </c>
      <c r="AU1163" s="253" t="s">
        <v>84</v>
      </c>
      <c r="AV1163" s="14" t="s">
        <v>84</v>
      </c>
      <c r="AW1163" s="14" t="s">
        <v>35</v>
      </c>
      <c r="AX1163" s="14" t="s">
        <v>74</v>
      </c>
      <c r="AY1163" s="253" t="s">
        <v>171</v>
      </c>
    </row>
    <row r="1164" s="13" customFormat="1">
      <c r="A1164" s="13"/>
      <c r="B1164" s="233"/>
      <c r="C1164" s="234"/>
      <c r="D1164" s="228" t="s">
        <v>181</v>
      </c>
      <c r="E1164" s="235" t="s">
        <v>19</v>
      </c>
      <c r="F1164" s="236" t="s">
        <v>1660</v>
      </c>
      <c r="G1164" s="234"/>
      <c r="H1164" s="235" t="s">
        <v>19</v>
      </c>
      <c r="I1164" s="237"/>
      <c r="J1164" s="234"/>
      <c r="K1164" s="234"/>
      <c r="L1164" s="238"/>
      <c r="M1164" s="239"/>
      <c r="N1164" s="240"/>
      <c r="O1164" s="240"/>
      <c r="P1164" s="240"/>
      <c r="Q1164" s="240"/>
      <c r="R1164" s="240"/>
      <c r="S1164" s="240"/>
      <c r="T1164" s="241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2" t="s">
        <v>181</v>
      </c>
      <c r="AU1164" s="242" t="s">
        <v>84</v>
      </c>
      <c r="AV1164" s="13" t="s">
        <v>82</v>
      </c>
      <c r="AW1164" s="13" t="s">
        <v>35</v>
      </c>
      <c r="AX1164" s="13" t="s">
        <v>74</v>
      </c>
      <c r="AY1164" s="242" t="s">
        <v>171</v>
      </c>
    </row>
    <row r="1165" s="14" customFormat="1">
      <c r="A1165" s="14"/>
      <c r="B1165" s="243"/>
      <c r="C1165" s="244"/>
      <c r="D1165" s="228" t="s">
        <v>181</v>
      </c>
      <c r="E1165" s="245" t="s">
        <v>19</v>
      </c>
      <c r="F1165" s="246" t="s">
        <v>1661</v>
      </c>
      <c r="G1165" s="244"/>
      <c r="H1165" s="247">
        <v>2.3999999999999999</v>
      </c>
      <c r="I1165" s="248"/>
      <c r="J1165" s="244"/>
      <c r="K1165" s="244"/>
      <c r="L1165" s="249"/>
      <c r="M1165" s="250"/>
      <c r="N1165" s="251"/>
      <c r="O1165" s="251"/>
      <c r="P1165" s="251"/>
      <c r="Q1165" s="251"/>
      <c r="R1165" s="251"/>
      <c r="S1165" s="251"/>
      <c r="T1165" s="252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3" t="s">
        <v>181</v>
      </c>
      <c r="AU1165" s="253" t="s">
        <v>84</v>
      </c>
      <c r="AV1165" s="14" t="s">
        <v>84</v>
      </c>
      <c r="AW1165" s="14" t="s">
        <v>35</v>
      </c>
      <c r="AX1165" s="14" t="s">
        <v>74</v>
      </c>
      <c r="AY1165" s="253" t="s">
        <v>171</v>
      </c>
    </row>
    <row r="1166" s="14" customFormat="1">
      <c r="A1166" s="14"/>
      <c r="B1166" s="243"/>
      <c r="C1166" s="244"/>
      <c r="D1166" s="228" t="s">
        <v>181</v>
      </c>
      <c r="E1166" s="245" t="s">
        <v>19</v>
      </c>
      <c r="F1166" s="246" t="s">
        <v>1662</v>
      </c>
      <c r="G1166" s="244"/>
      <c r="H1166" s="247">
        <v>2</v>
      </c>
      <c r="I1166" s="248"/>
      <c r="J1166" s="244"/>
      <c r="K1166" s="244"/>
      <c r="L1166" s="249"/>
      <c r="M1166" s="250"/>
      <c r="N1166" s="251"/>
      <c r="O1166" s="251"/>
      <c r="P1166" s="251"/>
      <c r="Q1166" s="251"/>
      <c r="R1166" s="251"/>
      <c r="S1166" s="251"/>
      <c r="T1166" s="252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3" t="s">
        <v>181</v>
      </c>
      <c r="AU1166" s="253" t="s">
        <v>84</v>
      </c>
      <c r="AV1166" s="14" t="s">
        <v>84</v>
      </c>
      <c r="AW1166" s="14" t="s">
        <v>35</v>
      </c>
      <c r="AX1166" s="14" t="s">
        <v>74</v>
      </c>
      <c r="AY1166" s="253" t="s">
        <v>171</v>
      </c>
    </row>
    <row r="1167" s="13" customFormat="1">
      <c r="A1167" s="13"/>
      <c r="B1167" s="233"/>
      <c r="C1167" s="234"/>
      <c r="D1167" s="228" t="s">
        <v>181</v>
      </c>
      <c r="E1167" s="235" t="s">
        <v>19</v>
      </c>
      <c r="F1167" s="236" t="s">
        <v>1663</v>
      </c>
      <c r="G1167" s="234"/>
      <c r="H1167" s="235" t="s">
        <v>19</v>
      </c>
      <c r="I1167" s="237"/>
      <c r="J1167" s="234"/>
      <c r="K1167" s="234"/>
      <c r="L1167" s="238"/>
      <c r="M1167" s="239"/>
      <c r="N1167" s="240"/>
      <c r="O1167" s="240"/>
      <c r="P1167" s="240"/>
      <c r="Q1167" s="240"/>
      <c r="R1167" s="240"/>
      <c r="S1167" s="240"/>
      <c r="T1167" s="241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2" t="s">
        <v>181</v>
      </c>
      <c r="AU1167" s="242" t="s">
        <v>84</v>
      </c>
      <c r="AV1167" s="13" t="s">
        <v>82</v>
      </c>
      <c r="AW1167" s="13" t="s">
        <v>35</v>
      </c>
      <c r="AX1167" s="13" t="s">
        <v>74</v>
      </c>
      <c r="AY1167" s="242" t="s">
        <v>171</v>
      </c>
    </row>
    <row r="1168" s="14" customFormat="1">
      <c r="A1168" s="14"/>
      <c r="B1168" s="243"/>
      <c r="C1168" s="244"/>
      <c r="D1168" s="228" t="s">
        <v>181</v>
      </c>
      <c r="E1168" s="245" t="s">
        <v>19</v>
      </c>
      <c r="F1168" s="246" t="s">
        <v>1664</v>
      </c>
      <c r="G1168" s="244"/>
      <c r="H1168" s="247">
        <v>5.7999999999999998</v>
      </c>
      <c r="I1168" s="248"/>
      <c r="J1168" s="244"/>
      <c r="K1168" s="244"/>
      <c r="L1168" s="249"/>
      <c r="M1168" s="250"/>
      <c r="N1168" s="251"/>
      <c r="O1168" s="251"/>
      <c r="P1168" s="251"/>
      <c r="Q1168" s="251"/>
      <c r="R1168" s="251"/>
      <c r="S1168" s="251"/>
      <c r="T1168" s="252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3" t="s">
        <v>181</v>
      </c>
      <c r="AU1168" s="253" t="s">
        <v>84</v>
      </c>
      <c r="AV1168" s="14" t="s">
        <v>84</v>
      </c>
      <c r="AW1168" s="14" t="s">
        <v>35</v>
      </c>
      <c r="AX1168" s="14" t="s">
        <v>74</v>
      </c>
      <c r="AY1168" s="253" t="s">
        <v>171</v>
      </c>
    </row>
    <row r="1169" s="15" customFormat="1">
      <c r="A1169" s="15"/>
      <c r="B1169" s="254"/>
      <c r="C1169" s="255"/>
      <c r="D1169" s="228" t="s">
        <v>181</v>
      </c>
      <c r="E1169" s="256" t="s">
        <v>19</v>
      </c>
      <c r="F1169" s="257" t="s">
        <v>184</v>
      </c>
      <c r="G1169" s="255"/>
      <c r="H1169" s="258">
        <v>101.95</v>
      </c>
      <c r="I1169" s="259"/>
      <c r="J1169" s="255"/>
      <c r="K1169" s="255"/>
      <c r="L1169" s="260"/>
      <c r="M1169" s="261"/>
      <c r="N1169" s="262"/>
      <c r="O1169" s="262"/>
      <c r="P1169" s="262"/>
      <c r="Q1169" s="262"/>
      <c r="R1169" s="262"/>
      <c r="S1169" s="262"/>
      <c r="T1169" s="263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64" t="s">
        <v>181</v>
      </c>
      <c r="AU1169" s="264" t="s">
        <v>84</v>
      </c>
      <c r="AV1169" s="15" t="s">
        <v>178</v>
      </c>
      <c r="AW1169" s="15" t="s">
        <v>35</v>
      </c>
      <c r="AX1169" s="15" t="s">
        <v>82</v>
      </c>
      <c r="AY1169" s="264" t="s">
        <v>171</v>
      </c>
    </row>
    <row r="1170" s="2" customFormat="1" ht="16.5" customHeight="1">
      <c r="A1170" s="40"/>
      <c r="B1170" s="41"/>
      <c r="C1170" s="283" t="s">
        <v>1665</v>
      </c>
      <c r="D1170" s="283" t="s">
        <v>467</v>
      </c>
      <c r="E1170" s="284" t="s">
        <v>1666</v>
      </c>
      <c r="F1170" s="285" t="s">
        <v>1667</v>
      </c>
      <c r="G1170" s="286" t="s">
        <v>214</v>
      </c>
      <c r="H1170" s="287">
        <v>1.71</v>
      </c>
      <c r="I1170" s="288"/>
      <c r="J1170" s="289">
        <f>ROUND(I1170*H1170,2)</f>
        <v>0</v>
      </c>
      <c r="K1170" s="285" t="s">
        <v>215</v>
      </c>
      <c r="L1170" s="290"/>
      <c r="M1170" s="291" t="s">
        <v>19</v>
      </c>
      <c r="N1170" s="292" t="s">
        <v>45</v>
      </c>
      <c r="O1170" s="86"/>
      <c r="P1170" s="224">
        <f>O1170*H1170</f>
        <v>0</v>
      </c>
      <c r="Q1170" s="224">
        <v>0.55000000000000004</v>
      </c>
      <c r="R1170" s="224">
        <f>Q1170*H1170</f>
        <v>0.9405</v>
      </c>
      <c r="S1170" s="224">
        <v>0</v>
      </c>
      <c r="T1170" s="225">
        <f>S1170*H1170</f>
        <v>0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26" t="s">
        <v>386</v>
      </c>
      <c r="AT1170" s="226" t="s">
        <v>467</v>
      </c>
      <c r="AU1170" s="226" t="s">
        <v>84</v>
      </c>
      <c r="AY1170" s="19" t="s">
        <v>171</v>
      </c>
      <c r="BE1170" s="227">
        <f>IF(N1170="základní",J1170,0)</f>
        <v>0</v>
      </c>
      <c r="BF1170" s="227">
        <f>IF(N1170="snížená",J1170,0)</f>
        <v>0</v>
      </c>
      <c r="BG1170" s="227">
        <f>IF(N1170="zákl. přenesená",J1170,0)</f>
        <v>0</v>
      </c>
      <c r="BH1170" s="227">
        <f>IF(N1170="sníž. přenesená",J1170,0)</f>
        <v>0</v>
      </c>
      <c r="BI1170" s="227">
        <f>IF(N1170="nulová",J1170,0)</f>
        <v>0</v>
      </c>
      <c r="BJ1170" s="19" t="s">
        <v>82</v>
      </c>
      <c r="BK1170" s="227">
        <f>ROUND(I1170*H1170,2)</f>
        <v>0</v>
      </c>
      <c r="BL1170" s="19" t="s">
        <v>289</v>
      </c>
      <c r="BM1170" s="226" t="s">
        <v>1668</v>
      </c>
    </row>
    <row r="1171" s="2" customFormat="1">
      <c r="A1171" s="40"/>
      <c r="B1171" s="41"/>
      <c r="C1171" s="42"/>
      <c r="D1171" s="228" t="s">
        <v>180</v>
      </c>
      <c r="E1171" s="42"/>
      <c r="F1171" s="229" t="s">
        <v>1667</v>
      </c>
      <c r="G1171" s="42"/>
      <c r="H1171" s="42"/>
      <c r="I1171" s="230"/>
      <c r="J1171" s="42"/>
      <c r="K1171" s="42"/>
      <c r="L1171" s="46"/>
      <c r="M1171" s="231"/>
      <c r="N1171" s="232"/>
      <c r="O1171" s="86"/>
      <c r="P1171" s="86"/>
      <c r="Q1171" s="86"/>
      <c r="R1171" s="86"/>
      <c r="S1171" s="86"/>
      <c r="T1171" s="87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T1171" s="19" t="s">
        <v>180</v>
      </c>
      <c r="AU1171" s="19" t="s">
        <v>84</v>
      </c>
    </row>
    <row r="1172" s="14" customFormat="1">
      <c r="A1172" s="14"/>
      <c r="B1172" s="243"/>
      <c r="C1172" s="244"/>
      <c r="D1172" s="228" t="s">
        <v>181</v>
      </c>
      <c r="E1172" s="245" t="s">
        <v>19</v>
      </c>
      <c r="F1172" s="246" t="s">
        <v>1669</v>
      </c>
      <c r="G1172" s="244"/>
      <c r="H1172" s="247">
        <v>1.71</v>
      </c>
      <c r="I1172" s="248"/>
      <c r="J1172" s="244"/>
      <c r="K1172" s="244"/>
      <c r="L1172" s="249"/>
      <c r="M1172" s="250"/>
      <c r="N1172" s="251"/>
      <c r="O1172" s="251"/>
      <c r="P1172" s="251"/>
      <c r="Q1172" s="251"/>
      <c r="R1172" s="251"/>
      <c r="S1172" s="251"/>
      <c r="T1172" s="252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3" t="s">
        <v>181</v>
      </c>
      <c r="AU1172" s="253" t="s">
        <v>84</v>
      </c>
      <c r="AV1172" s="14" t="s">
        <v>84</v>
      </c>
      <c r="AW1172" s="14" t="s">
        <v>35</v>
      </c>
      <c r="AX1172" s="14" t="s">
        <v>74</v>
      </c>
      <c r="AY1172" s="253" t="s">
        <v>171</v>
      </c>
    </row>
    <row r="1173" s="15" customFormat="1">
      <c r="A1173" s="15"/>
      <c r="B1173" s="254"/>
      <c r="C1173" s="255"/>
      <c r="D1173" s="228" t="s">
        <v>181</v>
      </c>
      <c r="E1173" s="256" t="s">
        <v>19</v>
      </c>
      <c r="F1173" s="257" t="s">
        <v>184</v>
      </c>
      <c r="G1173" s="255"/>
      <c r="H1173" s="258">
        <v>1.71</v>
      </c>
      <c r="I1173" s="259"/>
      <c r="J1173" s="255"/>
      <c r="K1173" s="255"/>
      <c r="L1173" s="260"/>
      <c r="M1173" s="261"/>
      <c r="N1173" s="262"/>
      <c r="O1173" s="262"/>
      <c r="P1173" s="262"/>
      <c r="Q1173" s="262"/>
      <c r="R1173" s="262"/>
      <c r="S1173" s="262"/>
      <c r="T1173" s="263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64" t="s">
        <v>181</v>
      </c>
      <c r="AU1173" s="264" t="s">
        <v>84</v>
      </c>
      <c r="AV1173" s="15" t="s">
        <v>178</v>
      </c>
      <c r="AW1173" s="15" t="s">
        <v>35</v>
      </c>
      <c r="AX1173" s="15" t="s">
        <v>82</v>
      </c>
      <c r="AY1173" s="264" t="s">
        <v>171</v>
      </c>
    </row>
    <row r="1174" s="2" customFormat="1" ht="16.5" customHeight="1">
      <c r="A1174" s="40"/>
      <c r="B1174" s="41"/>
      <c r="C1174" s="215" t="s">
        <v>1670</v>
      </c>
      <c r="D1174" s="215" t="s">
        <v>174</v>
      </c>
      <c r="E1174" s="216" t="s">
        <v>1671</v>
      </c>
      <c r="F1174" s="217" t="s">
        <v>1672</v>
      </c>
      <c r="G1174" s="218" t="s">
        <v>292</v>
      </c>
      <c r="H1174" s="219">
        <v>11.6</v>
      </c>
      <c r="I1174" s="220"/>
      <c r="J1174" s="221">
        <f>ROUND(I1174*H1174,2)</f>
        <v>0</v>
      </c>
      <c r="K1174" s="217" t="s">
        <v>215</v>
      </c>
      <c r="L1174" s="46"/>
      <c r="M1174" s="222" t="s">
        <v>19</v>
      </c>
      <c r="N1174" s="223" t="s">
        <v>45</v>
      </c>
      <c r="O1174" s="86"/>
      <c r="P1174" s="224">
        <f>O1174*H1174</f>
        <v>0</v>
      </c>
      <c r="Q1174" s="224">
        <v>0</v>
      </c>
      <c r="R1174" s="224">
        <f>Q1174*H1174</f>
        <v>0</v>
      </c>
      <c r="S1174" s="224">
        <v>0</v>
      </c>
      <c r="T1174" s="225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26" t="s">
        <v>289</v>
      </c>
      <c r="AT1174" s="226" t="s">
        <v>174</v>
      </c>
      <c r="AU1174" s="226" t="s">
        <v>84</v>
      </c>
      <c r="AY1174" s="19" t="s">
        <v>171</v>
      </c>
      <c r="BE1174" s="227">
        <f>IF(N1174="základní",J1174,0)</f>
        <v>0</v>
      </c>
      <c r="BF1174" s="227">
        <f>IF(N1174="snížená",J1174,0)</f>
        <v>0</v>
      </c>
      <c r="BG1174" s="227">
        <f>IF(N1174="zákl. přenesená",J1174,0)</f>
        <v>0</v>
      </c>
      <c r="BH1174" s="227">
        <f>IF(N1174="sníž. přenesená",J1174,0)</f>
        <v>0</v>
      </c>
      <c r="BI1174" s="227">
        <f>IF(N1174="nulová",J1174,0)</f>
        <v>0</v>
      </c>
      <c r="BJ1174" s="19" t="s">
        <v>82</v>
      </c>
      <c r="BK1174" s="227">
        <f>ROUND(I1174*H1174,2)</f>
        <v>0</v>
      </c>
      <c r="BL1174" s="19" t="s">
        <v>289</v>
      </c>
      <c r="BM1174" s="226" t="s">
        <v>1673</v>
      </c>
    </row>
    <row r="1175" s="2" customFormat="1">
      <c r="A1175" s="40"/>
      <c r="B1175" s="41"/>
      <c r="C1175" s="42"/>
      <c r="D1175" s="228" t="s">
        <v>180</v>
      </c>
      <c r="E1175" s="42"/>
      <c r="F1175" s="229" t="s">
        <v>1674</v>
      </c>
      <c r="G1175" s="42"/>
      <c r="H1175" s="42"/>
      <c r="I1175" s="230"/>
      <c r="J1175" s="42"/>
      <c r="K1175" s="42"/>
      <c r="L1175" s="46"/>
      <c r="M1175" s="231"/>
      <c r="N1175" s="232"/>
      <c r="O1175" s="86"/>
      <c r="P1175" s="86"/>
      <c r="Q1175" s="86"/>
      <c r="R1175" s="86"/>
      <c r="S1175" s="86"/>
      <c r="T1175" s="87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T1175" s="19" t="s">
        <v>180</v>
      </c>
      <c r="AU1175" s="19" t="s">
        <v>84</v>
      </c>
    </row>
    <row r="1176" s="2" customFormat="1">
      <c r="A1176" s="40"/>
      <c r="B1176" s="41"/>
      <c r="C1176" s="42"/>
      <c r="D1176" s="265" t="s">
        <v>218</v>
      </c>
      <c r="E1176" s="42"/>
      <c r="F1176" s="266" t="s">
        <v>1675</v>
      </c>
      <c r="G1176" s="42"/>
      <c r="H1176" s="42"/>
      <c r="I1176" s="230"/>
      <c r="J1176" s="42"/>
      <c r="K1176" s="42"/>
      <c r="L1176" s="46"/>
      <c r="M1176" s="231"/>
      <c r="N1176" s="232"/>
      <c r="O1176" s="86"/>
      <c r="P1176" s="86"/>
      <c r="Q1176" s="86"/>
      <c r="R1176" s="86"/>
      <c r="S1176" s="86"/>
      <c r="T1176" s="87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T1176" s="19" t="s">
        <v>218</v>
      </c>
      <c r="AU1176" s="19" t="s">
        <v>84</v>
      </c>
    </row>
    <row r="1177" s="13" customFormat="1">
      <c r="A1177" s="13"/>
      <c r="B1177" s="233"/>
      <c r="C1177" s="234"/>
      <c r="D1177" s="228" t="s">
        <v>181</v>
      </c>
      <c r="E1177" s="235" t="s">
        <v>19</v>
      </c>
      <c r="F1177" s="236" t="s">
        <v>1676</v>
      </c>
      <c r="G1177" s="234"/>
      <c r="H1177" s="235" t="s">
        <v>19</v>
      </c>
      <c r="I1177" s="237"/>
      <c r="J1177" s="234"/>
      <c r="K1177" s="234"/>
      <c r="L1177" s="238"/>
      <c r="M1177" s="239"/>
      <c r="N1177" s="240"/>
      <c r="O1177" s="240"/>
      <c r="P1177" s="240"/>
      <c r="Q1177" s="240"/>
      <c r="R1177" s="240"/>
      <c r="S1177" s="240"/>
      <c r="T1177" s="241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2" t="s">
        <v>181</v>
      </c>
      <c r="AU1177" s="242" t="s">
        <v>84</v>
      </c>
      <c r="AV1177" s="13" t="s">
        <v>82</v>
      </c>
      <c r="AW1177" s="13" t="s">
        <v>35</v>
      </c>
      <c r="AX1177" s="13" t="s">
        <v>74</v>
      </c>
      <c r="AY1177" s="242" t="s">
        <v>171</v>
      </c>
    </row>
    <row r="1178" s="14" customFormat="1">
      <c r="A1178" s="14"/>
      <c r="B1178" s="243"/>
      <c r="C1178" s="244"/>
      <c r="D1178" s="228" t="s">
        <v>181</v>
      </c>
      <c r="E1178" s="245" t="s">
        <v>19</v>
      </c>
      <c r="F1178" s="246" t="s">
        <v>1677</v>
      </c>
      <c r="G1178" s="244"/>
      <c r="H1178" s="247">
        <v>11.6</v>
      </c>
      <c r="I1178" s="248"/>
      <c r="J1178" s="244"/>
      <c r="K1178" s="244"/>
      <c r="L1178" s="249"/>
      <c r="M1178" s="250"/>
      <c r="N1178" s="251"/>
      <c r="O1178" s="251"/>
      <c r="P1178" s="251"/>
      <c r="Q1178" s="251"/>
      <c r="R1178" s="251"/>
      <c r="S1178" s="251"/>
      <c r="T1178" s="252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3" t="s">
        <v>181</v>
      </c>
      <c r="AU1178" s="253" t="s">
        <v>84</v>
      </c>
      <c r="AV1178" s="14" t="s">
        <v>84</v>
      </c>
      <c r="AW1178" s="14" t="s">
        <v>35</v>
      </c>
      <c r="AX1178" s="14" t="s">
        <v>74</v>
      </c>
      <c r="AY1178" s="253" t="s">
        <v>171</v>
      </c>
    </row>
    <row r="1179" s="15" customFormat="1">
      <c r="A1179" s="15"/>
      <c r="B1179" s="254"/>
      <c r="C1179" s="255"/>
      <c r="D1179" s="228" t="s">
        <v>181</v>
      </c>
      <c r="E1179" s="256" t="s">
        <v>19</v>
      </c>
      <c r="F1179" s="257" t="s">
        <v>184</v>
      </c>
      <c r="G1179" s="255"/>
      <c r="H1179" s="258">
        <v>11.6</v>
      </c>
      <c r="I1179" s="259"/>
      <c r="J1179" s="255"/>
      <c r="K1179" s="255"/>
      <c r="L1179" s="260"/>
      <c r="M1179" s="261"/>
      <c r="N1179" s="262"/>
      <c r="O1179" s="262"/>
      <c r="P1179" s="262"/>
      <c r="Q1179" s="262"/>
      <c r="R1179" s="262"/>
      <c r="S1179" s="262"/>
      <c r="T1179" s="263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T1179" s="264" t="s">
        <v>181</v>
      </c>
      <c r="AU1179" s="264" t="s">
        <v>84</v>
      </c>
      <c r="AV1179" s="15" t="s">
        <v>178</v>
      </c>
      <c r="AW1179" s="15" t="s">
        <v>35</v>
      </c>
      <c r="AX1179" s="15" t="s">
        <v>82</v>
      </c>
      <c r="AY1179" s="264" t="s">
        <v>171</v>
      </c>
    </row>
    <row r="1180" s="2" customFormat="1" ht="16.5" customHeight="1">
      <c r="A1180" s="40"/>
      <c r="B1180" s="41"/>
      <c r="C1180" s="283" t="s">
        <v>1678</v>
      </c>
      <c r="D1180" s="283" t="s">
        <v>467</v>
      </c>
      <c r="E1180" s="284" t="s">
        <v>1679</v>
      </c>
      <c r="F1180" s="285" t="s">
        <v>1680</v>
      </c>
      <c r="G1180" s="286" t="s">
        <v>214</v>
      </c>
      <c r="H1180" s="287">
        <v>0.28999999999999998</v>
      </c>
      <c r="I1180" s="288"/>
      <c r="J1180" s="289">
        <f>ROUND(I1180*H1180,2)</f>
        <v>0</v>
      </c>
      <c r="K1180" s="285" t="s">
        <v>215</v>
      </c>
      <c r="L1180" s="290"/>
      <c r="M1180" s="291" t="s">
        <v>19</v>
      </c>
      <c r="N1180" s="292" t="s">
        <v>45</v>
      </c>
      <c r="O1180" s="86"/>
      <c r="P1180" s="224">
        <f>O1180*H1180</f>
        <v>0</v>
      </c>
      <c r="Q1180" s="224">
        <v>0.55000000000000004</v>
      </c>
      <c r="R1180" s="224">
        <f>Q1180*H1180</f>
        <v>0.1595</v>
      </c>
      <c r="S1180" s="224">
        <v>0</v>
      </c>
      <c r="T1180" s="225">
        <f>S1180*H1180</f>
        <v>0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26" t="s">
        <v>386</v>
      </c>
      <c r="AT1180" s="226" t="s">
        <v>467</v>
      </c>
      <c r="AU1180" s="226" t="s">
        <v>84</v>
      </c>
      <c r="AY1180" s="19" t="s">
        <v>171</v>
      </c>
      <c r="BE1180" s="227">
        <f>IF(N1180="základní",J1180,0)</f>
        <v>0</v>
      </c>
      <c r="BF1180" s="227">
        <f>IF(N1180="snížená",J1180,0)</f>
        <v>0</v>
      </c>
      <c r="BG1180" s="227">
        <f>IF(N1180="zákl. přenesená",J1180,0)</f>
        <v>0</v>
      </c>
      <c r="BH1180" s="227">
        <f>IF(N1180="sníž. přenesená",J1180,0)</f>
        <v>0</v>
      </c>
      <c r="BI1180" s="227">
        <f>IF(N1180="nulová",J1180,0)</f>
        <v>0</v>
      </c>
      <c r="BJ1180" s="19" t="s">
        <v>82</v>
      </c>
      <c r="BK1180" s="227">
        <f>ROUND(I1180*H1180,2)</f>
        <v>0</v>
      </c>
      <c r="BL1180" s="19" t="s">
        <v>289</v>
      </c>
      <c r="BM1180" s="226" t="s">
        <v>1681</v>
      </c>
    </row>
    <row r="1181" s="2" customFormat="1">
      <c r="A1181" s="40"/>
      <c r="B1181" s="41"/>
      <c r="C1181" s="42"/>
      <c r="D1181" s="228" t="s">
        <v>180</v>
      </c>
      <c r="E1181" s="42"/>
      <c r="F1181" s="229" t="s">
        <v>1680</v>
      </c>
      <c r="G1181" s="42"/>
      <c r="H1181" s="42"/>
      <c r="I1181" s="230"/>
      <c r="J1181" s="42"/>
      <c r="K1181" s="42"/>
      <c r="L1181" s="46"/>
      <c r="M1181" s="231"/>
      <c r="N1181" s="232"/>
      <c r="O1181" s="86"/>
      <c r="P1181" s="86"/>
      <c r="Q1181" s="86"/>
      <c r="R1181" s="86"/>
      <c r="S1181" s="86"/>
      <c r="T1181" s="87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T1181" s="19" t="s">
        <v>180</v>
      </c>
      <c r="AU1181" s="19" t="s">
        <v>84</v>
      </c>
    </row>
    <row r="1182" s="14" customFormat="1">
      <c r="A1182" s="14"/>
      <c r="B1182" s="243"/>
      <c r="C1182" s="244"/>
      <c r="D1182" s="228" t="s">
        <v>181</v>
      </c>
      <c r="E1182" s="245" t="s">
        <v>19</v>
      </c>
      <c r="F1182" s="246" t="s">
        <v>1682</v>
      </c>
      <c r="G1182" s="244"/>
      <c r="H1182" s="247">
        <v>0.28999999999999998</v>
      </c>
      <c r="I1182" s="248"/>
      <c r="J1182" s="244"/>
      <c r="K1182" s="244"/>
      <c r="L1182" s="249"/>
      <c r="M1182" s="250"/>
      <c r="N1182" s="251"/>
      <c r="O1182" s="251"/>
      <c r="P1182" s="251"/>
      <c r="Q1182" s="251"/>
      <c r="R1182" s="251"/>
      <c r="S1182" s="251"/>
      <c r="T1182" s="252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3" t="s">
        <v>181</v>
      </c>
      <c r="AU1182" s="253" t="s">
        <v>84</v>
      </c>
      <c r="AV1182" s="14" t="s">
        <v>84</v>
      </c>
      <c r="AW1182" s="14" t="s">
        <v>35</v>
      </c>
      <c r="AX1182" s="14" t="s">
        <v>74</v>
      </c>
      <c r="AY1182" s="253" t="s">
        <v>171</v>
      </c>
    </row>
    <row r="1183" s="15" customFormat="1">
      <c r="A1183" s="15"/>
      <c r="B1183" s="254"/>
      <c r="C1183" s="255"/>
      <c r="D1183" s="228" t="s">
        <v>181</v>
      </c>
      <c r="E1183" s="256" t="s">
        <v>19</v>
      </c>
      <c r="F1183" s="257" t="s">
        <v>184</v>
      </c>
      <c r="G1183" s="255"/>
      <c r="H1183" s="258">
        <v>0.28999999999999998</v>
      </c>
      <c r="I1183" s="259"/>
      <c r="J1183" s="255"/>
      <c r="K1183" s="255"/>
      <c r="L1183" s="260"/>
      <c r="M1183" s="261"/>
      <c r="N1183" s="262"/>
      <c r="O1183" s="262"/>
      <c r="P1183" s="262"/>
      <c r="Q1183" s="262"/>
      <c r="R1183" s="262"/>
      <c r="S1183" s="262"/>
      <c r="T1183" s="263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64" t="s">
        <v>181</v>
      </c>
      <c r="AU1183" s="264" t="s">
        <v>84</v>
      </c>
      <c r="AV1183" s="15" t="s">
        <v>178</v>
      </c>
      <c r="AW1183" s="15" t="s">
        <v>35</v>
      </c>
      <c r="AX1183" s="15" t="s">
        <v>82</v>
      </c>
      <c r="AY1183" s="264" t="s">
        <v>171</v>
      </c>
    </row>
    <row r="1184" s="2" customFormat="1" ht="21.75" customHeight="1">
      <c r="A1184" s="40"/>
      <c r="B1184" s="41"/>
      <c r="C1184" s="215" t="s">
        <v>1232</v>
      </c>
      <c r="D1184" s="215" t="s">
        <v>174</v>
      </c>
      <c r="E1184" s="216" t="s">
        <v>1683</v>
      </c>
      <c r="F1184" s="217" t="s">
        <v>1684</v>
      </c>
      <c r="G1184" s="218" t="s">
        <v>177</v>
      </c>
      <c r="H1184" s="219">
        <v>36.872999999999998</v>
      </c>
      <c r="I1184" s="220"/>
      <c r="J1184" s="221">
        <f>ROUND(I1184*H1184,2)</f>
        <v>0</v>
      </c>
      <c r="K1184" s="217" t="s">
        <v>215</v>
      </c>
      <c r="L1184" s="46"/>
      <c r="M1184" s="222" t="s">
        <v>19</v>
      </c>
      <c r="N1184" s="223" t="s">
        <v>45</v>
      </c>
      <c r="O1184" s="86"/>
      <c r="P1184" s="224">
        <f>O1184*H1184</f>
        <v>0</v>
      </c>
      <c r="Q1184" s="224">
        <v>0.01423</v>
      </c>
      <c r="R1184" s="224">
        <f>Q1184*H1184</f>
        <v>0.52470278999999997</v>
      </c>
      <c r="S1184" s="224">
        <v>0</v>
      </c>
      <c r="T1184" s="225">
        <f>S1184*H1184</f>
        <v>0</v>
      </c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R1184" s="226" t="s">
        <v>289</v>
      </c>
      <c r="AT1184" s="226" t="s">
        <v>174</v>
      </c>
      <c r="AU1184" s="226" t="s">
        <v>84</v>
      </c>
      <c r="AY1184" s="19" t="s">
        <v>171</v>
      </c>
      <c r="BE1184" s="227">
        <f>IF(N1184="základní",J1184,0)</f>
        <v>0</v>
      </c>
      <c r="BF1184" s="227">
        <f>IF(N1184="snížená",J1184,0)</f>
        <v>0</v>
      </c>
      <c r="BG1184" s="227">
        <f>IF(N1184="zákl. přenesená",J1184,0)</f>
        <v>0</v>
      </c>
      <c r="BH1184" s="227">
        <f>IF(N1184="sníž. přenesená",J1184,0)</f>
        <v>0</v>
      </c>
      <c r="BI1184" s="227">
        <f>IF(N1184="nulová",J1184,0)</f>
        <v>0</v>
      </c>
      <c r="BJ1184" s="19" t="s">
        <v>82</v>
      </c>
      <c r="BK1184" s="227">
        <f>ROUND(I1184*H1184,2)</f>
        <v>0</v>
      </c>
      <c r="BL1184" s="19" t="s">
        <v>289</v>
      </c>
      <c r="BM1184" s="226" t="s">
        <v>1685</v>
      </c>
    </row>
    <row r="1185" s="2" customFormat="1">
      <c r="A1185" s="40"/>
      <c r="B1185" s="41"/>
      <c r="C1185" s="42"/>
      <c r="D1185" s="228" t="s">
        <v>180</v>
      </c>
      <c r="E1185" s="42"/>
      <c r="F1185" s="229" t="s">
        <v>1686</v>
      </c>
      <c r="G1185" s="42"/>
      <c r="H1185" s="42"/>
      <c r="I1185" s="230"/>
      <c r="J1185" s="42"/>
      <c r="K1185" s="42"/>
      <c r="L1185" s="46"/>
      <c r="M1185" s="231"/>
      <c r="N1185" s="232"/>
      <c r="O1185" s="86"/>
      <c r="P1185" s="86"/>
      <c r="Q1185" s="86"/>
      <c r="R1185" s="86"/>
      <c r="S1185" s="86"/>
      <c r="T1185" s="87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T1185" s="19" t="s">
        <v>180</v>
      </c>
      <c r="AU1185" s="19" t="s">
        <v>84</v>
      </c>
    </row>
    <row r="1186" s="2" customFormat="1">
      <c r="A1186" s="40"/>
      <c r="B1186" s="41"/>
      <c r="C1186" s="42"/>
      <c r="D1186" s="265" t="s">
        <v>218</v>
      </c>
      <c r="E1186" s="42"/>
      <c r="F1186" s="266" t="s">
        <v>1687</v>
      </c>
      <c r="G1186" s="42"/>
      <c r="H1186" s="42"/>
      <c r="I1186" s="230"/>
      <c r="J1186" s="42"/>
      <c r="K1186" s="42"/>
      <c r="L1186" s="46"/>
      <c r="M1186" s="231"/>
      <c r="N1186" s="232"/>
      <c r="O1186" s="86"/>
      <c r="P1186" s="86"/>
      <c r="Q1186" s="86"/>
      <c r="R1186" s="86"/>
      <c r="S1186" s="86"/>
      <c r="T1186" s="87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T1186" s="19" t="s">
        <v>218</v>
      </c>
      <c r="AU1186" s="19" t="s">
        <v>84</v>
      </c>
    </row>
    <row r="1187" s="14" customFormat="1">
      <c r="A1187" s="14"/>
      <c r="B1187" s="243"/>
      <c r="C1187" s="244"/>
      <c r="D1187" s="228" t="s">
        <v>181</v>
      </c>
      <c r="E1187" s="245" t="s">
        <v>19</v>
      </c>
      <c r="F1187" s="246" t="s">
        <v>1688</v>
      </c>
      <c r="G1187" s="244"/>
      <c r="H1187" s="247">
        <v>42.633000000000003</v>
      </c>
      <c r="I1187" s="248"/>
      <c r="J1187" s="244"/>
      <c r="K1187" s="244"/>
      <c r="L1187" s="249"/>
      <c r="M1187" s="250"/>
      <c r="N1187" s="251"/>
      <c r="O1187" s="251"/>
      <c r="P1187" s="251"/>
      <c r="Q1187" s="251"/>
      <c r="R1187" s="251"/>
      <c r="S1187" s="251"/>
      <c r="T1187" s="252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3" t="s">
        <v>181</v>
      </c>
      <c r="AU1187" s="253" t="s">
        <v>84</v>
      </c>
      <c r="AV1187" s="14" t="s">
        <v>84</v>
      </c>
      <c r="AW1187" s="14" t="s">
        <v>35</v>
      </c>
      <c r="AX1187" s="14" t="s">
        <v>74</v>
      </c>
      <c r="AY1187" s="253" t="s">
        <v>171</v>
      </c>
    </row>
    <row r="1188" s="14" customFormat="1">
      <c r="A1188" s="14"/>
      <c r="B1188" s="243"/>
      <c r="C1188" s="244"/>
      <c r="D1188" s="228" t="s">
        <v>181</v>
      </c>
      <c r="E1188" s="245" t="s">
        <v>19</v>
      </c>
      <c r="F1188" s="246" t="s">
        <v>987</v>
      </c>
      <c r="G1188" s="244"/>
      <c r="H1188" s="247">
        <v>-5.7599999999999998</v>
      </c>
      <c r="I1188" s="248"/>
      <c r="J1188" s="244"/>
      <c r="K1188" s="244"/>
      <c r="L1188" s="249"/>
      <c r="M1188" s="250"/>
      <c r="N1188" s="251"/>
      <c r="O1188" s="251"/>
      <c r="P1188" s="251"/>
      <c r="Q1188" s="251"/>
      <c r="R1188" s="251"/>
      <c r="S1188" s="251"/>
      <c r="T1188" s="252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3" t="s">
        <v>181</v>
      </c>
      <c r="AU1188" s="253" t="s">
        <v>84</v>
      </c>
      <c r="AV1188" s="14" t="s">
        <v>84</v>
      </c>
      <c r="AW1188" s="14" t="s">
        <v>35</v>
      </c>
      <c r="AX1188" s="14" t="s">
        <v>74</v>
      </c>
      <c r="AY1188" s="253" t="s">
        <v>171</v>
      </c>
    </row>
    <row r="1189" s="15" customFormat="1">
      <c r="A1189" s="15"/>
      <c r="B1189" s="254"/>
      <c r="C1189" s="255"/>
      <c r="D1189" s="228" t="s">
        <v>181</v>
      </c>
      <c r="E1189" s="256" t="s">
        <v>19</v>
      </c>
      <c r="F1189" s="257" t="s">
        <v>184</v>
      </c>
      <c r="G1189" s="255"/>
      <c r="H1189" s="258">
        <v>36.872999999999998</v>
      </c>
      <c r="I1189" s="259"/>
      <c r="J1189" s="255"/>
      <c r="K1189" s="255"/>
      <c r="L1189" s="260"/>
      <c r="M1189" s="261"/>
      <c r="N1189" s="262"/>
      <c r="O1189" s="262"/>
      <c r="P1189" s="262"/>
      <c r="Q1189" s="262"/>
      <c r="R1189" s="262"/>
      <c r="S1189" s="262"/>
      <c r="T1189" s="263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T1189" s="264" t="s">
        <v>181</v>
      </c>
      <c r="AU1189" s="264" t="s">
        <v>84</v>
      </c>
      <c r="AV1189" s="15" t="s">
        <v>178</v>
      </c>
      <c r="AW1189" s="15" t="s">
        <v>35</v>
      </c>
      <c r="AX1189" s="15" t="s">
        <v>82</v>
      </c>
      <c r="AY1189" s="264" t="s">
        <v>171</v>
      </c>
    </row>
    <row r="1190" s="2" customFormat="1" ht="16.5" customHeight="1">
      <c r="A1190" s="40"/>
      <c r="B1190" s="41"/>
      <c r="C1190" s="215" t="s">
        <v>1689</v>
      </c>
      <c r="D1190" s="215" t="s">
        <v>174</v>
      </c>
      <c r="E1190" s="216" t="s">
        <v>1690</v>
      </c>
      <c r="F1190" s="217" t="s">
        <v>1691</v>
      </c>
      <c r="G1190" s="218" t="s">
        <v>214</v>
      </c>
      <c r="H1190" s="219">
        <v>2</v>
      </c>
      <c r="I1190" s="220"/>
      <c r="J1190" s="221">
        <f>ROUND(I1190*H1190,2)</f>
        <v>0</v>
      </c>
      <c r="K1190" s="217" t="s">
        <v>215</v>
      </c>
      <c r="L1190" s="46"/>
      <c r="M1190" s="222" t="s">
        <v>19</v>
      </c>
      <c r="N1190" s="223" t="s">
        <v>45</v>
      </c>
      <c r="O1190" s="86"/>
      <c r="P1190" s="224">
        <f>O1190*H1190</f>
        <v>0</v>
      </c>
      <c r="Q1190" s="224">
        <v>0.023369999999999998</v>
      </c>
      <c r="R1190" s="224">
        <f>Q1190*H1190</f>
        <v>0.046739999999999997</v>
      </c>
      <c r="S1190" s="224">
        <v>0</v>
      </c>
      <c r="T1190" s="225">
        <f>S1190*H1190</f>
        <v>0</v>
      </c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R1190" s="226" t="s">
        <v>289</v>
      </c>
      <c r="AT1190" s="226" t="s">
        <v>174</v>
      </c>
      <c r="AU1190" s="226" t="s">
        <v>84</v>
      </c>
      <c r="AY1190" s="19" t="s">
        <v>171</v>
      </c>
      <c r="BE1190" s="227">
        <f>IF(N1190="základní",J1190,0)</f>
        <v>0</v>
      </c>
      <c r="BF1190" s="227">
        <f>IF(N1190="snížená",J1190,0)</f>
        <v>0</v>
      </c>
      <c r="BG1190" s="227">
        <f>IF(N1190="zákl. přenesená",J1190,0)</f>
        <v>0</v>
      </c>
      <c r="BH1190" s="227">
        <f>IF(N1190="sníž. přenesená",J1190,0)</f>
        <v>0</v>
      </c>
      <c r="BI1190" s="227">
        <f>IF(N1190="nulová",J1190,0)</f>
        <v>0</v>
      </c>
      <c r="BJ1190" s="19" t="s">
        <v>82</v>
      </c>
      <c r="BK1190" s="227">
        <f>ROUND(I1190*H1190,2)</f>
        <v>0</v>
      </c>
      <c r="BL1190" s="19" t="s">
        <v>289</v>
      </c>
      <c r="BM1190" s="226" t="s">
        <v>1692</v>
      </c>
    </row>
    <row r="1191" s="2" customFormat="1">
      <c r="A1191" s="40"/>
      <c r="B1191" s="41"/>
      <c r="C1191" s="42"/>
      <c r="D1191" s="228" t="s">
        <v>180</v>
      </c>
      <c r="E1191" s="42"/>
      <c r="F1191" s="229" t="s">
        <v>1693</v>
      </c>
      <c r="G1191" s="42"/>
      <c r="H1191" s="42"/>
      <c r="I1191" s="230"/>
      <c r="J1191" s="42"/>
      <c r="K1191" s="42"/>
      <c r="L1191" s="46"/>
      <c r="M1191" s="231"/>
      <c r="N1191" s="232"/>
      <c r="O1191" s="86"/>
      <c r="P1191" s="86"/>
      <c r="Q1191" s="86"/>
      <c r="R1191" s="86"/>
      <c r="S1191" s="86"/>
      <c r="T1191" s="87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T1191" s="19" t="s">
        <v>180</v>
      </c>
      <c r="AU1191" s="19" t="s">
        <v>84</v>
      </c>
    </row>
    <row r="1192" s="2" customFormat="1">
      <c r="A1192" s="40"/>
      <c r="B1192" s="41"/>
      <c r="C1192" s="42"/>
      <c r="D1192" s="265" t="s">
        <v>218</v>
      </c>
      <c r="E1192" s="42"/>
      <c r="F1192" s="266" t="s">
        <v>1694</v>
      </c>
      <c r="G1192" s="42"/>
      <c r="H1192" s="42"/>
      <c r="I1192" s="230"/>
      <c r="J1192" s="42"/>
      <c r="K1192" s="42"/>
      <c r="L1192" s="46"/>
      <c r="M1192" s="231"/>
      <c r="N1192" s="232"/>
      <c r="O1192" s="86"/>
      <c r="P1192" s="86"/>
      <c r="Q1192" s="86"/>
      <c r="R1192" s="86"/>
      <c r="S1192" s="86"/>
      <c r="T1192" s="87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T1192" s="19" t="s">
        <v>218</v>
      </c>
      <c r="AU1192" s="19" t="s">
        <v>84</v>
      </c>
    </row>
    <row r="1193" s="2" customFormat="1" ht="16.5" customHeight="1">
      <c r="A1193" s="40"/>
      <c r="B1193" s="41"/>
      <c r="C1193" s="215" t="s">
        <v>1695</v>
      </c>
      <c r="D1193" s="215" t="s">
        <v>174</v>
      </c>
      <c r="E1193" s="216" t="s">
        <v>1696</v>
      </c>
      <c r="F1193" s="217" t="s">
        <v>1697</v>
      </c>
      <c r="G1193" s="218" t="s">
        <v>177</v>
      </c>
      <c r="H1193" s="219">
        <v>56.590000000000003</v>
      </c>
      <c r="I1193" s="220"/>
      <c r="J1193" s="221">
        <f>ROUND(I1193*H1193,2)</f>
        <v>0</v>
      </c>
      <c r="K1193" s="217" t="s">
        <v>215</v>
      </c>
      <c r="L1193" s="46"/>
      <c r="M1193" s="222" t="s">
        <v>19</v>
      </c>
      <c r="N1193" s="223" t="s">
        <v>45</v>
      </c>
      <c r="O1193" s="86"/>
      <c r="P1193" s="224">
        <f>O1193*H1193</f>
        <v>0</v>
      </c>
      <c r="Q1193" s="224">
        <v>0</v>
      </c>
      <c r="R1193" s="224">
        <f>Q1193*H1193</f>
        <v>0</v>
      </c>
      <c r="S1193" s="224">
        <v>0</v>
      </c>
      <c r="T1193" s="225">
        <f>S1193*H1193</f>
        <v>0</v>
      </c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R1193" s="226" t="s">
        <v>289</v>
      </c>
      <c r="AT1193" s="226" t="s">
        <v>174</v>
      </c>
      <c r="AU1193" s="226" t="s">
        <v>84</v>
      </c>
      <c r="AY1193" s="19" t="s">
        <v>171</v>
      </c>
      <c r="BE1193" s="227">
        <f>IF(N1193="základní",J1193,0)</f>
        <v>0</v>
      </c>
      <c r="BF1193" s="227">
        <f>IF(N1193="snížená",J1193,0)</f>
        <v>0</v>
      </c>
      <c r="BG1193" s="227">
        <f>IF(N1193="zákl. přenesená",J1193,0)</f>
        <v>0</v>
      </c>
      <c r="BH1193" s="227">
        <f>IF(N1193="sníž. přenesená",J1193,0)</f>
        <v>0</v>
      </c>
      <c r="BI1193" s="227">
        <f>IF(N1193="nulová",J1193,0)</f>
        <v>0</v>
      </c>
      <c r="BJ1193" s="19" t="s">
        <v>82</v>
      </c>
      <c r="BK1193" s="227">
        <f>ROUND(I1193*H1193,2)</f>
        <v>0</v>
      </c>
      <c r="BL1193" s="19" t="s">
        <v>289</v>
      </c>
      <c r="BM1193" s="226" t="s">
        <v>1698</v>
      </c>
    </row>
    <row r="1194" s="2" customFormat="1">
      <c r="A1194" s="40"/>
      <c r="B1194" s="41"/>
      <c r="C1194" s="42"/>
      <c r="D1194" s="228" t="s">
        <v>180</v>
      </c>
      <c r="E1194" s="42"/>
      <c r="F1194" s="229" t="s">
        <v>1699</v>
      </c>
      <c r="G1194" s="42"/>
      <c r="H1194" s="42"/>
      <c r="I1194" s="230"/>
      <c r="J1194" s="42"/>
      <c r="K1194" s="42"/>
      <c r="L1194" s="46"/>
      <c r="M1194" s="231"/>
      <c r="N1194" s="232"/>
      <c r="O1194" s="86"/>
      <c r="P1194" s="86"/>
      <c r="Q1194" s="86"/>
      <c r="R1194" s="86"/>
      <c r="S1194" s="86"/>
      <c r="T1194" s="87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T1194" s="19" t="s">
        <v>180</v>
      </c>
      <c r="AU1194" s="19" t="s">
        <v>84</v>
      </c>
    </row>
    <row r="1195" s="2" customFormat="1">
      <c r="A1195" s="40"/>
      <c r="B1195" s="41"/>
      <c r="C1195" s="42"/>
      <c r="D1195" s="265" t="s">
        <v>218</v>
      </c>
      <c r="E1195" s="42"/>
      <c r="F1195" s="266" t="s">
        <v>1700</v>
      </c>
      <c r="G1195" s="42"/>
      <c r="H1195" s="42"/>
      <c r="I1195" s="230"/>
      <c r="J1195" s="42"/>
      <c r="K1195" s="42"/>
      <c r="L1195" s="46"/>
      <c r="M1195" s="231"/>
      <c r="N1195" s="232"/>
      <c r="O1195" s="86"/>
      <c r="P1195" s="86"/>
      <c r="Q1195" s="86"/>
      <c r="R1195" s="86"/>
      <c r="S1195" s="86"/>
      <c r="T1195" s="87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T1195" s="19" t="s">
        <v>218</v>
      </c>
      <c r="AU1195" s="19" t="s">
        <v>84</v>
      </c>
    </row>
    <row r="1196" s="14" customFormat="1">
      <c r="A1196" s="14"/>
      <c r="B1196" s="243"/>
      <c r="C1196" s="244"/>
      <c r="D1196" s="228" t="s">
        <v>181</v>
      </c>
      <c r="E1196" s="245" t="s">
        <v>19</v>
      </c>
      <c r="F1196" s="246" t="s">
        <v>1701</v>
      </c>
      <c r="G1196" s="244"/>
      <c r="H1196" s="247">
        <v>1.1279999999999999</v>
      </c>
      <c r="I1196" s="248"/>
      <c r="J1196" s="244"/>
      <c r="K1196" s="244"/>
      <c r="L1196" s="249"/>
      <c r="M1196" s="250"/>
      <c r="N1196" s="251"/>
      <c r="O1196" s="251"/>
      <c r="P1196" s="251"/>
      <c r="Q1196" s="251"/>
      <c r="R1196" s="251"/>
      <c r="S1196" s="251"/>
      <c r="T1196" s="252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3" t="s">
        <v>181</v>
      </c>
      <c r="AU1196" s="253" t="s">
        <v>84</v>
      </c>
      <c r="AV1196" s="14" t="s">
        <v>84</v>
      </c>
      <c r="AW1196" s="14" t="s">
        <v>35</v>
      </c>
      <c r="AX1196" s="14" t="s">
        <v>74</v>
      </c>
      <c r="AY1196" s="253" t="s">
        <v>171</v>
      </c>
    </row>
    <row r="1197" s="14" customFormat="1">
      <c r="A1197" s="14"/>
      <c r="B1197" s="243"/>
      <c r="C1197" s="244"/>
      <c r="D1197" s="228" t="s">
        <v>181</v>
      </c>
      <c r="E1197" s="245" t="s">
        <v>19</v>
      </c>
      <c r="F1197" s="246" t="s">
        <v>1702</v>
      </c>
      <c r="G1197" s="244"/>
      <c r="H1197" s="247">
        <v>9.2750000000000004</v>
      </c>
      <c r="I1197" s="248"/>
      <c r="J1197" s="244"/>
      <c r="K1197" s="244"/>
      <c r="L1197" s="249"/>
      <c r="M1197" s="250"/>
      <c r="N1197" s="251"/>
      <c r="O1197" s="251"/>
      <c r="P1197" s="251"/>
      <c r="Q1197" s="251"/>
      <c r="R1197" s="251"/>
      <c r="S1197" s="251"/>
      <c r="T1197" s="25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3" t="s">
        <v>181</v>
      </c>
      <c r="AU1197" s="253" t="s">
        <v>84</v>
      </c>
      <c r="AV1197" s="14" t="s">
        <v>84</v>
      </c>
      <c r="AW1197" s="14" t="s">
        <v>35</v>
      </c>
      <c r="AX1197" s="14" t="s">
        <v>74</v>
      </c>
      <c r="AY1197" s="253" t="s">
        <v>171</v>
      </c>
    </row>
    <row r="1198" s="14" customFormat="1">
      <c r="A1198" s="14"/>
      <c r="B1198" s="243"/>
      <c r="C1198" s="244"/>
      <c r="D1198" s="228" t="s">
        <v>181</v>
      </c>
      <c r="E1198" s="245" t="s">
        <v>19</v>
      </c>
      <c r="F1198" s="246" t="s">
        <v>1703</v>
      </c>
      <c r="G1198" s="244"/>
      <c r="H1198" s="247">
        <v>9.5969999999999995</v>
      </c>
      <c r="I1198" s="248"/>
      <c r="J1198" s="244"/>
      <c r="K1198" s="244"/>
      <c r="L1198" s="249"/>
      <c r="M1198" s="250"/>
      <c r="N1198" s="251"/>
      <c r="O1198" s="251"/>
      <c r="P1198" s="251"/>
      <c r="Q1198" s="251"/>
      <c r="R1198" s="251"/>
      <c r="S1198" s="251"/>
      <c r="T1198" s="252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3" t="s">
        <v>181</v>
      </c>
      <c r="AU1198" s="253" t="s">
        <v>84</v>
      </c>
      <c r="AV1198" s="14" t="s">
        <v>84</v>
      </c>
      <c r="AW1198" s="14" t="s">
        <v>35</v>
      </c>
      <c r="AX1198" s="14" t="s">
        <v>74</v>
      </c>
      <c r="AY1198" s="253" t="s">
        <v>171</v>
      </c>
    </row>
    <row r="1199" s="14" customFormat="1">
      <c r="A1199" s="14"/>
      <c r="B1199" s="243"/>
      <c r="C1199" s="244"/>
      <c r="D1199" s="228" t="s">
        <v>181</v>
      </c>
      <c r="E1199" s="245" t="s">
        <v>19</v>
      </c>
      <c r="F1199" s="246" t="s">
        <v>1704</v>
      </c>
      <c r="G1199" s="244"/>
      <c r="H1199" s="247">
        <v>4.0810000000000004</v>
      </c>
      <c r="I1199" s="248"/>
      <c r="J1199" s="244"/>
      <c r="K1199" s="244"/>
      <c r="L1199" s="249"/>
      <c r="M1199" s="250"/>
      <c r="N1199" s="251"/>
      <c r="O1199" s="251"/>
      <c r="P1199" s="251"/>
      <c r="Q1199" s="251"/>
      <c r="R1199" s="251"/>
      <c r="S1199" s="251"/>
      <c r="T1199" s="252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3" t="s">
        <v>181</v>
      </c>
      <c r="AU1199" s="253" t="s">
        <v>84</v>
      </c>
      <c r="AV1199" s="14" t="s">
        <v>84</v>
      </c>
      <c r="AW1199" s="14" t="s">
        <v>35</v>
      </c>
      <c r="AX1199" s="14" t="s">
        <v>74</v>
      </c>
      <c r="AY1199" s="253" t="s">
        <v>171</v>
      </c>
    </row>
    <row r="1200" s="14" customFormat="1">
      <c r="A1200" s="14"/>
      <c r="B1200" s="243"/>
      <c r="C1200" s="244"/>
      <c r="D1200" s="228" t="s">
        <v>181</v>
      </c>
      <c r="E1200" s="245" t="s">
        <v>19</v>
      </c>
      <c r="F1200" s="246" t="s">
        <v>1705</v>
      </c>
      <c r="G1200" s="244"/>
      <c r="H1200" s="247">
        <v>7.8559999999999999</v>
      </c>
      <c r="I1200" s="248"/>
      <c r="J1200" s="244"/>
      <c r="K1200" s="244"/>
      <c r="L1200" s="249"/>
      <c r="M1200" s="250"/>
      <c r="N1200" s="251"/>
      <c r="O1200" s="251"/>
      <c r="P1200" s="251"/>
      <c r="Q1200" s="251"/>
      <c r="R1200" s="251"/>
      <c r="S1200" s="251"/>
      <c r="T1200" s="252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3" t="s">
        <v>181</v>
      </c>
      <c r="AU1200" s="253" t="s">
        <v>84</v>
      </c>
      <c r="AV1200" s="14" t="s">
        <v>84</v>
      </c>
      <c r="AW1200" s="14" t="s">
        <v>35</v>
      </c>
      <c r="AX1200" s="14" t="s">
        <v>74</v>
      </c>
      <c r="AY1200" s="253" t="s">
        <v>171</v>
      </c>
    </row>
    <row r="1201" s="14" customFormat="1">
      <c r="A1201" s="14"/>
      <c r="B1201" s="243"/>
      <c r="C1201" s="244"/>
      <c r="D1201" s="228" t="s">
        <v>181</v>
      </c>
      <c r="E1201" s="245" t="s">
        <v>19</v>
      </c>
      <c r="F1201" s="246" t="s">
        <v>1706</v>
      </c>
      <c r="G1201" s="244"/>
      <c r="H1201" s="247">
        <v>2.1589999999999998</v>
      </c>
      <c r="I1201" s="248"/>
      <c r="J1201" s="244"/>
      <c r="K1201" s="244"/>
      <c r="L1201" s="249"/>
      <c r="M1201" s="250"/>
      <c r="N1201" s="251"/>
      <c r="O1201" s="251"/>
      <c r="P1201" s="251"/>
      <c r="Q1201" s="251"/>
      <c r="R1201" s="251"/>
      <c r="S1201" s="251"/>
      <c r="T1201" s="252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3" t="s">
        <v>181</v>
      </c>
      <c r="AU1201" s="253" t="s">
        <v>84</v>
      </c>
      <c r="AV1201" s="14" t="s">
        <v>84</v>
      </c>
      <c r="AW1201" s="14" t="s">
        <v>35</v>
      </c>
      <c r="AX1201" s="14" t="s">
        <v>74</v>
      </c>
      <c r="AY1201" s="253" t="s">
        <v>171</v>
      </c>
    </row>
    <row r="1202" s="14" customFormat="1">
      <c r="A1202" s="14"/>
      <c r="B1202" s="243"/>
      <c r="C1202" s="244"/>
      <c r="D1202" s="228" t="s">
        <v>181</v>
      </c>
      <c r="E1202" s="245" t="s">
        <v>19</v>
      </c>
      <c r="F1202" s="246" t="s">
        <v>1707</v>
      </c>
      <c r="G1202" s="244"/>
      <c r="H1202" s="247">
        <v>3.016</v>
      </c>
      <c r="I1202" s="248"/>
      <c r="J1202" s="244"/>
      <c r="K1202" s="244"/>
      <c r="L1202" s="249"/>
      <c r="M1202" s="250"/>
      <c r="N1202" s="251"/>
      <c r="O1202" s="251"/>
      <c r="P1202" s="251"/>
      <c r="Q1202" s="251"/>
      <c r="R1202" s="251"/>
      <c r="S1202" s="251"/>
      <c r="T1202" s="252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3" t="s">
        <v>181</v>
      </c>
      <c r="AU1202" s="253" t="s">
        <v>84</v>
      </c>
      <c r="AV1202" s="14" t="s">
        <v>84</v>
      </c>
      <c r="AW1202" s="14" t="s">
        <v>35</v>
      </c>
      <c r="AX1202" s="14" t="s">
        <v>74</v>
      </c>
      <c r="AY1202" s="253" t="s">
        <v>171</v>
      </c>
    </row>
    <row r="1203" s="14" customFormat="1">
      <c r="A1203" s="14"/>
      <c r="B1203" s="243"/>
      <c r="C1203" s="244"/>
      <c r="D1203" s="228" t="s">
        <v>181</v>
      </c>
      <c r="E1203" s="245" t="s">
        <v>19</v>
      </c>
      <c r="F1203" s="246" t="s">
        <v>1708</v>
      </c>
      <c r="G1203" s="244"/>
      <c r="H1203" s="247">
        <v>2.9870000000000001</v>
      </c>
      <c r="I1203" s="248"/>
      <c r="J1203" s="244"/>
      <c r="K1203" s="244"/>
      <c r="L1203" s="249"/>
      <c r="M1203" s="250"/>
      <c r="N1203" s="251"/>
      <c r="O1203" s="251"/>
      <c r="P1203" s="251"/>
      <c r="Q1203" s="251"/>
      <c r="R1203" s="251"/>
      <c r="S1203" s="251"/>
      <c r="T1203" s="252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3" t="s">
        <v>181</v>
      </c>
      <c r="AU1203" s="253" t="s">
        <v>84</v>
      </c>
      <c r="AV1203" s="14" t="s">
        <v>84</v>
      </c>
      <c r="AW1203" s="14" t="s">
        <v>35</v>
      </c>
      <c r="AX1203" s="14" t="s">
        <v>74</v>
      </c>
      <c r="AY1203" s="253" t="s">
        <v>171</v>
      </c>
    </row>
    <row r="1204" s="14" customFormat="1">
      <c r="A1204" s="14"/>
      <c r="B1204" s="243"/>
      <c r="C1204" s="244"/>
      <c r="D1204" s="228" t="s">
        <v>181</v>
      </c>
      <c r="E1204" s="245" t="s">
        <v>19</v>
      </c>
      <c r="F1204" s="246" t="s">
        <v>1709</v>
      </c>
      <c r="G1204" s="244"/>
      <c r="H1204" s="247">
        <v>8.8390000000000004</v>
      </c>
      <c r="I1204" s="248"/>
      <c r="J1204" s="244"/>
      <c r="K1204" s="244"/>
      <c r="L1204" s="249"/>
      <c r="M1204" s="250"/>
      <c r="N1204" s="251"/>
      <c r="O1204" s="251"/>
      <c r="P1204" s="251"/>
      <c r="Q1204" s="251"/>
      <c r="R1204" s="251"/>
      <c r="S1204" s="251"/>
      <c r="T1204" s="252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3" t="s">
        <v>181</v>
      </c>
      <c r="AU1204" s="253" t="s">
        <v>84</v>
      </c>
      <c r="AV1204" s="14" t="s">
        <v>84</v>
      </c>
      <c r="AW1204" s="14" t="s">
        <v>35</v>
      </c>
      <c r="AX1204" s="14" t="s">
        <v>74</v>
      </c>
      <c r="AY1204" s="253" t="s">
        <v>171</v>
      </c>
    </row>
    <row r="1205" s="14" customFormat="1">
      <c r="A1205" s="14"/>
      <c r="B1205" s="243"/>
      <c r="C1205" s="244"/>
      <c r="D1205" s="228" t="s">
        <v>181</v>
      </c>
      <c r="E1205" s="245" t="s">
        <v>19</v>
      </c>
      <c r="F1205" s="246" t="s">
        <v>1710</v>
      </c>
      <c r="G1205" s="244"/>
      <c r="H1205" s="247">
        <v>7.6520000000000001</v>
      </c>
      <c r="I1205" s="248"/>
      <c r="J1205" s="244"/>
      <c r="K1205" s="244"/>
      <c r="L1205" s="249"/>
      <c r="M1205" s="250"/>
      <c r="N1205" s="251"/>
      <c r="O1205" s="251"/>
      <c r="P1205" s="251"/>
      <c r="Q1205" s="251"/>
      <c r="R1205" s="251"/>
      <c r="S1205" s="251"/>
      <c r="T1205" s="252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3" t="s">
        <v>181</v>
      </c>
      <c r="AU1205" s="253" t="s">
        <v>84</v>
      </c>
      <c r="AV1205" s="14" t="s">
        <v>84</v>
      </c>
      <c r="AW1205" s="14" t="s">
        <v>35</v>
      </c>
      <c r="AX1205" s="14" t="s">
        <v>74</v>
      </c>
      <c r="AY1205" s="253" t="s">
        <v>171</v>
      </c>
    </row>
    <row r="1206" s="15" customFormat="1">
      <c r="A1206" s="15"/>
      <c r="B1206" s="254"/>
      <c r="C1206" s="255"/>
      <c r="D1206" s="228" t="s">
        <v>181</v>
      </c>
      <c r="E1206" s="256" t="s">
        <v>19</v>
      </c>
      <c r="F1206" s="257" t="s">
        <v>184</v>
      </c>
      <c r="G1206" s="255"/>
      <c r="H1206" s="258">
        <v>56.590000000000003</v>
      </c>
      <c r="I1206" s="259"/>
      <c r="J1206" s="255"/>
      <c r="K1206" s="255"/>
      <c r="L1206" s="260"/>
      <c r="M1206" s="261"/>
      <c r="N1206" s="262"/>
      <c r="O1206" s="262"/>
      <c r="P1206" s="262"/>
      <c r="Q1206" s="262"/>
      <c r="R1206" s="262"/>
      <c r="S1206" s="262"/>
      <c r="T1206" s="263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64" t="s">
        <v>181</v>
      </c>
      <c r="AU1206" s="264" t="s">
        <v>84</v>
      </c>
      <c r="AV1206" s="15" t="s">
        <v>178</v>
      </c>
      <c r="AW1206" s="15" t="s">
        <v>35</v>
      </c>
      <c r="AX1206" s="15" t="s">
        <v>82</v>
      </c>
      <c r="AY1206" s="264" t="s">
        <v>171</v>
      </c>
    </row>
    <row r="1207" s="2" customFormat="1" ht="16.5" customHeight="1">
      <c r="A1207" s="40"/>
      <c r="B1207" s="41"/>
      <c r="C1207" s="283" t="s">
        <v>1237</v>
      </c>
      <c r="D1207" s="283" t="s">
        <v>467</v>
      </c>
      <c r="E1207" s="284" t="s">
        <v>1711</v>
      </c>
      <c r="F1207" s="285" t="s">
        <v>1712</v>
      </c>
      <c r="G1207" s="286" t="s">
        <v>177</v>
      </c>
      <c r="H1207" s="287">
        <v>57.722000000000001</v>
      </c>
      <c r="I1207" s="288"/>
      <c r="J1207" s="289">
        <f>ROUND(I1207*H1207,2)</f>
        <v>0</v>
      </c>
      <c r="K1207" s="285" t="s">
        <v>215</v>
      </c>
      <c r="L1207" s="290"/>
      <c r="M1207" s="291" t="s">
        <v>19</v>
      </c>
      <c r="N1207" s="292" t="s">
        <v>45</v>
      </c>
      <c r="O1207" s="86"/>
      <c r="P1207" s="224">
        <f>O1207*H1207</f>
        <v>0</v>
      </c>
      <c r="Q1207" s="224">
        <v>0.0089999999999999993</v>
      </c>
      <c r="R1207" s="224">
        <f>Q1207*H1207</f>
        <v>0.51949800000000002</v>
      </c>
      <c r="S1207" s="224">
        <v>0</v>
      </c>
      <c r="T1207" s="225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26" t="s">
        <v>386</v>
      </c>
      <c r="AT1207" s="226" t="s">
        <v>467</v>
      </c>
      <c r="AU1207" s="226" t="s">
        <v>84</v>
      </c>
      <c r="AY1207" s="19" t="s">
        <v>171</v>
      </c>
      <c r="BE1207" s="227">
        <f>IF(N1207="základní",J1207,0)</f>
        <v>0</v>
      </c>
      <c r="BF1207" s="227">
        <f>IF(N1207="snížená",J1207,0)</f>
        <v>0</v>
      </c>
      <c r="BG1207" s="227">
        <f>IF(N1207="zákl. přenesená",J1207,0)</f>
        <v>0</v>
      </c>
      <c r="BH1207" s="227">
        <f>IF(N1207="sníž. přenesená",J1207,0)</f>
        <v>0</v>
      </c>
      <c r="BI1207" s="227">
        <f>IF(N1207="nulová",J1207,0)</f>
        <v>0</v>
      </c>
      <c r="BJ1207" s="19" t="s">
        <v>82</v>
      </c>
      <c r="BK1207" s="227">
        <f>ROUND(I1207*H1207,2)</f>
        <v>0</v>
      </c>
      <c r="BL1207" s="19" t="s">
        <v>289</v>
      </c>
      <c r="BM1207" s="226" t="s">
        <v>1713</v>
      </c>
    </row>
    <row r="1208" s="2" customFormat="1">
      <c r="A1208" s="40"/>
      <c r="B1208" s="41"/>
      <c r="C1208" s="42"/>
      <c r="D1208" s="228" t="s">
        <v>180</v>
      </c>
      <c r="E1208" s="42"/>
      <c r="F1208" s="229" t="s">
        <v>1712</v>
      </c>
      <c r="G1208" s="42"/>
      <c r="H1208" s="42"/>
      <c r="I1208" s="230"/>
      <c r="J1208" s="42"/>
      <c r="K1208" s="42"/>
      <c r="L1208" s="46"/>
      <c r="M1208" s="231"/>
      <c r="N1208" s="232"/>
      <c r="O1208" s="86"/>
      <c r="P1208" s="86"/>
      <c r="Q1208" s="86"/>
      <c r="R1208" s="86"/>
      <c r="S1208" s="86"/>
      <c r="T1208" s="87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T1208" s="19" t="s">
        <v>180</v>
      </c>
      <c r="AU1208" s="19" t="s">
        <v>84</v>
      </c>
    </row>
    <row r="1209" s="14" customFormat="1">
      <c r="A1209" s="14"/>
      <c r="B1209" s="243"/>
      <c r="C1209" s="244"/>
      <c r="D1209" s="228" t="s">
        <v>181</v>
      </c>
      <c r="E1209" s="244"/>
      <c r="F1209" s="246" t="s">
        <v>1714</v>
      </c>
      <c r="G1209" s="244"/>
      <c r="H1209" s="247">
        <v>57.722000000000001</v>
      </c>
      <c r="I1209" s="248"/>
      <c r="J1209" s="244"/>
      <c r="K1209" s="244"/>
      <c r="L1209" s="249"/>
      <c r="M1209" s="250"/>
      <c r="N1209" s="251"/>
      <c r="O1209" s="251"/>
      <c r="P1209" s="251"/>
      <c r="Q1209" s="251"/>
      <c r="R1209" s="251"/>
      <c r="S1209" s="251"/>
      <c r="T1209" s="252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3" t="s">
        <v>181</v>
      </c>
      <c r="AU1209" s="253" t="s">
        <v>84</v>
      </c>
      <c r="AV1209" s="14" t="s">
        <v>84</v>
      </c>
      <c r="AW1209" s="14" t="s">
        <v>4</v>
      </c>
      <c r="AX1209" s="14" t="s">
        <v>82</v>
      </c>
      <c r="AY1209" s="253" t="s">
        <v>171</v>
      </c>
    </row>
    <row r="1210" s="2" customFormat="1" ht="16.5" customHeight="1">
      <c r="A1210" s="40"/>
      <c r="B1210" s="41"/>
      <c r="C1210" s="215" t="s">
        <v>1715</v>
      </c>
      <c r="D1210" s="215" t="s">
        <v>174</v>
      </c>
      <c r="E1210" s="216" t="s">
        <v>1716</v>
      </c>
      <c r="F1210" s="217" t="s">
        <v>1717</v>
      </c>
      <c r="G1210" s="218" t="s">
        <v>286</v>
      </c>
      <c r="H1210" s="219">
        <v>2.1930000000000001</v>
      </c>
      <c r="I1210" s="220"/>
      <c r="J1210" s="221">
        <f>ROUND(I1210*H1210,2)</f>
        <v>0</v>
      </c>
      <c r="K1210" s="217" t="s">
        <v>215</v>
      </c>
      <c r="L1210" s="46"/>
      <c r="M1210" s="222" t="s">
        <v>19</v>
      </c>
      <c r="N1210" s="223" t="s">
        <v>45</v>
      </c>
      <c r="O1210" s="86"/>
      <c r="P1210" s="224">
        <f>O1210*H1210</f>
        <v>0</v>
      </c>
      <c r="Q1210" s="224">
        <v>0</v>
      </c>
      <c r="R1210" s="224">
        <f>Q1210*H1210</f>
        <v>0</v>
      </c>
      <c r="S1210" s="224">
        <v>0</v>
      </c>
      <c r="T1210" s="225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26" t="s">
        <v>289</v>
      </c>
      <c r="AT1210" s="226" t="s">
        <v>174</v>
      </c>
      <c r="AU1210" s="226" t="s">
        <v>84</v>
      </c>
      <c r="AY1210" s="19" t="s">
        <v>171</v>
      </c>
      <c r="BE1210" s="227">
        <f>IF(N1210="základní",J1210,0)</f>
        <v>0</v>
      </c>
      <c r="BF1210" s="227">
        <f>IF(N1210="snížená",J1210,0)</f>
        <v>0</v>
      </c>
      <c r="BG1210" s="227">
        <f>IF(N1210="zákl. přenesená",J1210,0)</f>
        <v>0</v>
      </c>
      <c r="BH1210" s="227">
        <f>IF(N1210="sníž. přenesená",J1210,0)</f>
        <v>0</v>
      </c>
      <c r="BI1210" s="227">
        <f>IF(N1210="nulová",J1210,0)</f>
        <v>0</v>
      </c>
      <c r="BJ1210" s="19" t="s">
        <v>82</v>
      </c>
      <c r="BK1210" s="227">
        <f>ROUND(I1210*H1210,2)</f>
        <v>0</v>
      </c>
      <c r="BL1210" s="19" t="s">
        <v>289</v>
      </c>
      <c r="BM1210" s="226" t="s">
        <v>1718</v>
      </c>
    </row>
    <row r="1211" s="2" customFormat="1">
      <c r="A1211" s="40"/>
      <c r="B1211" s="41"/>
      <c r="C1211" s="42"/>
      <c r="D1211" s="228" t="s">
        <v>180</v>
      </c>
      <c r="E1211" s="42"/>
      <c r="F1211" s="229" t="s">
        <v>1719</v>
      </c>
      <c r="G1211" s="42"/>
      <c r="H1211" s="42"/>
      <c r="I1211" s="230"/>
      <c r="J1211" s="42"/>
      <c r="K1211" s="42"/>
      <c r="L1211" s="46"/>
      <c r="M1211" s="231"/>
      <c r="N1211" s="232"/>
      <c r="O1211" s="86"/>
      <c r="P1211" s="86"/>
      <c r="Q1211" s="86"/>
      <c r="R1211" s="86"/>
      <c r="S1211" s="86"/>
      <c r="T1211" s="87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T1211" s="19" t="s">
        <v>180</v>
      </c>
      <c r="AU1211" s="19" t="s">
        <v>84</v>
      </c>
    </row>
    <row r="1212" s="2" customFormat="1">
      <c r="A1212" s="40"/>
      <c r="B1212" s="41"/>
      <c r="C1212" s="42"/>
      <c r="D1212" s="265" t="s">
        <v>218</v>
      </c>
      <c r="E1212" s="42"/>
      <c r="F1212" s="266" t="s">
        <v>1720</v>
      </c>
      <c r="G1212" s="42"/>
      <c r="H1212" s="42"/>
      <c r="I1212" s="230"/>
      <c r="J1212" s="42"/>
      <c r="K1212" s="42"/>
      <c r="L1212" s="46"/>
      <c r="M1212" s="231"/>
      <c r="N1212" s="232"/>
      <c r="O1212" s="86"/>
      <c r="P1212" s="86"/>
      <c r="Q1212" s="86"/>
      <c r="R1212" s="86"/>
      <c r="S1212" s="86"/>
      <c r="T1212" s="87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T1212" s="19" t="s">
        <v>218</v>
      </c>
      <c r="AU1212" s="19" t="s">
        <v>84</v>
      </c>
    </row>
    <row r="1213" s="12" customFormat="1" ht="22.8" customHeight="1">
      <c r="A1213" s="12"/>
      <c r="B1213" s="199"/>
      <c r="C1213" s="200"/>
      <c r="D1213" s="201" t="s">
        <v>73</v>
      </c>
      <c r="E1213" s="213" t="s">
        <v>1721</v>
      </c>
      <c r="F1213" s="213" t="s">
        <v>1722</v>
      </c>
      <c r="G1213" s="200"/>
      <c r="H1213" s="200"/>
      <c r="I1213" s="203"/>
      <c r="J1213" s="214">
        <f>BK1213</f>
        <v>0</v>
      </c>
      <c r="K1213" s="200"/>
      <c r="L1213" s="205"/>
      <c r="M1213" s="206"/>
      <c r="N1213" s="207"/>
      <c r="O1213" s="207"/>
      <c r="P1213" s="208">
        <f>SUM(P1214:P1252)</f>
        <v>0</v>
      </c>
      <c r="Q1213" s="207"/>
      <c r="R1213" s="208">
        <f>SUM(R1214:R1252)</f>
        <v>15.176714030999998</v>
      </c>
      <c r="S1213" s="207"/>
      <c r="T1213" s="209">
        <f>SUM(T1214:T1252)</f>
        <v>0</v>
      </c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R1213" s="210" t="s">
        <v>84</v>
      </c>
      <c r="AT1213" s="211" t="s">
        <v>73</v>
      </c>
      <c r="AU1213" s="211" t="s">
        <v>82</v>
      </c>
      <c r="AY1213" s="210" t="s">
        <v>171</v>
      </c>
      <c r="BK1213" s="212">
        <f>SUM(BK1214:BK1252)</f>
        <v>0</v>
      </c>
    </row>
    <row r="1214" s="2" customFormat="1" ht="16.5" customHeight="1">
      <c r="A1214" s="40"/>
      <c r="B1214" s="41"/>
      <c r="C1214" s="215" t="s">
        <v>1241</v>
      </c>
      <c r="D1214" s="215" t="s">
        <v>174</v>
      </c>
      <c r="E1214" s="216" t="s">
        <v>1723</v>
      </c>
      <c r="F1214" s="217" t="s">
        <v>1724</v>
      </c>
      <c r="G1214" s="218" t="s">
        <v>177</v>
      </c>
      <c r="H1214" s="219">
        <v>27.702000000000002</v>
      </c>
      <c r="I1214" s="220"/>
      <c r="J1214" s="221">
        <f>ROUND(I1214*H1214,2)</f>
        <v>0</v>
      </c>
      <c r="K1214" s="217" t="s">
        <v>215</v>
      </c>
      <c r="L1214" s="46"/>
      <c r="M1214" s="222" t="s">
        <v>19</v>
      </c>
      <c r="N1214" s="223" t="s">
        <v>45</v>
      </c>
      <c r="O1214" s="86"/>
      <c r="P1214" s="224">
        <f>O1214*H1214</f>
        <v>0</v>
      </c>
      <c r="Q1214" s="224">
        <v>0.024760500000000001</v>
      </c>
      <c r="R1214" s="224">
        <f>Q1214*H1214</f>
        <v>0.68591537100000011</v>
      </c>
      <c r="S1214" s="224">
        <v>0</v>
      </c>
      <c r="T1214" s="225">
        <f>S1214*H1214</f>
        <v>0</v>
      </c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R1214" s="226" t="s">
        <v>289</v>
      </c>
      <c r="AT1214" s="226" t="s">
        <v>174</v>
      </c>
      <c r="AU1214" s="226" t="s">
        <v>84</v>
      </c>
      <c r="AY1214" s="19" t="s">
        <v>171</v>
      </c>
      <c r="BE1214" s="227">
        <f>IF(N1214="základní",J1214,0)</f>
        <v>0</v>
      </c>
      <c r="BF1214" s="227">
        <f>IF(N1214="snížená",J1214,0)</f>
        <v>0</v>
      </c>
      <c r="BG1214" s="227">
        <f>IF(N1214="zákl. přenesená",J1214,0)</f>
        <v>0</v>
      </c>
      <c r="BH1214" s="227">
        <f>IF(N1214="sníž. přenesená",J1214,0)</f>
        <v>0</v>
      </c>
      <c r="BI1214" s="227">
        <f>IF(N1214="nulová",J1214,0)</f>
        <v>0</v>
      </c>
      <c r="BJ1214" s="19" t="s">
        <v>82</v>
      </c>
      <c r="BK1214" s="227">
        <f>ROUND(I1214*H1214,2)</f>
        <v>0</v>
      </c>
      <c r="BL1214" s="19" t="s">
        <v>289</v>
      </c>
      <c r="BM1214" s="226" t="s">
        <v>1725</v>
      </c>
    </row>
    <row r="1215" s="2" customFormat="1">
      <c r="A1215" s="40"/>
      <c r="B1215" s="41"/>
      <c r="C1215" s="42"/>
      <c r="D1215" s="228" t="s">
        <v>180</v>
      </c>
      <c r="E1215" s="42"/>
      <c r="F1215" s="229" t="s">
        <v>1726</v>
      </c>
      <c r="G1215" s="42"/>
      <c r="H1215" s="42"/>
      <c r="I1215" s="230"/>
      <c r="J1215" s="42"/>
      <c r="K1215" s="42"/>
      <c r="L1215" s="46"/>
      <c r="M1215" s="231"/>
      <c r="N1215" s="232"/>
      <c r="O1215" s="86"/>
      <c r="P1215" s="86"/>
      <c r="Q1215" s="86"/>
      <c r="R1215" s="86"/>
      <c r="S1215" s="86"/>
      <c r="T1215" s="87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T1215" s="19" t="s">
        <v>180</v>
      </c>
      <c r="AU1215" s="19" t="s">
        <v>84</v>
      </c>
    </row>
    <row r="1216" s="2" customFormat="1">
      <c r="A1216" s="40"/>
      <c r="B1216" s="41"/>
      <c r="C1216" s="42"/>
      <c r="D1216" s="265" t="s">
        <v>218</v>
      </c>
      <c r="E1216" s="42"/>
      <c r="F1216" s="266" t="s">
        <v>1727</v>
      </c>
      <c r="G1216" s="42"/>
      <c r="H1216" s="42"/>
      <c r="I1216" s="230"/>
      <c r="J1216" s="42"/>
      <c r="K1216" s="42"/>
      <c r="L1216" s="46"/>
      <c r="M1216" s="231"/>
      <c r="N1216" s="232"/>
      <c r="O1216" s="86"/>
      <c r="P1216" s="86"/>
      <c r="Q1216" s="86"/>
      <c r="R1216" s="86"/>
      <c r="S1216" s="86"/>
      <c r="T1216" s="87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218</v>
      </c>
      <c r="AU1216" s="19" t="s">
        <v>84</v>
      </c>
    </row>
    <row r="1217" s="13" customFormat="1">
      <c r="A1217" s="13"/>
      <c r="B1217" s="233"/>
      <c r="C1217" s="234"/>
      <c r="D1217" s="228" t="s">
        <v>181</v>
      </c>
      <c r="E1217" s="235" t="s">
        <v>19</v>
      </c>
      <c r="F1217" s="236" t="s">
        <v>739</v>
      </c>
      <c r="G1217" s="234"/>
      <c r="H1217" s="235" t="s">
        <v>19</v>
      </c>
      <c r="I1217" s="237"/>
      <c r="J1217" s="234"/>
      <c r="K1217" s="234"/>
      <c r="L1217" s="238"/>
      <c r="M1217" s="239"/>
      <c r="N1217" s="240"/>
      <c r="O1217" s="240"/>
      <c r="P1217" s="240"/>
      <c r="Q1217" s="240"/>
      <c r="R1217" s="240"/>
      <c r="S1217" s="240"/>
      <c r="T1217" s="241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2" t="s">
        <v>181</v>
      </c>
      <c r="AU1217" s="242" t="s">
        <v>84</v>
      </c>
      <c r="AV1217" s="13" t="s">
        <v>82</v>
      </c>
      <c r="AW1217" s="13" t="s">
        <v>35</v>
      </c>
      <c r="AX1217" s="13" t="s">
        <v>74</v>
      </c>
      <c r="AY1217" s="242" t="s">
        <v>171</v>
      </c>
    </row>
    <row r="1218" s="14" customFormat="1">
      <c r="A1218" s="14"/>
      <c r="B1218" s="243"/>
      <c r="C1218" s="244"/>
      <c r="D1218" s="228" t="s">
        <v>181</v>
      </c>
      <c r="E1218" s="245" t="s">
        <v>19</v>
      </c>
      <c r="F1218" s="246" t="s">
        <v>1728</v>
      </c>
      <c r="G1218" s="244"/>
      <c r="H1218" s="247">
        <v>13.842000000000001</v>
      </c>
      <c r="I1218" s="248"/>
      <c r="J1218" s="244"/>
      <c r="K1218" s="244"/>
      <c r="L1218" s="249"/>
      <c r="M1218" s="250"/>
      <c r="N1218" s="251"/>
      <c r="O1218" s="251"/>
      <c r="P1218" s="251"/>
      <c r="Q1218" s="251"/>
      <c r="R1218" s="251"/>
      <c r="S1218" s="251"/>
      <c r="T1218" s="252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3" t="s">
        <v>181</v>
      </c>
      <c r="AU1218" s="253" t="s">
        <v>84</v>
      </c>
      <c r="AV1218" s="14" t="s">
        <v>84</v>
      </c>
      <c r="AW1218" s="14" t="s">
        <v>35</v>
      </c>
      <c r="AX1218" s="14" t="s">
        <v>74</v>
      </c>
      <c r="AY1218" s="253" t="s">
        <v>171</v>
      </c>
    </row>
    <row r="1219" s="13" customFormat="1">
      <c r="A1219" s="13"/>
      <c r="B1219" s="233"/>
      <c r="C1219" s="234"/>
      <c r="D1219" s="228" t="s">
        <v>181</v>
      </c>
      <c r="E1219" s="235" t="s">
        <v>19</v>
      </c>
      <c r="F1219" s="236" t="s">
        <v>731</v>
      </c>
      <c r="G1219" s="234"/>
      <c r="H1219" s="235" t="s">
        <v>19</v>
      </c>
      <c r="I1219" s="237"/>
      <c r="J1219" s="234"/>
      <c r="K1219" s="234"/>
      <c r="L1219" s="238"/>
      <c r="M1219" s="239"/>
      <c r="N1219" s="240"/>
      <c r="O1219" s="240"/>
      <c r="P1219" s="240"/>
      <c r="Q1219" s="240"/>
      <c r="R1219" s="240"/>
      <c r="S1219" s="240"/>
      <c r="T1219" s="241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2" t="s">
        <v>181</v>
      </c>
      <c r="AU1219" s="242" t="s">
        <v>84</v>
      </c>
      <c r="AV1219" s="13" t="s">
        <v>82</v>
      </c>
      <c r="AW1219" s="13" t="s">
        <v>35</v>
      </c>
      <c r="AX1219" s="13" t="s">
        <v>74</v>
      </c>
      <c r="AY1219" s="242" t="s">
        <v>171</v>
      </c>
    </row>
    <row r="1220" s="14" customFormat="1">
      <c r="A1220" s="14"/>
      <c r="B1220" s="243"/>
      <c r="C1220" s="244"/>
      <c r="D1220" s="228" t="s">
        <v>181</v>
      </c>
      <c r="E1220" s="245" t="s">
        <v>19</v>
      </c>
      <c r="F1220" s="246" t="s">
        <v>1729</v>
      </c>
      <c r="G1220" s="244"/>
      <c r="H1220" s="247">
        <v>13.859999999999999</v>
      </c>
      <c r="I1220" s="248"/>
      <c r="J1220" s="244"/>
      <c r="K1220" s="244"/>
      <c r="L1220" s="249"/>
      <c r="M1220" s="250"/>
      <c r="N1220" s="251"/>
      <c r="O1220" s="251"/>
      <c r="P1220" s="251"/>
      <c r="Q1220" s="251"/>
      <c r="R1220" s="251"/>
      <c r="S1220" s="251"/>
      <c r="T1220" s="252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3" t="s">
        <v>181</v>
      </c>
      <c r="AU1220" s="253" t="s">
        <v>84</v>
      </c>
      <c r="AV1220" s="14" t="s">
        <v>84</v>
      </c>
      <c r="AW1220" s="14" t="s">
        <v>35</v>
      </c>
      <c r="AX1220" s="14" t="s">
        <v>74</v>
      </c>
      <c r="AY1220" s="253" t="s">
        <v>171</v>
      </c>
    </row>
    <row r="1221" s="15" customFormat="1">
      <c r="A1221" s="15"/>
      <c r="B1221" s="254"/>
      <c r="C1221" s="255"/>
      <c r="D1221" s="228" t="s">
        <v>181</v>
      </c>
      <c r="E1221" s="256" t="s">
        <v>19</v>
      </c>
      <c r="F1221" s="257" t="s">
        <v>184</v>
      </c>
      <c r="G1221" s="255"/>
      <c r="H1221" s="258">
        <v>27.702000000000002</v>
      </c>
      <c r="I1221" s="259"/>
      <c r="J1221" s="255"/>
      <c r="K1221" s="255"/>
      <c r="L1221" s="260"/>
      <c r="M1221" s="261"/>
      <c r="N1221" s="262"/>
      <c r="O1221" s="262"/>
      <c r="P1221" s="262"/>
      <c r="Q1221" s="262"/>
      <c r="R1221" s="262"/>
      <c r="S1221" s="262"/>
      <c r="T1221" s="263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64" t="s">
        <v>181</v>
      </c>
      <c r="AU1221" s="264" t="s">
        <v>84</v>
      </c>
      <c r="AV1221" s="15" t="s">
        <v>178</v>
      </c>
      <c r="AW1221" s="15" t="s">
        <v>35</v>
      </c>
      <c r="AX1221" s="15" t="s">
        <v>82</v>
      </c>
      <c r="AY1221" s="264" t="s">
        <v>171</v>
      </c>
    </row>
    <row r="1222" s="2" customFormat="1" ht="16.5" customHeight="1">
      <c r="A1222" s="40"/>
      <c r="B1222" s="41"/>
      <c r="C1222" s="215" t="s">
        <v>1730</v>
      </c>
      <c r="D1222" s="215" t="s">
        <v>174</v>
      </c>
      <c r="E1222" s="216" t="s">
        <v>1731</v>
      </c>
      <c r="F1222" s="217" t="s">
        <v>1732</v>
      </c>
      <c r="G1222" s="218" t="s">
        <v>177</v>
      </c>
      <c r="H1222" s="219">
        <v>27.702000000000002</v>
      </c>
      <c r="I1222" s="220"/>
      <c r="J1222" s="221">
        <f>ROUND(I1222*H1222,2)</f>
        <v>0</v>
      </c>
      <c r="K1222" s="217" t="s">
        <v>215</v>
      </c>
      <c r="L1222" s="46"/>
      <c r="M1222" s="222" t="s">
        <v>19</v>
      </c>
      <c r="N1222" s="223" t="s">
        <v>45</v>
      </c>
      <c r="O1222" s="86"/>
      <c r="P1222" s="224">
        <f>O1222*H1222</f>
        <v>0</v>
      </c>
      <c r="Q1222" s="224">
        <v>0.00020000000000000001</v>
      </c>
      <c r="R1222" s="224">
        <f>Q1222*H1222</f>
        <v>0.0055404000000000009</v>
      </c>
      <c r="S1222" s="224">
        <v>0</v>
      </c>
      <c r="T1222" s="225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26" t="s">
        <v>289</v>
      </c>
      <c r="AT1222" s="226" t="s">
        <v>174</v>
      </c>
      <c r="AU1222" s="226" t="s">
        <v>84</v>
      </c>
      <c r="AY1222" s="19" t="s">
        <v>171</v>
      </c>
      <c r="BE1222" s="227">
        <f>IF(N1222="základní",J1222,0)</f>
        <v>0</v>
      </c>
      <c r="BF1222" s="227">
        <f>IF(N1222="snížená",J1222,0)</f>
        <v>0</v>
      </c>
      <c r="BG1222" s="227">
        <f>IF(N1222="zákl. přenesená",J1222,0)</f>
        <v>0</v>
      </c>
      <c r="BH1222" s="227">
        <f>IF(N1222="sníž. přenesená",J1222,0)</f>
        <v>0</v>
      </c>
      <c r="BI1222" s="227">
        <f>IF(N1222="nulová",J1222,0)</f>
        <v>0</v>
      </c>
      <c r="BJ1222" s="19" t="s">
        <v>82</v>
      </c>
      <c r="BK1222" s="227">
        <f>ROUND(I1222*H1222,2)</f>
        <v>0</v>
      </c>
      <c r="BL1222" s="19" t="s">
        <v>289</v>
      </c>
      <c r="BM1222" s="226" t="s">
        <v>1733</v>
      </c>
    </row>
    <row r="1223" s="2" customFormat="1">
      <c r="A1223" s="40"/>
      <c r="B1223" s="41"/>
      <c r="C1223" s="42"/>
      <c r="D1223" s="228" t="s">
        <v>180</v>
      </c>
      <c r="E1223" s="42"/>
      <c r="F1223" s="229" t="s">
        <v>1734</v>
      </c>
      <c r="G1223" s="42"/>
      <c r="H1223" s="42"/>
      <c r="I1223" s="230"/>
      <c r="J1223" s="42"/>
      <c r="K1223" s="42"/>
      <c r="L1223" s="46"/>
      <c r="M1223" s="231"/>
      <c r="N1223" s="232"/>
      <c r="O1223" s="86"/>
      <c r="P1223" s="86"/>
      <c r="Q1223" s="86"/>
      <c r="R1223" s="86"/>
      <c r="S1223" s="86"/>
      <c r="T1223" s="87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T1223" s="19" t="s">
        <v>180</v>
      </c>
      <c r="AU1223" s="19" t="s">
        <v>84</v>
      </c>
    </row>
    <row r="1224" s="2" customFormat="1">
      <c r="A1224" s="40"/>
      <c r="B1224" s="41"/>
      <c r="C1224" s="42"/>
      <c r="D1224" s="265" t="s">
        <v>218</v>
      </c>
      <c r="E1224" s="42"/>
      <c r="F1224" s="266" t="s">
        <v>1735</v>
      </c>
      <c r="G1224" s="42"/>
      <c r="H1224" s="42"/>
      <c r="I1224" s="230"/>
      <c r="J1224" s="42"/>
      <c r="K1224" s="42"/>
      <c r="L1224" s="46"/>
      <c r="M1224" s="231"/>
      <c r="N1224" s="232"/>
      <c r="O1224" s="86"/>
      <c r="P1224" s="86"/>
      <c r="Q1224" s="86"/>
      <c r="R1224" s="86"/>
      <c r="S1224" s="86"/>
      <c r="T1224" s="87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T1224" s="19" t="s">
        <v>218</v>
      </c>
      <c r="AU1224" s="19" t="s">
        <v>84</v>
      </c>
    </row>
    <row r="1225" s="2" customFormat="1" ht="16.5" customHeight="1">
      <c r="A1225" s="40"/>
      <c r="B1225" s="41"/>
      <c r="C1225" s="215" t="s">
        <v>1248</v>
      </c>
      <c r="D1225" s="215" t="s">
        <v>174</v>
      </c>
      <c r="E1225" s="216" t="s">
        <v>1736</v>
      </c>
      <c r="F1225" s="217" t="s">
        <v>1737</v>
      </c>
      <c r="G1225" s="218" t="s">
        <v>177</v>
      </c>
      <c r="H1225" s="219">
        <v>1359</v>
      </c>
      <c r="I1225" s="220"/>
      <c r="J1225" s="221">
        <f>ROUND(I1225*H1225,2)</f>
        <v>0</v>
      </c>
      <c r="K1225" s="217" t="s">
        <v>215</v>
      </c>
      <c r="L1225" s="46"/>
      <c r="M1225" s="222" t="s">
        <v>19</v>
      </c>
      <c r="N1225" s="223" t="s">
        <v>45</v>
      </c>
      <c r="O1225" s="86"/>
      <c r="P1225" s="224">
        <f>O1225*H1225</f>
        <v>0</v>
      </c>
      <c r="Q1225" s="224">
        <v>0.00010000000000000001</v>
      </c>
      <c r="R1225" s="224">
        <f>Q1225*H1225</f>
        <v>0.13589999999999999</v>
      </c>
      <c r="S1225" s="224">
        <v>0</v>
      </c>
      <c r="T1225" s="225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26" t="s">
        <v>289</v>
      </c>
      <c r="AT1225" s="226" t="s">
        <v>174</v>
      </c>
      <c r="AU1225" s="226" t="s">
        <v>84</v>
      </c>
      <c r="AY1225" s="19" t="s">
        <v>171</v>
      </c>
      <c r="BE1225" s="227">
        <f>IF(N1225="základní",J1225,0)</f>
        <v>0</v>
      </c>
      <c r="BF1225" s="227">
        <f>IF(N1225="snížená",J1225,0)</f>
        <v>0</v>
      </c>
      <c r="BG1225" s="227">
        <f>IF(N1225="zákl. přenesená",J1225,0)</f>
        <v>0</v>
      </c>
      <c r="BH1225" s="227">
        <f>IF(N1225="sníž. přenesená",J1225,0)</f>
        <v>0</v>
      </c>
      <c r="BI1225" s="227">
        <f>IF(N1225="nulová",J1225,0)</f>
        <v>0</v>
      </c>
      <c r="BJ1225" s="19" t="s">
        <v>82</v>
      </c>
      <c r="BK1225" s="227">
        <f>ROUND(I1225*H1225,2)</f>
        <v>0</v>
      </c>
      <c r="BL1225" s="19" t="s">
        <v>289</v>
      </c>
      <c r="BM1225" s="226" t="s">
        <v>1738</v>
      </c>
    </row>
    <row r="1226" s="2" customFormat="1">
      <c r="A1226" s="40"/>
      <c r="B1226" s="41"/>
      <c r="C1226" s="42"/>
      <c r="D1226" s="228" t="s">
        <v>180</v>
      </c>
      <c r="E1226" s="42"/>
      <c r="F1226" s="229" t="s">
        <v>1739</v>
      </c>
      <c r="G1226" s="42"/>
      <c r="H1226" s="42"/>
      <c r="I1226" s="230"/>
      <c r="J1226" s="42"/>
      <c r="K1226" s="42"/>
      <c r="L1226" s="46"/>
      <c r="M1226" s="231"/>
      <c r="N1226" s="232"/>
      <c r="O1226" s="86"/>
      <c r="P1226" s="86"/>
      <c r="Q1226" s="86"/>
      <c r="R1226" s="86"/>
      <c r="S1226" s="86"/>
      <c r="T1226" s="87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T1226" s="19" t="s">
        <v>180</v>
      </c>
      <c r="AU1226" s="19" t="s">
        <v>84</v>
      </c>
    </row>
    <row r="1227" s="2" customFormat="1">
      <c r="A1227" s="40"/>
      <c r="B1227" s="41"/>
      <c r="C1227" s="42"/>
      <c r="D1227" s="265" t="s">
        <v>218</v>
      </c>
      <c r="E1227" s="42"/>
      <c r="F1227" s="266" t="s">
        <v>1740</v>
      </c>
      <c r="G1227" s="42"/>
      <c r="H1227" s="42"/>
      <c r="I1227" s="230"/>
      <c r="J1227" s="42"/>
      <c r="K1227" s="42"/>
      <c r="L1227" s="46"/>
      <c r="M1227" s="231"/>
      <c r="N1227" s="232"/>
      <c r="O1227" s="86"/>
      <c r="P1227" s="86"/>
      <c r="Q1227" s="86"/>
      <c r="R1227" s="86"/>
      <c r="S1227" s="86"/>
      <c r="T1227" s="87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T1227" s="19" t="s">
        <v>218</v>
      </c>
      <c r="AU1227" s="19" t="s">
        <v>84</v>
      </c>
    </row>
    <row r="1228" s="2" customFormat="1" ht="16.5" customHeight="1">
      <c r="A1228" s="40"/>
      <c r="B1228" s="41"/>
      <c r="C1228" s="215" t="s">
        <v>1741</v>
      </c>
      <c r="D1228" s="215" t="s">
        <v>174</v>
      </c>
      <c r="E1228" s="216" t="s">
        <v>1742</v>
      </c>
      <c r="F1228" s="217" t="s">
        <v>1743</v>
      </c>
      <c r="G1228" s="218" t="s">
        <v>177</v>
      </c>
      <c r="H1228" s="219">
        <v>1359</v>
      </c>
      <c r="I1228" s="220"/>
      <c r="J1228" s="221">
        <f>ROUND(I1228*H1228,2)</f>
        <v>0</v>
      </c>
      <c r="K1228" s="217" t="s">
        <v>215</v>
      </c>
      <c r="L1228" s="46"/>
      <c r="M1228" s="222" t="s">
        <v>19</v>
      </c>
      <c r="N1228" s="223" t="s">
        <v>45</v>
      </c>
      <c r="O1228" s="86"/>
      <c r="P1228" s="224">
        <f>O1228*H1228</f>
        <v>0</v>
      </c>
      <c r="Q1228" s="224">
        <v>9.8999999999999994E-05</v>
      </c>
      <c r="R1228" s="224">
        <f>Q1228*H1228</f>
        <v>0.13454099999999999</v>
      </c>
      <c r="S1228" s="224">
        <v>0</v>
      </c>
      <c r="T1228" s="225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26" t="s">
        <v>289</v>
      </c>
      <c r="AT1228" s="226" t="s">
        <v>174</v>
      </c>
      <c r="AU1228" s="226" t="s">
        <v>84</v>
      </c>
      <c r="AY1228" s="19" t="s">
        <v>171</v>
      </c>
      <c r="BE1228" s="227">
        <f>IF(N1228="základní",J1228,0)</f>
        <v>0</v>
      </c>
      <c r="BF1228" s="227">
        <f>IF(N1228="snížená",J1228,0)</f>
        <v>0</v>
      </c>
      <c r="BG1228" s="227">
        <f>IF(N1228="zákl. přenesená",J1228,0)</f>
        <v>0</v>
      </c>
      <c r="BH1228" s="227">
        <f>IF(N1228="sníž. přenesená",J1228,0)</f>
        <v>0</v>
      </c>
      <c r="BI1228" s="227">
        <f>IF(N1228="nulová",J1228,0)</f>
        <v>0</v>
      </c>
      <c r="BJ1228" s="19" t="s">
        <v>82</v>
      </c>
      <c r="BK1228" s="227">
        <f>ROUND(I1228*H1228,2)</f>
        <v>0</v>
      </c>
      <c r="BL1228" s="19" t="s">
        <v>289</v>
      </c>
      <c r="BM1228" s="226" t="s">
        <v>1744</v>
      </c>
    </row>
    <row r="1229" s="2" customFormat="1">
      <c r="A1229" s="40"/>
      <c r="B1229" s="41"/>
      <c r="C1229" s="42"/>
      <c r="D1229" s="228" t="s">
        <v>180</v>
      </c>
      <c r="E1229" s="42"/>
      <c r="F1229" s="229" t="s">
        <v>1745</v>
      </c>
      <c r="G1229" s="42"/>
      <c r="H1229" s="42"/>
      <c r="I1229" s="230"/>
      <c r="J1229" s="42"/>
      <c r="K1229" s="42"/>
      <c r="L1229" s="46"/>
      <c r="M1229" s="231"/>
      <c r="N1229" s="232"/>
      <c r="O1229" s="86"/>
      <c r="P1229" s="86"/>
      <c r="Q1229" s="86"/>
      <c r="R1229" s="86"/>
      <c r="S1229" s="86"/>
      <c r="T1229" s="87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T1229" s="19" t="s">
        <v>180</v>
      </c>
      <c r="AU1229" s="19" t="s">
        <v>84</v>
      </c>
    </row>
    <row r="1230" s="2" customFormat="1">
      <c r="A1230" s="40"/>
      <c r="B1230" s="41"/>
      <c r="C1230" s="42"/>
      <c r="D1230" s="265" t="s">
        <v>218</v>
      </c>
      <c r="E1230" s="42"/>
      <c r="F1230" s="266" t="s">
        <v>1746</v>
      </c>
      <c r="G1230" s="42"/>
      <c r="H1230" s="42"/>
      <c r="I1230" s="230"/>
      <c r="J1230" s="42"/>
      <c r="K1230" s="42"/>
      <c r="L1230" s="46"/>
      <c r="M1230" s="231"/>
      <c r="N1230" s="232"/>
      <c r="O1230" s="86"/>
      <c r="P1230" s="86"/>
      <c r="Q1230" s="86"/>
      <c r="R1230" s="86"/>
      <c r="S1230" s="86"/>
      <c r="T1230" s="87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T1230" s="19" t="s">
        <v>218</v>
      </c>
      <c r="AU1230" s="19" t="s">
        <v>84</v>
      </c>
    </row>
    <row r="1231" s="2" customFormat="1" ht="16.5" customHeight="1">
      <c r="A1231" s="40"/>
      <c r="B1231" s="41"/>
      <c r="C1231" s="215" t="s">
        <v>1271</v>
      </c>
      <c r="D1231" s="215" t="s">
        <v>174</v>
      </c>
      <c r="E1231" s="216" t="s">
        <v>1747</v>
      </c>
      <c r="F1231" s="217" t="s">
        <v>1748</v>
      </c>
      <c r="G1231" s="218" t="s">
        <v>177</v>
      </c>
      <c r="H1231" s="219">
        <v>1359</v>
      </c>
      <c r="I1231" s="220"/>
      <c r="J1231" s="221">
        <f>ROUND(I1231*H1231,2)</f>
        <v>0</v>
      </c>
      <c r="K1231" s="217" t="s">
        <v>215</v>
      </c>
      <c r="L1231" s="46"/>
      <c r="M1231" s="222" t="s">
        <v>19</v>
      </c>
      <c r="N1231" s="223" t="s">
        <v>45</v>
      </c>
      <c r="O1231" s="86"/>
      <c r="P1231" s="224">
        <f>O1231*H1231</f>
        <v>0</v>
      </c>
      <c r="Q1231" s="224">
        <v>0.00069999999999999999</v>
      </c>
      <c r="R1231" s="224">
        <f>Q1231*H1231</f>
        <v>0.95130000000000003</v>
      </c>
      <c r="S1231" s="224">
        <v>0</v>
      </c>
      <c r="T1231" s="225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26" t="s">
        <v>289</v>
      </c>
      <c r="AT1231" s="226" t="s">
        <v>174</v>
      </c>
      <c r="AU1231" s="226" t="s">
        <v>84</v>
      </c>
      <c r="AY1231" s="19" t="s">
        <v>171</v>
      </c>
      <c r="BE1231" s="227">
        <f>IF(N1231="základní",J1231,0)</f>
        <v>0</v>
      </c>
      <c r="BF1231" s="227">
        <f>IF(N1231="snížená",J1231,0)</f>
        <v>0</v>
      </c>
      <c r="BG1231" s="227">
        <f>IF(N1231="zákl. přenesená",J1231,0)</f>
        <v>0</v>
      </c>
      <c r="BH1231" s="227">
        <f>IF(N1231="sníž. přenesená",J1231,0)</f>
        <v>0</v>
      </c>
      <c r="BI1231" s="227">
        <f>IF(N1231="nulová",J1231,0)</f>
        <v>0</v>
      </c>
      <c r="BJ1231" s="19" t="s">
        <v>82</v>
      </c>
      <c r="BK1231" s="227">
        <f>ROUND(I1231*H1231,2)</f>
        <v>0</v>
      </c>
      <c r="BL1231" s="19" t="s">
        <v>289</v>
      </c>
      <c r="BM1231" s="226" t="s">
        <v>1749</v>
      </c>
    </row>
    <row r="1232" s="2" customFormat="1">
      <c r="A1232" s="40"/>
      <c r="B1232" s="41"/>
      <c r="C1232" s="42"/>
      <c r="D1232" s="228" t="s">
        <v>180</v>
      </c>
      <c r="E1232" s="42"/>
      <c r="F1232" s="229" t="s">
        <v>1750</v>
      </c>
      <c r="G1232" s="42"/>
      <c r="H1232" s="42"/>
      <c r="I1232" s="230"/>
      <c r="J1232" s="42"/>
      <c r="K1232" s="42"/>
      <c r="L1232" s="46"/>
      <c r="M1232" s="231"/>
      <c r="N1232" s="232"/>
      <c r="O1232" s="86"/>
      <c r="P1232" s="86"/>
      <c r="Q1232" s="86"/>
      <c r="R1232" s="86"/>
      <c r="S1232" s="86"/>
      <c r="T1232" s="87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T1232" s="19" t="s">
        <v>180</v>
      </c>
      <c r="AU1232" s="19" t="s">
        <v>84</v>
      </c>
    </row>
    <row r="1233" s="2" customFormat="1">
      <c r="A1233" s="40"/>
      <c r="B1233" s="41"/>
      <c r="C1233" s="42"/>
      <c r="D1233" s="265" t="s">
        <v>218</v>
      </c>
      <c r="E1233" s="42"/>
      <c r="F1233" s="266" t="s">
        <v>1751</v>
      </c>
      <c r="G1233" s="42"/>
      <c r="H1233" s="42"/>
      <c r="I1233" s="230"/>
      <c r="J1233" s="42"/>
      <c r="K1233" s="42"/>
      <c r="L1233" s="46"/>
      <c r="M1233" s="231"/>
      <c r="N1233" s="232"/>
      <c r="O1233" s="86"/>
      <c r="P1233" s="86"/>
      <c r="Q1233" s="86"/>
      <c r="R1233" s="86"/>
      <c r="S1233" s="86"/>
      <c r="T1233" s="87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T1233" s="19" t="s">
        <v>218</v>
      </c>
      <c r="AU1233" s="19" t="s">
        <v>84</v>
      </c>
    </row>
    <row r="1234" s="2" customFormat="1" ht="21.75" customHeight="1">
      <c r="A1234" s="40"/>
      <c r="B1234" s="41"/>
      <c r="C1234" s="215" t="s">
        <v>1752</v>
      </c>
      <c r="D1234" s="215" t="s">
        <v>174</v>
      </c>
      <c r="E1234" s="216" t="s">
        <v>1753</v>
      </c>
      <c r="F1234" s="217" t="s">
        <v>1754</v>
      </c>
      <c r="G1234" s="218" t="s">
        <v>177</v>
      </c>
      <c r="H1234" s="219">
        <v>1359</v>
      </c>
      <c r="I1234" s="220"/>
      <c r="J1234" s="221">
        <f>ROUND(I1234*H1234,2)</f>
        <v>0</v>
      </c>
      <c r="K1234" s="217" t="s">
        <v>215</v>
      </c>
      <c r="L1234" s="46"/>
      <c r="M1234" s="222" t="s">
        <v>19</v>
      </c>
      <c r="N1234" s="223" t="s">
        <v>45</v>
      </c>
      <c r="O1234" s="86"/>
      <c r="P1234" s="224">
        <f>O1234*H1234</f>
        <v>0</v>
      </c>
      <c r="Q1234" s="224">
        <v>0.00125314</v>
      </c>
      <c r="R1234" s="224">
        <f>Q1234*H1234</f>
        <v>1.70301726</v>
      </c>
      <c r="S1234" s="224">
        <v>0</v>
      </c>
      <c r="T1234" s="225">
        <f>S1234*H1234</f>
        <v>0</v>
      </c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R1234" s="226" t="s">
        <v>289</v>
      </c>
      <c r="AT1234" s="226" t="s">
        <v>174</v>
      </c>
      <c r="AU1234" s="226" t="s">
        <v>84</v>
      </c>
      <c r="AY1234" s="19" t="s">
        <v>171</v>
      </c>
      <c r="BE1234" s="227">
        <f>IF(N1234="základní",J1234,0)</f>
        <v>0</v>
      </c>
      <c r="BF1234" s="227">
        <f>IF(N1234="snížená",J1234,0)</f>
        <v>0</v>
      </c>
      <c r="BG1234" s="227">
        <f>IF(N1234="zákl. přenesená",J1234,0)</f>
        <v>0</v>
      </c>
      <c r="BH1234" s="227">
        <f>IF(N1234="sníž. přenesená",J1234,0)</f>
        <v>0</v>
      </c>
      <c r="BI1234" s="227">
        <f>IF(N1234="nulová",J1234,0)</f>
        <v>0</v>
      </c>
      <c r="BJ1234" s="19" t="s">
        <v>82</v>
      </c>
      <c r="BK1234" s="227">
        <f>ROUND(I1234*H1234,2)</f>
        <v>0</v>
      </c>
      <c r="BL1234" s="19" t="s">
        <v>289</v>
      </c>
      <c r="BM1234" s="226" t="s">
        <v>1313</v>
      </c>
    </row>
    <row r="1235" s="2" customFormat="1">
      <c r="A1235" s="40"/>
      <c r="B1235" s="41"/>
      <c r="C1235" s="42"/>
      <c r="D1235" s="228" t="s">
        <v>180</v>
      </c>
      <c r="E1235" s="42"/>
      <c r="F1235" s="229" t="s">
        <v>1755</v>
      </c>
      <c r="G1235" s="42"/>
      <c r="H1235" s="42"/>
      <c r="I1235" s="230"/>
      <c r="J1235" s="42"/>
      <c r="K1235" s="42"/>
      <c r="L1235" s="46"/>
      <c r="M1235" s="231"/>
      <c r="N1235" s="232"/>
      <c r="O1235" s="86"/>
      <c r="P1235" s="86"/>
      <c r="Q1235" s="86"/>
      <c r="R1235" s="86"/>
      <c r="S1235" s="86"/>
      <c r="T1235" s="87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T1235" s="19" t="s">
        <v>180</v>
      </c>
      <c r="AU1235" s="19" t="s">
        <v>84</v>
      </c>
    </row>
    <row r="1236" s="2" customFormat="1">
      <c r="A1236" s="40"/>
      <c r="B1236" s="41"/>
      <c r="C1236" s="42"/>
      <c r="D1236" s="265" t="s">
        <v>218</v>
      </c>
      <c r="E1236" s="42"/>
      <c r="F1236" s="266" t="s">
        <v>1756</v>
      </c>
      <c r="G1236" s="42"/>
      <c r="H1236" s="42"/>
      <c r="I1236" s="230"/>
      <c r="J1236" s="42"/>
      <c r="K1236" s="42"/>
      <c r="L1236" s="46"/>
      <c r="M1236" s="231"/>
      <c r="N1236" s="232"/>
      <c r="O1236" s="86"/>
      <c r="P1236" s="86"/>
      <c r="Q1236" s="86"/>
      <c r="R1236" s="86"/>
      <c r="S1236" s="86"/>
      <c r="T1236" s="87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T1236" s="19" t="s">
        <v>218</v>
      </c>
      <c r="AU1236" s="19" t="s">
        <v>84</v>
      </c>
    </row>
    <row r="1237" s="2" customFormat="1" ht="16.5" customHeight="1">
      <c r="A1237" s="40"/>
      <c r="B1237" s="41"/>
      <c r="C1237" s="283" t="s">
        <v>1288</v>
      </c>
      <c r="D1237" s="283" t="s">
        <v>467</v>
      </c>
      <c r="E1237" s="284" t="s">
        <v>1757</v>
      </c>
      <c r="F1237" s="285" t="s">
        <v>1758</v>
      </c>
      <c r="G1237" s="286" t="s">
        <v>177</v>
      </c>
      <c r="H1237" s="287">
        <v>1282</v>
      </c>
      <c r="I1237" s="288"/>
      <c r="J1237" s="289">
        <f>ROUND(I1237*H1237,2)</f>
        <v>0</v>
      </c>
      <c r="K1237" s="285" t="s">
        <v>19</v>
      </c>
      <c r="L1237" s="290"/>
      <c r="M1237" s="291" t="s">
        <v>19</v>
      </c>
      <c r="N1237" s="292" t="s">
        <v>45</v>
      </c>
      <c r="O1237" s="86"/>
      <c r="P1237" s="224">
        <f>O1237*H1237</f>
        <v>0</v>
      </c>
      <c r="Q1237" s="224">
        <v>0.0080000000000000002</v>
      </c>
      <c r="R1237" s="224">
        <f>Q1237*H1237</f>
        <v>10.256</v>
      </c>
      <c r="S1237" s="224">
        <v>0</v>
      </c>
      <c r="T1237" s="225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226" t="s">
        <v>386</v>
      </c>
      <c r="AT1237" s="226" t="s">
        <v>467</v>
      </c>
      <c r="AU1237" s="226" t="s">
        <v>84</v>
      </c>
      <c r="AY1237" s="19" t="s">
        <v>171</v>
      </c>
      <c r="BE1237" s="227">
        <f>IF(N1237="základní",J1237,0)</f>
        <v>0</v>
      </c>
      <c r="BF1237" s="227">
        <f>IF(N1237="snížená",J1237,0)</f>
        <v>0</v>
      </c>
      <c r="BG1237" s="227">
        <f>IF(N1237="zákl. přenesená",J1237,0)</f>
        <v>0</v>
      </c>
      <c r="BH1237" s="227">
        <f>IF(N1237="sníž. přenesená",J1237,0)</f>
        <v>0</v>
      </c>
      <c r="BI1237" s="227">
        <f>IF(N1237="nulová",J1237,0)</f>
        <v>0</v>
      </c>
      <c r="BJ1237" s="19" t="s">
        <v>82</v>
      </c>
      <c r="BK1237" s="227">
        <f>ROUND(I1237*H1237,2)</f>
        <v>0</v>
      </c>
      <c r="BL1237" s="19" t="s">
        <v>289</v>
      </c>
      <c r="BM1237" s="226" t="s">
        <v>1318</v>
      </c>
    </row>
    <row r="1238" s="2" customFormat="1">
      <c r="A1238" s="40"/>
      <c r="B1238" s="41"/>
      <c r="C1238" s="42"/>
      <c r="D1238" s="228" t="s">
        <v>180</v>
      </c>
      <c r="E1238" s="42"/>
      <c r="F1238" s="229" t="s">
        <v>1758</v>
      </c>
      <c r="G1238" s="42"/>
      <c r="H1238" s="42"/>
      <c r="I1238" s="230"/>
      <c r="J1238" s="42"/>
      <c r="K1238" s="42"/>
      <c r="L1238" s="46"/>
      <c r="M1238" s="231"/>
      <c r="N1238" s="232"/>
      <c r="O1238" s="86"/>
      <c r="P1238" s="86"/>
      <c r="Q1238" s="86"/>
      <c r="R1238" s="86"/>
      <c r="S1238" s="86"/>
      <c r="T1238" s="87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T1238" s="19" t="s">
        <v>180</v>
      </c>
      <c r="AU1238" s="19" t="s">
        <v>84</v>
      </c>
    </row>
    <row r="1239" s="2" customFormat="1" ht="16.5" customHeight="1">
      <c r="A1239" s="40"/>
      <c r="B1239" s="41"/>
      <c r="C1239" s="283" t="s">
        <v>1759</v>
      </c>
      <c r="D1239" s="283" t="s">
        <v>467</v>
      </c>
      <c r="E1239" s="284" t="s">
        <v>1760</v>
      </c>
      <c r="F1239" s="285" t="s">
        <v>1761</v>
      </c>
      <c r="G1239" s="286" t="s">
        <v>177</v>
      </c>
      <c r="H1239" s="287">
        <v>77</v>
      </c>
      <c r="I1239" s="288"/>
      <c r="J1239" s="289">
        <f>ROUND(I1239*H1239,2)</f>
        <v>0</v>
      </c>
      <c r="K1239" s="285" t="s">
        <v>19</v>
      </c>
      <c r="L1239" s="290"/>
      <c r="M1239" s="291" t="s">
        <v>19</v>
      </c>
      <c r="N1239" s="292" t="s">
        <v>45</v>
      </c>
      <c r="O1239" s="86"/>
      <c r="P1239" s="224">
        <f>O1239*H1239</f>
        <v>0</v>
      </c>
      <c r="Q1239" s="224">
        <v>0.0080000000000000002</v>
      </c>
      <c r="R1239" s="224">
        <f>Q1239*H1239</f>
        <v>0.61599999999999999</v>
      </c>
      <c r="S1239" s="224">
        <v>0</v>
      </c>
      <c r="T1239" s="225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26" t="s">
        <v>386</v>
      </c>
      <c r="AT1239" s="226" t="s">
        <v>467</v>
      </c>
      <c r="AU1239" s="226" t="s">
        <v>84</v>
      </c>
      <c r="AY1239" s="19" t="s">
        <v>171</v>
      </c>
      <c r="BE1239" s="227">
        <f>IF(N1239="základní",J1239,0)</f>
        <v>0</v>
      </c>
      <c r="BF1239" s="227">
        <f>IF(N1239="snížená",J1239,0)</f>
        <v>0</v>
      </c>
      <c r="BG1239" s="227">
        <f>IF(N1239="zákl. přenesená",J1239,0)</f>
        <v>0</v>
      </c>
      <c r="BH1239" s="227">
        <f>IF(N1239="sníž. přenesená",J1239,0)</f>
        <v>0</v>
      </c>
      <c r="BI1239" s="227">
        <f>IF(N1239="nulová",J1239,0)</f>
        <v>0</v>
      </c>
      <c r="BJ1239" s="19" t="s">
        <v>82</v>
      </c>
      <c r="BK1239" s="227">
        <f>ROUND(I1239*H1239,2)</f>
        <v>0</v>
      </c>
      <c r="BL1239" s="19" t="s">
        <v>289</v>
      </c>
      <c r="BM1239" s="226" t="s">
        <v>1762</v>
      </c>
    </row>
    <row r="1240" s="2" customFormat="1">
      <c r="A1240" s="40"/>
      <c r="B1240" s="41"/>
      <c r="C1240" s="42"/>
      <c r="D1240" s="228" t="s">
        <v>180</v>
      </c>
      <c r="E1240" s="42"/>
      <c r="F1240" s="229" t="s">
        <v>1761</v>
      </c>
      <c r="G1240" s="42"/>
      <c r="H1240" s="42"/>
      <c r="I1240" s="230"/>
      <c r="J1240" s="42"/>
      <c r="K1240" s="42"/>
      <c r="L1240" s="46"/>
      <c r="M1240" s="231"/>
      <c r="N1240" s="232"/>
      <c r="O1240" s="86"/>
      <c r="P1240" s="86"/>
      <c r="Q1240" s="86"/>
      <c r="R1240" s="86"/>
      <c r="S1240" s="86"/>
      <c r="T1240" s="87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T1240" s="19" t="s">
        <v>180</v>
      </c>
      <c r="AU1240" s="19" t="s">
        <v>84</v>
      </c>
    </row>
    <row r="1241" s="2" customFormat="1" ht="16.5" customHeight="1">
      <c r="A1241" s="40"/>
      <c r="B1241" s="41"/>
      <c r="C1241" s="215" t="s">
        <v>1294</v>
      </c>
      <c r="D1241" s="215" t="s">
        <v>174</v>
      </c>
      <c r="E1241" s="216" t="s">
        <v>1763</v>
      </c>
      <c r="F1241" s="217" t="s">
        <v>1764</v>
      </c>
      <c r="G1241" s="218" t="s">
        <v>177</v>
      </c>
      <c r="H1241" s="219">
        <v>225</v>
      </c>
      <c r="I1241" s="220"/>
      <c r="J1241" s="221">
        <f>ROUND(I1241*H1241,2)</f>
        <v>0</v>
      </c>
      <c r="K1241" s="217" t="s">
        <v>215</v>
      </c>
      <c r="L1241" s="46"/>
      <c r="M1241" s="222" t="s">
        <v>19</v>
      </c>
      <c r="N1241" s="223" t="s">
        <v>45</v>
      </c>
      <c r="O1241" s="86"/>
      <c r="P1241" s="224">
        <f>O1241*H1241</f>
        <v>0</v>
      </c>
      <c r="Q1241" s="224">
        <v>0</v>
      </c>
      <c r="R1241" s="224">
        <f>Q1241*H1241</f>
        <v>0</v>
      </c>
      <c r="S1241" s="224">
        <v>0</v>
      </c>
      <c r="T1241" s="225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26" t="s">
        <v>289</v>
      </c>
      <c r="AT1241" s="226" t="s">
        <v>174</v>
      </c>
      <c r="AU1241" s="226" t="s">
        <v>84</v>
      </c>
      <c r="AY1241" s="19" t="s">
        <v>171</v>
      </c>
      <c r="BE1241" s="227">
        <f>IF(N1241="základní",J1241,0)</f>
        <v>0</v>
      </c>
      <c r="BF1241" s="227">
        <f>IF(N1241="snížená",J1241,0)</f>
        <v>0</v>
      </c>
      <c r="BG1241" s="227">
        <f>IF(N1241="zákl. přenesená",J1241,0)</f>
        <v>0</v>
      </c>
      <c r="BH1241" s="227">
        <f>IF(N1241="sníž. přenesená",J1241,0)</f>
        <v>0</v>
      </c>
      <c r="BI1241" s="227">
        <f>IF(N1241="nulová",J1241,0)</f>
        <v>0</v>
      </c>
      <c r="BJ1241" s="19" t="s">
        <v>82</v>
      </c>
      <c r="BK1241" s="227">
        <f>ROUND(I1241*H1241,2)</f>
        <v>0</v>
      </c>
      <c r="BL1241" s="19" t="s">
        <v>289</v>
      </c>
      <c r="BM1241" s="226" t="s">
        <v>1260</v>
      </c>
    </row>
    <row r="1242" s="2" customFormat="1">
      <c r="A1242" s="40"/>
      <c r="B1242" s="41"/>
      <c r="C1242" s="42"/>
      <c r="D1242" s="228" t="s">
        <v>180</v>
      </c>
      <c r="E1242" s="42"/>
      <c r="F1242" s="229" t="s">
        <v>1765</v>
      </c>
      <c r="G1242" s="42"/>
      <c r="H1242" s="42"/>
      <c r="I1242" s="230"/>
      <c r="J1242" s="42"/>
      <c r="K1242" s="42"/>
      <c r="L1242" s="46"/>
      <c r="M1242" s="231"/>
      <c r="N1242" s="232"/>
      <c r="O1242" s="86"/>
      <c r="P1242" s="86"/>
      <c r="Q1242" s="86"/>
      <c r="R1242" s="86"/>
      <c r="S1242" s="86"/>
      <c r="T1242" s="87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T1242" s="19" t="s">
        <v>180</v>
      </c>
      <c r="AU1242" s="19" t="s">
        <v>84</v>
      </c>
    </row>
    <row r="1243" s="2" customFormat="1">
      <c r="A1243" s="40"/>
      <c r="B1243" s="41"/>
      <c r="C1243" s="42"/>
      <c r="D1243" s="265" t="s">
        <v>218</v>
      </c>
      <c r="E1243" s="42"/>
      <c r="F1243" s="266" t="s">
        <v>1766</v>
      </c>
      <c r="G1243" s="42"/>
      <c r="H1243" s="42"/>
      <c r="I1243" s="230"/>
      <c r="J1243" s="42"/>
      <c r="K1243" s="42"/>
      <c r="L1243" s="46"/>
      <c r="M1243" s="231"/>
      <c r="N1243" s="232"/>
      <c r="O1243" s="86"/>
      <c r="P1243" s="86"/>
      <c r="Q1243" s="86"/>
      <c r="R1243" s="86"/>
      <c r="S1243" s="86"/>
      <c r="T1243" s="87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T1243" s="19" t="s">
        <v>218</v>
      </c>
      <c r="AU1243" s="19" t="s">
        <v>84</v>
      </c>
    </row>
    <row r="1244" s="2" customFormat="1" ht="16.5" customHeight="1">
      <c r="A1244" s="40"/>
      <c r="B1244" s="41"/>
      <c r="C1244" s="283" t="s">
        <v>1767</v>
      </c>
      <c r="D1244" s="283" t="s">
        <v>467</v>
      </c>
      <c r="E1244" s="284" t="s">
        <v>1768</v>
      </c>
      <c r="F1244" s="285" t="s">
        <v>1769</v>
      </c>
      <c r="G1244" s="286" t="s">
        <v>177</v>
      </c>
      <c r="H1244" s="287">
        <v>229.5</v>
      </c>
      <c r="I1244" s="288"/>
      <c r="J1244" s="289">
        <f>ROUND(I1244*H1244,2)</f>
        <v>0</v>
      </c>
      <c r="K1244" s="285" t="s">
        <v>19</v>
      </c>
      <c r="L1244" s="290"/>
      <c r="M1244" s="291" t="s">
        <v>19</v>
      </c>
      <c r="N1244" s="292" t="s">
        <v>45</v>
      </c>
      <c r="O1244" s="86"/>
      <c r="P1244" s="224">
        <f>O1244*H1244</f>
        <v>0</v>
      </c>
      <c r="Q1244" s="224">
        <v>0.0030000000000000001</v>
      </c>
      <c r="R1244" s="224">
        <f>Q1244*H1244</f>
        <v>0.6885</v>
      </c>
      <c r="S1244" s="224">
        <v>0</v>
      </c>
      <c r="T1244" s="225">
        <f>S1244*H1244</f>
        <v>0</v>
      </c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R1244" s="226" t="s">
        <v>386</v>
      </c>
      <c r="AT1244" s="226" t="s">
        <v>467</v>
      </c>
      <c r="AU1244" s="226" t="s">
        <v>84</v>
      </c>
      <c r="AY1244" s="19" t="s">
        <v>171</v>
      </c>
      <c r="BE1244" s="227">
        <f>IF(N1244="základní",J1244,0)</f>
        <v>0</v>
      </c>
      <c r="BF1244" s="227">
        <f>IF(N1244="snížená",J1244,0)</f>
        <v>0</v>
      </c>
      <c r="BG1244" s="227">
        <f>IF(N1244="zákl. přenesená",J1244,0)</f>
        <v>0</v>
      </c>
      <c r="BH1244" s="227">
        <f>IF(N1244="sníž. přenesená",J1244,0)</f>
        <v>0</v>
      </c>
      <c r="BI1244" s="227">
        <f>IF(N1244="nulová",J1244,0)</f>
        <v>0</v>
      </c>
      <c r="BJ1244" s="19" t="s">
        <v>82</v>
      </c>
      <c r="BK1244" s="227">
        <f>ROUND(I1244*H1244,2)</f>
        <v>0</v>
      </c>
      <c r="BL1244" s="19" t="s">
        <v>289</v>
      </c>
      <c r="BM1244" s="226" t="s">
        <v>1644</v>
      </c>
    </row>
    <row r="1245" s="2" customFormat="1">
      <c r="A1245" s="40"/>
      <c r="B1245" s="41"/>
      <c r="C1245" s="42"/>
      <c r="D1245" s="228" t="s">
        <v>180</v>
      </c>
      <c r="E1245" s="42"/>
      <c r="F1245" s="229" t="s">
        <v>1769</v>
      </c>
      <c r="G1245" s="42"/>
      <c r="H1245" s="42"/>
      <c r="I1245" s="230"/>
      <c r="J1245" s="42"/>
      <c r="K1245" s="42"/>
      <c r="L1245" s="46"/>
      <c r="M1245" s="231"/>
      <c r="N1245" s="232"/>
      <c r="O1245" s="86"/>
      <c r="P1245" s="86"/>
      <c r="Q1245" s="86"/>
      <c r="R1245" s="86"/>
      <c r="S1245" s="86"/>
      <c r="T1245" s="87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T1245" s="19" t="s">
        <v>180</v>
      </c>
      <c r="AU1245" s="19" t="s">
        <v>84</v>
      </c>
    </row>
    <row r="1246" s="14" customFormat="1">
      <c r="A1246" s="14"/>
      <c r="B1246" s="243"/>
      <c r="C1246" s="244"/>
      <c r="D1246" s="228" t="s">
        <v>181</v>
      </c>
      <c r="E1246" s="245" t="s">
        <v>19</v>
      </c>
      <c r="F1246" s="246" t="s">
        <v>1770</v>
      </c>
      <c r="G1246" s="244"/>
      <c r="H1246" s="247">
        <v>229.5</v>
      </c>
      <c r="I1246" s="248"/>
      <c r="J1246" s="244"/>
      <c r="K1246" s="244"/>
      <c r="L1246" s="249"/>
      <c r="M1246" s="250"/>
      <c r="N1246" s="251"/>
      <c r="O1246" s="251"/>
      <c r="P1246" s="251"/>
      <c r="Q1246" s="251"/>
      <c r="R1246" s="251"/>
      <c r="S1246" s="251"/>
      <c r="T1246" s="252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3" t="s">
        <v>181</v>
      </c>
      <c r="AU1246" s="253" t="s">
        <v>84</v>
      </c>
      <c r="AV1246" s="14" t="s">
        <v>84</v>
      </c>
      <c r="AW1246" s="14" t="s">
        <v>35</v>
      </c>
      <c r="AX1246" s="14" t="s">
        <v>74</v>
      </c>
      <c r="AY1246" s="253" t="s">
        <v>171</v>
      </c>
    </row>
    <row r="1247" s="15" customFormat="1">
      <c r="A1247" s="15"/>
      <c r="B1247" s="254"/>
      <c r="C1247" s="255"/>
      <c r="D1247" s="228" t="s">
        <v>181</v>
      </c>
      <c r="E1247" s="256" t="s">
        <v>19</v>
      </c>
      <c r="F1247" s="257" t="s">
        <v>184</v>
      </c>
      <c r="G1247" s="255"/>
      <c r="H1247" s="258">
        <v>229.5</v>
      </c>
      <c r="I1247" s="259"/>
      <c r="J1247" s="255"/>
      <c r="K1247" s="255"/>
      <c r="L1247" s="260"/>
      <c r="M1247" s="261"/>
      <c r="N1247" s="262"/>
      <c r="O1247" s="262"/>
      <c r="P1247" s="262"/>
      <c r="Q1247" s="262"/>
      <c r="R1247" s="262"/>
      <c r="S1247" s="262"/>
      <c r="T1247" s="263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T1247" s="264" t="s">
        <v>181</v>
      </c>
      <c r="AU1247" s="264" t="s">
        <v>84</v>
      </c>
      <c r="AV1247" s="15" t="s">
        <v>178</v>
      </c>
      <c r="AW1247" s="15" t="s">
        <v>35</v>
      </c>
      <c r="AX1247" s="15" t="s">
        <v>82</v>
      </c>
      <c r="AY1247" s="264" t="s">
        <v>171</v>
      </c>
    </row>
    <row r="1248" s="2" customFormat="1" ht="16.5" customHeight="1">
      <c r="A1248" s="40"/>
      <c r="B1248" s="41"/>
      <c r="C1248" s="215" t="s">
        <v>1339</v>
      </c>
      <c r="D1248" s="215" t="s">
        <v>174</v>
      </c>
      <c r="E1248" s="216" t="s">
        <v>1771</v>
      </c>
      <c r="F1248" s="217" t="s">
        <v>1772</v>
      </c>
      <c r="G1248" s="218" t="s">
        <v>177</v>
      </c>
      <c r="H1248" s="219">
        <v>6</v>
      </c>
      <c r="I1248" s="220"/>
      <c r="J1248" s="221">
        <f>ROUND(I1248*H1248,2)</f>
        <v>0</v>
      </c>
      <c r="K1248" s="217" t="s">
        <v>19</v>
      </c>
      <c r="L1248" s="46"/>
      <c r="M1248" s="222" t="s">
        <v>19</v>
      </c>
      <c r="N1248" s="223" t="s">
        <v>45</v>
      </c>
      <c r="O1248" s="86"/>
      <c r="P1248" s="224">
        <f>O1248*H1248</f>
        <v>0</v>
      </c>
      <c r="Q1248" s="224">
        <v>0</v>
      </c>
      <c r="R1248" s="224">
        <f>Q1248*H1248</f>
        <v>0</v>
      </c>
      <c r="S1248" s="224">
        <v>0</v>
      </c>
      <c r="T1248" s="225">
        <f>S1248*H1248</f>
        <v>0</v>
      </c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R1248" s="226" t="s">
        <v>289</v>
      </c>
      <c r="AT1248" s="226" t="s">
        <v>174</v>
      </c>
      <c r="AU1248" s="226" t="s">
        <v>84</v>
      </c>
      <c r="AY1248" s="19" t="s">
        <v>171</v>
      </c>
      <c r="BE1248" s="227">
        <f>IF(N1248="základní",J1248,0)</f>
        <v>0</v>
      </c>
      <c r="BF1248" s="227">
        <f>IF(N1248="snížená",J1248,0)</f>
        <v>0</v>
      </c>
      <c r="BG1248" s="227">
        <f>IF(N1248="zákl. přenesená",J1248,0)</f>
        <v>0</v>
      </c>
      <c r="BH1248" s="227">
        <f>IF(N1248="sníž. přenesená",J1248,0)</f>
        <v>0</v>
      </c>
      <c r="BI1248" s="227">
        <f>IF(N1248="nulová",J1248,0)</f>
        <v>0</v>
      </c>
      <c r="BJ1248" s="19" t="s">
        <v>82</v>
      </c>
      <c r="BK1248" s="227">
        <f>ROUND(I1248*H1248,2)</f>
        <v>0</v>
      </c>
      <c r="BL1248" s="19" t="s">
        <v>289</v>
      </c>
      <c r="BM1248" s="226" t="s">
        <v>1773</v>
      </c>
    </row>
    <row r="1249" s="2" customFormat="1">
      <c r="A1249" s="40"/>
      <c r="B1249" s="41"/>
      <c r="C1249" s="42"/>
      <c r="D1249" s="228" t="s">
        <v>180</v>
      </c>
      <c r="E1249" s="42"/>
      <c r="F1249" s="229" t="s">
        <v>1772</v>
      </c>
      <c r="G1249" s="42"/>
      <c r="H1249" s="42"/>
      <c r="I1249" s="230"/>
      <c r="J1249" s="42"/>
      <c r="K1249" s="42"/>
      <c r="L1249" s="46"/>
      <c r="M1249" s="231"/>
      <c r="N1249" s="232"/>
      <c r="O1249" s="86"/>
      <c r="P1249" s="86"/>
      <c r="Q1249" s="86"/>
      <c r="R1249" s="86"/>
      <c r="S1249" s="86"/>
      <c r="T1249" s="87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T1249" s="19" t="s">
        <v>180</v>
      </c>
      <c r="AU1249" s="19" t="s">
        <v>84</v>
      </c>
    </row>
    <row r="1250" s="2" customFormat="1" ht="16.5" customHeight="1">
      <c r="A1250" s="40"/>
      <c r="B1250" s="41"/>
      <c r="C1250" s="215" t="s">
        <v>1774</v>
      </c>
      <c r="D1250" s="215" t="s">
        <v>174</v>
      </c>
      <c r="E1250" s="216" t="s">
        <v>1775</v>
      </c>
      <c r="F1250" s="217" t="s">
        <v>1776</v>
      </c>
      <c r="G1250" s="218" t="s">
        <v>286</v>
      </c>
      <c r="H1250" s="219">
        <v>15.177</v>
      </c>
      <c r="I1250" s="220"/>
      <c r="J1250" s="221">
        <f>ROUND(I1250*H1250,2)</f>
        <v>0</v>
      </c>
      <c r="K1250" s="217" t="s">
        <v>215</v>
      </c>
      <c r="L1250" s="46"/>
      <c r="M1250" s="222" t="s">
        <v>19</v>
      </c>
      <c r="N1250" s="223" t="s">
        <v>45</v>
      </c>
      <c r="O1250" s="86"/>
      <c r="P1250" s="224">
        <f>O1250*H1250</f>
        <v>0</v>
      </c>
      <c r="Q1250" s="224">
        <v>0</v>
      </c>
      <c r="R1250" s="224">
        <f>Q1250*H1250</f>
        <v>0</v>
      </c>
      <c r="S1250" s="224">
        <v>0</v>
      </c>
      <c r="T1250" s="225">
        <f>S1250*H1250</f>
        <v>0</v>
      </c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R1250" s="226" t="s">
        <v>289</v>
      </c>
      <c r="AT1250" s="226" t="s">
        <v>174</v>
      </c>
      <c r="AU1250" s="226" t="s">
        <v>84</v>
      </c>
      <c r="AY1250" s="19" t="s">
        <v>171</v>
      </c>
      <c r="BE1250" s="227">
        <f>IF(N1250="základní",J1250,0)</f>
        <v>0</v>
      </c>
      <c r="BF1250" s="227">
        <f>IF(N1250="snížená",J1250,0)</f>
        <v>0</v>
      </c>
      <c r="BG1250" s="227">
        <f>IF(N1250="zákl. přenesená",J1250,0)</f>
        <v>0</v>
      </c>
      <c r="BH1250" s="227">
        <f>IF(N1250="sníž. přenesená",J1250,0)</f>
        <v>0</v>
      </c>
      <c r="BI1250" s="227">
        <f>IF(N1250="nulová",J1250,0)</f>
        <v>0</v>
      </c>
      <c r="BJ1250" s="19" t="s">
        <v>82</v>
      </c>
      <c r="BK1250" s="227">
        <f>ROUND(I1250*H1250,2)</f>
        <v>0</v>
      </c>
      <c r="BL1250" s="19" t="s">
        <v>289</v>
      </c>
      <c r="BM1250" s="226" t="s">
        <v>1670</v>
      </c>
    </row>
    <row r="1251" s="2" customFormat="1">
      <c r="A1251" s="40"/>
      <c r="B1251" s="41"/>
      <c r="C1251" s="42"/>
      <c r="D1251" s="228" t="s">
        <v>180</v>
      </c>
      <c r="E1251" s="42"/>
      <c r="F1251" s="229" t="s">
        <v>1777</v>
      </c>
      <c r="G1251" s="42"/>
      <c r="H1251" s="42"/>
      <c r="I1251" s="230"/>
      <c r="J1251" s="42"/>
      <c r="K1251" s="42"/>
      <c r="L1251" s="46"/>
      <c r="M1251" s="231"/>
      <c r="N1251" s="232"/>
      <c r="O1251" s="86"/>
      <c r="P1251" s="86"/>
      <c r="Q1251" s="86"/>
      <c r="R1251" s="86"/>
      <c r="S1251" s="86"/>
      <c r="T1251" s="87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T1251" s="19" t="s">
        <v>180</v>
      </c>
      <c r="AU1251" s="19" t="s">
        <v>84</v>
      </c>
    </row>
    <row r="1252" s="2" customFormat="1">
      <c r="A1252" s="40"/>
      <c r="B1252" s="41"/>
      <c r="C1252" s="42"/>
      <c r="D1252" s="265" t="s">
        <v>218</v>
      </c>
      <c r="E1252" s="42"/>
      <c r="F1252" s="266" t="s">
        <v>1778</v>
      </c>
      <c r="G1252" s="42"/>
      <c r="H1252" s="42"/>
      <c r="I1252" s="230"/>
      <c r="J1252" s="42"/>
      <c r="K1252" s="42"/>
      <c r="L1252" s="46"/>
      <c r="M1252" s="231"/>
      <c r="N1252" s="232"/>
      <c r="O1252" s="86"/>
      <c r="P1252" s="86"/>
      <c r="Q1252" s="86"/>
      <c r="R1252" s="86"/>
      <c r="S1252" s="86"/>
      <c r="T1252" s="87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T1252" s="19" t="s">
        <v>218</v>
      </c>
      <c r="AU1252" s="19" t="s">
        <v>84</v>
      </c>
    </row>
    <row r="1253" s="12" customFormat="1" ht="22.8" customHeight="1">
      <c r="A1253" s="12"/>
      <c r="B1253" s="199"/>
      <c r="C1253" s="200"/>
      <c r="D1253" s="201" t="s">
        <v>73</v>
      </c>
      <c r="E1253" s="213" t="s">
        <v>395</v>
      </c>
      <c r="F1253" s="213" t="s">
        <v>396</v>
      </c>
      <c r="G1253" s="200"/>
      <c r="H1253" s="200"/>
      <c r="I1253" s="203"/>
      <c r="J1253" s="214">
        <f>BK1253</f>
        <v>0</v>
      </c>
      <c r="K1253" s="200"/>
      <c r="L1253" s="205"/>
      <c r="M1253" s="206"/>
      <c r="N1253" s="207"/>
      <c r="O1253" s="207"/>
      <c r="P1253" s="208">
        <f>SUM(P1254:P1326)</f>
        <v>0</v>
      </c>
      <c r="Q1253" s="207"/>
      <c r="R1253" s="208">
        <f>SUM(R1254:R1326)</f>
        <v>1.7097708494399999</v>
      </c>
      <c r="S1253" s="207"/>
      <c r="T1253" s="209">
        <f>SUM(T1254:T1326)</f>
        <v>0</v>
      </c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R1253" s="210" t="s">
        <v>84</v>
      </c>
      <c r="AT1253" s="211" t="s">
        <v>73</v>
      </c>
      <c r="AU1253" s="211" t="s">
        <v>82</v>
      </c>
      <c r="AY1253" s="210" t="s">
        <v>171</v>
      </c>
      <c r="BK1253" s="212">
        <f>SUM(BK1254:BK1326)</f>
        <v>0</v>
      </c>
    </row>
    <row r="1254" s="2" customFormat="1" ht="16.5" customHeight="1">
      <c r="A1254" s="40"/>
      <c r="B1254" s="41"/>
      <c r="C1254" s="215" t="s">
        <v>1342</v>
      </c>
      <c r="D1254" s="215" t="s">
        <v>174</v>
      </c>
      <c r="E1254" s="216" t="s">
        <v>1779</v>
      </c>
      <c r="F1254" s="217" t="s">
        <v>1780</v>
      </c>
      <c r="G1254" s="218" t="s">
        <v>292</v>
      </c>
      <c r="H1254" s="219">
        <v>4.7999999999999998</v>
      </c>
      <c r="I1254" s="220"/>
      <c r="J1254" s="221">
        <f>ROUND(I1254*H1254,2)</f>
        <v>0</v>
      </c>
      <c r="K1254" s="217" t="s">
        <v>215</v>
      </c>
      <c r="L1254" s="46"/>
      <c r="M1254" s="222" t="s">
        <v>19</v>
      </c>
      <c r="N1254" s="223" t="s">
        <v>45</v>
      </c>
      <c r="O1254" s="86"/>
      <c r="P1254" s="224">
        <f>O1254*H1254</f>
        <v>0</v>
      </c>
      <c r="Q1254" s="224">
        <v>0.0013393999999999999</v>
      </c>
      <c r="R1254" s="224">
        <f>Q1254*H1254</f>
        <v>0.0064291199999999991</v>
      </c>
      <c r="S1254" s="224">
        <v>0</v>
      </c>
      <c r="T1254" s="225">
        <f>S1254*H1254</f>
        <v>0</v>
      </c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R1254" s="226" t="s">
        <v>289</v>
      </c>
      <c r="AT1254" s="226" t="s">
        <v>174</v>
      </c>
      <c r="AU1254" s="226" t="s">
        <v>84</v>
      </c>
      <c r="AY1254" s="19" t="s">
        <v>171</v>
      </c>
      <c r="BE1254" s="227">
        <f>IF(N1254="základní",J1254,0)</f>
        <v>0</v>
      </c>
      <c r="BF1254" s="227">
        <f>IF(N1254="snížená",J1254,0)</f>
        <v>0</v>
      </c>
      <c r="BG1254" s="227">
        <f>IF(N1254="zákl. přenesená",J1254,0)</f>
        <v>0</v>
      </c>
      <c r="BH1254" s="227">
        <f>IF(N1254="sníž. přenesená",J1254,0)</f>
        <v>0</v>
      </c>
      <c r="BI1254" s="227">
        <f>IF(N1254="nulová",J1254,0)</f>
        <v>0</v>
      </c>
      <c r="BJ1254" s="19" t="s">
        <v>82</v>
      </c>
      <c r="BK1254" s="227">
        <f>ROUND(I1254*H1254,2)</f>
        <v>0</v>
      </c>
      <c r="BL1254" s="19" t="s">
        <v>289</v>
      </c>
      <c r="BM1254" s="226" t="s">
        <v>1689</v>
      </c>
    </row>
    <row r="1255" s="2" customFormat="1">
      <c r="A1255" s="40"/>
      <c r="B1255" s="41"/>
      <c r="C1255" s="42"/>
      <c r="D1255" s="228" t="s">
        <v>180</v>
      </c>
      <c r="E1255" s="42"/>
      <c r="F1255" s="229" t="s">
        <v>1781</v>
      </c>
      <c r="G1255" s="42"/>
      <c r="H1255" s="42"/>
      <c r="I1255" s="230"/>
      <c r="J1255" s="42"/>
      <c r="K1255" s="42"/>
      <c r="L1255" s="46"/>
      <c r="M1255" s="231"/>
      <c r="N1255" s="232"/>
      <c r="O1255" s="86"/>
      <c r="P1255" s="86"/>
      <c r="Q1255" s="86"/>
      <c r="R1255" s="86"/>
      <c r="S1255" s="86"/>
      <c r="T1255" s="87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T1255" s="19" t="s">
        <v>180</v>
      </c>
      <c r="AU1255" s="19" t="s">
        <v>84</v>
      </c>
    </row>
    <row r="1256" s="2" customFormat="1">
      <c r="A1256" s="40"/>
      <c r="B1256" s="41"/>
      <c r="C1256" s="42"/>
      <c r="D1256" s="265" t="s">
        <v>218</v>
      </c>
      <c r="E1256" s="42"/>
      <c r="F1256" s="266" t="s">
        <v>1782</v>
      </c>
      <c r="G1256" s="42"/>
      <c r="H1256" s="42"/>
      <c r="I1256" s="230"/>
      <c r="J1256" s="42"/>
      <c r="K1256" s="42"/>
      <c r="L1256" s="46"/>
      <c r="M1256" s="231"/>
      <c r="N1256" s="232"/>
      <c r="O1256" s="86"/>
      <c r="P1256" s="86"/>
      <c r="Q1256" s="86"/>
      <c r="R1256" s="86"/>
      <c r="S1256" s="86"/>
      <c r="T1256" s="87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T1256" s="19" t="s">
        <v>218</v>
      </c>
      <c r="AU1256" s="19" t="s">
        <v>84</v>
      </c>
    </row>
    <row r="1257" s="13" customFormat="1">
      <c r="A1257" s="13"/>
      <c r="B1257" s="233"/>
      <c r="C1257" s="234"/>
      <c r="D1257" s="228" t="s">
        <v>181</v>
      </c>
      <c r="E1257" s="235" t="s">
        <v>19</v>
      </c>
      <c r="F1257" s="236" t="s">
        <v>795</v>
      </c>
      <c r="G1257" s="234"/>
      <c r="H1257" s="235" t="s">
        <v>19</v>
      </c>
      <c r="I1257" s="237"/>
      <c r="J1257" s="234"/>
      <c r="K1257" s="234"/>
      <c r="L1257" s="238"/>
      <c r="M1257" s="239"/>
      <c r="N1257" s="240"/>
      <c r="O1257" s="240"/>
      <c r="P1257" s="240"/>
      <c r="Q1257" s="240"/>
      <c r="R1257" s="240"/>
      <c r="S1257" s="240"/>
      <c r="T1257" s="241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2" t="s">
        <v>181</v>
      </c>
      <c r="AU1257" s="242" t="s">
        <v>84</v>
      </c>
      <c r="AV1257" s="13" t="s">
        <v>82</v>
      </c>
      <c r="AW1257" s="13" t="s">
        <v>35</v>
      </c>
      <c r="AX1257" s="13" t="s">
        <v>74</v>
      </c>
      <c r="AY1257" s="242" t="s">
        <v>171</v>
      </c>
    </row>
    <row r="1258" s="14" customFormat="1">
      <c r="A1258" s="14"/>
      <c r="B1258" s="243"/>
      <c r="C1258" s="244"/>
      <c r="D1258" s="228" t="s">
        <v>181</v>
      </c>
      <c r="E1258" s="245" t="s">
        <v>19</v>
      </c>
      <c r="F1258" s="246" t="s">
        <v>1783</v>
      </c>
      <c r="G1258" s="244"/>
      <c r="H1258" s="247">
        <v>1.7</v>
      </c>
      <c r="I1258" s="248"/>
      <c r="J1258" s="244"/>
      <c r="K1258" s="244"/>
      <c r="L1258" s="249"/>
      <c r="M1258" s="250"/>
      <c r="N1258" s="251"/>
      <c r="O1258" s="251"/>
      <c r="P1258" s="251"/>
      <c r="Q1258" s="251"/>
      <c r="R1258" s="251"/>
      <c r="S1258" s="251"/>
      <c r="T1258" s="252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3" t="s">
        <v>181</v>
      </c>
      <c r="AU1258" s="253" t="s">
        <v>84</v>
      </c>
      <c r="AV1258" s="14" t="s">
        <v>84</v>
      </c>
      <c r="AW1258" s="14" t="s">
        <v>35</v>
      </c>
      <c r="AX1258" s="14" t="s">
        <v>74</v>
      </c>
      <c r="AY1258" s="253" t="s">
        <v>171</v>
      </c>
    </row>
    <row r="1259" s="14" customFormat="1">
      <c r="A1259" s="14"/>
      <c r="B1259" s="243"/>
      <c r="C1259" s="244"/>
      <c r="D1259" s="228" t="s">
        <v>181</v>
      </c>
      <c r="E1259" s="245" t="s">
        <v>19</v>
      </c>
      <c r="F1259" s="246" t="s">
        <v>1784</v>
      </c>
      <c r="G1259" s="244"/>
      <c r="H1259" s="247">
        <v>3.1000000000000001</v>
      </c>
      <c r="I1259" s="248"/>
      <c r="J1259" s="244"/>
      <c r="K1259" s="244"/>
      <c r="L1259" s="249"/>
      <c r="M1259" s="250"/>
      <c r="N1259" s="251"/>
      <c r="O1259" s="251"/>
      <c r="P1259" s="251"/>
      <c r="Q1259" s="251"/>
      <c r="R1259" s="251"/>
      <c r="S1259" s="251"/>
      <c r="T1259" s="252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3" t="s">
        <v>181</v>
      </c>
      <c r="AU1259" s="253" t="s">
        <v>84</v>
      </c>
      <c r="AV1259" s="14" t="s">
        <v>84</v>
      </c>
      <c r="AW1259" s="14" t="s">
        <v>35</v>
      </c>
      <c r="AX1259" s="14" t="s">
        <v>74</v>
      </c>
      <c r="AY1259" s="253" t="s">
        <v>171</v>
      </c>
    </row>
    <row r="1260" s="15" customFormat="1">
      <c r="A1260" s="15"/>
      <c r="B1260" s="254"/>
      <c r="C1260" s="255"/>
      <c r="D1260" s="228" t="s">
        <v>181</v>
      </c>
      <c r="E1260" s="256" t="s">
        <v>19</v>
      </c>
      <c r="F1260" s="257" t="s">
        <v>184</v>
      </c>
      <c r="G1260" s="255"/>
      <c r="H1260" s="258">
        <v>4.7999999999999998</v>
      </c>
      <c r="I1260" s="259"/>
      <c r="J1260" s="255"/>
      <c r="K1260" s="255"/>
      <c r="L1260" s="260"/>
      <c r="M1260" s="261"/>
      <c r="N1260" s="262"/>
      <c r="O1260" s="262"/>
      <c r="P1260" s="262"/>
      <c r="Q1260" s="262"/>
      <c r="R1260" s="262"/>
      <c r="S1260" s="262"/>
      <c r="T1260" s="263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T1260" s="264" t="s">
        <v>181</v>
      </c>
      <c r="AU1260" s="264" t="s">
        <v>84</v>
      </c>
      <c r="AV1260" s="15" t="s">
        <v>178</v>
      </c>
      <c r="AW1260" s="15" t="s">
        <v>35</v>
      </c>
      <c r="AX1260" s="15" t="s">
        <v>82</v>
      </c>
      <c r="AY1260" s="264" t="s">
        <v>171</v>
      </c>
    </row>
    <row r="1261" s="2" customFormat="1" ht="16.5" customHeight="1">
      <c r="A1261" s="40"/>
      <c r="B1261" s="41"/>
      <c r="C1261" s="215" t="s">
        <v>1785</v>
      </c>
      <c r="D1261" s="215" t="s">
        <v>174</v>
      </c>
      <c r="E1261" s="216" t="s">
        <v>1786</v>
      </c>
      <c r="F1261" s="217" t="s">
        <v>1787</v>
      </c>
      <c r="G1261" s="218" t="s">
        <v>292</v>
      </c>
      <c r="H1261" s="219">
        <v>40.200000000000003</v>
      </c>
      <c r="I1261" s="220"/>
      <c r="J1261" s="221">
        <f>ROUND(I1261*H1261,2)</f>
        <v>0</v>
      </c>
      <c r="K1261" s="217" t="s">
        <v>215</v>
      </c>
      <c r="L1261" s="46"/>
      <c r="M1261" s="222" t="s">
        <v>19</v>
      </c>
      <c r="N1261" s="223" t="s">
        <v>45</v>
      </c>
      <c r="O1261" s="86"/>
      <c r="P1261" s="224">
        <f>O1261*H1261</f>
        <v>0</v>
      </c>
      <c r="Q1261" s="224">
        <v>0.0026104000000000001</v>
      </c>
      <c r="R1261" s="224">
        <f>Q1261*H1261</f>
        <v>0.10493808000000002</v>
      </c>
      <c r="S1261" s="224">
        <v>0</v>
      </c>
      <c r="T1261" s="225">
        <f>S1261*H1261</f>
        <v>0</v>
      </c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R1261" s="226" t="s">
        <v>289</v>
      </c>
      <c r="AT1261" s="226" t="s">
        <v>174</v>
      </c>
      <c r="AU1261" s="226" t="s">
        <v>84</v>
      </c>
      <c r="AY1261" s="19" t="s">
        <v>171</v>
      </c>
      <c r="BE1261" s="227">
        <f>IF(N1261="základní",J1261,0)</f>
        <v>0</v>
      </c>
      <c r="BF1261" s="227">
        <f>IF(N1261="snížená",J1261,0)</f>
        <v>0</v>
      </c>
      <c r="BG1261" s="227">
        <f>IF(N1261="zákl. přenesená",J1261,0)</f>
        <v>0</v>
      </c>
      <c r="BH1261" s="227">
        <f>IF(N1261="sníž. přenesená",J1261,0)</f>
        <v>0</v>
      </c>
      <c r="BI1261" s="227">
        <f>IF(N1261="nulová",J1261,0)</f>
        <v>0</v>
      </c>
      <c r="BJ1261" s="19" t="s">
        <v>82</v>
      </c>
      <c r="BK1261" s="227">
        <f>ROUND(I1261*H1261,2)</f>
        <v>0</v>
      </c>
      <c r="BL1261" s="19" t="s">
        <v>289</v>
      </c>
      <c r="BM1261" s="226" t="s">
        <v>1333</v>
      </c>
    </row>
    <row r="1262" s="2" customFormat="1">
      <c r="A1262" s="40"/>
      <c r="B1262" s="41"/>
      <c r="C1262" s="42"/>
      <c r="D1262" s="228" t="s">
        <v>180</v>
      </c>
      <c r="E1262" s="42"/>
      <c r="F1262" s="229" t="s">
        <v>1788</v>
      </c>
      <c r="G1262" s="42"/>
      <c r="H1262" s="42"/>
      <c r="I1262" s="230"/>
      <c r="J1262" s="42"/>
      <c r="K1262" s="42"/>
      <c r="L1262" s="46"/>
      <c r="M1262" s="231"/>
      <c r="N1262" s="232"/>
      <c r="O1262" s="86"/>
      <c r="P1262" s="86"/>
      <c r="Q1262" s="86"/>
      <c r="R1262" s="86"/>
      <c r="S1262" s="86"/>
      <c r="T1262" s="87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T1262" s="19" t="s">
        <v>180</v>
      </c>
      <c r="AU1262" s="19" t="s">
        <v>84</v>
      </c>
    </row>
    <row r="1263" s="2" customFormat="1">
      <c r="A1263" s="40"/>
      <c r="B1263" s="41"/>
      <c r="C1263" s="42"/>
      <c r="D1263" s="265" t="s">
        <v>218</v>
      </c>
      <c r="E1263" s="42"/>
      <c r="F1263" s="266" t="s">
        <v>1789</v>
      </c>
      <c r="G1263" s="42"/>
      <c r="H1263" s="42"/>
      <c r="I1263" s="230"/>
      <c r="J1263" s="42"/>
      <c r="K1263" s="42"/>
      <c r="L1263" s="46"/>
      <c r="M1263" s="231"/>
      <c r="N1263" s="232"/>
      <c r="O1263" s="86"/>
      <c r="P1263" s="86"/>
      <c r="Q1263" s="86"/>
      <c r="R1263" s="86"/>
      <c r="S1263" s="86"/>
      <c r="T1263" s="87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T1263" s="19" t="s">
        <v>218</v>
      </c>
      <c r="AU1263" s="19" t="s">
        <v>84</v>
      </c>
    </row>
    <row r="1264" s="13" customFormat="1">
      <c r="A1264" s="13"/>
      <c r="B1264" s="233"/>
      <c r="C1264" s="234"/>
      <c r="D1264" s="228" t="s">
        <v>181</v>
      </c>
      <c r="E1264" s="235" t="s">
        <v>19</v>
      </c>
      <c r="F1264" s="236" t="s">
        <v>795</v>
      </c>
      <c r="G1264" s="234"/>
      <c r="H1264" s="235" t="s">
        <v>19</v>
      </c>
      <c r="I1264" s="237"/>
      <c r="J1264" s="234"/>
      <c r="K1264" s="234"/>
      <c r="L1264" s="238"/>
      <c r="M1264" s="239"/>
      <c r="N1264" s="240"/>
      <c r="O1264" s="240"/>
      <c r="P1264" s="240"/>
      <c r="Q1264" s="240"/>
      <c r="R1264" s="240"/>
      <c r="S1264" s="240"/>
      <c r="T1264" s="241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2" t="s">
        <v>181</v>
      </c>
      <c r="AU1264" s="242" t="s">
        <v>84</v>
      </c>
      <c r="AV1264" s="13" t="s">
        <v>82</v>
      </c>
      <c r="AW1264" s="13" t="s">
        <v>35</v>
      </c>
      <c r="AX1264" s="13" t="s">
        <v>74</v>
      </c>
      <c r="AY1264" s="242" t="s">
        <v>171</v>
      </c>
    </row>
    <row r="1265" s="14" customFormat="1">
      <c r="A1265" s="14"/>
      <c r="B1265" s="243"/>
      <c r="C1265" s="244"/>
      <c r="D1265" s="228" t="s">
        <v>181</v>
      </c>
      <c r="E1265" s="245" t="s">
        <v>19</v>
      </c>
      <c r="F1265" s="246" t="s">
        <v>1790</v>
      </c>
      <c r="G1265" s="244"/>
      <c r="H1265" s="247">
        <v>11</v>
      </c>
      <c r="I1265" s="248"/>
      <c r="J1265" s="244"/>
      <c r="K1265" s="244"/>
      <c r="L1265" s="249"/>
      <c r="M1265" s="250"/>
      <c r="N1265" s="251"/>
      <c r="O1265" s="251"/>
      <c r="P1265" s="251"/>
      <c r="Q1265" s="251"/>
      <c r="R1265" s="251"/>
      <c r="S1265" s="251"/>
      <c r="T1265" s="252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3" t="s">
        <v>181</v>
      </c>
      <c r="AU1265" s="253" t="s">
        <v>84</v>
      </c>
      <c r="AV1265" s="14" t="s">
        <v>84</v>
      </c>
      <c r="AW1265" s="14" t="s">
        <v>35</v>
      </c>
      <c r="AX1265" s="14" t="s">
        <v>74</v>
      </c>
      <c r="AY1265" s="253" t="s">
        <v>171</v>
      </c>
    </row>
    <row r="1266" s="14" customFormat="1">
      <c r="A1266" s="14"/>
      <c r="B1266" s="243"/>
      <c r="C1266" s="244"/>
      <c r="D1266" s="228" t="s">
        <v>181</v>
      </c>
      <c r="E1266" s="245" t="s">
        <v>19</v>
      </c>
      <c r="F1266" s="246" t="s">
        <v>1791</v>
      </c>
      <c r="G1266" s="244"/>
      <c r="H1266" s="247">
        <v>4.2999999999999998</v>
      </c>
      <c r="I1266" s="248"/>
      <c r="J1266" s="244"/>
      <c r="K1266" s="244"/>
      <c r="L1266" s="249"/>
      <c r="M1266" s="250"/>
      <c r="N1266" s="251"/>
      <c r="O1266" s="251"/>
      <c r="P1266" s="251"/>
      <c r="Q1266" s="251"/>
      <c r="R1266" s="251"/>
      <c r="S1266" s="251"/>
      <c r="T1266" s="252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3" t="s">
        <v>181</v>
      </c>
      <c r="AU1266" s="253" t="s">
        <v>84</v>
      </c>
      <c r="AV1266" s="14" t="s">
        <v>84</v>
      </c>
      <c r="AW1266" s="14" t="s">
        <v>35</v>
      </c>
      <c r="AX1266" s="14" t="s">
        <v>74</v>
      </c>
      <c r="AY1266" s="253" t="s">
        <v>171</v>
      </c>
    </row>
    <row r="1267" s="14" customFormat="1">
      <c r="A1267" s="14"/>
      <c r="B1267" s="243"/>
      <c r="C1267" s="244"/>
      <c r="D1267" s="228" t="s">
        <v>181</v>
      </c>
      <c r="E1267" s="245" t="s">
        <v>19</v>
      </c>
      <c r="F1267" s="246" t="s">
        <v>1792</v>
      </c>
      <c r="G1267" s="244"/>
      <c r="H1267" s="247">
        <v>11.199999999999999</v>
      </c>
      <c r="I1267" s="248"/>
      <c r="J1267" s="244"/>
      <c r="K1267" s="244"/>
      <c r="L1267" s="249"/>
      <c r="M1267" s="250"/>
      <c r="N1267" s="251"/>
      <c r="O1267" s="251"/>
      <c r="P1267" s="251"/>
      <c r="Q1267" s="251"/>
      <c r="R1267" s="251"/>
      <c r="S1267" s="251"/>
      <c r="T1267" s="252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3" t="s">
        <v>181</v>
      </c>
      <c r="AU1267" s="253" t="s">
        <v>84</v>
      </c>
      <c r="AV1267" s="14" t="s">
        <v>84</v>
      </c>
      <c r="AW1267" s="14" t="s">
        <v>35</v>
      </c>
      <c r="AX1267" s="14" t="s">
        <v>74</v>
      </c>
      <c r="AY1267" s="253" t="s">
        <v>171</v>
      </c>
    </row>
    <row r="1268" s="14" customFormat="1">
      <c r="A1268" s="14"/>
      <c r="B1268" s="243"/>
      <c r="C1268" s="244"/>
      <c r="D1268" s="228" t="s">
        <v>181</v>
      </c>
      <c r="E1268" s="245" t="s">
        <v>19</v>
      </c>
      <c r="F1268" s="246" t="s">
        <v>1793</v>
      </c>
      <c r="G1268" s="244"/>
      <c r="H1268" s="247">
        <v>13.699999999999999</v>
      </c>
      <c r="I1268" s="248"/>
      <c r="J1268" s="244"/>
      <c r="K1268" s="244"/>
      <c r="L1268" s="249"/>
      <c r="M1268" s="250"/>
      <c r="N1268" s="251"/>
      <c r="O1268" s="251"/>
      <c r="P1268" s="251"/>
      <c r="Q1268" s="251"/>
      <c r="R1268" s="251"/>
      <c r="S1268" s="251"/>
      <c r="T1268" s="252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3" t="s">
        <v>181</v>
      </c>
      <c r="AU1268" s="253" t="s">
        <v>84</v>
      </c>
      <c r="AV1268" s="14" t="s">
        <v>84</v>
      </c>
      <c r="AW1268" s="14" t="s">
        <v>35</v>
      </c>
      <c r="AX1268" s="14" t="s">
        <v>74</v>
      </c>
      <c r="AY1268" s="253" t="s">
        <v>171</v>
      </c>
    </row>
    <row r="1269" s="15" customFormat="1">
      <c r="A1269" s="15"/>
      <c r="B1269" s="254"/>
      <c r="C1269" s="255"/>
      <c r="D1269" s="228" t="s">
        <v>181</v>
      </c>
      <c r="E1269" s="256" t="s">
        <v>19</v>
      </c>
      <c r="F1269" s="257" t="s">
        <v>184</v>
      </c>
      <c r="G1269" s="255"/>
      <c r="H1269" s="258">
        <v>40.200000000000003</v>
      </c>
      <c r="I1269" s="259"/>
      <c r="J1269" s="255"/>
      <c r="K1269" s="255"/>
      <c r="L1269" s="260"/>
      <c r="M1269" s="261"/>
      <c r="N1269" s="262"/>
      <c r="O1269" s="262"/>
      <c r="P1269" s="262"/>
      <c r="Q1269" s="262"/>
      <c r="R1269" s="262"/>
      <c r="S1269" s="262"/>
      <c r="T1269" s="263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T1269" s="264" t="s">
        <v>181</v>
      </c>
      <c r="AU1269" s="264" t="s">
        <v>84</v>
      </c>
      <c r="AV1269" s="15" t="s">
        <v>178</v>
      </c>
      <c r="AW1269" s="15" t="s">
        <v>35</v>
      </c>
      <c r="AX1269" s="15" t="s">
        <v>82</v>
      </c>
      <c r="AY1269" s="264" t="s">
        <v>171</v>
      </c>
    </row>
    <row r="1270" s="2" customFormat="1" ht="21.75" customHeight="1">
      <c r="A1270" s="40"/>
      <c r="B1270" s="41"/>
      <c r="C1270" s="215" t="s">
        <v>1347</v>
      </c>
      <c r="D1270" s="215" t="s">
        <v>174</v>
      </c>
      <c r="E1270" s="216" t="s">
        <v>1794</v>
      </c>
      <c r="F1270" s="217" t="s">
        <v>1795</v>
      </c>
      <c r="G1270" s="218" t="s">
        <v>177</v>
      </c>
      <c r="H1270" s="219">
        <v>129.149</v>
      </c>
      <c r="I1270" s="220"/>
      <c r="J1270" s="221">
        <f>ROUND(I1270*H1270,2)</f>
        <v>0</v>
      </c>
      <c r="K1270" s="217" t="s">
        <v>215</v>
      </c>
      <c r="L1270" s="46"/>
      <c r="M1270" s="222" t="s">
        <v>19</v>
      </c>
      <c r="N1270" s="223" t="s">
        <v>45</v>
      </c>
      <c r="O1270" s="86"/>
      <c r="P1270" s="224">
        <f>O1270*H1270</f>
        <v>0</v>
      </c>
      <c r="Q1270" s="224">
        <v>0.0078280999999999993</v>
      </c>
      <c r="R1270" s="224">
        <f>Q1270*H1270</f>
        <v>1.0109912869</v>
      </c>
      <c r="S1270" s="224">
        <v>0</v>
      </c>
      <c r="T1270" s="225">
        <f>S1270*H1270</f>
        <v>0</v>
      </c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R1270" s="226" t="s">
        <v>289</v>
      </c>
      <c r="AT1270" s="226" t="s">
        <v>174</v>
      </c>
      <c r="AU1270" s="226" t="s">
        <v>84</v>
      </c>
      <c r="AY1270" s="19" t="s">
        <v>171</v>
      </c>
      <c r="BE1270" s="227">
        <f>IF(N1270="základní",J1270,0)</f>
        <v>0</v>
      </c>
      <c r="BF1270" s="227">
        <f>IF(N1270="snížená",J1270,0)</f>
        <v>0</v>
      </c>
      <c r="BG1270" s="227">
        <f>IF(N1270="zákl. přenesená",J1270,0)</f>
        <v>0</v>
      </c>
      <c r="BH1270" s="227">
        <f>IF(N1270="sníž. přenesená",J1270,0)</f>
        <v>0</v>
      </c>
      <c r="BI1270" s="227">
        <f>IF(N1270="nulová",J1270,0)</f>
        <v>0</v>
      </c>
      <c r="BJ1270" s="19" t="s">
        <v>82</v>
      </c>
      <c r="BK1270" s="227">
        <f>ROUND(I1270*H1270,2)</f>
        <v>0</v>
      </c>
      <c r="BL1270" s="19" t="s">
        <v>289</v>
      </c>
      <c r="BM1270" s="226" t="s">
        <v>963</v>
      </c>
    </row>
    <row r="1271" s="2" customFormat="1">
      <c r="A1271" s="40"/>
      <c r="B1271" s="41"/>
      <c r="C1271" s="42"/>
      <c r="D1271" s="228" t="s">
        <v>180</v>
      </c>
      <c r="E1271" s="42"/>
      <c r="F1271" s="229" t="s">
        <v>1796</v>
      </c>
      <c r="G1271" s="42"/>
      <c r="H1271" s="42"/>
      <c r="I1271" s="230"/>
      <c r="J1271" s="42"/>
      <c r="K1271" s="42"/>
      <c r="L1271" s="46"/>
      <c r="M1271" s="231"/>
      <c r="N1271" s="232"/>
      <c r="O1271" s="86"/>
      <c r="P1271" s="86"/>
      <c r="Q1271" s="86"/>
      <c r="R1271" s="86"/>
      <c r="S1271" s="86"/>
      <c r="T1271" s="87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T1271" s="19" t="s">
        <v>180</v>
      </c>
      <c r="AU1271" s="19" t="s">
        <v>84</v>
      </c>
    </row>
    <row r="1272" s="2" customFormat="1">
      <c r="A1272" s="40"/>
      <c r="B1272" s="41"/>
      <c r="C1272" s="42"/>
      <c r="D1272" s="265" t="s">
        <v>218</v>
      </c>
      <c r="E1272" s="42"/>
      <c r="F1272" s="266" t="s">
        <v>1797</v>
      </c>
      <c r="G1272" s="42"/>
      <c r="H1272" s="42"/>
      <c r="I1272" s="230"/>
      <c r="J1272" s="42"/>
      <c r="K1272" s="42"/>
      <c r="L1272" s="46"/>
      <c r="M1272" s="231"/>
      <c r="N1272" s="232"/>
      <c r="O1272" s="86"/>
      <c r="P1272" s="86"/>
      <c r="Q1272" s="86"/>
      <c r="R1272" s="86"/>
      <c r="S1272" s="86"/>
      <c r="T1272" s="87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T1272" s="19" t="s">
        <v>218</v>
      </c>
      <c r="AU1272" s="19" t="s">
        <v>84</v>
      </c>
    </row>
    <row r="1273" s="13" customFormat="1">
      <c r="A1273" s="13"/>
      <c r="B1273" s="233"/>
      <c r="C1273" s="234"/>
      <c r="D1273" s="228" t="s">
        <v>181</v>
      </c>
      <c r="E1273" s="235" t="s">
        <v>19</v>
      </c>
      <c r="F1273" s="236" t="s">
        <v>795</v>
      </c>
      <c r="G1273" s="234"/>
      <c r="H1273" s="235" t="s">
        <v>19</v>
      </c>
      <c r="I1273" s="237"/>
      <c r="J1273" s="234"/>
      <c r="K1273" s="234"/>
      <c r="L1273" s="238"/>
      <c r="M1273" s="239"/>
      <c r="N1273" s="240"/>
      <c r="O1273" s="240"/>
      <c r="P1273" s="240"/>
      <c r="Q1273" s="240"/>
      <c r="R1273" s="240"/>
      <c r="S1273" s="240"/>
      <c r="T1273" s="241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2" t="s">
        <v>181</v>
      </c>
      <c r="AU1273" s="242" t="s">
        <v>84</v>
      </c>
      <c r="AV1273" s="13" t="s">
        <v>82</v>
      </c>
      <c r="AW1273" s="13" t="s">
        <v>35</v>
      </c>
      <c r="AX1273" s="13" t="s">
        <v>74</v>
      </c>
      <c r="AY1273" s="242" t="s">
        <v>171</v>
      </c>
    </row>
    <row r="1274" s="14" customFormat="1">
      <c r="A1274" s="14"/>
      <c r="B1274" s="243"/>
      <c r="C1274" s="244"/>
      <c r="D1274" s="228" t="s">
        <v>181</v>
      </c>
      <c r="E1274" s="245" t="s">
        <v>19</v>
      </c>
      <c r="F1274" s="246" t="s">
        <v>1798</v>
      </c>
      <c r="G1274" s="244"/>
      <c r="H1274" s="247">
        <v>11.172000000000001</v>
      </c>
      <c r="I1274" s="248"/>
      <c r="J1274" s="244"/>
      <c r="K1274" s="244"/>
      <c r="L1274" s="249"/>
      <c r="M1274" s="250"/>
      <c r="N1274" s="251"/>
      <c r="O1274" s="251"/>
      <c r="P1274" s="251"/>
      <c r="Q1274" s="251"/>
      <c r="R1274" s="251"/>
      <c r="S1274" s="251"/>
      <c r="T1274" s="252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3" t="s">
        <v>181</v>
      </c>
      <c r="AU1274" s="253" t="s">
        <v>84</v>
      </c>
      <c r="AV1274" s="14" t="s">
        <v>84</v>
      </c>
      <c r="AW1274" s="14" t="s">
        <v>35</v>
      </c>
      <c r="AX1274" s="14" t="s">
        <v>74</v>
      </c>
      <c r="AY1274" s="253" t="s">
        <v>171</v>
      </c>
    </row>
    <row r="1275" s="14" customFormat="1">
      <c r="A1275" s="14"/>
      <c r="B1275" s="243"/>
      <c r="C1275" s="244"/>
      <c r="D1275" s="228" t="s">
        <v>181</v>
      </c>
      <c r="E1275" s="245" t="s">
        <v>19</v>
      </c>
      <c r="F1275" s="246" t="s">
        <v>1799</v>
      </c>
      <c r="G1275" s="244"/>
      <c r="H1275" s="247">
        <v>36.366</v>
      </c>
      <c r="I1275" s="248"/>
      <c r="J1275" s="244"/>
      <c r="K1275" s="244"/>
      <c r="L1275" s="249"/>
      <c r="M1275" s="250"/>
      <c r="N1275" s="251"/>
      <c r="O1275" s="251"/>
      <c r="P1275" s="251"/>
      <c r="Q1275" s="251"/>
      <c r="R1275" s="251"/>
      <c r="S1275" s="251"/>
      <c r="T1275" s="252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3" t="s">
        <v>181</v>
      </c>
      <c r="AU1275" s="253" t="s">
        <v>84</v>
      </c>
      <c r="AV1275" s="14" t="s">
        <v>84</v>
      </c>
      <c r="AW1275" s="14" t="s">
        <v>35</v>
      </c>
      <c r="AX1275" s="14" t="s">
        <v>74</v>
      </c>
      <c r="AY1275" s="253" t="s">
        <v>171</v>
      </c>
    </row>
    <row r="1276" s="14" customFormat="1">
      <c r="A1276" s="14"/>
      <c r="B1276" s="243"/>
      <c r="C1276" s="244"/>
      <c r="D1276" s="228" t="s">
        <v>181</v>
      </c>
      <c r="E1276" s="245" t="s">
        <v>19</v>
      </c>
      <c r="F1276" s="246" t="s">
        <v>1800</v>
      </c>
      <c r="G1276" s="244"/>
      <c r="H1276" s="247">
        <v>25.763999999999999</v>
      </c>
      <c r="I1276" s="248"/>
      <c r="J1276" s="244"/>
      <c r="K1276" s="244"/>
      <c r="L1276" s="249"/>
      <c r="M1276" s="250"/>
      <c r="N1276" s="251"/>
      <c r="O1276" s="251"/>
      <c r="P1276" s="251"/>
      <c r="Q1276" s="251"/>
      <c r="R1276" s="251"/>
      <c r="S1276" s="251"/>
      <c r="T1276" s="252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3" t="s">
        <v>181</v>
      </c>
      <c r="AU1276" s="253" t="s">
        <v>84</v>
      </c>
      <c r="AV1276" s="14" t="s">
        <v>84</v>
      </c>
      <c r="AW1276" s="14" t="s">
        <v>35</v>
      </c>
      <c r="AX1276" s="14" t="s">
        <v>74</v>
      </c>
      <c r="AY1276" s="253" t="s">
        <v>171</v>
      </c>
    </row>
    <row r="1277" s="14" customFormat="1">
      <c r="A1277" s="14"/>
      <c r="B1277" s="243"/>
      <c r="C1277" s="244"/>
      <c r="D1277" s="228" t="s">
        <v>181</v>
      </c>
      <c r="E1277" s="245" t="s">
        <v>19</v>
      </c>
      <c r="F1277" s="246" t="s">
        <v>1801</v>
      </c>
      <c r="G1277" s="244"/>
      <c r="H1277" s="247">
        <v>1.692</v>
      </c>
      <c r="I1277" s="248"/>
      <c r="J1277" s="244"/>
      <c r="K1277" s="244"/>
      <c r="L1277" s="249"/>
      <c r="M1277" s="250"/>
      <c r="N1277" s="251"/>
      <c r="O1277" s="251"/>
      <c r="P1277" s="251"/>
      <c r="Q1277" s="251"/>
      <c r="R1277" s="251"/>
      <c r="S1277" s="251"/>
      <c r="T1277" s="252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3" t="s">
        <v>181</v>
      </c>
      <c r="AU1277" s="253" t="s">
        <v>84</v>
      </c>
      <c r="AV1277" s="14" t="s">
        <v>84</v>
      </c>
      <c r="AW1277" s="14" t="s">
        <v>35</v>
      </c>
      <c r="AX1277" s="14" t="s">
        <v>74</v>
      </c>
      <c r="AY1277" s="253" t="s">
        <v>171</v>
      </c>
    </row>
    <row r="1278" s="14" customFormat="1">
      <c r="A1278" s="14"/>
      <c r="B1278" s="243"/>
      <c r="C1278" s="244"/>
      <c r="D1278" s="228" t="s">
        <v>181</v>
      </c>
      <c r="E1278" s="245" t="s">
        <v>19</v>
      </c>
      <c r="F1278" s="246" t="s">
        <v>1802</v>
      </c>
      <c r="G1278" s="244"/>
      <c r="H1278" s="247">
        <v>10.98</v>
      </c>
      <c r="I1278" s="248"/>
      <c r="J1278" s="244"/>
      <c r="K1278" s="244"/>
      <c r="L1278" s="249"/>
      <c r="M1278" s="250"/>
      <c r="N1278" s="251"/>
      <c r="O1278" s="251"/>
      <c r="P1278" s="251"/>
      <c r="Q1278" s="251"/>
      <c r="R1278" s="251"/>
      <c r="S1278" s="251"/>
      <c r="T1278" s="252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3" t="s">
        <v>181</v>
      </c>
      <c r="AU1278" s="253" t="s">
        <v>84</v>
      </c>
      <c r="AV1278" s="14" t="s">
        <v>84</v>
      </c>
      <c r="AW1278" s="14" t="s">
        <v>35</v>
      </c>
      <c r="AX1278" s="14" t="s">
        <v>74</v>
      </c>
      <c r="AY1278" s="253" t="s">
        <v>171</v>
      </c>
    </row>
    <row r="1279" s="14" customFormat="1">
      <c r="A1279" s="14"/>
      <c r="B1279" s="243"/>
      <c r="C1279" s="244"/>
      <c r="D1279" s="228" t="s">
        <v>181</v>
      </c>
      <c r="E1279" s="245" t="s">
        <v>19</v>
      </c>
      <c r="F1279" s="246" t="s">
        <v>1803</v>
      </c>
      <c r="G1279" s="244"/>
      <c r="H1279" s="247">
        <v>4.7149999999999999</v>
      </c>
      <c r="I1279" s="248"/>
      <c r="J1279" s="244"/>
      <c r="K1279" s="244"/>
      <c r="L1279" s="249"/>
      <c r="M1279" s="250"/>
      <c r="N1279" s="251"/>
      <c r="O1279" s="251"/>
      <c r="P1279" s="251"/>
      <c r="Q1279" s="251"/>
      <c r="R1279" s="251"/>
      <c r="S1279" s="251"/>
      <c r="T1279" s="252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3" t="s">
        <v>181</v>
      </c>
      <c r="AU1279" s="253" t="s">
        <v>84</v>
      </c>
      <c r="AV1279" s="14" t="s">
        <v>84</v>
      </c>
      <c r="AW1279" s="14" t="s">
        <v>35</v>
      </c>
      <c r="AX1279" s="14" t="s">
        <v>74</v>
      </c>
      <c r="AY1279" s="253" t="s">
        <v>171</v>
      </c>
    </row>
    <row r="1280" s="14" customFormat="1">
      <c r="A1280" s="14"/>
      <c r="B1280" s="243"/>
      <c r="C1280" s="244"/>
      <c r="D1280" s="228" t="s">
        <v>181</v>
      </c>
      <c r="E1280" s="245" t="s">
        <v>19</v>
      </c>
      <c r="F1280" s="246" t="s">
        <v>1804</v>
      </c>
      <c r="G1280" s="244"/>
      <c r="H1280" s="247">
        <v>12.84</v>
      </c>
      <c r="I1280" s="248"/>
      <c r="J1280" s="244"/>
      <c r="K1280" s="244"/>
      <c r="L1280" s="249"/>
      <c r="M1280" s="250"/>
      <c r="N1280" s="251"/>
      <c r="O1280" s="251"/>
      <c r="P1280" s="251"/>
      <c r="Q1280" s="251"/>
      <c r="R1280" s="251"/>
      <c r="S1280" s="251"/>
      <c r="T1280" s="252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3" t="s">
        <v>181</v>
      </c>
      <c r="AU1280" s="253" t="s">
        <v>84</v>
      </c>
      <c r="AV1280" s="14" t="s">
        <v>84</v>
      </c>
      <c r="AW1280" s="14" t="s">
        <v>35</v>
      </c>
      <c r="AX1280" s="14" t="s">
        <v>74</v>
      </c>
      <c r="AY1280" s="253" t="s">
        <v>171</v>
      </c>
    </row>
    <row r="1281" s="14" customFormat="1">
      <c r="A1281" s="14"/>
      <c r="B1281" s="243"/>
      <c r="C1281" s="244"/>
      <c r="D1281" s="228" t="s">
        <v>181</v>
      </c>
      <c r="E1281" s="245" t="s">
        <v>19</v>
      </c>
      <c r="F1281" s="246" t="s">
        <v>1805</v>
      </c>
      <c r="G1281" s="244"/>
      <c r="H1281" s="247">
        <v>10.98</v>
      </c>
      <c r="I1281" s="248"/>
      <c r="J1281" s="244"/>
      <c r="K1281" s="244"/>
      <c r="L1281" s="249"/>
      <c r="M1281" s="250"/>
      <c r="N1281" s="251"/>
      <c r="O1281" s="251"/>
      <c r="P1281" s="251"/>
      <c r="Q1281" s="251"/>
      <c r="R1281" s="251"/>
      <c r="S1281" s="251"/>
      <c r="T1281" s="252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3" t="s">
        <v>181</v>
      </c>
      <c r="AU1281" s="253" t="s">
        <v>84</v>
      </c>
      <c r="AV1281" s="14" t="s">
        <v>84</v>
      </c>
      <c r="AW1281" s="14" t="s">
        <v>35</v>
      </c>
      <c r="AX1281" s="14" t="s">
        <v>74</v>
      </c>
      <c r="AY1281" s="253" t="s">
        <v>171</v>
      </c>
    </row>
    <row r="1282" s="14" customFormat="1">
      <c r="A1282" s="14"/>
      <c r="B1282" s="243"/>
      <c r="C1282" s="244"/>
      <c r="D1282" s="228" t="s">
        <v>181</v>
      </c>
      <c r="E1282" s="245" t="s">
        <v>19</v>
      </c>
      <c r="F1282" s="246" t="s">
        <v>1806</v>
      </c>
      <c r="G1282" s="244"/>
      <c r="H1282" s="247">
        <v>14.640000000000001</v>
      </c>
      <c r="I1282" s="248"/>
      <c r="J1282" s="244"/>
      <c r="K1282" s="244"/>
      <c r="L1282" s="249"/>
      <c r="M1282" s="250"/>
      <c r="N1282" s="251"/>
      <c r="O1282" s="251"/>
      <c r="P1282" s="251"/>
      <c r="Q1282" s="251"/>
      <c r="R1282" s="251"/>
      <c r="S1282" s="251"/>
      <c r="T1282" s="252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3" t="s">
        <v>181</v>
      </c>
      <c r="AU1282" s="253" t="s">
        <v>84</v>
      </c>
      <c r="AV1282" s="14" t="s">
        <v>84</v>
      </c>
      <c r="AW1282" s="14" t="s">
        <v>35</v>
      </c>
      <c r="AX1282" s="14" t="s">
        <v>74</v>
      </c>
      <c r="AY1282" s="253" t="s">
        <v>171</v>
      </c>
    </row>
    <row r="1283" s="15" customFormat="1">
      <c r="A1283" s="15"/>
      <c r="B1283" s="254"/>
      <c r="C1283" s="255"/>
      <c r="D1283" s="228" t="s">
        <v>181</v>
      </c>
      <c r="E1283" s="256" t="s">
        <v>19</v>
      </c>
      <c r="F1283" s="257" t="s">
        <v>184</v>
      </c>
      <c r="G1283" s="255"/>
      <c r="H1283" s="258">
        <v>129.149</v>
      </c>
      <c r="I1283" s="259"/>
      <c r="J1283" s="255"/>
      <c r="K1283" s="255"/>
      <c r="L1283" s="260"/>
      <c r="M1283" s="261"/>
      <c r="N1283" s="262"/>
      <c r="O1283" s="262"/>
      <c r="P1283" s="262"/>
      <c r="Q1283" s="262"/>
      <c r="R1283" s="262"/>
      <c r="S1283" s="262"/>
      <c r="T1283" s="263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T1283" s="264" t="s">
        <v>181</v>
      </c>
      <c r="AU1283" s="264" t="s">
        <v>84</v>
      </c>
      <c r="AV1283" s="15" t="s">
        <v>178</v>
      </c>
      <c r="AW1283" s="15" t="s">
        <v>35</v>
      </c>
      <c r="AX1283" s="15" t="s">
        <v>82</v>
      </c>
      <c r="AY1283" s="264" t="s">
        <v>171</v>
      </c>
    </row>
    <row r="1284" s="2" customFormat="1" ht="16.5" customHeight="1">
      <c r="A1284" s="40"/>
      <c r="B1284" s="41"/>
      <c r="C1284" s="215" t="s">
        <v>1807</v>
      </c>
      <c r="D1284" s="215" t="s">
        <v>174</v>
      </c>
      <c r="E1284" s="216" t="s">
        <v>1808</v>
      </c>
      <c r="F1284" s="217" t="s">
        <v>1809</v>
      </c>
      <c r="G1284" s="218" t="s">
        <v>292</v>
      </c>
      <c r="H1284" s="219">
        <v>104.19</v>
      </c>
      <c r="I1284" s="220"/>
      <c r="J1284" s="221">
        <f>ROUND(I1284*H1284,2)</f>
        <v>0</v>
      </c>
      <c r="K1284" s="217" t="s">
        <v>215</v>
      </c>
      <c r="L1284" s="46"/>
      <c r="M1284" s="222" t="s">
        <v>19</v>
      </c>
      <c r="N1284" s="223" t="s">
        <v>45</v>
      </c>
      <c r="O1284" s="86"/>
      <c r="P1284" s="224">
        <f>O1284*H1284</f>
        <v>0</v>
      </c>
      <c r="Q1284" s="224">
        <v>0.0029114660000000001</v>
      </c>
      <c r="R1284" s="224">
        <f>Q1284*H1284</f>
        <v>0.30334564254000002</v>
      </c>
      <c r="S1284" s="224">
        <v>0</v>
      </c>
      <c r="T1284" s="225">
        <f>S1284*H1284</f>
        <v>0</v>
      </c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R1284" s="226" t="s">
        <v>289</v>
      </c>
      <c r="AT1284" s="226" t="s">
        <v>174</v>
      </c>
      <c r="AU1284" s="226" t="s">
        <v>84</v>
      </c>
      <c r="AY1284" s="19" t="s">
        <v>171</v>
      </c>
      <c r="BE1284" s="227">
        <f>IF(N1284="základní",J1284,0)</f>
        <v>0</v>
      </c>
      <c r="BF1284" s="227">
        <f>IF(N1284="snížená",J1284,0)</f>
        <v>0</v>
      </c>
      <c r="BG1284" s="227">
        <f>IF(N1284="zákl. přenesená",J1284,0)</f>
        <v>0</v>
      </c>
      <c r="BH1284" s="227">
        <f>IF(N1284="sníž. přenesená",J1284,0)</f>
        <v>0</v>
      </c>
      <c r="BI1284" s="227">
        <f>IF(N1284="nulová",J1284,0)</f>
        <v>0</v>
      </c>
      <c r="BJ1284" s="19" t="s">
        <v>82</v>
      </c>
      <c r="BK1284" s="227">
        <f>ROUND(I1284*H1284,2)</f>
        <v>0</v>
      </c>
      <c r="BL1284" s="19" t="s">
        <v>289</v>
      </c>
      <c r="BM1284" s="226" t="s">
        <v>1626</v>
      </c>
    </row>
    <row r="1285" s="2" customFormat="1">
      <c r="A1285" s="40"/>
      <c r="B1285" s="41"/>
      <c r="C1285" s="42"/>
      <c r="D1285" s="228" t="s">
        <v>180</v>
      </c>
      <c r="E1285" s="42"/>
      <c r="F1285" s="229" t="s">
        <v>1810</v>
      </c>
      <c r="G1285" s="42"/>
      <c r="H1285" s="42"/>
      <c r="I1285" s="230"/>
      <c r="J1285" s="42"/>
      <c r="K1285" s="42"/>
      <c r="L1285" s="46"/>
      <c r="M1285" s="231"/>
      <c r="N1285" s="232"/>
      <c r="O1285" s="86"/>
      <c r="P1285" s="86"/>
      <c r="Q1285" s="86"/>
      <c r="R1285" s="86"/>
      <c r="S1285" s="86"/>
      <c r="T1285" s="87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T1285" s="19" t="s">
        <v>180</v>
      </c>
      <c r="AU1285" s="19" t="s">
        <v>84</v>
      </c>
    </row>
    <row r="1286" s="2" customFormat="1">
      <c r="A1286" s="40"/>
      <c r="B1286" s="41"/>
      <c r="C1286" s="42"/>
      <c r="D1286" s="265" t="s">
        <v>218</v>
      </c>
      <c r="E1286" s="42"/>
      <c r="F1286" s="266" t="s">
        <v>1811</v>
      </c>
      <c r="G1286" s="42"/>
      <c r="H1286" s="42"/>
      <c r="I1286" s="230"/>
      <c r="J1286" s="42"/>
      <c r="K1286" s="42"/>
      <c r="L1286" s="46"/>
      <c r="M1286" s="231"/>
      <c r="N1286" s="232"/>
      <c r="O1286" s="86"/>
      <c r="P1286" s="86"/>
      <c r="Q1286" s="86"/>
      <c r="R1286" s="86"/>
      <c r="S1286" s="86"/>
      <c r="T1286" s="87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T1286" s="19" t="s">
        <v>218</v>
      </c>
      <c r="AU1286" s="19" t="s">
        <v>84</v>
      </c>
    </row>
    <row r="1287" s="13" customFormat="1">
      <c r="A1287" s="13"/>
      <c r="B1287" s="233"/>
      <c r="C1287" s="234"/>
      <c r="D1287" s="228" t="s">
        <v>181</v>
      </c>
      <c r="E1287" s="235" t="s">
        <v>19</v>
      </c>
      <c r="F1287" s="236" t="s">
        <v>795</v>
      </c>
      <c r="G1287" s="234"/>
      <c r="H1287" s="235" t="s">
        <v>19</v>
      </c>
      <c r="I1287" s="237"/>
      <c r="J1287" s="234"/>
      <c r="K1287" s="234"/>
      <c r="L1287" s="238"/>
      <c r="M1287" s="239"/>
      <c r="N1287" s="240"/>
      <c r="O1287" s="240"/>
      <c r="P1287" s="240"/>
      <c r="Q1287" s="240"/>
      <c r="R1287" s="240"/>
      <c r="S1287" s="240"/>
      <c r="T1287" s="241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2" t="s">
        <v>181</v>
      </c>
      <c r="AU1287" s="242" t="s">
        <v>84</v>
      </c>
      <c r="AV1287" s="13" t="s">
        <v>82</v>
      </c>
      <c r="AW1287" s="13" t="s">
        <v>35</v>
      </c>
      <c r="AX1287" s="13" t="s">
        <v>74</v>
      </c>
      <c r="AY1287" s="242" t="s">
        <v>171</v>
      </c>
    </row>
    <row r="1288" s="14" customFormat="1">
      <c r="A1288" s="14"/>
      <c r="B1288" s="243"/>
      <c r="C1288" s="244"/>
      <c r="D1288" s="228" t="s">
        <v>181</v>
      </c>
      <c r="E1288" s="245" t="s">
        <v>19</v>
      </c>
      <c r="F1288" s="246" t="s">
        <v>1812</v>
      </c>
      <c r="G1288" s="244"/>
      <c r="H1288" s="247">
        <v>54</v>
      </c>
      <c r="I1288" s="248"/>
      <c r="J1288" s="244"/>
      <c r="K1288" s="244"/>
      <c r="L1288" s="249"/>
      <c r="M1288" s="250"/>
      <c r="N1288" s="251"/>
      <c r="O1288" s="251"/>
      <c r="P1288" s="251"/>
      <c r="Q1288" s="251"/>
      <c r="R1288" s="251"/>
      <c r="S1288" s="251"/>
      <c r="T1288" s="252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3" t="s">
        <v>181</v>
      </c>
      <c r="AU1288" s="253" t="s">
        <v>84</v>
      </c>
      <c r="AV1288" s="14" t="s">
        <v>84</v>
      </c>
      <c r="AW1288" s="14" t="s">
        <v>35</v>
      </c>
      <c r="AX1288" s="14" t="s">
        <v>74</v>
      </c>
      <c r="AY1288" s="253" t="s">
        <v>171</v>
      </c>
    </row>
    <row r="1289" s="14" customFormat="1">
      <c r="A1289" s="14"/>
      <c r="B1289" s="243"/>
      <c r="C1289" s="244"/>
      <c r="D1289" s="228" t="s">
        <v>181</v>
      </c>
      <c r="E1289" s="245" t="s">
        <v>19</v>
      </c>
      <c r="F1289" s="246" t="s">
        <v>1813</v>
      </c>
      <c r="G1289" s="244"/>
      <c r="H1289" s="247">
        <v>21</v>
      </c>
      <c r="I1289" s="248"/>
      <c r="J1289" s="244"/>
      <c r="K1289" s="244"/>
      <c r="L1289" s="249"/>
      <c r="M1289" s="250"/>
      <c r="N1289" s="251"/>
      <c r="O1289" s="251"/>
      <c r="P1289" s="251"/>
      <c r="Q1289" s="251"/>
      <c r="R1289" s="251"/>
      <c r="S1289" s="251"/>
      <c r="T1289" s="252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3" t="s">
        <v>181</v>
      </c>
      <c r="AU1289" s="253" t="s">
        <v>84</v>
      </c>
      <c r="AV1289" s="14" t="s">
        <v>84</v>
      </c>
      <c r="AW1289" s="14" t="s">
        <v>35</v>
      </c>
      <c r="AX1289" s="14" t="s">
        <v>74</v>
      </c>
      <c r="AY1289" s="253" t="s">
        <v>171</v>
      </c>
    </row>
    <row r="1290" s="14" customFormat="1">
      <c r="A1290" s="14"/>
      <c r="B1290" s="243"/>
      <c r="C1290" s="244"/>
      <c r="D1290" s="228" t="s">
        <v>181</v>
      </c>
      <c r="E1290" s="245" t="s">
        <v>19</v>
      </c>
      <c r="F1290" s="246" t="s">
        <v>1814</v>
      </c>
      <c r="G1290" s="244"/>
      <c r="H1290" s="247">
        <v>4.4400000000000004</v>
      </c>
      <c r="I1290" s="248"/>
      <c r="J1290" s="244"/>
      <c r="K1290" s="244"/>
      <c r="L1290" s="249"/>
      <c r="M1290" s="250"/>
      <c r="N1290" s="251"/>
      <c r="O1290" s="251"/>
      <c r="P1290" s="251"/>
      <c r="Q1290" s="251"/>
      <c r="R1290" s="251"/>
      <c r="S1290" s="251"/>
      <c r="T1290" s="252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3" t="s">
        <v>181</v>
      </c>
      <c r="AU1290" s="253" t="s">
        <v>84</v>
      </c>
      <c r="AV1290" s="14" t="s">
        <v>84</v>
      </c>
      <c r="AW1290" s="14" t="s">
        <v>35</v>
      </c>
      <c r="AX1290" s="14" t="s">
        <v>74</v>
      </c>
      <c r="AY1290" s="253" t="s">
        <v>171</v>
      </c>
    </row>
    <row r="1291" s="14" customFormat="1">
      <c r="A1291" s="14"/>
      <c r="B1291" s="243"/>
      <c r="C1291" s="244"/>
      <c r="D1291" s="228" t="s">
        <v>181</v>
      </c>
      <c r="E1291" s="245" t="s">
        <v>19</v>
      </c>
      <c r="F1291" s="246" t="s">
        <v>1815</v>
      </c>
      <c r="G1291" s="244"/>
      <c r="H1291" s="247">
        <v>22.5</v>
      </c>
      <c r="I1291" s="248"/>
      <c r="J1291" s="244"/>
      <c r="K1291" s="244"/>
      <c r="L1291" s="249"/>
      <c r="M1291" s="250"/>
      <c r="N1291" s="251"/>
      <c r="O1291" s="251"/>
      <c r="P1291" s="251"/>
      <c r="Q1291" s="251"/>
      <c r="R1291" s="251"/>
      <c r="S1291" s="251"/>
      <c r="T1291" s="252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3" t="s">
        <v>181</v>
      </c>
      <c r="AU1291" s="253" t="s">
        <v>84</v>
      </c>
      <c r="AV1291" s="14" t="s">
        <v>84</v>
      </c>
      <c r="AW1291" s="14" t="s">
        <v>35</v>
      </c>
      <c r="AX1291" s="14" t="s">
        <v>74</v>
      </c>
      <c r="AY1291" s="253" t="s">
        <v>171</v>
      </c>
    </row>
    <row r="1292" s="14" customFormat="1">
      <c r="A1292" s="14"/>
      <c r="B1292" s="243"/>
      <c r="C1292" s="244"/>
      <c r="D1292" s="228" t="s">
        <v>181</v>
      </c>
      <c r="E1292" s="245" t="s">
        <v>19</v>
      </c>
      <c r="F1292" s="246" t="s">
        <v>1816</v>
      </c>
      <c r="G1292" s="244"/>
      <c r="H1292" s="247">
        <v>2.25</v>
      </c>
      <c r="I1292" s="248"/>
      <c r="J1292" s="244"/>
      <c r="K1292" s="244"/>
      <c r="L1292" s="249"/>
      <c r="M1292" s="250"/>
      <c r="N1292" s="251"/>
      <c r="O1292" s="251"/>
      <c r="P1292" s="251"/>
      <c r="Q1292" s="251"/>
      <c r="R1292" s="251"/>
      <c r="S1292" s="251"/>
      <c r="T1292" s="252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3" t="s">
        <v>181</v>
      </c>
      <c r="AU1292" s="253" t="s">
        <v>84</v>
      </c>
      <c r="AV1292" s="14" t="s">
        <v>84</v>
      </c>
      <c r="AW1292" s="14" t="s">
        <v>35</v>
      </c>
      <c r="AX1292" s="14" t="s">
        <v>74</v>
      </c>
      <c r="AY1292" s="253" t="s">
        <v>171</v>
      </c>
    </row>
    <row r="1293" s="15" customFormat="1">
      <c r="A1293" s="15"/>
      <c r="B1293" s="254"/>
      <c r="C1293" s="255"/>
      <c r="D1293" s="228" t="s">
        <v>181</v>
      </c>
      <c r="E1293" s="256" t="s">
        <v>19</v>
      </c>
      <c r="F1293" s="257" t="s">
        <v>184</v>
      </c>
      <c r="G1293" s="255"/>
      <c r="H1293" s="258">
        <v>104.19</v>
      </c>
      <c r="I1293" s="259"/>
      <c r="J1293" s="255"/>
      <c r="K1293" s="255"/>
      <c r="L1293" s="260"/>
      <c r="M1293" s="261"/>
      <c r="N1293" s="262"/>
      <c r="O1293" s="262"/>
      <c r="P1293" s="262"/>
      <c r="Q1293" s="262"/>
      <c r="R1293" s="262"/>
      <c r="S1293" s="262"/>
      <c r="T1293" s="263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T1293" s="264" t="s">
        <v>181</v>
      </c>
      <c r="AU1293" s="264" t="s">
        <v>84</v>
      </c>
      <c r="AV1293" s="15" t="s">
        <v>178</v>
      </c>
      <c r="AW1293" s="15" t="s">
        <v>35</v>
      </c>
      <c r="AX1293" s="15" t="s">
        <v>82</v>
      </c>
      <c r="AY1293" s="264" t="s">
        <v>171</v>
      </c>
    </row>
    <row r="1294" s="2" customFormat="1" ht="16.5" customHeight="1">
      <c r="A1294" s="40"/>
      <c r="B1294" s="41"/>
      <c r="C1294" s="215" t="s">
        <v>1350</v>
      </c>
      <c r="D1294" s="215" t="s">
        <v>174</v>
      </c>
      <c r="E1294" s="216" t="s">
        <v>1817</v>
      </c>
      <c r="F1294" s="217" t="s">
        <v>1818</v>
      </c>
      <c r="G1294" s="218" t="s">
        <v>292</v>
      </c>
      <c r="H1294" s="219">
        <v>44.399999999999999</v>
      </c>
      <c r="I1294" s="220"/>
      <c r="J1294" s="221">
        <f>ROUND(I1294*H1294,2)</f>
        <v>0</v>
      </c>
      <c r="K1294" s="217" t="s">
        <v>215</v>
      </c>
      <c r="L1294" s="46"/>
      <c r="M1294" s="222" t="s">
        <v>19</v>
      </c>
      <c r="N1294" s="223" t="s">
        <v>45</v>
      </c>
      <c r="O1294" s="86"/>
      <c r="P1294" s="224">
        <f>O1294*H1294</f>
        <v>0</v>
      </c>
      <c r="Q1294" s="224">
        <v>0.0022775</v>
      </c>
      <c r="R1294" s="224">
        <f>Q1294*H1294</f>
        <v>0.101121</v>
      </c>
      <c r="S1294" s="224">
        <v>0</v>
      </c>
      <c r="T1294" s="225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26" t="s">
        <v>289</v>
      </c>
      <c r="AT1294" s="226" t="s">
        <v>174</v>
      </c>
      <c r="AU1294" s="226" t="s">
        <v>84</v>
      </c>
      <c r="AY1294" s="19" t="s">
        <v>171</v>
      </c>
      <c r="BE1294" s="227">
        <f>IF(N1294="základní",J1294,0)</f>
        <v>0</v>
      </c>
      <c r="BF1294" s="227">
        <f>IF(N1294="snížená",J1294,0)</f>
        <v>0</v>
      </c>
      <c r="BG1294" s="227">
        <f>IF(N1294="zákl. přenesená",J1294,0)</f>
        <v>0</v>
      </c>
      <c r="BH1294" s="227">
        <f>IF(N1294="sníž. přenesená",J1294,0)</f>
        <v>0</v>
      </c>
      <c r="BI1294" s="227">
        <f>IF(N1294="nulová",J1294,0)</f>
        <v>0</v>
      </c>
      <c r="BJ1294" s="19" t="s">
        <v>82</v>
      </c>
      <c r="BK1294" s="227">
        <f>ROUND(I1294*H1294,2)</f>
        <v>0</v>
      </c>
      <c r="BL1294" s="19" t="s">
        <v>289</v>
      </c>
      <c r="BM1294" s="226" t="s">
        <v>1372</v>
      </c>
    </row>
    <row r="1295" s="2" customFormat="1">
      <c r="A1295" s="40"/>
      <c r="B1295" s="41"/>
      <c r="C1295" s="42"/>
      <c r="D1295" s="228" t="s">
        <v>180</v>
      </c>
      <c r="E1295" s="42"/>
      <c r="F1295" s="229" t="s">
        <v>1819</v>
      </c>
      <c r="G1295" s="42"/>
      <c r="H1295" s="42"/>
      <c r="I1295" s="230"/>
      <c r="J1295" s="42"/>
      <c r="K1295" s="42"/>
      <c r="L1295" s="46"/>
      <c r="M1295" s="231"/>
      <c r="N1295" s="232"/>
      <c r="O1295" s="86"/>
      <c r="P1295" s="86"/>
      <c r="Q1295" s="86"/>
      <c r="R1295" s="86"/>
      <c r="S1295" s="86"/>
      <c r="T1295" s="87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T1295" s="19" t="s">
        <v>180</v>
      </c>
      <c r="AU1295" s="19" t="s">
        <v>84</v>
      </c>
    </row>
    <row r="1296" s="2" customFormat="1">
      <c r="A1296" s="40"/>
      <c r="B1296" s="41"/>
      <c r="C1296" s="42"/>
      <c r="D1296" s="265" t="s">
        <v>218</v>
      </c>
      <c r="E1296" s="42"/>
      <c r="F1296" s="266" t="s">
        <v>1820</v>
      </c>
      <c r="G1296" s="42"/>
      <c r="H1296" s="42"/>
      <c r="I1296" s="230"/>
      <c r="J1296" s="42"/>
      <c r="K1296" s="42"/>
      <c r="L1296" s="46"/>
      <c r="M1296" s="231"/>
      <c r="N1296" s="232"/>
      <c r="O1296" s="86"/>
      <c r="P1296" s="86"/>
      <c r="Q1296" s="86"/>
      <c r="R1296" s="86"/>
      <c r="S1296" s="86"/>
      <c r="T1296" s="87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T1296" s="19" t="s">
        <v>218</v>
      </c>
      <c r="AU1296" s="19" t="s">
        <v>84</v>
      </c>
    </row>
    <row r="1297" s="13" customFormat="1">
      <c r="A1297" s="13"/>
      <c r="B1297" s="233"/>
      <c r="C1297" s="234"/>
      <c r="D1297" s="228" t="s">
        <v>181</v>
      </c>
      <c r="E1297" s="235" t="s">
        <v>19</v>
      </c>
      <c r="F1297" s="236" t="s">
        <v>795</v>
      </c>
      <c r="G1297" s="234"/>
      <c r="H1297" s="235" t="s">
        <v>19</v>
      </c>
      <c r="I1297" s="237"/>
      <c r="J1297" s="234"/>
      <c r="K1297" s="234"/>
      <c r="L1297" s="238"/>
      <c r="M1297" s="239"/>
      <c r="N1297" s="240"/>
      <c r="O1297" s="240"/>
      <c r="P1297" s="240"/>
      <c r="Q1297" s="240"/>
      <c r="R1297" s="240"/>
      <c r="S1297" s="240"/>
      <c r="T1297" s="241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2" t="s">
        <v>181</v>
      </c>
      <c r="AU1297" s="242" t="s">
        <v>84</v>
      </c>
      <c r="AV1297" s="13" t="s">
        <v>82</v>
      </c>
      <c r="AW1297" s="13" t="s">
        <v>35</v>
      </c>
      <c r="AX1297" s="13" t="s">
        <v>74</v>
      </c>
      <c r="AY1297" s="242" t="s">
        <v>171</v>
      </c>
    </row>
    <row r="1298" s="14" customFormat="1">
      <c r="A1298" s="14"/>
      <c r="B1298" s="243"/>
      <c r="C1298" s="244"/>
      <c r="D1298" s="228" t="s">
        <v>181</v>
      </c>
      <c r="E1298" s="245" t="s">
        <v>19</v>
      </c>
      <c r="F1298" s="246" t="s">
        <v>1821</v>
      </c>
      <c r="G1298" s="244"/>
      <c r="H1298" s="247">
        <v>10.699999999999999</v>
      </c>
      <c r="I1298" s="248"/>
      <c r="J1298" s="244"/>
      <c r="K1298" s="244"/>
      <c r="L1298" s="249"/>
      <c r="M1298" s="250"/>
      <c r="N1298" s="251"/>
      <c r="O1298" s="251"/>
      <c r="P1298" s="251"/>
      <c r="Q1298" s="251"/>
      <c r="R1298" s="251"/>
      <c r="S1298" s="251"/>
      <c r="T1298" s="252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3" t="s">
        <v>181</v>
      </c>
      <c r="AU1298" s="253" t="s">
        <v>84</v>
      </c>
      <c r="AV1298" s="14" t="s">
        <v>84</v>
      </c>
      <c r="AW1298" s="14" t="s">
        <v>35</v>
      </c>
      <c r="AX1298" s="14" t="s">
        <v>74</v>
      </c>
      <c r="AY1298" s="253" t="s">
        <v>171</v>
      </c>
    </row>
    <row r="1299" s="14" customFormat="1">
      <c r="A1299" s="14"/>
      <c r="B1299" s="243"/>
      <c r="C1299" s="244"/>
      <c r="D1299" s="228" t="s">
        <v>181</v>
      </c>
      <c r="E1299" s="245" t="s">
        <v>19</v>
      </c>
      <c r="F1299" s="246" t="s">
        <v>1822</v>
      </c>
      <c r="G1299" s="244"/>
      <c r="H1299" s="247">
        <v>13.5</v>
      </c>
      <c r="I1299" s="248"/>
      <c r="J1299" s="244"/>
      <c r="K1299" s="244"/>
      <c r="L1299" s="249"/>
      <c r="M1299" s="250"/>
      <c r="N1299" s="251"/>
      <c r="O1299" s="251"/>
      <c r="P1299" s="251"/>
      <c r="Q1299" s="251"/>
      <c r="R1299" s="251"/>
      <c r="S1299" s="251"/>
      <c r="T1299" s="252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3" t="s">
        <v>181</v>
      </c>
      <c r="AU1299" s="253" t="s">
        <v>84</v>
      </c>
      <c r="AV1299" s="14" t="s">
        <v>84</v>
      </c>
      <c r="AW1299" s="14" t="s">
        <v>35</v>
      </c>
      <c r="AX1299" s="14" t="s">
        <v>74</v>
      </c>
      <c r="AY1299" s="253" t="s">
        <v>171</v>
      </c>
    </row>
    <row r="1300" s="14" customFormat="1">
      <c r="A1300" s="14"/>
      <c r="B1300" s="243"/>
      <c r="C1300" s="244"/>
      <c r="D1300" s="228" t="s">
        <v>181</v>
      </c>
      <c r="E1300" s="245" t="s">
        <v>19</v>
      </c>
      <c r="F1300" s="246" t="s">
        <v>1823</v>
      </c>
      <c r="G1300" s="244"/>
      <c r="H1300" s="247">
        <v>16.100000000000001</v>
      </c>
      <c r="I1300" s="248"/>
      <c r="J1300" s="244"/>
      <c r="K1300" s="244"/>
      <c r="L1300" s="249"/>
      <c r="M1300" s="250"/>
      <c r="N1300" s="251"/>
      <c r="O1300" s="251"/>
      <c r="P1300" s="251"/>
      <c r="Q1300" s="251"/>
      <c r="R1300" s="251"/>
      <c r="S1300" s="251"/>
      <c r="T1300" s="252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3" t="s">
        <v>181</v>
      </c>
      <c r="AU1300" s="253" t="s">
        <v>84</v>
      </c>
      <c r="AV1300" s="14" t="s">
        <v>84</v>
      </c>
      <c r="AW1300" s="14" t="s">
        <v>35</v>
      </c>
      <c r="AX1300" s="14" t="s">
        <v>74</v>
      </c>
      <c r="AY1300" s="253" t="s">
        <v>171</v>
      </c>
    </row>
    <row r="1301" s="14" customFormat="1">
      <c r="A1301" s="14"/>
      <c r="B1301" s="243"/>
      <c r="C1301" s="244"/>
      <c r="D1301" s="228" t="s">
        <v>181</v>
      </c>
      <c r="E1301" s="245" t="s">
        <v>19</v>
      </c>
      <c r="F1301" s="246" t="s">
        <v>1824</v>
      </c>
      <c r="G1301" s="244"/>
      <c r="H1301" s="247">
        <v>4.0999999999999996</v>
      </c>
      <c r="I1301" s="248"/>
      <c r="J1301" s="244"/>
      <c r="K1301" s="244"/>
      <c r="L1301" s="249"/>
      <c r="M1301" s="250"/>
      <c r="N1301" s="251"/>
      <c r="O1301" s="251"/>
      <c r="P1301" s="251"/>
      <c r="Q1301" s="251"/>
      <c r="R1301" s="251"/>
      <c r="S1301" s="251"/>
      <c r="T1301" s="252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3" t="s">
        <v>181</v>
      </c>
      <c r="AU1301" s="253" t="s">
        <v>84</v>
      </c>
      <c r="AV1301" s="14" t="s">
        <v>84</v>
      </c>
      <c r="AW1301" s="14" t="s">
        <v>35</v>
      </c>
      <c r="AX1301" s="14" t="s">
        <v>74</v>
      </c>
      <c r="AY1301" s="253" t="s">
        <v>171</v>
      </c>
    </row>
    <row r="1302" s="15" customFormat="1">
      <c r="A1302" s="15"/>
      <c r="B1302" s="254"/>
      <c r="C1302" s="255"/>
      <c r="D1302" s="228" t="s">
        <v>181</v>
      </c>
      <c r="E1302" s="256" t="s">
        <v>19</v>
      </c>
      <c r="F1302" s="257" t="s">
        <v>184</v>
      </c>
      <c r="G1302" s="255"/>
      <c r="H1302" s="258">
        <v>44.399999999999999</v>
      </c>
      <c r="I1302" s="259"/>
      <c r="J1302" s="255"/>
      <c r="K1302" s="255"/>
      <c r="L1302" s="260"/>
      <c r="M1302" s="261"/>
      <c r="N1302" s="262"/>
      <c r="O1302" s="262"/>
      <c r="P1302" s="262"/>
      <c r="Q1302" s="262"/>
      <c r="R1302" s="262"/>
      <c r="S1302" s="262"/>
      <c r="T1302" s="263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T1302" s="264" t="s">
        <v>181</v>
      </c>
      <c r="AU1302" s="264" t="s">
        <v>84</v>
      </c>
      <c r="AV1302" s="15" t="s">
        <v>178</v>
      </c>
      <c r="AW1302" s="15" t="s">
        <v>35</v>
      </c>
      <c r="AX1302" s="15" t="s">
        <v>82</v>
      </c>
      <c r="AY1302" s="264" t="s">
        <v>171</v>
      </c>
    </row>
    <row r="1303" s="2" customFormat="1" ht="16.5" customHeight="1">
      <c r="A1303" s="40"/>
      <c r="B1303" s="41"/>
      <c r="C1303" s="215" t="s">
        <v>1825</v>
      </c>
      <c r="D1303" s="215" t="s">
        <v>174</v>
      </c>
      <c r="E1303" s="216" t="s">
        <v>1826</v>
      </c>
      <c r="F1303" s="217" t="s">
        <v>1827</v>
      </c>
      <c r="G1303" s="218" t="s">
        <v>206</v>
      </c>
      <c r="H1303" s="219">
        <v>7</v>
      </c>
      <c r="I1303" s="220"/>
      <c r="J1303" s="221">
        <f>ROUND(I1303*H1303,2)</f>
        <v>0</v>
      </c>
      <c r="K1303" s="217" t="s">
        <v>215</v>
      </c>
      <c r="L1303" s="46"/>
      <c r="M1303" s="222" t="s">
        <v>19</v>
      </c>
      <c r="N1303" s="223" t="s">
        <v>45</v>
      </c>
      <c r="O1303" s="86"/>
      <c r="P1303" s="224">
        <f>O1303*H1303</f>
        <v>0</v>
      </c>
      <c r="Q1303" s="224">
        <v>0.00036200000000000002</v>
      </c>
      <c r="R1303" s="224">
        <f>Q1303*H1303</f>
        <v>0.0025340000000000002</v>
      </c>
      <c r="S1303" s="224">
        <v>0</v>
      </c>
      <c r="T1303" s="225">
        <f>S1303*H1303</f>
        <v>0</v>
      </c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R1303" s="226" t="s">
        <v>289</v>
      </c>
      <c r="AT1303" s="226" t="s">
        <v>174</v>
      </c>
      <c r="AU1303" s="226" t="s">
        <v>84</v>
      </c>
      <c r="AY1303" s="19" t="s">
        <v>171</v>
      </c>
      <c r="BE1303" s="227">
        <f>IF(N1303="základní",J1303,0)</f>
        <v>0</v>
      </c>
      <c r="BF1303" s="227">
        <f>IF(N1303="snížená",J1303,0)</f>
        <v>0</v>
      </c>
      <c r="BG1303" s="227">
        <f>IF(N1303="zákl. přenesená",J1303,0)</f>
        <v>0</v>
      </c>
      <c r="BH1303" s="227">
        <f>IF(N1303="sníž. přenesená",J1303,0)</f>
        <v>0</v>
      </c>
      <c r="BI1303" s="227">
        <f>IF(N1303="nulová",J1303,0)</f>
        <v>0</v>
      </c>
      <c r="BJ1303" s="19" t="s">
        <v>82</v>
      </c>
      <c r="BK1303" s="227">
        <f>ROUND(I1303*H1303,2)</f>
        <v>0</v>
      </c>
      <c r="BL1303" s="19" t="s">
        <v>289</v>
      </c>
      <c r="BM1303" s="226" t="s">
        <v>1828</v>
      </c>
    </row>
    <row r="1304" s="2" customFormat="1">
      <c r="A1304" s="40"/>
      <c r="B1304" s="41"/>
      <c r="C1304" s="42"/>
      <c r="D1304" s="228" t="s">
        <v>180</v>
      </c>
      <c r="E1304" s="42"/>
      <c r="F1304" s="229" t="s">
        <v>1829</v>
      </c>
      <c r="G1304" s="42"/>
      <c r="H1304" s="42"/>
      <c r="I1304" s="230"/>
      <c r="J1304" s="42"/>
      <c r="K1304" s="42"/>
      <c r="L1304" s="46"/>
      <c r="M1304" s="231"/>
      <c r="N1304" s="232"/>
      <c r="O1304" s="86"/>
      <c r="P1304" s="86"/>
      <c r="Q1304" s="86"/>
      <c r="R1304" s="86"/>
      <c r="S1304" s="86"/>
      <c r="T1304" s="87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T1304" s="19" t="s">
        <v>180</v>
      </c>
      <c r="AU1304" s="19" t="s">
        <v>84</v>
      </c>
    </row>
    <row r="1305" s="2" customFormat="1">
      <c r="A1305" s="40"/>
      <c r="B1305" s="41"/>
      <c r="C1305" s="42"/>
      <c r="D1305" s="265" t="s">
        <v>218</v>
      </c>
      <c r="E1305" s="42"/>
      <c r="F1305" s="266" t="s">
        <v>1830</v>
      </c>
      <c r="G1305" s="42"/>
      <c r="H1305" s="42"/>
      <c r="I1305" s="230"/>
      <c r="J1305" s="42"/>
      <c r="K1305" s="42"/>
      <c r="L1305" s="46"/>
      <c r="M1305" s="231"/>
      <c r="N1305" s="232"/>
      <c r="O1305" s="86"/>
      <c r="P1305" s="86"/>
      <c r="Q1305" s="86"/>
      <c r="R1305" s="86"/>
      <c r="S1305" s="86"/>
      <c r="T1305" s="87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T1305" s="19" t="s">
        <v>218</v>
      </c>
      <c r="AU1305" s="19" t="s">
        <v>84</v>
      </c>
    </row>
    <row r="1306" s="13" customFormat="1">
      <c r="A1306" s="13"/>
      <c r="B1306" s="233"/>
      <c r="C1306" s="234"/>
      <c r="D1306" s="228" t="s">
        <v>181</v>
      </c>
      <c r="E1306" s="235" t="s">
        <v>19</v>
      </c>
      <c r="F1306" s="236" t="s">
        <v>795</v>
      </c>
      <c r="G1306" s="234"/>
      <c r="H1306" s="235" t="s">
        <v>19</v>
      </c>
      <c r="I1306" s="237"/>
      <c r="J1306" s="234"/>
      <c r="K1306" s="234"/>
      <c r="L1306" s="238"/>
      <c r="M1306" s="239"/>
      <c r="N1306" s="240"/>
      <c r="O1306" s="240"/>
      <c r="P1306" s="240"/>
      <c r="Q1306" s="240"/>
      <c r="R1306" s="240"/>
      <c r="S1306" s="240"/>
      <c r="T1306" s="241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2" t="s">
        <v>181</v>
      </c>
      <c r="AU1306" s="242" t="s">
        <v>84</v>
      </c>
      <c r="AV1306" s="13" t="s">
        <v>82</v>
      </c>
      <c r="AW1306" s="13" t="s">
        <v>35</v>
      </c>
      <c r="AX1306" s="13" t="s">
        <v>74</v>
      </c>
      <c r="AY1306" s="242" t="s">
        <v>171</v>
      </c>
    </row>
    <row r="1307" s="14" customFormat="1">
      <c r="A1307" s="14"/>
      <c r="B1307" s="243"/>
      <c r="C1307" s="244"/>
      <c r="D1307" s="228" t="s">
        <v>181</v>
      </c>
      <c r="E1307" s="245" t="s">
        <v>19</v>
      </c>
      <c r="F1307" s="246" t="s">
        <v>203</v>
      </c>
      <c r="G1307" s="244"/>
      <c r="H1307" s="247">
        <v>7</v>
      </c>
      <c r="I1307" s="248"/>
      <c r="J1307" s="244"/>
      <c r="K1307" s="244"/>
      <c r="L1307" s="249"/>
      <c r="M1307" s="250"/>
      <c r="N1307" s="251"/>
      <c r="O1307" s="251"/>
      <c r="P1307" s="251"/>
      <c r="Q1307" s="251"/>
      <c r="R1307" s="251"/>
      <c r="S1307" s="251"/>
      <c r="T1307" s="252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3" t="s">
        <v>181</v>
      </c>
      <c r="AU1307" s="253" t="s">
        <v>84</v>
      </c>
      <c r="AV1307" s="14" t="s">
        <v>84</v>
      </c>
      <c r="AW1307" s="14" t="s">
        <v>35</v>
      </c>
      <c r="AX1307" s="14" t="s">
        <v>82</v>
      </c>
      <c r="AY1307" s="253" t="s">
        <v>171</v>
      </c>
    </row>
    <row r="1308" s="2" customFormat="1" ht="16.5" customHeight="1">
      <c r="A1308" s="40"/>
      <c r="B1308" s="41"/>
      <c r="C1308" s="215" t="s">
        <v>1354</v>
      </c>
      <c r="D1308" s="215" t="s">
        <v>174</v>
      </c>
      <c r="E1308" s="216" t="s">
        <v>1831</v>
      </c>
      <c r="F1308" s="217" t="s">
        <v>1832</v>
      </c>
      <c r="G1308" s="218" t="s">
        <v>292</v>
      </c>
      <c r="H1308" s="219">
        <v>73.200000000000003</v>
      </c>
      <c r="I1308" s="220"/>
      <c r="J1308" s="221">
        <f>ROUND(I1308*H1308,2)</f>
        <v>0</v>
      </c>
      <c r="K1308" s="217" t="s">
        <v>215</v>
      </c>
      <c r="L1308" s="46"/>
      <c r="M1308" s="222" t="s">
        <v>19</v>
      </c>
      <c r="N1308" s="223" t="s">
        <v>45</v>
      </c>
      <c r="O1308" s="86"/>
      <c r="P1308" s="224">
        <f>O1308*H1308</f>
        <v>0</v>
      </c>
      <c r="Q1308" s="224">
        <v>0.0021045999999999999</v>
      </c>
      <c r="R1308" s="224">
        <f>Q1308*H1308</f>
        <v>0.15405672000000001</v>
      </c>
      <c r="S1308" s="224">
        <v>0</v>
      </c>
      <c r="T1308" s="225">
        <f>S1308*H1308</f>
        <v>0</v>
      </c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R1308" s="226" t="s">
        <v>289</v>
      </c>
      <c r="AT1308" s="226" t="s">
        <v>174</v>
      </c>
      <c r="AU1308" s="226" t="s">
        <v>84</v>
      </c>
      <c r="AY1308" s="19" t="s">
        <v>171</v>
      </c>
      <c r="BE1308" s="227">
        <f>IF(N1308="základní",J1308,0)</f>
        <v>0</v>
      </c>
      <c r="BF1308" s="227">
        <f>IF(N1308="snížená",J1308,0)</f>
        <v>0</v>
      </c>
      <c r="BG1308" s="227">
        <f>IF(N1308="zákl. přenesená",J1308,0)</f>
        <v>0</v>
      </c>
      <c r="BH1308" s="227">
        <f>IF(N1308="sníž. přenesená",J1308,0)</f>
        <v>0</v>
      </c>
      <c r="BI1308" s="227">
        <f>IF(N1308="nulová",J1308,0)</f>
        <v>0</v>
      </c>
      <c r="BJ1308" s="19" t="s">
        <v>82</v>
      </c>
      <c r="BK1308" s="227">
        <f>ROUND(I1308*H1308,2)</f>
        <v>0</v>
      </c>
      <c r="BL1308" s="19" t="s">
        <v>289</v>
      </c>
      <c r="BM1308" s="226" t="s">
        <v>1833</v>
      </c>
    </row>
    <row r="1309" s="2" customFormat="1">
      <c r="A1309" s="40"/>
      <c r="B1309" s="41"/>
      <c r="C1309" s="42"/>
      <c r="D1309" s="228" t="s">
        <v>180</v>
      </c>
      <c r="E1309" s="42"/>
      <c r="F1309" s="229" t="s">
        <v>1834</v>
      </c>
      <c r="G1309" s="42"/>
      <c r="H1309" s="42"/>
      <c r="I1309" s="230"/>
      <c r="J1309" s="42"/>
      <c r="K1309" s="42"/>
      <c r="L1309" s="46"/>
      <c r="M1309" s="231"/>
      <c r="N1309" s="232"/>
      <c r="O1309" s="86"/>
      <c r="P1309" s="86"/>
      <c r="Q1309" s="86"/>
      <c r="R1309" s="86"/>
      <c r="S1309" s="86"/>
      <c r="T1309" s="87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T1309" s="19" t="s">
        <v>180</v>
      </c>
      <c r="AU1309" s="19" t="s">
        <v>84</v>
      </c>
    </row>
    <row r="1310" s="2" customFormat="1">
      <c r="A1310" s="40"/>
      <c r="B1310" s="41"/>
      <c r="C1310" s="42"/>
      <c r="D1310" s="265" t="s">
        <v>218</v>
      </c>
      <c r="E1310" s="42"/>
      <c r="F1310" s="266" t="s">
        <v>1835</v>
      </c>
      <c r="G1310" s="42"/>
      <c r="H1310" s="42"/>
      <c r="I1310" s="230"/>
      <c r="J1310" s="42"/>
      <c r="K1310" s="42"/>
      <c r="L1310" s="46"/>
      <c r="M1310" s="231"/>
      <c r="N1310" s="232"/>
      <c r="O1310" s="86"/>
      <c r="P1310" s="86"/>
      <c r="Q1310" s="86"/>
      <c r="R1310" s="86"/>
      <c r="S1310" s="86"/>
      <c r="T1310" s="87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T1310" s="19" t="s">
        <v>218</v>
      </c>
      <c r="AU1310" s="19" t="s">
        <v>84</v>
      </c>
    </row>
    <row r="1311" s="13" customFormat="1">
      <c r="A1311" s="13"/>
      <c r="B1311" s="233"/>
      <c r="C1311" s="234"/>
      <c r="D1311" s="228" t="s">
        <v>181</v>
      </c>
      <c r="E1311" s="235" t="s">
        <v>19</v>
      </c>
      <c r="F1311" s="236" t="s">
        <v>795</v>
      </c>
      <c r="G1311" s="234"/>
      <c r="H1311" s="235" t="s">
        <v>19</v>
      </c>
      <c r="I1311" s="237"/>
      <c r="J1311" s="234"/>
      <c r="K1311" s="234"/>
      <c r="L1311" s="238"/>
      <c r="M1311" s="239"/>
      <c r="N1311" s="240"/>
      <c r="O1311" s="240"/>
      <c r="P1311" s="240"/>
      <c r="Q1311" s="240"/>
      <c r="R1311" s="240"/>
      <c r="S1311" s="240"/>
      <c r="T1311" s="241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2" t="s">
        <v>181</v>
      </c>
      <c r="AU1311" s="242" t="s">
        <v>84</v>
      </c>
      <c r="AV1311" s="13" t="s">
        <v>82</v>
      </c>
      <c r="AW1311" s="13" t="s">
        <v>35</v>
      </c>
      <c r="AX1311" s="13" t="s">
        <v>74</v>
      </c>
      <c r="AY1311" s="242" t="s">
        <v>171</v>
      </c>
    </row>
    <row r="1312" s="14" customFormat="1">
      <c r="A1312" s="14"/>
      <c r="B1312" s="243"/>
      <c r="C1312" s="244"/>
      <c r="D1312" s="228" t="s">
        <v>181</v>
      </c>
      <c r="E1312" s="245" t="s">
        <v>19</v>
      </c>
      <c r="F1312" s="246" t="s">
        <v>1836</v>
      </c>
      <c r="G1312" s="244"/>
      <c r="H1312" s="247">
        <v>28</v>
      </c>
      <c r="I1312" s="248"/>
      <c r="J1312" s="244"/>
      <c r="K1312" s="244"/>
      <c r="L1312" s="249"/>
      <c r="M1312" s="250"/>
      <c r="N1312" s="251"/>
      <c r="O1312" s="251"/>
      <c r="P1312" s="251"/>
      <c r="Q1312" s="251"/>
      <c r="R1312" s="251"/>
      <c r="S1312" s="251"/>
      <c r="T1312" s="252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3" t="s">
        <v>181</v>
      </c>
      <c r="AU1312" s="253" t="s">
        <v>84</v>
      </c>
      <c r="AV1312" s="14" t="s">
        <v>84</v>
      </c>
      <c r="AW1312" s="14" t="s">
        <v>35</v>
      </c>
      <c r="AX1312" s="14" t="s">
        <v>74</v>
      </c>
      <c r="AY1312" s="253" t="s">
        <v>171</v>
      </c>
    </row>
    <row r="1313" s="14" customFormat="1">
      <c r="A1313" s="14"/>
      <c r="B1313" s="243"/>
      <c r="C1313" s="244"/>
      <c r="D1313" s="228" t="s">
        <v>181</v>
      </c>
      <c r="E1313" s="245" t="s">
        <v>19</v>
      </c>
      <c r="F1313" s="246" t="s">
        <v>1837</v>
      </c>
      <c r="G1313" s="244"/>
      <c r="H1313" s="247">
        <v>13</v>
      </c>
      <c r="I1313" s="248"/>
      <c r="J1313" s="244"/>
      <c r="K1313" s="244"/>
      <c r="L1313" s="249"/>
      <c r="M1313" s="250"/>
      <c r="N1313" s="251"/>
      <c r="O1313" s="251"/>
      <c r="P1313" s="251"/>
      <c r="Q1313" s="251"/>
      <c r="R1313" s="251"/>
      <c r="S1313" s="251"/>
      <c r="T1313" s="252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3" t="s">
        <v>181</v>
      </c>
      <c r="AU1313" s="253" t="s">
        <v>84</v>
      </c>
      <c r="AV1313" s="14" t="s">
        <v>84</v>
      </c>
      <c r="AW1313" s="14" t="s">
        <v>35</v>
      </c>
      <c r="AX1313" s="14" t="s">
        <v>74</v>
      </c>
      <c r="AY1313" s="253" t="s">
        <v>171</v>
      </c>
    </row>
    <row r="1314" s="14" customFormat="1">
      <c r="A1314" s="14"/>
      <c r="B1314" s="243"/>
      <c r="C1314" s="244"/>
      <c r="D1314" s="228" t="s">
        <v>181</v>
      </c>
      <c r="E1314" s="245" t="s">
        <v>19</v>
      </c>
      <c r="F1314" s="246" t="s">
        <v>1838</v>
      </c>
      <c r="G1314" s="244"/>
      <c r="H1314" s="247">
        <v>26</v>
      </c>
      <c r="I1314" s="248"/>
      <c r="J1314" s="244"/>
      <c r="K1314" s="244"/>
      <c r="L1314" s="249"/>
      <c r="M1314" s="250"/>
      <c r="N1314" s="251"/>
      <c r="O1314" s="251"/>
      <c r="P1314" s="251"/>
      <c r="Q1314" s="251"/>
      <c r="R1314" s="251"/>
      <c r="S1314" s="251"/>
      <c r="T1314" s="252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3" t="s">
        <v>181</v>
      </c>
      <c r="AU1314" s="253" t="s">
        <v>84</v>
      </c>
      <c r="AV1314" s="14" t="s">
        <v>84</v>
      </c>
      <c r="AW1314" s="14" t="s">
        <v>35</v>
      </c>
      <c r="AX1314" s="14" t="s">
        <v>74</v>
      </c>
      <c r="AY1314" s="253" t="s">
        <v>171</v>
      </c>
    </row>
    <row r="1315" s="14" customFormat="1">
      <c r="A1315" s="14"/>
      <c r="B1315" s="243"/>
      <c r="C1315" s="244"/>
      <c r="D1315" s="228" t="s">
        <v>181</v>
      </c>
      <c r="E1315" s="245" t="s">
        <v>19</v>
      </c>
      <c r="F1315" s="246" t="s">
        <v>1839</v>
      </c>
      <c r="G1315" s="244"/>
      <c r="H1315" s="247">
        <v>2.5</v>
      </c>
      <c r="I1315" s="248"/>
      <c r="J1315" s="244"/>
      <c r="K1315" s="244"/>
      <c r="L1315" s="249"/>
      <c r="M1315" s="250"/>
      <c r="N1315" s="251"/>
      <c r="O1315" s="251"/>
      <c r="P1315" s="251"/>
      <c r="Q1315" s="251"/>
      <c r="R1315" s="251"/>
      <c r="S1315" s="251"/>
      <c r="T1315" s="252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3" t="s">
        <v>181</v>
      </c>
      <c r="AU1315" s="253" t="s">
        <v>84</v>
      </c>
      <c r="AV1315" s="14" t="s">
        <v>84</v>
      </c>
      <c r="AW1315" s="14" t="s">
        <v>35</v>
      </c>
      <c r="AX1315" s="14" t="s">
        <v>74</v>
      </c>
      <c r="AY1315" s="253" t="s">
        <v>171</v>
      </c>
    </row>
    <row r="1316" s="14" customFormat="1">
      <c r="A1316" s="14"/>
      <c r="B1316" s="243"/>
      <c r="C1316" s="244"/>
      <c r="D1316" s="228" t="s">
        <v>181</v>
      </c>
      <c r="E1316" s="245" t="s">
        <v>19</v>
      </c>
      <c r="F1316" s="246" t="s">
        <v>1840</v>
      </c>
      <c r="G1316" s="244"/>
      <c r="H1316" s="247">
        <v>3.7000000000000002</v>
      </c>
      <c r="I1316" s="248"/>
      <c r="J1316" s="244"/>
      <c r="K1316" s="244"/>
      <c r="L1316" s="249"/>
      <c r="M1316" s="250"/>
      <c r="N1316" s="251"/>
      <c r="O1316" s="251"/>
      <c r="P1316" s="251"/>
      <c r="Q1316" s="251"/>
      <c r="R1316" s="251"/>
      <c r="S1316" s="251"/>
      <c r="T1316" s="252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3" t="s">
        <v>181</v>
      </c>
      <c r="AU1316" s="253" t="s">
        <v>84</v>
      </c>
      <c r="AV1316" s="14" t="s">
        <v>84</v>
      </c>
      <c r="AW1316" s="14" t="s">
        <v>35</v>
      </c>
      <c r="AX1316" s="14" t="s">
        <v>74</v>
      </c>
      <c r="AY1316" s="253" t="s">
        <v>171</v>
      </c>
    </row>
    <row r="1317" s="15" customFormat="1">
      <c r="A1317" s="15"/>
      <c r="B1317" s="254"/>
      <c r="C1317" s="255"/>
      <c r="D1317" s="228" t="s">
        <v>181</v>
      </c>
      <c r="E1317" s="256" t="s">
        <v>19</v>
      </c>
      <c r="F1317" s="257" t="s">
        <v>184</v>
      </c>
      <c r="G1317" s="255"/>
      <c r="H1317" s="258">
        <v>73.200000000000003</v>
      </c>
      <c r="I1317" s="259"/>
      <c r="J1317" s="255"/>
      <c r="K1317" s="255"/>
      <c r="L1317" s="260"/>
      <c r="M1317" s="261"/>
      <c r="N1317" s="262"/>
      <c r="O1317" s="262"/>
      <c r="P1317" s="262"/>
      <c r="Q1317" s="262"/>
      <c r="R1317" s="262"/>
      <c r="S1317" s="262"/>
      <c r="T1317" s="263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T1317" s="264" t="s">
        <v>181</v>
      </c>
      <c r="AU1317" s="264" t="s">
        <v>84</v>
      </c>
      <c r="AV1317" s="15" t="s">
        <v>178</v>
      </c>
      <c r="AW1317" s="15" t="s">
        <v>35</v>
      </c>
      <c r="AX1317" s="15" t="s">
        <v>82</v>
      </c>
      <c r="AY1317" s="264" t="s">
        <v>171</v>
      </c>
    </row>
    <row r="1318" s="2" customFormat="1" ht="24.15" customHeight="1">
      <c r="A1318" s="40"/>
      <c r="B1318" s="41"/>
      <c r="C1318" s="215" t="s">
        <v>1841</v>
      </c>
      <c r="D1318" s="215" t="s">
        <v>174</v>
      </c>
      <c r="E1318" s="216" t="s">
        <v>1842</v>
      </c>
      <c r="F1318" s="217" t="s">
        <v>1843</v>
      </c>
      <c r="G1318" s="218" t="s">
        <v>292</v>
      </c>
      <c r="H1318" s="219">
        <v>12.550000000000001</v>
      </c>
      <c r="I1318" s="220"/>
      <c r="J1318" s="221">
        <f>ROUND(I1318*H1318,2)</f>
        <v>0</v>
      </c>
      <c r="K1318" s="217" t="s">
        <v>19</v>
      </c>
      <c r="L1318" s="46"/>
      <c r="M1318" s="222" t="s">
        <v>19</v>
      </c>
      <c r="N1318" s="223" t="s">
        <v>45</v>
      </c>
      <c r="O1318" s="86"/>
      <c r="P1318" s="224">
        <f>O1318*H1318</f>
        <v>0</v>
      </c>
      <c r="Q1318" s="224">
        <v>0.0020999999999999999</v>
      </c>
      <c r="R1318" s="224">
        <f>Q1318*H1318</f>
        <v>0.026355</v>
      </c>
      <c r="S1318" s="224">
        <v>0</v>
      </c>
      <c r="T1318" s="225">
        <f>S1318*H1318</f>
        <v>0</v>
      </c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R1318" s="226" t="s">
        <v>289</v>
      </c>
      <c r="AT1318" s="226" t="s">
        <v>174</v>
      </c>
      <c r="AU1318" s="226" t="s">
        <v>84</v>
      </c>
      <c r="AY1318" s="19" t="s">
        <v>171</v>
      </c>
      <c r="BE1318" s="227">
        <f>IF(N1318="základní",J1318,0)</f>
        <v>0</v>
      </c>
      <c r="BF1318" s="227">
        <f>IF(N1318="snížená",J1318,0)</f>
        <v>0</v>
      </c>
      <c r="BG1318" s="227">
        <f>IF(N1318="zákl. přenesená",J1318,0)</f>
        <v>0</v>
      </c>
      <c r="BH1318" s="227">
        <f>IF(N1318="sníž. přenesená",J1318,0)</f>
        <v>0</v>
      </c>
      <c r="BI1318" s="227">
        <f>IF(N1318="nulová",J1318,0)</f>
        <v>0</v>
      </c>
      <c r="BJ1318" s="19" t="s">
        <v>82</v>
      </c>
      <c r="BK1318" s="227">
        <f>ROUND(I1318*H1318,2)</f>
        <v>0</v>
      </c>
      <c r="BL1318" s="19" t="s">
        <v>289</v>
      </c>
      <c r="BM1318" s="226" t="s">
        <v>1844</v>
      </c>
    </row>
    <row r="1319" s="2" customFormat="1">
      <c r="A1319" s="40"/>
      <c r="B1319" s="41"/>
      <c r="C1319" s="42"/>
      <c r="D1319" s="228" t="s">
        <v>180</v>
      </c>
      <c r="E1319" s="42"/>
      <c r="F1319" s="229" t="s">
        <v>1843</v>
      </c>
      <c r="G1319" s="42"/>
      <c r="H1319" s="42"/>
      <c r="I1319" s="230"/>
      <c r="J1319" s="42"/>
      <c r="K1319" s="42"/>
      <c r="L1319" s="46"/>
      <c r="M1319" s="231"/>
      <c r="N1319" s="232"/>
      <c r="O1319" s="86"/>
      <c r="P1319" s="86"/>
      <c r="Q1319" s="86"/>
      <c r="R1319" s="86"/>
      <c r="S1319" s="86"/>
      <c r="T1319" s="87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T1319" s="19" t="s">
        <v>180</v>
      </c>
      <c r="AU1319" s="19" t="s">
        <v>84</v>
      </c>
    </row>
    <row r="1320" s="2" customFormat="1">
      <c r="A1320" s="40"/>
      <c r="B1320" s="41"/>
      <c r="C1320" s="42"/>
      <c r="D1320" s="228" t="s">
        <v>478</v>
      </c>
      <c r="E1320" s="42"/>
      <c r="F1320" s="278" t="s">
        <v>1845</v>
      </c>
      <c r="G1320" s="42"/>
      <c r="H1320" s="42"/>
      <c r="I1320" s="230"/>
      <c r="J1320" s="42"/>
      <c r="K1320" s="42"/>
      <c r="L1320" s="46"/>
      <c r="M1320" s="231"/>
      <c r="N1320" s="232"/>
      <c r="O1320" s="86"/>
      <c r="P1320" s="86"/>
      <c r="Q1320" s="86"/>
      <c r="R1320" s="86"/>
      <c r="S1320" s="86"/>
      <c r="T1320" s="87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T1320" s="19" t="s">
        <v>478</v>
      </c>
      <c r="AU1320" s="19" t="s">
        <v>84</v>
      </c>
    </row>
    <row r="1321" s="13" customFormat="1">
      <c r="A1321" s="13"/>
      <c r="B1321" s="233"/>
      <c r="C1321" s="234"/>
      <c r="D1321" s="228" t="s">
        <v>181</v>
      </c>
      <c r="E1321" s="235" t="s">
        <v>19</v>
      </c>
      <c r="F1321" s="236" t="s">
        <v>795</v>
      </c>
      <c r="G1321" s="234"/>
      <c r="H1321" s="235" t="s">
        <v>19</v>
      </c>
      <c r="I1321" s="237"/>
      <c r="J1321" s="234"/>
      <c r="K1321" s="234"/>
      <c r="L1321" s="238"/>
      <c r="M1321" s="239"/>
      <c r="N1321" s="240"/>
      <c r="O1321" s="240"/>
      <c r="P1321" s="240"/>
      <c r="Q1321" s="240"/>
      <c r="R1321" s="240"/>
      <c r="S1321" s="240"/>
      <c r="T1321" s="241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2" t="s">
        <v>181</v>
      </c>
      <c r="AU1321" s="242" t="s">
        <v>84</v>
      </c>
      <c r="AV1321" s="13" t="s">
        <v>82</v>
      </c>
      <c r="AW1321" s="13" t="s">
        <v>35</v>
      </c>
      <c r="AX1321" s="13" t="s">
        <v>74</v>
      </c>
      <c r="AY1321" s="242" t="s">
        <v>171</v>
      </c>
    </row>
    <row r="1322" s="14" customFormat="1">
      <c r="A1322" s="14"/>
      <c r="B1322" s="243"/>
      <c r="C1322" s="244"/>
      <c r="D1322" s="228" t="s">
        <v>181</v>
      </c>
      <c r="E1322" s="245" t="s">
        <v>19</v>
      </c>
      <c r="F1322" s="246" t="s">
        <v>1846</v>
      </c>
      <c r="G1322" s="244"/>
      <c r="H1322" s="247">
        <v>12.550000000000001</v>
      </c>
      <c r="I1322" s="248"/>
      <c r="J1322" s="244"/>
      <c r="K1322" s="244"/>
      <c r="L1322" s="249"/>
      <c r="M1322" s="250"/>
      <c r="N1322" s="251"/>
      <c r="O1322" s="251"/>
      <c r="P1322" s="251"/>
      <c r="Q1322" s="251"/>
      <c r="R1322" s="251"/>
      <c r="S1322" s="251"/>
      <c r="T1322" s="252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3" t="s">
        <v>181</v>
      </c>
      <c r="AU1322" s="253" t="s">
        <v>84</v>
      </c>
      <c r="AV1322" s="14" t="s">
        <v>84</v>
      </c>
      <c r="AW1322" s="14" t="s">
        <v>35</v>
      </c>
      <c r="AX1322" s="14" t="s">
        <v>74</v>
      </c>
      <c r="AY1322" s="253" t="s">
        <v>171</v>
      </c>
    </row>
    <row r="1323" s="15" customFormat="1">
      <c r="A1323" s="15"/>
      <c r="B1323" s="254"/>
      <c r="C1323" s="255"/>
      <c r="D1323" s="228" t="s">
        <v>181</v>
      </c>
      <c r="E1323" s="256" t="s">
        <v>19</v>
      </c>
      <c r="F1323" s="257" t="s">
        <v>184</v>
      </c>
      <c r="G1323" s="255"/>
      <c r="H1323" s="258">
        <v>12.550000000000001</v>
      </c>
      <c r="I1323" s="259"/>
      <c r="J1323" s="255"/>
      <c r="K1323" s="255"/>
      <c r="L1323" s="260"/>
      <c r="M1323" s="261"/>
      <c r="N1323" s="262"/>
      <c r="O1323" s="262"/>
      <c r="P1323" s="262"/>
      <c r="Q1323" s="262"/>
      <c r="R1323" s="262"/>
      <c r="S1323" s="262"/>
      <c r="T1323" s="263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64" t="s">
        <v>181</v>
      </c>
      <c r="AU1323" s="264" t="s">
        <v>84</v>
      </c>
      <c r="AV1323" s="15" t="s">
        <v>178</v>
      </c>
      <c r="AW1323" s="15" t="s">
        <v>35</v>
      </c>
      <c r="AX1323" s="15" t="s">
        <v>82</v>
      </c>
      <c r="AY1323" s="264" t="s">
        <v>171</v>
      </c>
    </row>
    <row r="1324" s="2" customFormat="1" ht="16.5" customHeight="1">
      <c r="A1324" s="40"/>
      <c r="B1324" s="41"/>
      <c r="C1324" s="215" t="s">
        <v>1847</v>
      </c>
      <c r="D1324" s="215" t="s">
        <v>174</v>
      </c>
      <c r="E1324" s="216" t="s">
        <v>1848</v>
      </c>
      <c r="F1324" s="217" t="s">
        <v>1849</v>
      </c>
      <c r="G1324" s="218" t="s">
        <v>286</v>
      </c>
      <c r="H1324" s="219">
        <v>1.8040000000000001</v>
      </c>
      <c r="I1324" s="220"/>
      <c r="J1324" s="221">
        <f>ROUND(I1324*H1324,2)</f>
        <v>0</v>
      </c>
      <c r="K1324" s="217" t="s">
        <v>215</v>
      </c>
      <c r="L1324" s="46"/>
      <c r="M1324" s="222" t="s">
        <v>19</v>
      </c>
      <c r="N1324" s="223" t="s">
        <v>45</v>
      </c>
      <c r="O1324" s="86"/>
      <c r="P1324" s="224">
        <f>O1324*H1324</f>
        <v>0</v>
      </c>
      <c r="Q1324" s="224">
        <v>0</v>
      </c>
      <c r="R1324" s="224">
        <f>Q1324*H1324</f>
        <v>0</v>
      </c>
      <c r="S1324" s="224">
        <v>0</v>
      </c>
      <c r="T1324" s="225">
        <f>S1324*H1324</f>
        <v>0</v>
      </c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R1324" s="226" t="s">
        <v>289</v>
      </c>
      <c r="AT1324" s="226" t="s">
        <v>174</v>
      </c>
      <c r="AU1324" s="226" t="s">
        <v>84</v>
      </c>
      <c r="AY1324" s="19" t="s">
        <v>171</v>
      </c>
      <c r="BE1324" s="227">
        <f>IF(N1324="základní",J1324,0)</f>
        <v>0</v>
      </c>
      <c r="BF1324" s="227">
        <f>IF(N1324="snížená",J1324,0)</f>
        <v>0</v>
      </c>
      <c r="BG1324" s="227">
        <f>IF(N1324="zákl. přenesená",J1324,0)</f>
        <v>0</v>
      </c>
      <c r="BH1324" s="227">
        <f>IF(N1324="sníž. přenesená",J1324,0)</f>
        <v>0</v>
      </c>
      <c r="BI1324" s="227">
        <f>IF(N1324="nulová",J1324,0)</f>
        <v>0</v>
      </c>
      <c r="BJ1324" s="19" t="s">
        <v>82</v>
      </c>
      <c r="BK1324" s="227">
        <f>ROUND(I1324*H1324,2)</f>
        <v>0</v>
      </c>
      <c r="BL1324" s="19" t="s">
        <v>289</v>
      </c>
      <c r="BM1324" s="226" t="s">
        <v>1850</v>
      </c>
    </row>
    <row r="1325" s="2" customFormat="1">
      <c r="A1325" s="40"/>
      <c r="B1325" s="41"/>
      <c r="C1325" s="42"/>
      <c r="D1325" s="228" t="s">
        <v>180</v>
      </c>
      <c r="E1325" s="42"/>
      <c r="F1325" s="229" t="s">
        <v>1851</v>
      </c>
      <c r="G1325" s="42"/>
      <c r="H1325" s="42"/>
      <c r="I1325" s="230"/>
      <c r="J1325" s="42"/>
      <c r="K1325" s="42"/>
      <c r="L1325" s="46"/>
      <c r="M1325" s="231"/>
      <c r="N1325" s="232"/>
      <c r="O1325" s="86"/>
      <c r="P1325" s="86"/>
      <c r="Q1325" s="86"/>
      <c r="R1325" s="86"/>
      <c r="S1325" s="86"/>
      <c r="T1325" s="87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T1325" s="19" t="s">
        <v>180</v>
      </c>
      <c r="AU1325" s="19" t="s">
        <v>84</v>
      </c>
    </row>
    <row r="1326" s="2" customFormat="1">
      <c r="A1326" s="40"/>
      <c r="B1326" s="41"/>
      <c r="C1326" s="42"/>
      <c r="D1326" s="265" t="s">
        <v>218</v>
      </c>
      <c r="E1326" s="42"/>
      <c r="F1326" s="266" t="s">
        <v>1852</v>
      </c>
      <c r="G1326" s="42"/>
      <c r="H1326" s="42"/>
      <c r="I1326" s="230"/>
      <c r="J1326" s="42"/>
      <c r="K1326" s="42"/>
      <c r="L1326" s="46"/>
      <c r="M1326" s="231"/>
      <c r="N1326" s="232"/>
      <c r="O1326" s="86"/>
      <c r="P1326" s="86"/>
      <c r="Q1326" s="86"/>
      <c r="R1326" s="86"/>
      <c r="S1326" s="86"/>
      <c r="T1326" s="87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T1326" s="19" t="s">
        <v>218</v>
      </c>
      <c r="AU1326" s="19" t="s">
        <v>84</v>
      </c>
    </row>
    <row r="1327" s="12" customFormat="1" ht="22.8" customHeight="1">
      <c r="A1327" s="12"/>
      <c r="B1327" s="199"/>
      <c r="C1327" s="200"/>
      <c r="D1327" s="201" t="s">
        <v>73</v>
      </c>
      <c r="E1327" s="213" t="s">
        <v>417</v>
      </c>
      <c r="F1327" s="213" t="s">
        <v>418</v>
      </c>
      <c r="G1327" s="200"/>
      <c r="H1327" s="200"/>
      <c r="I1327" s="203"/>
      <c r="J1327" s="214">
        <f>BK1327</f>
        <v>0</v>
      </c>
      <c r="K1327" s="200"/>
      <c r="L1327" s="205"/>
      <c r="M1327" s="206"/>
      <c r="N1327" s="207"/>
      <c r="O1327" s="207"/>
      <c r="P1327" s="208">
        <f>SUM(P1328:P1339)</f>
        <v>0</v>
      </c>
      <c r="Q1327" s="207"/>
      <c r="R1327" s="208">
        <f>SUM(R1328:R1339)</f>
        <v>0.42536479999999999</v>
      </c>
      <c r="S1327" s="207"/>
      <c r="T1327" s="209">
        <f>SUM(T1328:T1339)</f>
        <v>0</v>
      </c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R1327" s="210" t="s">
        <v>84</v>
      </c>
      <c r="AT1327" s="211" t="s">
        <v>73</v>
      </c>
      <c r="AU1327" s="211" t="s">
        <v>82</v>
      </c>
      <c r="AY1327" s="210" t="s">
        <v>171</v>
      </c>
      <c r="BK1327" s="212">
        <f>SUM(BK1328:BK1339)</f>
        <v>0</v>
      </c>
    </row>
    <row r="1328" s="2" customFormat="1" ht="16.5" customHeight="1">
      <c r="A1328" s="40"/>
      <c r="B1328" s="41"/>
      <c r="C1328" s="215" t="s">
        <v>1357</v>
      </c>
      <c r="D1328" s="215" t="s">
        <v>174</v>
      </c>
      <c r="E1328" s="216" t="s">
        <v>1853</v>
      </c>
      <c r="F1328" s="217" t="s">
        <v>1854</v>
      </c>
      <c r="G1328" s="218" t="s">
        <v>177</v>
      </c>
      <c r="H1328" s="219">
        <v>36.872999999999998</v>
      </c>
      <c r="I1328" s="220"/>
      <c r="J1328" s="221">
        <f>ROUND(I1328*H1328,2)</f>
        <v>0</v>
      </c>
      <c r="K1328" s="217" t="s">
        <v>215</v>
      </c>
      <c r="L1328" s="46"/>
      <c r="M1328" s="222" t="s">
        <v>19</v>
      </c>
      <c r="N1328" s="223" t="s">
        <v>45</v>
      </c>
      <c r="O1328" s="86"/>
      <c r="P1328" s="224">
        <f>O1328*H1328</f>
        <v>0</v>
      </c>
      <c r="Q1328" s="224">
        <v>0</v>
      </c>
      <c r="R1328" s="224">
        <f>Q1328*H1328</f>
        <v>0</v>
      </c>
      <c r="S1328" s="224">
        <v>0</v>
      </c>
      <c r="T1328" s="225">
        <f>S1328*H1328</f>
        <v>0</v>
      </c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R1328" s="226" t="s">
        <v>289</v>
      </c>
      <c r="AT1328" s="226" t="s">
        <v>174</v>
      </c>
      <c r="AU1328" s="226" t="s">
        <v>84</v>
      </c>
      <c r="AY1328" s="19" t="s">
        <v>171</v>
      </c>
      <c r="BE1328" s="227">
        <f>IF(N1328="základní",J1328,0)</f>
        <v>0</v>
      </c>
      <c r="BF1328" s="227">
        <f>IF(N1328="snížená",J1328,0)</f>
        <v>0</v>
      </c>
      <c r="BG1328" s="227">
        <f>IF(N1328="zákl. přenesená",J1328,0)</f>
        <v>0</v>
      </c>
      <c r="BH1328" s="227">
        <f>IF(N1328="sníž. přenesená",J1328,0)</f>
        <v>0</v>
      </c>
      <c r="BI1328" s="227">
        <f>IF(N1328="nulová",J1328,0)</f>
        <v>0</v>
      </c>
      <c r="BJ1328" s="19" t="s">
        <v>82</v>
      </c>
      <c r="BK1328" s="227">
        <f>ROUND(I1328*H1328,2)</f>
        <v>0</v>
      </c>
      <c r="BL1328" s="19" t="s">
        <v>289</v>
      </c>
      <c r="BM1328" s="226" t="s">
        <v>1855</v>
      </c>
    </row>
    <row r="1329" s="2" customFormat="1">
      <c r="A1329" s="40"/>
      <c r="B1329" s="41"/>
      <c r="C1329" s="42"/>
      <c r="D1329" s="228" t="s">
        <v>180</v>
      </c>
      <c r="E1329" s="42"/>
      <c r="F1329" s="229" t="s">
        <v>1856</v>
      </c>
      <c r="G1329" s="42"/>
      <c r="H1329" s="42"/>
      <c r="I1329" s="230"/>
      <c r="J1329" s="42"/>
      <c r="K1329" s="42"/>
      <c r="L1329" s="46"/>
      <c r="M1329" s="231"/>
      <c r="N1329" s="232"/>
      <c r="O1329" s="86"/>
      <c r="P1329" s="86"/>
      <c r="Q1329" s="86"/>
      <c r="R1329" s="86"/>
      <c r="S1329" s="86"/>
      <c r="T1329" s="87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T1329" s="19" t="s">
        <v>180</v>
      </c>
      <c r="AU1329" s="19" t="s">
        <v>84</v>
      </c>
    </row>
    <row r="1330" s="2" customFormat="1">
      <c r="A1330" s="40"/>
      <c r="B1330" s="41"/>
      <c r="C1330" s="42"/>
      <c r="D1330" s="265" t="s">
        <v>218</v>
      </c>
      <c r="E1330" s="42"/>
      <c r="F1330" s="266" t="s">
        <v>1857</v>
      </c>
      <c r="G1330" s="42"/>
      <c r="H1330" s="42"/>
      <c r="I1330" s="230"/>
      <c r="J1330" s="42"/>
      <c r="K1330" s="42"/>
      <c r="L1330" s="46"/>
      <c r="M1330" s="231"/>
      <c r="N1330" s="232"/>
      <c r="O1330" s="86"/>
      <c r="P1330" s="86"/>
      <c r="Q1330" s="86"/>
      <c r="R1330" s="86"/>
      <c r="S1330" s="86"/>
      <c r="T1330" s="87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T1330" s="19" t="s">
        <v>218</v>
      </c>
      <c r="AU1330" s="19" t="s">
        <v>84</v>
      </c>
    </row>
    <row r="1331" s="2" customFormat="1" ht="16.5" customHeight="1">
      <c r="A1331" s="40"/>
      <c r="B1331" s="41"/>
      <c r="C1331" s="283" t="s">
        <v>1858</v>
      </c>
      <c r="D1331" s="283" t="s">
        <v>467</v>
      </c>
      <c r="E1331" s="284" t="s">
        <v>1859</v>
      </c>
      <c r="F1331" s="285" t="s">
        <v>1860</v>
      </c>
      <c r="G1331" s="286" t="s">
        <v>177</v>
      </c>
      <c r="H1331" s="287">
        <v>37.978999999999999</v>
      </c>
      <c r="I1331" s="288"/>
      <c r="J1331" s="289">
        <f>ROUND(I1331*H1331,2)</f>
        <v>0</v>
      </c>
      <c r="K1331" s="285" t="s">
        <v>215</v>
      </c>
      <c r="L1331" s="290"/>
      <c r="M1331" s="291" t="s">
        <v>19</v>
      </c>
      <c r="N1331" s="292" t="s">
        <v>45</v>
      </c>
      <c r="O1331" s="86"/>
      <c r="P1331" s="224">
        <f>O1331*H1331</f>
        <v>0</v>
      </c>
      <c r="Q1331" s="224">
        <v>0.0112</v>
      </c>
      <c r="R1331" s="224">
        <f>Q1331*H1331</f>
        <v>0.42536479999999999</v>
      </c>
      <c r="S1331" s="224">
        <v>0</v>
      </c>
      <c r="T1331" s="225">
        <f>S1331*H1331</f>
        <v>0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R1331" s="226" t="s">
        <v>386</v>
      </c>
      <c r="AT1331" s="226" t="s">
        <v>467</v>
      </c>
      <c r="AU1331" s="226" t="s">
        <v>84</v>
      </c>
      <c r="AY1331" s="19" t="s">
        <v>171</v>
      </c>
      <c r="BE1331" s="227">
        <f>IF(N1331="základní",J1331,0)</f>
        <v>0</v>
      </c>
      <c r="BF1331" s="227">
        <f>IF(N1331="snížená",J1331,0)</f>
        <v>0</v>
      </c>
      <c r="BG1331" s="227">
        <f>IF(N1331="zákl. přenesená",J1331,0)</f>
        <v>0</v>
      </c>
      <c r="BH1331" s="227">
        <f>IF(N1331="sníž. přenesená",J1331,0)</f>
        <v>0</v>
      </c>
      <c r="BI1331" s="227">
        <f>IF(N1331="nulová",J1331,0)</f>
        <v>0</v>
      </c>
      <c r="BJ1331" s="19" t="s">
        <v>82</v>
      </c>
      <c r="BK1331" s="227">
        <f>ROUND(I1331*H1331,2)</f>
        <v>0</v>
      </c>
      <c r="BL1331" s="19" t="s">
        <v>289</v>
      </c>
      <c r="BM1331" s="226" t="s">
        <v>1861</v>
      </c>
    </row>
    <row r="1332" s="2" customFormat="1">
      <c r="A1332" s="40"/>
      <c r="B1332" s="41"/>
      <c r="C1332" s="42"/>
      <c r="D1332" s="228" t="s">
        <v>180</v>
      </c>
      <c r="E1332" s="42"/>
      <c r="F1332" s="229" t="s">
        <v>1860</v>
      </c>
      <c r="G1332" s="42"/>
      <c r="H1332" s="42"/>
      <c r="I1332" s="230"/>
      <c r="J1332" s="42"/>
      <c r="K1332" s="42"/>
      <c r="L1332" s="46"/>
      <c r="M1332" s="231"/>
      <c r="N1332" s="232"/>
      <c r="O1332" s="86"/>
      <c r="P1332" s="86"/>
      <c r="Q1332" s="86"/>
      <c r="R1332" s="86"/>
      <c r="S1332" s="86"/>
      <c r="T1332" s="87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T1332" s="19" t="s">
        <v>180</v>
      </c>
      <c r="AU1332" s="19" t="s">
        <v>84</v>
      </c>
    </row>
    <row r="1333" s="14" customFormat="1">
      <c r="A1333" s="14"/>
      <c r="B1333" s="243"/>
      <c r="C1333" s="244"/>
      <c r="D1333" s="228" t="s">
        <v>181</v>
      </c>
      <c r="E1333" s="244"/>
      <c r="F1333" s="246" t="s">
        <v>1862</v>
      </c>
      <c r="G1333" s="244"/>
      <c r="H1333" s="247">
        <v>37.978999999999999</v>
      </c>
      <c r="I1333" s="248"/>
      <c r="J1333" s="244"/>
      <c r="K1333" s="244"/>
      <c r="L1333" s="249"/>
      <c r="M1333" s="250"/>
      <c r="N1333" s="251"/>
      <c r="O1333" s="251"/>
      <c r="P1333" s="251"/>
      <c r="Q1333" s="251"/>
      <c r="R1333" s="251"/>
      <c r="S1333" s="251"/>
      <c r="T1333" s="252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3" t="s">
        <v>181</v>
      </c>
      <c r="AU1333" s="253" t="s">
        <v>84</v>
      </c>
      <c r="AV1333" s="14" t="s">
        <v>84</v>
      </c>
      <c r="AW1333" s="14" t="s">
        <v>4</v>
      </c>
      <c r="AX1333" s="14" t="s">
        <v>82</v>
      </c>
      <c r="AY1333" s="253" t="s">
        <v>171</v>
      </c>
    </row>
    <row r="1334" s="2" customFormat="1" ht="16.5" customHeight="1">
      <c r="A1334" s="40"/>
      <c r="B1334" s="41"/>
      <c r="C1334" s="215" t="s">
        <v>1363</v>
      </c>
      <c r="D1334" s="215" t="s">
        <v>174</v>
      </c>
      <c r="E1334" s="216" t="s">
        <v>1863</v>
      </c>
      <c r="F1334" s="217" t="s">
        <v>1864</v>
      </c>
      <c r="G1334" s="218" t="s">
        <v>292</v>
      </c>
      <c r="H1334" s="219">
        <v>5.4000000000000004</v>
      </c>
      <c r="I1334" s="220"/>
      <c r="J1334" s="221">
        <f>ROUND(I1334*H1334,2)</f>
        <v>0</v>
      </c>
      <c r="K1334" s="217" t="s">
        <v>215</v>
      </c>
      <c r="L1334" s="46"/>
      <c r="M1334" s="222" t="s">
        <v>19</v>
      </c>
      <c r="N1334" s="223" t="s">
        <v>45</v>
      </c>
      <c r="O1334" s="86"/>
      <c r="P1334" s="224">
        <f>O1334*H1334</f>
        <v>0</v>
      </c>
      <c r="Q1334" s="224">
        <v>0</v>
      </c>
      <c r="R1334" s="224">
        <f>Q1334*H1334</f>
        <v>0</v>
      </c>
      <c r="S1334" s="224">
        <v>0</v>
      </c>
      <c r="T1334" s="225">
        <f>S1334*H1334</f>
        <v>0</v>
      </c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R1334" s="226" t="s">
        <v>289</v>
      </c>
      <c r="AT1334" s="226" t="s">
        <v>174</v>
      </c>
      <c r="AU1334" s="226" t="s">
        <v>84</v>
      </c>
      <c r="AY1334" s="19" t="s">
        <v>171</v>
      </c>
      <c r="BE1334" s="227">
        <f>IF(N1334="základní",J1334,0)</f>
        <v>0</v>
      </c>
      <c r="BF1334" s="227">
        <f>IF(N1334="snížená",J1334,0)</f>
        <v>0</v>
      </c>
      <c r="BG1334" s="227">
        <f>IF(N1334="zákl. přenesená",J1334,0)</f>
        <v>0</v>
      </c>
      <c r="BH1334" s="227">
        <f>IF(N1334="sníž. přenesená",J1334,0)</f>
        <v>0</v>
      </c>
      <c r="BI1334" s="227">
        <f>IF(N1334="nulová",J1334,0)</f>
        <v>0</v>
      </c>
      <c r="BJ1334" s="19" t="s">
        <v>82</v>
      </c>
      <c r="BK1334" s="227">
        <f>ROUND(I1334*H1334,2)</f>
        <v>0</v>
      </c>
      <c r="BL1334" s="19" t="s">
        <v>289</v>
      </c>
      <c r="BM1334" s="226" t="s">
        <v>1865</v>
      </c>
    </row>
    <row r="1335" s="2" customFormat="1">
      <c r="A1335" s="40"/>
      <c r="B1335" s="41"/>
      <c r="C1335" s="42"/>
      <c r="D1335" s="228" t="s">
        <v>180</v>
      </c>
      <c r="E1335" s="42"/>
      <c r="F1335" s="229" t="s">
        <v>1866</v>
      </c>
      <c r="G1335" s="42"/>
      <c r="H1335" s="42"/>
      <c r="I1335" s="230"/>
      <c r="J1335" s="42"/>
      <c r="K1335" s="42"/>
      <c r="L1335" s="46"/>
      <c r="M1335" s="231"/>
      <c r="N1335" s="232"/>
      <c r="O1335" s="86"/>
      <c r="P1335" s="86"/>
      <c r="Q1335" s="86"/>
      <c r="R1335" s="86"/>
      <c r="S1335" s="86"/>
      <c r="T1335" s="87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T1335" s="19" t="s">
        <v>180</v>
      </c>
      <c r="AU1335" s="19" t="s">
        <v>84</v>
      </c>
    </row>
    <row r="1336" s="2" customFormat="1">
      <c r="A1336" s="40"/>
      <c r="B1336" s="41"/>
      <c r="C1336" s="42"/>
      <c r="D1336" s="265" t="s">
        <v>218</v>
      </c>
      <c r="E1336" s="42"/>
      <c r="F1336" s="266" t="s">
        <v>1867</v>
      </c>
      <c r="G1336" s="42"/>
      <c r="H1336" s="42"/>
      <c r="I1336" s="230"/>
      <c r="J1336" s="42"/>
      <c r="K1336" s="42"/>
      <c r="L1336" s="46"/>
      <c r="M1336" s="231"/>
      <c r="N1336" s="232"/>
      <c r="O1336" s="86"/>
      <c r="P1336" s="86"/>
      <c r="Q1336" s="86"/>
      <c r="R1336" s="86"/>
      <c r="S1336" s="86"/>
      <c r="T1336" s="87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T1336" s="19" t="s">
        <v>218</v>
      </c>
      <c r="AU1336" s="19" t="s">
        <v>84</v>
      </c>
    </row>
    <row r="1337" s="2" customFormat="1" ht="16.5" customHeight="1">
      <c r="A1337" s="40"/>
      <c r="B1337" s="41"/>
      <c r="C1337" s="215" t="s">
        <v>1868</v>
      </c>
      <c r="D1337" s="215" t="s">
        <v>174</v>
      </c>
      <c r="E1337" s="216" t="s">
        <v>1869</v>
      </c>
      <c r="F1337" s="217" t="s">
        <v>1870</v>
      </c>
      <c r="G1337" s="218" t="s">
        <v>286</v>
      </c>
      <c r="H1337" s="219">
        <v>0.42499999999999999</v>
      </c>
      <c r="I1337" s="220"/>
      <c r="J1337" s="221">
        <f>ROUND(I1337*H1337,2)</f>
        <v>0</v>
      </c>
      <c r="K1337" s="217" t="s">
        <v>215</v>
      </c>
      <c r="L1337" s="46"/>
      <c r="M1337" s="222" t="s">
        <v>19</v>
      </c>
      <c r="N1337" s="223" t="s">
        <v>45</v>
      </c>
      <c r="O1337" s="86"/>
      <c r="P1337" s="224">
        <f>O1337*H1337</f>
        <v>0</v>
      </c>
      <c r="Q1337" s="224">
        <v>0</v>
      </c>
      <c r="R1337" s="224">
        <f>Q1337*H1337</f>
        <v>0</v>
      </c>
      <c r="S1337" s="224">
        <v>0</v>
      </c>
      <c r="T1337" s="225">
        <f>S1337*H1337</f>
        <v>0</v>
      </c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R1337" s="226" t="s">
        <v>289</v>
      </c>
      <c r="AT1337" s="226" t="s">
        <v>174</v>
      </c>
      <c r="AU1337" s="226" t="s">
        <v>84</v>
      </c>
      <c r="AY1337" s="19" t="s">
        <v>171</v>
      </c>
      <c r="BE1337" s="227">
        <f>IF(N1337="základní",J1337,0)</f>
        <v>0</v>
      </c>
      <c r="BF1337" s="227">
        <f>IF(N1337="snížená",J1337,0)</f>
        <v>0</v>
      </c>
      <c r="BG1337" s="227">
        <f>IF(N1337="zákl. přenesená",J1337,0)</f>
        <v>0</v>
      </c>
      <c r="BH1337" s="227">
        <f>IF(N1337="sníž. přenesená",J1337,0)</f>
        <v>0</v>
      </c>
      <c r="BI1337" s="227">
        <f>IF(N1337="nulová",J1337,0)</f>
        <v>0</v>
      </c>
      <c r="BJ1337" s="19" t="s">
        <v>82</v>
      </c>
      <c r="BK1337" s="227">
        <f>ROUND(I1337*H1337,2)</f>
        <v>0</v>
      </c>
      <c r="BL1337" s="19" t="s">
        <v>289</v>
      </c>
      <c r="BM1337" s="226" t="s">
        <v>1871</v>
      </c>
    </row>
    <row r="1338" s="2" customFormat="1">
      <c r="A1338" s="40"/>
      <c r="B1338" s="41"/>
      <c r="C1338" s="42"/>
      <c r="D1338" s="228" t="s">
        <v>180</v>
      </c>
      <c r="E1338" s="42"/>
      <c r="F1338" s="229" t="s">
        <v>1872</v>
      </c>
      <c r="G1338" s="42"/>
      <c r="H1338" s="42"/>
      <c r="I1338" s="230"/>
      <c r="J1338" s="42"/>
      <c r="K1338" s="42"/>
      <c r="L1338" s="46"/>
      <c r="M1338" s="231"/>
      <c r="N1338" s="232"/>
      <c r="O1338" s="86"/>
      <c r="P1338" s="86"/>
      <c r="Q1338" s="86"/>
      <c r="R1338" s="86"/>
      <c r="S1338" s="86"/>
      <c r="T1338" s="87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T1338" s="19" t="s">
        <v>180</v>
      </c>
      <c r="AU1338" s="19" t="s">
        <v>84</v>
      </c>
    </row>
    <row r="1339" s="2" customFormat="1">
      <c r="A1339" s="40"/>
      <c r="B1339" s="41"/>
      <c r="C1339" s="42"/>
      <c r="D1339" s="265" t="s">
        <v>218</v>
      </c>
      <c r="E1339" s="42"/>
      <c r="F1339" s="266" t="s">
        <v>1873</v>
      </c>
      <c r="G1339" s="42"/>
      <c r="H1339" s="42"/>
      <c r="I1339" s="230"/>
      <c r="J1339" s="42"/>
      <c r="K1339" s="42"/>
      <c r="L1339" s="46"/>
      <c r="M1339" s="231"/>
      <c r="N1339" s="232"/>
      <c r="O1339" s="86"/>
      <c r="P1339" s="86"/>
      <c r="Q1339" s="86"/>
      <c r="R1339" s="86"/>
      <c r="S1339" s="86"/>
      <c r="T1339" s="87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T1339" s="19" t="s">
        <v>218</v>
      </c>
      <c r="AU1339" s="19" t="s">
        <v>84</v>
      </c>
    </row>
    <row r="1340" s="12" customFormat="1" ht="22.8" customHeight="1">
      <c r="A1340" s="12"/>
      <c r="B1340" s="199"/>
      <c r="C1340" s="200"/>
      <c r="D1340" s="201" t="s">
        <v>73</v>
      </c>
      <c r="E1340" s="213" t="s">
        <v>1874</v>
      </c>
      <c r="F1340" s="213" t="s">
        <v>1875</v>
      </c>
      <c r="G1340" s="200"/>
      <c r="H1340" s="200"/>
      <c r="I1340" s="203"/>
      <c r="J1340" s="214">
        <f>BK1340</f>
        <v>0</v>
      </c>
      <c r="K1340" s="200"/>
      <c r="L1340" s="205"/>
      <c r="M1340" s="206"/>
      <c r="N1340" s="207"/>
      <c r="O1340" s="207"/>
      <c r="P1340" s="208">
        <f>SUM(P1341:P1471)</f>
        <v>0</v>
      </c>
      <c r="Q1340" s="207"/>
      <c r="R1340" s="208">
        <f>SUM(R1341:R1471)</f>
        <v>0</v>
      </c>
      <c r="S1340" s="207"/>
      <c r="T1340" s="209">
        <f>SUM(T1341:T1471)</f>
        <v>0</v>
      </c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R1340" s="210" t="s">
        <v>84</v>
      </c>
      <c r="AT1340" s="211" t="s">
        <v>73</v>
      </c>
      <c r="AU1340" s="211" t="s">
        <v>82</v>
      </c>
      <c r="AY1340" s="210" t="s">
        <v>171</v>
      </c>
      <c r="BK1340" s="212">
        <f>SUM(BK1341:BK1471)</f>
        <v>0</v>
      </c>
    </row>
    <row r="1341" s="2" customFormat="1" ht="16.5" customHeight="1">
      <c r="A1341" s="40"/>
      <c r="B1341" s="41"/>
      <c r="C1341" s="215" t="s">
        <v>1368</v>
      </c>
      <c r="D1341" s="215" t="s">
        <v>174</v>
      </c>
      <c r="E1341" s="216" t="s">
        <v>1876</v>
      </c>
      <c r="F1341" s="217" t="s">
        <v>1877</v>
      </c>
      <c r="G1341" s="218" t="s">
        <v>206</v>
      </c>
      <c r="H1341" s="219">
        <v>1</v>
      </c>
      <c r="I1341" s="220"/>
      <c r="J1341" s="221">
        <f>ROUND(I1341*H1341,2)</f>
        <v>0</v>
      </c>
      <c r="K1341" s="217" t="s">
        <v>19</v>
      </c>
      <c r="L1341" s="46"/>
      <c r="M1341" s="222" t="s">
        <v>19</v>
      </c>
      <c r="N1341" s="223" t="s">
        <v>45</v>
      </c>
      <c r="O1341" s="86"/>
      <c r="P1341" s="224">
        <f>O1341*H1341</f>
        <v>0</v>
      </c>
      <c r="Q1341" s="224">
        <v>0</v>
      </c>
      <c r="R1341" s="224">
        <f>Q1341*H1341</f>
        <v>0</v>
      </c>
      <c r="S1341" s="224">
        <v>0</v>
      </c>
      <c r="T1341" s="225">
        <f>S1341*H1341</f>
        <v>0</v>
      </c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R1341" s="226" t="s">
        <v>289</v>
      </c>
      <c r="AT1341" s="226" t="s">
        <v>174</v>
      </c>
      <c r="AU1341" s="226" t="s">
        <v>84</v>
      </c>
      <c r="AY1341" s="19" t="s">
        <v>171</v>
      </c>
      <c r="BE1341" s="227">
        <f>IF(N1341="základní",J1341,0)</f>
        <v>0</v>
      </c>
      <c r="BF1341" s="227">
        <f>IF(N1341="snížená",J1341,0)</f>
        <v>0</v>
      </c>
      <c r="BG1341" s="227">
        <f>IF(N1341="zákl. přenesená",J1341,0)</f>
        <v>0</v>
      </c>
      <c r="BH1341" s="227">
        <f>IF(N1341="sníž. přenesená",J1341,0)</f>
        <v>0</v>
      </c>
      <c r="BI1341" s="227">
        <f>IF(N1341="nulová",J1341,0)</f>
        <v>0</v>
      </c>
      <c r="BJ1341" s="19" t="s">
        <v>82</v>
      </c>
      <c r="BK1341" s="227">
        <f>ROUND(I1341*H1341,2)</f>
        <v>0</v>
      </c>
      <c r="BL1341" s="19" t="s">
        <v>289</v>
      </c>
      <c r="BM1341" s="226" t="s">
        <v>1878</v>
      </c>
    </row>
    <row r="1342" s="2" customFormat="1">
      <c r="A1342" s="40"/>
      <c r="B1342" s="41"/>
      <c r="C1342" s="42"/>
      <c r="D1342" s="228" t="s">
        <v>180</v>
      </c>
      <c r="E1342" s="42"/>
      <c r="F1342" s="229" t="s">
        <v>1879</v>
      </c>
      <c r="G1342" s="42"/>
      <c r="H1342" s="42"/>
      <c r="I1342" s="230"/>
      <c r="J1342" s="42"/>
      <c r="K1342" s="42"/>
      <c r="L1342" s="46"/>
      <c r="M1342" s="231"/>
      <c r="N1342" s="232"/>
      <c r="O1342" s="86"/>
      <c r="P1342" s="86"/>
      <c r="Q1342" s="86"/>
      <c r="R1342" s="86"/>
      <c r="S1342" s="86"/>
      <c r="T1342" s="87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T1342" s="19" t="s">
        <v>180</v>
      </c>
      <c r="AU1342" s="19" t="s">
        <v>84</v>
      </c>
    </row>
    <row r="1343" s="13" customFormat="1">
      <c r="A1343" s="13"/>
      <c r="B1343" s="233"/>
      <c r="C1343" s="234"/>
      <c r="D1343" s="228" t="s">
        <v>181</v>
      </c>
      <c r="E1343" s="235" t="s">
        <v>19</v>
      </c>
      <c r="F1343" s="236" t="s">
        <v>1880</v>
      </c>
      <c r="G1343" s="234"/>
      <c r="H1343" s="235" t="s">
        <v>19</v>
      </c>
      <c r="I1343" s="237"/>
      <c r="J1343" s="234"/>
      <c r="K1343" s="234"/>
      <c r="L1343" s="238"/>
      <c r="M1343" s="239"/>
      <c r="N1343" s="240"/>
      <c r="O1343" s="240"/>
      <c r="P1343" s="240"/>
      <c r="Q1343" s="240"/>
      <c r="R1343" s="240"/>
      <c r="S1343" s="240"/>
      <c r="T1343" s="241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2" t="s">
        <v>181</v>
      </c>
      <c r="AU1343" s="242" t="s">
        <v>84</v>
      </c>
      <c r="AV1343" s="13" t="s">
        <v>82</v>
      </c>
      <c r="AW1343" s="13" t="s">
        <v>35</v>
      </c>
      <c r="AX1343" s="13" t="s">
        <v>74</v>
      </c>
      <c r="AY1343" s="242" t="s">
        <v>171</v>
      </c>
    </row>
    <row r="1344" s="14" customFormat="1">
      <c r="A1344" s="14"/>
      <c r="B1344" s="243"/>
      <c r="C1344" s="244"/>
      <c r="D1344" s="228" t="s">
        <v>181</v>
      </c>
      <c r="E1344" s="245" t="s">
        <v>19</v>
      </c>
      <c r="F1344" s="246" t="s">
        <v>82</v>
      </c>
      <c r="G1344" s="244"/>
      <c r="H1344" s="247">
        <v>1</v>
      </c>
      <c r="I1344" s="248"/>
      <c r="J1344" s="244"/>
      <c r="K1344" s="244"/>
      <c r="L1344" s="249"/>
      <c r="M1344" s="250"/>
      <c r="N1344" s="251"/>
      <c r="O1344" s="251"/>
      <c r="P1344" s="251"/>
      <c r="Q1344" s="251"/>
      <c r="R1344" s="251"/>
      <c r="S1344" s="251"/>
      <c r="T1344" s="252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3" t="s">
        <v>181</v>
      </c>
      <c r="AU1344" s="253" t="s">
        <v>84</v>
      </c>
      <c r="AV1344" s="14" t="s">
        <v>84</v>
      </c>
      <c r="AW1344" s="14" t="s">
        <v>35</v>
      </c>
      <c r="AX1344" s="14" t="s">
        <v>82</v>
      </c>
      <c r="AY1344" s="253" t="s">
        <v>171</v>
      </c>
    </row>
    <row r="1345" s="2" customFormat="1" ht="16.5" customHeight="1">
      <c r="A1345" s="40"/>
      <c r="B1345" s="41"/>
      <c r="C1345" s="215" t="s">
        <v>1881</v>
      </c>
      <c r="D1345" s="215" t="s">
        <v>174</v>
      </c>
      <c r="E1345" s="216" t="s">
        <v>1882</v>
      </c>
      <c r="F1345" s="217" t="s">
        <v>1883</v>
      </c>
      <c r="G1345" s="218" t="s">
        <v>206</v>
      </c>
      <c r="H1345" s="219">
        <v>4</v>
      </c>
      <c r="I1345" s="220"/>
      <c r="J1345" s="221">
        <f>ROUND(I1345*H1345,2)</f>
        <v>0</v>
      </c>
      <c r="K1345" s="217" t="s">
        <v>19</v>
      </c>
      <c r="L1345" s="46"/>
      <c r="M1345" s="222" t="s">
        <v>19</v>
      </c>
      <c r="N1345" s="223" t="s">
        <v>45</v>
      </c>
      <c r="O1345" s="86"/>
      <c r="P1345" s="224">
        <f>O1345*H1345</f>
        <v>0</v>
      </c>
      <c r="Q1345" s="224">
        <v>0</v>
      </c>
      <c r="R1345" s="224">
        <f>Q1345*H1345</f>
        <v>0</v>
      </c>
      <c r="S1345" s="224">
        <v>0</v>
      </c>
      <c r="T1345" s="225">
        <f>S1345*H1345</f>
        <v>0</v>
      </c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R1345" s="226" t="s">
        <v>289</v>
      </c>
      <c r="AT1345" s="226" t="s">
        <v>174</v>
      </c>
      <c r="AU1345" s="226" t="s">
        <v>84</v>
      </c>
      <c r="AY1345" s="19" t="s">
        <v>171</v>
      </c>
      <c r="BE1345" s="227">
        <f>IF(N1345="základní",J1345,0)</f>
        <v>0</v>
      </c>
      <c r="BF1345" s="227">
        <f>IF(N1345="snížená",J1345,0)</f>
        <v>0</v>
      </c>
      <c r="BG1345" s="227">
        <f>IF(N1345="zákl. přenesená",J1345,0)</f>
        <v>0</v>
      </c>
      <c r="BH1345" s="227">
        <f>IF(N1345="sníž. přenesená",J1345,0)</f>
        <v>0</v>
      </c>
      <c r="BI1345" s="227">
        <f>IF(N1345="nulová",J1345,0)</f>
        <v>0</v>
      </c>
      <c r="BJ1345" s="19" t="s">
        <v>82</v>
      </c>
      <c r="BK1345" s="227">
        <f>ROUND(I1345*H1345,2)</f>
        <v>0</v>
      </c>
      <c r="BL1345" s="19" t="s">
        <v>289</v>
      </c>
      <c r="BM1345" s="226" t="s">
        <v>1884</v>
      </c>
    </row>
    <row r="1346" s="2" customFormat="1">
      <c r="A1346" s="40"/>
      <c r="B1346" s="41"/>
      <c r="C1346" s="42"/>
      <c r="D1346" s="228" t="s">
        <v>180</v>
      </c>
      <c r="E1346" s="42"/>
      <c r="F1346" s="229" t="s">
        <v>1885</v>
      </c>
      <c r="G1346" s="42"/>
      <c r="H1346" s="42"/>
      <c r="I1346" s="230"/>
      <c r="J1346" s="42"/>
      <c r="K1346" s="42"/>
      <c r="L1346" s="46"/>
      <c r="M1346" s="231"/>
      <c r="N1346" s="232"/>
      <c r="O1346" s="86"/>
      <c r="P1346" s="86"/>
      <c r="Q1346" s="86"/>
      <c r="R1346" s="86"/>
      <c r="S1346" s="86"/>
      <c r="T1346" s="87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T1346" s="19" t="s">
        <v>180</v>
      </c>
      <c r="AU1346" s="19" t="s">
        <v>84</v>
      </c>
    </row>
    <row r="1347" s="13" customFormat="1">
      <c r="A1347" s="13"/>
      <c r="B1347" s="233"/>
      <c r="C1347" s="234"/>
      <c r="D1347" s="228" t="s">
        <v>181</v>
      </c>
      <c r="E1347" s="235" t="s">
        <v>19</v>
      </c>
      <c r="F1347" s="236" t="s">
        <v>1886</v>
      </c>
      <c r="G1347" s="234"/>
      <c r="H1347" s="235" t="s">
        <v>19</v>
      </c>
      <c r="I1347" s="237"/>
      <c r="J1347" s="234"/>
      <c r="K1347" s="234"/>
      <c r="L1347" s="238"/>
      <c r="M1347" s="239"/>
      <c r="N1347" s="240"/>
      <c r="O1347" s="240"/>
      <c r="P1347" s="240"/>
      <c r="Q1347" s="240"/>
      <c r="R1347" s="240"/>
      <c r="S1347" s="240"/>
      <c r="T1347" s="241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2" t="s">
        <v>181</v>
      </c>
      <c r="AU1347" s="242" t="s">
        <v>84</v>
      </c>
      <c r="AV1347" s="13" t="s">
        <v>82</v>
      </c>
      <c r="AW1347" s="13" t="s">
        <v>35</v>
      </c>
      <c r="AX1347" s="13" t="s">
        <v>74</v>
      </c>
      <c r="AY1347" s="242" t="s">
        <v>171</v>
      </c>
    </row>
    <row r="1348" s="14" customFormat="1">
      <c r="A1348" s="14"/>
      <c r="B1348" s="243"/>
      <c r="C1348" s="244"/>
      <c r="D1348" s="228" t="s">
        <v>181</v>
      </c>
      <c r="E1348" s="245" t="s">
        <v>19</v>
      </c>
      <c r="F1348" s="246" t="s">
        <v>178</v>
      </c>
      <c r="G1348" s="244"/>
      <c r="H1348" s="247">
        <v>4</v>
      </c>
      <c r="I1348" s="248"/>
      <c r="J1348" s="244"/>
      <c r="K1348" s="244"/>
      <c r="L1348" s="249"/>
      <c r="M1348" s="250"/>
      <c r="N1348" s="251"/>
      <c r="O1348" s="251"/>
      <c r="P1348" s="251"/>
      <c r="Q1348" s="251"/>
      <c r="R1348" s="251"/>
      <c r="S1348" s="251"/>
      <c r="T1348" s="252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3" t="s">
        <v>181</v>
      </c>
      <c r="AU1348" s="253" t="s">
        <v>84</v>
      </c>
      <c r="AV1348" s="14" t="s">
        <v>84</v>
      </c>
      <c r="AW1348" s="14" t="s">
        <v>35</v>
      </c>
      <c r="AX1348" s="14" t="s">
        <v>82</v>
      </c>
      <c r="AY1348" s="253" t="s">
        <v>171</v>
      </c>
    </row>
    <row r="1349" s="2" customFormat="1" ht="16.5" customHeight="1">
      <c r="A1349" s="40"/>
      <c r="B1349" s="41"/>
      <c r="C1349" s="215" t="s">
        <v>1395</v>
      </c>
      <c r="D1349" s="215" t="s">
        <v>174</v>
      </c>
      <c r="E1349" s="216" t="s">
        <v>1887</v>
      </c>
      <c r="F1349" s="217" t="s">
        <v>1888</v>
      </c>
      <c r="G1349" s="218" t="s">
        <v>206</v>
      </c>
      <c r="H1349" s="219">
        <v>1</v>
      </c>
      <c r="I1349" s="220"/>
      <c r="J1349" s="221">
        <f>ROUND(I1349*H1349,2)</f>
        <v>0</v>
      </c>
      <c r="K1349" s="217" t="s">
        <v>19</v>
      </c>
      <c r="L1349" s="46"/>
      <c r="M1349" s="222" t="s">
        <v>19</v>
      </c>
      <c r="N1349" s="223" t="s">
        <v>45</v>
      </c>
      <c r="O1349" s="86"/>
      <c r="P1349" s="224">
        <f>O1349*H1349</f>
        <v>0</v>
      </c>
      <c r="Q1349" s="224">
        <v>0</v>
      </c>
      <c r="R1349" s="224">
        <f>Q1349*H1349</f>
        <v>0</v>
      </c>
      <c r="S1349" s="224">
        <v>0</v>
      </c>
      <c r="T1349" s="225">
        <f>S1349*H1349</f>
        <v>0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26" t="s">
        <v>289</v>
      </c>
      <c r="AT1349" s="226" t="s">
        <v>174</v>
      </c>
      <c r="AU1349" s="226" t="s">
        <v>84</v>
      </c>
      <c r="AY1349" s="19" t="s">
        <v>171</v>
      </c>
      <c r="BE1349" s="227">
        <f>IF(N1349="základní",J1349,0)</f>
        <v>0</v>
      </c>
      <c r="BF1349" s="227">
        <f>IF(N1349="snížená",J1349,0)</f>
        <v>0</v>
      </c>
      <c r="BG1349" s="227">
        <f>IF(N1349="zákl. přenesená",J1349,0)</f>
        <v>0</v>
      </c>
      <c r="BH1349" s="227">
        <f>IF(N1349="sníž. přenesená",J1349,0)</f>
        <v>0</v>
      </c>
      <c r="BI1349" s="227">
        <f>IF(N1349="nulová",J1349,0)</f>
        <v>0</v>
      </c>
      <c r="BJ1349" s="19" t="s">
        <v>82</v>
      </c>
      <c r="BK1349" s="227">
        <f>ROUND(I1349*H1349,2)</f>
        <v>0</v>
      </c>
      <c r="BL1349" s="19" t="s">
        <v>289</v>
      </c>
      <c r="BM1349" s="226" t="s">
        <v>1889</v>
      </c>
    </row>
    <row r="1350" s="2" customFormat="1">
      <c r="A1350" s="40"/>
      <c r="B1350" s="41"/>
      <c r="C1350" s="42"/>
      <c r="D1350" s="228" t="s">
        <v>180</v>
      </c>
      <c r="E1350" s="42"/>
      <c r="F1350" s="229" t="s">
        <v>1890</v>
      </c>
      <c r="G1350" s="42"/>
      <c r="H1350" s="42"/>
      <c r="I1350" s="230"/>
      <c r="J1350" s="42"/>
      <c r="K1350" s="42"/>
      <c r="L1350" s="46"/>
      <c r="M1350" s="231"/>
      <c r="N1350" s="232"/>
      <c r="O1350" s="86"/>
      <c r="P1350" s="86"/>
      <c r="Q1350" s="86"/>
      <c r="R1350" s="86"/>
      <c r="S1350" s="86"/>
      <c r="T1350" s="87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T1350" s="19" t="s">
        <v>180</v>
      </c>
      <c r="AU1350" s="19" t="s">
        <v>84</v>
      </c>
    </row>
    <row r="1351" s="13" customFormat="1">
      <c r="A1351" s="13"/>
      <c r="B1351" s="233"/>
      <c r="C1351" s="234"/>
      <c r="D1351" s="228" t="s">
        <v>181</v>
      </c>
      <c r="E1351" s="235" t="s">
        <v>19</v>
      </c>
      <c r="F1351" s="236" t="s">
        <v>1891</v>
      </c>
      <c r="G1351" s="234"/>
      <c r="H1351" s="235" t="s">
        <v>19</v>
      </c>
      <c r="I1351" s="237"/>
      <c r="J1351" s="234"/>
      <c r="K1351" s="234"/>
      <c r="L1351" s="238"/>
      <c r="M1351" s="239"/>
      <c r="N1351" s="240"/>
      <c r="O1351" s="240"/>
      <c r="P1351" s="240"/>
      <c r="Q1351" s="240"/>
      <c r="R1351" s="240"/>
      <c r="S1351" s="240"/>
      <c r="T1351" s="241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2" t="s">
        <v>181</v>
      </c>
      <c r="AU1351" s="242" t="s">
        <v>84</v>
      </c>
      <c r="AV1351" s="13" t="s">
        <v>82</v>
      </c>
      <c r="AW1351" s="13" t="s">
        <v>35</v>
      </c>
      <c r="AX1351" s="13" t="s">
        <v>74</v>
      </c>
      <c r="AY1351" s="242" t="s">
        <v>171</v>
      </c>
    </row>
    <row r="1352" s="14" customFormat="1">
      <c r="A1352" s="14"/>
      <c r="B1352" s="243"/>
      <c r="C1352" s="244"/>
      <c r="D1352" s="228" t="s">
        <v>181</v>
      </c>
      <c r="E1352" s="245" t="s">
        <v>19</v>
      </c>
      <c r="F1352" s="246" t="s">
        <v>82</v>
      </c>
      <c r="G1352" s="244"/>
      <c r="H1352" s="247">
        <v>1</v>
      </c>
      <c r="I1352" s="248"/>
      <c r="J1352" s="244"/>
      <c r="K1352" s="244"/>
      <c r="L1352" s="249"/>
      <c r="M1352" s="250"/>
      <c r="N1352" s="251"/>
      <c r="O1352" s="251"/>
      <c r="P1352" s="251"/>
      <c r="Q1352" s="251"/>
      <c r="R1352" s="251"/>
      <c r="S1352" s="251"/>
      <c r="T1352" s="252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3" t="s">
        <v>181</v>
      </c>
      <c r="AU1352" s="253" t="s">
        <v>84</v>
      </c>
      <c r="AV1352" s="14" t="s">
        <v>84</v>
      </c>
      <c r="AW1352" s="14" t="s">
        <v>35</v>
      </c>
      <c r="AX1352" s="14" t="s">
        <v>82</v>
      </c>
      <c r="AY1352" s="253" t="s">
        <v>171</v>
      </c>
    </row>
    <row r="1353" s="2" customFormat="1" ht="16.5" customHeight="1">
      <c r="A1353" s="40"/>
      <c r="B1353" s="41"/>
      <c r="C1353" s="215" t="s">
        <v>1892</v>
      </c>
      <c r="D1353" s="215" t="s">
        <v>174</v>
      </c>
      <c r="E1353" s="216" t="s">
        <v>1893</v>
      </c>
      <c r="F1353" s="217" t="s">
        <v>1894</v>
      </c>
      <c r="G1353" s="218" t="s">
        <v>206</v>
      </c>
      <c r="H1353" s="219">
        <v>4</v>
      </c>
      <c r="I1353" s="220"/>
      <c r="J1353" s="221">
        <f>ROUND(I1353*H1353,2)</f>
        <v>0</v>
      </c>
      <c r="K1353" s="217" t="s">
        <v>19</v>
      </c>
      <c r="L1353" s="46"/>
      <c r="M1353" s="222" t="s">
        <v>19</v>
      </c>
      <c r="N1353" s="223" t="s">
        <v>45</v>
      </c>
      <c r="O1353" s="86"/>
      <c r="P1353" s="224">
        <f>O1353*H1353</f>
        <v>0</v>
      </c>
      <c r="Q1353" s="224">
        <v>0</v>
      </c>
      <c r="R1353" s="224">
        <f>Q1353*H1353</f>
        <v>0</v>
      </c>
      <c r="S1353" s="224">
        <v>0</v>
      </c>
      <c r="T1353" s="225">
        <f>S1353*H1353</f>
        <v>0</v>
      </c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R1353" s="226" t="s">
        <v>289</v>
      </c>
      <c r="AT1353" s="226" t="s">
        <v>174</v>
      </c>
      <c r="AU1353" s="226" t="s">
        <v>84</v>
      </c>
      <c r="AY1353" s="19" t="s">
        <v>171</v>
      </c>
      <c r="BE1353" s="227">
        <f>IF(N1353="základní",J1353,0)</f>
        <v>0</v>
      </c>
      <c r="BF1353" s="227">
        <f>IF(N1353="snížená",J1353,0)</f>
        <v>0</v>
      </c>
      <c r="BG1353" s="227">
        <f>IF(N1353="zákl. přenesená",J1353,0)</f>
        <v>0</v>
      </c>
      <c r="BH1353" s="227">
        <f>IF(N1353="sníž. přenesená",J1353,0)</f>
        <v>0</v>
      </c>
      <c r="BI1353" s="227">
        <f>IF(N1353="nulová",J1353,0)</f>
        <v>0</v>
      </c>
      <c r="BJ1353" s="19" t="s">
        <v>82</v>
      </c>
      <c r="BK1353" s="227">
        <f>ROUND(I1353*H1353,2)</f>
        <v>0</v>
      </c>
      <c r="BL1353" s="19" t="s">
        <v>289</v>
      </c>
      <c r="BM1353" s="226" t="s">
        <v>1895</v>
      </c>
    </row>
    <row r="1354" s="2" customFormat="1">
      <c r="A1354" s="40"/>
      <c r="B1354" s="41"/>
      <c r="C1354" s="42"/>
      <c r="D1354" s="228" t="s">
        <v>180</v>
      </c>
      <c r="E1354" s="42"/>
      <c r="F1354" s="229" t="s">
        <v>1896</v>
      </c>
      <c r="G1354" s="42"/>
      <c r="H1354" s="42"/>
      <c r="I1354" s="230"/>
      <c r="J1354" s="42"/>
      <c r="K1354" s="42"/>
      <c r="L1354" s="46"/>
      <c r="M1354" s="231"/>
      <c r="N1354" s="232"/>
      <c r="O1354" s="86"/>
      <c r="P1354" s="86"/>
      <c r="Q1354" s="86"/>
      <c r="R1354" s="86"/>
      <c r="S1354" s="86"/>
      <c r="T1354" s="87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T1354" s="19" t="s">
        <v>180</v>
      </c>
      <c r="AU1354" s="19" t="s">
        <v>84</v>
      </c>
    </row>
    <row r="1355" s="13" customFormat="1">
      <c r="A1355" s="13"/>
      <c r="B1355" s="233"/>
      <c r="C1355" s="234"/>
      <c r="D1355" s="228" t="s">
        <v>181</v>
      </c>
      <c r="E1355" s="235" t="s">
        <v>19</v>
      </c>
      <c r="F1355" s="236" t="s">
        <v>1897</v>
      </c>
      <c r="G1355" s="234"/>
      <c r="H1355" s="235" t="s">
        <v>19</v>
      </c>
      <c r="I1355" s="237"/>
      <c r="J1355" s="234"/>
      <c r="K1355" s="234"/>
      <c r="L1355" s="238"/>
      <c r="M1355" s="239"/>
      <c r="N1355" s="240"/>
      <c r="O1355" s="240"/>
      <c r="P1355" s="240"/>
      <c r="Q1355" s="240"/>
      <c r="R1355" s="240"/>
      <c r="S1355" s="240"/>
      <c r="T1355" s="241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2" t="s">
        <v>181</v>
      </c>
      <c r="AU1355" s="242" t="s">
        <v>84</v>
      </c>
      <c r="AV1355" s="13" t="s">
        <v>82</v>
      </c>
      <c r="AW1355" s="13" t="s">
        <v>35</v>
      </c>
      <c r="AX1355" s="13" t="s">
        <v>74</v>
      </c>
      <c r="AY1355" s="242" t="s">
        <v>171</v>
      </c>
    </row>
    <row r="1356" s="14" customFormat="1">
      <c r="A1356" s="14"/>
      <c r="B1356" s="243"/>
      <c r="C1356" s="244"/>
      <c r="D1356" s="228" t="s">
        <v>181</v>
      </c>
      <c r="E1356" s="245" t="s">
        <v>19</v>
      </c>
      <c r="F1356" s="246" t="s">
        <v>178</v>
      </c>
      <c r="G1356" s="244"/>
      <c r="H1356" s="247">
        <v>4</v>
      </c>
      <c r="I1356" s="248"/>
      <c r="J1356" s="244"/>
      <c r="K1356" s="244"/>
      <c r="L1356" s="249"/>
      <c r="M1356" s="250"/>
      <c r="N1356" s="251"/>
      <c r="O1356" s="251"/>
      <c r="P1356" s="251"/>
      <c r="Q1356" s="251"/>
      <c r="R1356" s="251"/>
      <c r="S1356" s="251"/>
      <c r="T1356" s="252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3" t="s">
        <v>181</v>
      </c>
      <c r="AU1356" s="253" t="s">
        <v>84</v>
      </c>
      <c r="AV1356" s="14" t="s">
        <v>84</v>
      </c>
      <c r="AW1356" s="14" t="s">
        <v>35</v>
      </c>
      <c r="AX1356" s="14" t="s">
        <v>82</v>
      </c>
      <c r="AY1356" s="253" t="s">
        <v>171</v>
      </c>
    </row>
    <row r="1357" s="2" customFormat="1" ht="16.5" customHeight="1">
      <c r="A1357" s="40"/>
      <c r="B1357" s="41"/>
      <c r="C1357" s="215" t="s">
        <v>1419</v>
      </c>
      <c r="D1357" s="215" t="s">
        <v>174</v>
      </c>
      <c r="E1357" s="216" t="s">
        <v>1898</v>
      </c>
      <c r="F1357" s="217" t="s">
        <v>1883</v>
      </c>
      <c r="G1357" s="218" t="s">
        <v>206</v>
      </c>
      <c r="H1357" s="219">
        <v>1</v>
      </c>
      <c r="I1357" s="220"/>
      <c r="J1357" s="221">
        <f>ROUND(I1357*H1357,2)</f>
        <v>0</v>
      </c>
      <c r="K1357" s="217" t="s">
        <v>19</v>
      </c>
      <c r="L1357" s="46"/>
      <c r="M1357" s="222" t="s">
        <v>19</v>
      </c>
      <c r="N1357" s="223" t="s">
        <v>45</v>
      </c>
      <c r="O1357" s="86"/>
      <c r="P1357" s="224">
        <f>O1357*H1357</f>
        <v>0</v>
      </c>
      <c r="Q1357" s="224">
        <v>0</v>
      </c>
      <c r="R1357" s="224">
        <f>Q1357*H1357</f>
        <v>0</v>
      </c>
      <c r="S1357" s="224">
        <v>0</v>
      </c>
      <c r="T1357" s="225">
        <f>S1357*H1357</f>
        <v>0</v>
      </c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R1357" s="226" t="s">
        <v>289</v>
      </c>
      <c r="AT1357" s="226" t="s">
        <v>174</v>
      </c>
      <c r="AU1357" s="226" t="s">
        <v>84</v>
      </c>
      <c r="AY1357" s="19" t="s">
        <v>171</v>
      </c>
      <c r="BE1357" s="227">
        <f>IF(N1357="základní",J1357,0)</f>
        <v>0</v>
      </c>
      <c r="BF1357" s="227">
        <f>IF(N1357="snížená",J1357,0)</f>
        <v>0</v>
      </c>
      <c r="BG1357" s="227">
        <f>IF(N1357="zákl. přenesená",J1357,0)</f>
        <v>0</v>
      </c>
      <c r="BH1357" s="227">
        <f>IF(N1357="sníž. přenesená",J1357,0)</f>
        <v>0</v>
      </c>
      <c r="BI1357" s="227">
        <f>IF(N1357="nulová",J1357,0)</f>
        <v>0</v>
      </c>
      <c r="BJ1357" s="19" t="s">
        <v>82</v>
      </c>
      <c r="BK1357" s="227">
        <f>ROUND(I1357*H1357,2)</f>
        <v>0</v>
      </c>
      <c r="BL1357" s="19" t="s">
        <v>289</v>
      </c>
      <c r="BM1357" s="226" t="s">
        <v>1899</v>
      </c>
    </row>
    <row r="1358" s="2" customFormat="1">
      <c r="A1358" s="40"/>
      <c r="B1358" s="41"/>
      <c r="C1358" s="42"/>
      <c r="D1358" s="228" t="s">
        <v>180</v>
      </c>
      <c r="E1358" s="42"/>
      <c r="F1358" s="229" t="s">
        <v>1885</v>
      </c>
      <c r="G1358" s="42"/>
      <c r="H1358" s="42"/>
      <c r="I1358" s="230"/>
      <c r="J1358" s="42"/>
      <c r="K1358" s="42"/>
      <c r="L1358" s="46"/>
      <c r="M1358" s="231"/>
      <c r="N1358" s="232"/>
      <c r="O1358" s="86"/>
      <c r="P1358" s="86"/>
      <c r="Q1358" s="86"/>
      <c r="R1358" s="86"/>
      <c r="S1358" s="86"/>
      <c r="T1358" s="87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T1358" s="19" t="s">
        <v>180</v>
      </c>
      <c r="AU1358" s="19" t="s">
        <v>84</v>
      </c>
    </row>
    <row r="1359" s="13" customFormat="1">
      <c r="A1359" s="13"/>
      <c r="B1359" s="233"/>
      <c r="C1359" s="234"/>
      <c r="D1359" s="228" t="s">
        <v>181</v>
      </c>
      <c r="E1359" s="235" t="s">
        <v>19</v>
      </c>
      <c r="F1359" s="236" t="s">
        <v>1900</v>
      </c>
      <c r="G1359" s="234"/>
      <c r="H1359" s="235" t="s">
        <v>19</v>
      </c>
      <c r="I1359" s="237"/>
      <c r="J1359" s="234"/>
      <c r="K1359" s="234"/>
      <c r="L1359" s="238"/>
      <c r="M1359" s="239"/>
      <c r="N1359" s="240"/>
      <c r="O1359" s="240"/>
      <c r="P1359" s="240"/>
      <c r="Q1359" s="240"/>
      <c r="R1359" s="240"/>
      <c r="S1359" s="240"/>
      <c r="T1359" s="241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2" t="s">
        <v>181</v>
      </c>
      <c r="AU1359" s="242" t="s">
        <v>84</v>
      </c>
      <c r="AV1359" s="13" t="s">
        <v>82</v>
      </c>
      <c r="AW1359" s="13" t="s">
        <v>35</v>
      </c>
      <c r="AX1359" s="13" t="s">
        <v>74</v>
      </c>
      <c r="AY1359" s="242" t="s">
        <v>171</v>
      </c>
    </row>
    <row r="1360" s="14" customFormat="1">
      <c r="A1360" s="14"/>
      <c r="B1360" s="243"/>
      <c r="C1360" s="244"/>
      <c r="D1360" s="228" t="s">
        <v>181</v>
      </c>
      <c r="E1360" s="245" t="s">
        <v>19</v>
      </c>
      <c r="F1360" s="246" t="s">
        <v>82</v>
      </c>
      <c r="G1360" s="244"/>
      <c r="H1360" s="247">
        <v>1</v>
      </c>
      <c r="I1360" s="248"/>
      <c r="J1360" s="244"/>
      <c r="K1360" s="244"/>
      <c r="L1360" s="249"/>
      <c r="M1360" s="250"/>
      <c r="N1360" s="251"/>
      <c r="O1360" s="251"/>
      <c r="P1360" s="251"/>
      <c r="Q1360" s="251"/>
      <c r="R1360" s="251"/>
      <c r="S1360" s="251"/>
      <c r="T1360" s="252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3" t="s">
        <v>181</v>
      </c>
      <c r="AU1360" s="253" t="s">
        <v>84</v>
      </c>
      <c r="AV1360" s="14" t="s">
        <v>84</v>
      </c>
      <c r="AW1360" s="14" t="s">
        <v>35</v>
      </c>
      <c r="AX1360" s="14" t="s">
        <v>82</v>
      </c>
      <c r="AY1360" s="253" t="s">
        <v>171</v>
      </c>
    </row>
    <row r="1361" s="2" customFormat="1" ht="16.5" customHeight="1">
      <c r="A1361" s="40"/>
      <c r="B1361" s="41"/>
      <c r="C1361" s="215" t="s">
        <v>1901</v>
      </c>
      <c r="D1361" s="215" t="s">
        <v>174</v>
      </c>
      <c r="E1361" s="216" t="s">
        <v>1902</v>
      </c>
      <c r="F1361" s="217" t="s">
        <v>1903</v>
      </c>
      <c r="G1361" s="218" t="s">
        <v>206</v>
      </c>
      <c r="H1361" s="219">
        <v>1</v>
      </c>
      <c r="I1361" s="220"/>
      <c r="J1361" s="221">
        <f>ROUND(I1361*H1361,2)</f>
        <v>0</v>
      </c>
      <c r="K1361" s="217" t="s">
        <v>19</v>
      </c>
      <c r="L1361" s="46"/>
      <c r="M1361" s="222" t="s">
        <v>19</v>
      </c>
      <c r="N1361" s="223" t="s">
        <v>45</v>
      </c>
      <c r="O1361" s="86"/>
      <c r="P1361" s="224">
        <f>O1361*H1361</f>
        <v>0</v>
      </c>
      <c r="Q1361" s="224">
        <v>0</v>
      </c>
      <c r="R1361" s="224">
        <f>Q1361*H1361</f>
        <v>0</v>
      </c>
      <c r="S1361" s="224">
        <v>0</v>
      </c>
      <c r="T1361" s="225">
        <f>S1361*H1361</f>
        <v>0</v>
      </c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R1361" s="226" t="s">
        <v>289</v>
      </c>
      <c r="AT1361" s="226" t="s">
        <v>174</v>
      </c>
      <c r="AU1361" s="226" t="s">
        <v>84</v>
      </c>
      <c r="AY1361" s="19" t="s">
        <v>171</v>
      </c>
      <c r="BE1361" s="227">
        <f>IF(N1361="základní",J1361,0)</f>
        <v>0</v>
      </c>
      <c r="BF1361" s="227">
        <f>IF(N1361="snížená",J1361,0)</f>
        <v>0</v>
      </c>
      <c r="BG1361" s="227">
        <f>IF(N1361="zákl. přenesená",J1361,0)</f>
        <v>0</v>
      </c>
      <c r="BH1361" s="227">
        <f>IF(N1361="sníž. přenesená",J1361,0)</f>
        <v>0</v>
      </c>
      <c r="BI1361" s="227">
        <f>IF(N1361="nulová",J1361,0)</f>
        <v>0</v>
      </c>
      <c r="BJ1361" s="19" t="s">
        <v>82</v>
      </c>
      <c r="BK1361" s="227">
        <f>ROUND(I1361*H1361,2)</f>
        <v>0</v>
      </c>
      <c r="BL1361" s="19" t="s">
        <v>289</v>
      </c>
      <c r="BM1361" s="226" t="s">
        <v>1904</v>
      </c>
    </row>
    <row r="1362" s="2" customFormat="1">
      <c r="A1362" s="40"/>
      <c r="B1362" s="41"/>
      <c r="C1362" s="42"/>
      <c r="D1362" s="228" t="s">
        <v>180</v>
      </c>
      <c r="E1362" s="42"/>
      <c r="F1362" s="229" t="s">
        <v>1905</v>
      </c>
      <c r="G1362" s="42"/>
      <c r="H1362" s="42"/>
      <c r="I1362" s="230"/>
      <c r="J1362" s="42"/>
      <c r="K1362" s="42"/>
      <c r="L1362" s="46"/>
      <c r="M1362" s="231"/>
      <c r="N1362" s="232"/>
      <c r="O1362" s="86"/>
      <c r="P1362" s="86"/>
      <c r="Q1362" s="86"/>
      <c r="R1362" s="86"/>
      <c r="S1362" s="86"/>
      <c r="T1362" s="87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T1362" s="19" t="s">
        <v>180</v>
      </c>
      <c r="AU1362" s="19" t="s">
        <v>84</v>
      </c>
    </row>
    <row r="1363" s="13" customFormat="1">
      <c r="A1363" s="13"/>
      <c r="B1363" s="233"/>
      <c r="C1363" s="234"/>
      <c r="D1363" s="228" t="s">
        <v>181</v>
      </c>
      <c r="E1363" s="235" t="s">
        <v>19</v>
      </c>
      <c r="F1363" s="236" t="s">
        <v>1906</v>
      </c>
      <c r="G1363" s="234"/>
      <c r="H1363" s="235" t="s">
        <v>19</v>
      </c>
      <c r="I1363" s="237"/>
      <c r="J1363" s="234"/>
      <c r="K1363" s="234"/>
      <c r="L1363" s="238"/>
      <c r="M1363" s="239"/>
      <c r="N1363" s="240"/>
      <c r="O1363" s="240"/>
      <c r="P1363" s="240"/>
      <c r="Q1363" s="240"/>
      <c r="R1363" s="240"/>
      <c r="S1363" s="240"/>
      <c r="T1363" s="241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2" t="s">
        <v>181</v>
      </c>
      <c r="AU1363" s="242" t="s">
        <v>84</v>
      </c>
      <c r="AV1363" s="13" t="s">
        <v>82</v>
      </c>
      <c r="AW1363" s="13" t="s">
        <v>35</v>
      </c>
      <c r="AX1363" s="13" t="s">
        <v>74</v>
      </c>
      <c r="AY1363" s="242" t="s">
        <v>171</v>
      </c>
    </row>
    <row r="1364" s="14" customFormat="1">
      <c r="A1364" s="14"/>
      <c r="B1364" s="243"/>
      <c r="C1364" s="244"/>
      <c r="D1364" s="228" t="s">
        <v>181</v>
      </c>
      <c r="E1364" s="245" t="s">
        <v>19</v>
      </c>
      <c r="F1364" s="246" t="s">
        <v>82</v>
      </c>
      <c r="G1364" s="244"/>
      <c r="H1364" s="247">
        <v>1</v>
      </c>
      <c r="I1364" s="248"/>
      <c r="J1364" s="244"/>
      <c r="K1364" s="244"/>
      <c r="L1364" s="249"/>
      <c r="M1364" s="250"/>
      <c r="N1364" s="251"/>
      <c r="O1364" s="251"/>
      <c r="P1364" s="251"/>
      <c r="Q1364" s="251"/>
      <c r="R1364" s="251"/>
      <c r="S1364" s="251"/>
      <c r="T1364" s="252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3" t="s">
        <v>181</v>
      </c>
      <c r="AU1364" s="253" t="s">
        <v>84</v>
      </c>
      <c r="AV1364" s="14" t="s">
        <v>84</v>
      </c>
      <c r="AW1364" s="14" t="s">
        <v>35</v>
      </c>
      <c r="AX1364" s="14" t="s">
        <v>82</v>
      </c>
      <c r="AY1364" s="253" t="s">
        <v>171</v>
      </c>
    </row>
    <row r="1365" s="2" customFormat="1" ht="16.5" customHeight="1">
      <c r="A1365" s="40"/>
      <c r="B1365" s="41"/>
      <c r="C1365" s="215" t="s">
        <v>1907</v>
      </c>
      <c r="D1365" s="215" t="s">
        <v>174</v>
      </c>
      <c r="E1365" s="216" t="s">
        <v>1908</v>
      </c>
      <c r="F1365" s="217" t="s">
        <v>1909</v>
      </c>
      <c r="G1365" s="218" t="s">
        <v>206</v>
      </c>
      <c r="H1365" s="219">
        <v>1</v>
      </c>
      <c r="I1365" s="220"/>
      <c r="J1365" s="221">
        <f>ROUND(I1365*H1365,2)</f>
        <v>0</v>
      </c>
      <c r="K1365" s="217" t="s">
        <v>19</v>
      </c>
      <c r="L1365" s="46"/>
      <c r="M1365" s="222" t="s">
        <v>19</v>
      </c>
      <c r="N1365" s="223" t="s">
        <v>45</v>
      </c>
      <c r="O1365" s="86"/>
      <c r="P1365" s="224">
        <f>O1365*H1365</f>
        <v>0</v>
      </c>
      <c r="Q1365" s="224">
        <v>0</v>
      </c>
      <c r="R1365" s="224">
        <f>Q1365*H1365</f>
        <v>0</v>
      </c>
      <c r="S1365" s="224">
        <v>0</v>
      </c>
      <c r="T1365" s="225">
        <f>S1365*H1365</f>
        <v>0</v>
      </c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R1365" s="226" t="s">
        <v>289</v>
      </c>
      <c r="AT1365" s="226" t="s">
        <v>174</v>
      </c>
      <c r="AU1365" s="226" t="s">
        <v>84</v>
      </c>
      <c r="AY1365" s="19" t="s">
        <v>171</v>
      </c>
      <c r="BE1365" s="227">
        <f>IF(N1365="základní",J1365,0)</f>
        <v>0</v>
      </c>
      <c r="BF1365" s="227">
        <f>IF(N1365="snížená",J1365,0)</f>
        <v>0</v>
      </c>
      <c r="BG1365" s="227">
        <f>IF(N1365="zákl. přenesená",J1365,0)</f>
        <v>0</v>
      </c>
      <c r="BH1365" s="227">
        <f>IF(N1365="sníž. přenesená",J1365,0)</f>
        <v>0</v>
      </c>
      <c r="BI1365" s="227">
        <f>IF(N1365="nulová",J1365,0)</f>
        <v>0</v>
      </c>
      <c r="BJ1365" s="19" t="s">
        <v>82</v>
      </c>
      <c r="BK1365" s="227">
        <f>ROUND(I1365*H1365,2)</f>
        <v>0</v>
      </c>
      <c r="BL1365" s="19" t="s">
        <v>289</v>
      </c>
      <c r="BM1365" s="226" t="s">
        <v>1910</v>
      </c>
    </row>
    <row r="1366" s="2" customFormat="1">
      <c r="A1366" s="40"/>
      <c r="B1366" s="41"/>
      <c r="C1366" s="42"/>
      <c r="D1366" s="228" t="s">
        <v>180</v>
      </c>
      <c r="E1366" s="42"/>
      <c r="F1366" s="229" t="s">
        <v>1911</v>
      </c>
      <c r="G1366" s="42"/>
      <c r="H1366" s="42"/>
      <c r="I1366" s="230"/>
      <c r="J1366" s="42"/>
      <c r="K1366" s="42"/>
      <c r="L1366" s="46"/>
      <c r="M1366" s="231"/>
      <c r="N1366" s="232"/>
      <c r="O1366" s="86"/>
      <c r="P1366" s="86"/>
      <c r="Q1366" s="86"/>
      <c r="R1366" s="86"/>
      <c r="S1366" s="86"/>
      <c r="T1366" s="87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T1366" s="19" t="s">
        <v>180</v>
      </c>
      <c r="AU1366" s="19" t="s">
        <v>84</v>
      </c>
    </row>
    <row r="1367" s="13" customFormat="1">
      <c r="A1367" s="13"/>
      <c r="B1367" s="233"/>
      <c r="C1367" s="234"/>
      <c r="D1367" s="228" t="s">
        <v>181</v>
      </c>
      <c r="E1367" s="235" t="s">
        <v>19</v>
      </c>
      <c r="F1367" s="236" t="s">
        <v>1912</v>
      </c>
      <c r="G1367" s="234"/>
      <c r="H1367" s="235" t="s">
        <v>19</v>
      </c>
      <c r="I1367" s="237"/>
      <c r="J1367" s="234"/>
      <c r="K1367" s="234"/>
      <c r="L1367" s="238"/>
      <c r="M1367" s="239"/>
      <c r="N1367" s="240"/>
      <c r="O1367" s="240"/>
      <c r="P1367" s="240"/>
      <c r="Q1367" s="240"/>
      <c r="R1367" s="240"/>
      <c r="S1367" s="240"/>
      <c r="T1367" s="241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2" t="s">
        <v>181</v>
      </c>
      <c r="AU1367" s="242" t="s">
        <v>84</v>
      </c>
      <c r="AV1367" s="13" t="s">
        <v>82</v>
      </c>
      <c r="AW1367" s="13" t="s">
        <v>35</v>
      </c>
      <c r="AX1367" s="13" t="s">
        <v>74</v>
      </c>
      <c r="AY1367" s="242" t="s">
        <v>171</v>
      </c>
    </row>
    <row r="1368" s="14" customFormat="1">
      <c r="A1368" s="14"/>
      <c r="B1368" s="243"/>
      <c r="C1368" s="244"/>
      <c r="D1368" s="228" t="s">
        <v>181</v>
      </c>
      <c r="E1368" s="245" t="s">
        <v>19</v>
      </c>
      <c r="F1368" s="246" t="s">
        <v>82</v>
      </c>
      <c r="G1368" s="244"/>
      <c r="H1368" s="247">
        <v>1</v>
      </c>
      <c r="I1368" s="248"/>
      <c r="J1368" s="244"/>
      <c r="K1368" s="244"/>
      <c r="L1368" s="249"/>
      <c r="M1368" s="250"/>
      <c r="N1368" s="251"/>
      <c r="O1368" s="251"/>
      <c r="P1368" s="251"/>
      <c r="Q1368" s="251"/>
      <c r="R1368" s="251"/>
      <c r="S1368" s="251"/>
      <c r="T1368" s="252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3" t="s">
        <v>181</v>
      </c>
      <c r="AU1368" s="253" t="s">
        <v>84</v>
      </c>
      <c r="AV1368" s="14" t="s">
        <v>84</v>
      </c>
      <c r="AW1368" s="14" t="s">
        <v>35</v>
      </c>
      <c r="AX1368" s="14" t="s">
        <v>82</v>
      </c>
      <c r="AY1368" s="253" t="s">
        <v>171</v>
      </c>
    </row>
    <row r="1369" s="2" customFormat="1" ht="16.5" customHeight="1">
      <c r="A1369" s="40"/>
      <c r="B1369" s="41"/>
      <c r="C1369" s="215" t="s">
        <v>1913</v>
      </c>
      <c r="D1369" s="215" t="s">
        <v>174</v>
      </c>
      <c r="E1369" s="216" t="s">
        <v>1914</v>
      </c>
      <c r="F1369" s="217" t="s">
        <v>1915</v>
      </c>
      <c r="G1369" s="218" t="s">
        <v>206</v>
      </c>
      <c r="H1369" s="219">
        <v>11</v>
      </c>
      <c r="I1369" s="220"/>
      <c r="J1369" s="221">
        <f>ROUND(I1369*H1369,2)</f>
        <v>0</v>
      </c>
      <c r="K1369" s="217" t="s">
        <v>19</v>
      </c>
      <c r="L1369" s="46"/>
      <c r="M1369" s="222" t="s">
        <v>19</v>
      </c>
      <c r="N1369" s="223" t="s">
        <v>45</v>
      </c>
      <c r="O1369" s="86"/>
      <c r="P1369" s="224">
        <f>O1369*H1369</f>
        <v>0</v>
      </c>
      <c r="Q1369" s="224">
        <v>0</v>
      </c>
      <c r="R1369" s="224">
        <f>Q1369*H1369</f>
        <v>0</v>
      </c>
      <c r="S1369" s="224">
        <v>0</v>
      </c>
      <c r="T1369" s="225">
        <f>S1369*H1369</f>
        <v>0</v>
      </c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R1369" s="226" t="s">
        <v>289</v>
      </c>
      <c r="AT1369" s="226" t="s">
        <v>174</v>
      </c>
      <c r="AU1369" s="226" t="s">
        <v>84</v>
      </c>
      <c r="AY1369" s="19" t="s">
        <v>171</v>
      </c>
      <c r="BE1369" s="227">
        <f>IF(N1369="základní",J1369,0)</f>
        <v>0</v>
      </c>
      <c r="BF1369" s="227">
        <f>IF(N1369="snížená",J1369,0)</f>
        <v>0</v>
      </c>
      <c r="BG1369" s="227">
        <f>IF(N1369="zákl. přenesená",J1369,0)</f>
        <v>0</v>
      </c>
      <c r="BH1369" s="227">
        <f>IF(N1369="sníž. přenesená",J1369,0)</f>
        <v>0</v>
      </c>
      <c r="BI1369" s="227">
        <f>IF(N1369="nulová",J1369,0)</f>
        <v>0</v>
      </c>
      <c r="BJ1369" s="19" t="s">
        <v>82</v>
      </c>
      <c r="BK1369" s="227">
        <f>ROUND(I1369*H1369,2)</f>
        <v>0</v>
      </c>
      <c r="BL1369" s="19" t="s">
        <v>289</v>
      </c>
      <c r="BM1369" s="226" t="s">
        <v>1916</v>
      </c>
    </row>
    <row r="1370" s="2" customFormat="1">
      <c r="A1370" s="40"/>
      <c r="B1370" s="41"/>
      <c r="C1370" s="42"/>
      <c r="D1370" s="228" t="s">
        <v>180</v>
      </c>
      <c r="E1370" s="42"/>
      <c r="F1370" s="229" t="s">
        <v>1917</v>
      </c>
      <c r="G1370" s="42"/>
      <c r="H1370" s="42"/>
      <c r="I1370" s="230"/>
      <c r="J1370" s="42"/>
      <c r="K1370" s="42"/>
      <c r="L1370" s="46"/>
      <c r="M1370" s="231"/>
      <c r="N1370" s="232"/>
      <c r="O1370" s="86"/>
      <c r="P1370" s="86"/>
      <c r="Q1370" s="86"/>
      <c r="R1370" s="86"/>
      <c r="S1370" s="86"/>
      <c r="T1370" s="87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T1370" s="19" t="s">
        <v>180</v>
      </c>
      <c r="AU1370" s="19" t="s">
        <v>84</v>
      </c>
    </row>
    <row r="1371" s="13" customFormat="1">
      <c r="A1371" s="13"/>
      <c r="B1371" s="233"/>
      <c r="C1371" s="234"/>
      <c r="D1371" s="228" t="s">
        <v>181</v>
      </c>
      <c r="E1371" s="235" t="s">
        <v>19</v>
      </c>
      <c r="F1371" s="236" t="s">
        <v>1918</v>
      </c>
      <c r="G1371" s="234"/>
      <c r="H1371" s="235" t="s">
        <v>19</v>
      </c>
      <c r="I1371" s="237"/>
      <c r="J1371" s="234"/>
      <c r="K1371" s="234"/>
      <c r="L1371" s="238"/>
      <c r="M1371" s="239"/>
      <c r="N1371" s="240"/>
      <c r="O1371" s="240"/>
      <c r="P1371" s="240"/>
      <c r="Q1371" s="240"/>
      <c r="R1371" s="240"/>
      <c r="S1371" s="240"/>
      <c r="T1371" s="241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2" t="s">
        <v>181</v>
      </c>
      <c r="AU1371" s="242" t="s">
        <v>84</v>
      </c>
      <c r="AV1371" s="13" t="s">
        <v>82</v>
      </c>
      <c r="AW1371" s="13" t="s">
        <v>35</v>
      </c>
      <c r="AX1371" s="13" t="s">
        <v>74</v>
      </c>
      <c r="AY1371" s="242" t="s">
        <v>171</v>
      </c>
    </row>
    <row r="1372" s="14" customFormat="1">
      <c r="A1372" s="14"/>
      <c r="B1372" s="243"/>
      <c r="C1372" s="244"/>
      <c r="D1372" s="228" t="s">
        <v>181</v>
      </c>
      <c r="E1372" s="245" t="s">
        <v>19</v>
      </c>
      <c r="F1372" s="246" t="s">
        <v>225</v>
      </c>
      <c r="G1372" s="244"/>
      <c r="H1372" s="247">
        <v>11</v>
      </c>
      <c r="I1372" s="248"/>
      <c r="J1372" s="244"/>
      <c r="K1372" s="244"/>
      <c r="L1372" s="249"/>
      <c r="M1372" s="250"/>
      <c r="N1372" s="251"/>
      <c r="O1372" s="251"/>
      <c r="P1372" s="251"/>
      <c r="Q1372" s="251"/>
      <c r="R1372" s="251"/>
      <c r="S1372" s="251"/>
      <c r="T1372" s="252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3" t="s">
        <v>181</v>
      </c>
      <c r="AU1372" s="253" t="s">
        <v>84</v>
      </c>
      <c r="AV1372" s="14" t="s">
        <v>84</v>
      </c>
      <c r="AW1372" s="14" t="s">
        <v>35</v>
      </c>
      <c r="AX1372" s="14" t="s">
        <v>82</v>
      </c>
      <c r="AY1372" s="253" t="s">
        <v>171</v>
      </c>
    </row>
    <row r="1373" s="2" customFormat="1" ht="16.5" customHeight="1">
      <c r="A1373" s="40"/>
      <c r="B1373" s="41"/>
      <c r="C1373" s="215" t="s">
        <v>1919</v>
      </c>
      <c r="D1373" s="215" t="s">
        <v>174</v>
      </c>
      <c r="E1373" s="216" t="s">
        <v>1920</v>
      </c>
      <c r="F1373" s="217" t="s">
        <v>1921</v>
      </c>
      <c r="G1373" s="218" t="s">
        <v>206</v>
      </c>
      <c r="H1373" s="219">
        <v>3</v>
      </c>
      <c r="I1373" s="220"/>
      <c r="J1373" s="221">
        <f>ROUND(I1373*H1373,2)</f>
        <v>0</v>
      </c>
      <c r="K1373" s="217" t="s">
        <v>19</v>
      </c>
      <c r="L1373" s="46"/>
      <c r="M1373" s="222" t="s">
        <v>19</v>
      </c>
      <c r="N1373" s="223" t="s">
        <v>45</v>
      </c>
      <c r="O1373" s="86"/>
      <c r="P1373" s="224">
        <f>O1373*H1373</f>
        <v>0</v>
      </c>
      <c r="Q1373" s="224">
        <v>0</v>
      </c>
      <c r="R1373" s="224">
        <f>Q1373*H1373</f>
        <v>0</v>
      </c>
      <c r="S1373" s="224">
        <v>0</v>
      </c>
      <c r="T1373" s="225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26" t="s">
        <v>289</v>
      </c>
      <c r="AT1373" s="226" t="s">
        <v>174</v>
      </c>
      <c r="AU1373" s="226" t="s">
        <v>84</v>
      </c>
      <c r="AY1373" s="19" t="s">
        <v>171</v>
      </c>
      <c r="BE1373" s="227">
        <f>IF(N1373="základní",J1373,0)</f>
        <v>0</v>
      </c>
      <c r="BF1373" s="227">
        <f>IF(N1373="snížená",J1373,0)</f>
        <v>0</v>
      </c>
      <c r="BG1373" s="227">
        <f>IF(N1373="zákl. přenesená",J1373,0)</f>
        <v>0</v>
      </c>
      <c r="BH1373" s="227">
        <f>IF(N1373="sníž. přenesená",J1373,0)</f>
        <v>0</v>
      </c>
      <c r="BI1373" s="227">
        <f>IF(N1373="nulová",J1373,0)</f>
        <v>0</v>
      </c>
      <c r="BJ1373" s="19" t="s">
        <v>82</v>
      </c>
      <c r="BK1373" s="227">
        <f>ROUND(I1373*H1373,2)</f>
        <v>0</v>
      </c>
      <c r="BL1373" s="19" t="s">
        <v>289</v>
      </c>
      <c r="BM1373" s="226" t="s">
        <v>1922</v>
      </c>
    </row>
    <row r="1374" s="2" customFormat="1">
      <c r="A1374" s="40"/>
      <c r="B1374" s="41"/>
      <c r="C1374" s="42"/>
      <c r="D1374" s="228" t="s">
        <v>180</v>
      </c>
      <c r="E1374" s="42"/>
      <c r="F1374" s="229" t="s">
        <v>1923</v>
      </c>
      <c r="G1374" s="42"/>
      <c r="H1374" s="42"/>
      <c r="I1374" s="230"/>
      <c r="J1374" s="42"/>
      <c r="K1374" s="42"/>
      <c r="L1374" s="46"/>
      <c r="M1374" s="231"/>
      <c r="N1374" s="232"/>
      <c r="O1374" s="86"/>
      <c r="P1374" s="86"/>
      <c r="Q1374" s="86"/>
      <c r="R1374" s="86"/>
      <c r="S1374" s="86"/>
      <c r="T1374" s="87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T1374" s="19" t="s">
        <v>180</v>
      </c>
      <c r="AU1374" s="19" t="s">
        <v>84</v>
      </c>
    </row>
    <row r="1375" s="13" customFormat="1">
      <c r="A1375" s="13"/>
      <c r="B1375" s="233"/>
      <c r="C1375" s="234"/>
      <c r="D1375" s="228" t="s">
        <v>181</v>
      </c>
      <c r="E1375" s="235" t="s">
        <v>19</v>
      </c>
      <c r="F1375" s="236" t="s">
        <v>1924</v>
      </c>
      <c r="G1375" s="234"/>
      <c r="H1375" s="235" t="s">
        <v>19</v>
      </c>
      <c r="I1375" s="237"/>
      <c r="J1375" s="234"/>
      <c r="K1375" s="234"/>
      <c r="L1375" s="238"/>
      <c r="M1375" s="239"/>
      <c r="N1375" s="240"/>
      <c r="O1375" s="240"/>
      <c r="P1375" s="240"/>
      <c r="Q1375" s="240"/>
      <c r="R1375" s="240"/>
      <c r="S1375" s="240"/>
      <c r="T1375" s="241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2" t="s">
        <v>181</v>
      </c>
      <c r="AU1375" s="242" t="s">
        <v>84</v>
      </c>
      <c r="AV1375" s="13" t="s">
        <v>82</v>
      </c>
      <c r="AW1375" s="13" t="s">
        <v>35</v>
      </c>
      <c r="AX1375" s="13" t="s">
        <v>74</v>
      </c>
      <c r="AY1375" s="242" t="s">
        <v>171</v>
      </c>
    </row>
    <row r="1376" s="14" customFormat="1">
      <c r="A1376" s="14"/>
      <c r="B1376" s="243"/>
      <c r="C1376" s="244"/>
      <c r="D1376" s="228" t="s">
        <v>181</v>
      </c>
      <c r="E1376" s="245" t="s">
        <v>19</v>
      </c>
      <c r="F1376" s="246" t="s">
        <v>105</v>
      </c>
      <c r="G1376" s="244"/>
      <c r="H1376" s="247">
        <v>3</v>
      </c>
      <c r="I1376" s="248"/>
      <c r="J1376" s="244"/>
      <c r="K1376" s="244"/>
      <c r="L1376" s="249"/>
      <c r="M1376" s="250"/>
      <c r="N1376" s="251"/>
      <c r="O1376" s="251"/>
      <c r="P1376" s="251"/>
      <c r="Q1376" s="251"/>
      <c r="R1376" s="251"/>
      <c r="S1376" s="251"/>
      <c r="T1376" s="252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3" t="s">
        <v>181</v>
      </c>
      <c r="AU1376" s="253" t="s">
        <v>84</v>
      </c>
      <c r="AV1376" s="14" t="s">
        <v>84</v>
      </c>
      <c r="AW1376" s="14" t="s">
        <v>35</v>
      </c>
      <c r="AX1376" s="14" t="s">
        <v>82</v>
      </c>
      <c r="AY1376" s="253" t="s">
        <v>171</v>
      </c>
    </row>
    <row r="1377" s="2" customFormat="1" ht="16.5" customHeight="1">
      <c r="A1377" s="40"/>
      <c r="B1377" s="41"/>
      <c r="C1377" s="215" t="s">
        <v>1925</v>
      </c>
      <c r="D1377" s="215" t="s">
        <v>174</v>
      </c>
      <c r="E1377" s="216" t="s">
        <v>1926</v>
      </c>
      <c r="F1377" s="217" t="s">
        <v>1927</v>
      </c>
      <c r="G1377" s="218" t="s">
        <v>206</v>
      </c>
      <c r="H1377" s="219">
        <v>1</v>
      </c>
      <c r="I1377" s="220"/>
      <c r="J1377" s="221">
        <f>ROUND(I1377*H1377,2)</f>
        <v>0</v>
      </c>
      <c r="K1377" s="217" t="s">
        <v>19</v>
      </c>
      <c r="L1377" s="46"/>
      <c r="M1377" s="222" t="s">
        <v>19</v>
      </c>
      <c r="N1377" s="223" t="s">
        <v>45</v>
      </c>
      <c r="O1377" s="86"/>
      <c r="P1377" s="224">
        <f>O1377*H1377</f>
        <v>0</v>
      </c>
      <c r="Q1377" s="224">
        <v>0</v>
      </c>
      <c r="R1377" s="224">
        <f>Q1377*H1377</f>
        <v>0</v>
      </c>
      <c r="S1377" s="224">
        <v>0</v>
      </c>
      <c r="T1377" s="225">
        <f>S1377*H1377</f>
        <v>0</v>
      </c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R1377" s="226" t="s">
        <v>289</v>
      </c>
      <c r="AT1377" s="226" t="s">
        <v>174</v>
      </c>
      <c r="AU1377" s="226" t="s">
        <v>84</v>
      </c>
      <c r="AY1377" s="19" t="s">
        <v>171</v>
      </c>
      <c r="BE1377" s="227">
        <f>IF(N1377="základní",J1377,0)</f>
        <v>0</v>
      </c>
      <c r="BF1377" s="227">
        <f>IF(N1377="snížená",J1377,0)</f>
        <v>0</v>
      </c>
      <c r="BG1377" s="227">
        <f>IF(N1377="zákl. přenesená",J1377,0)</f>
        <v>0</v>
      </c>
      <c r="BH1377" s="227">
        <f>IF(N1377="sníž. přenesená",J1377,0)</f>
        <v>0</v>
      </c>
      <c r="BI1377" s="227">
        <f>IF(N1377="nulová",J1377,0)</f>
        <v>0</v>
      </c>
      <c r="BJ1377" s="19" t="s">
        <v>82</v>
      </c>
      <c r="BK1377" s="227">
        <f>ROUND(I1377*H1377,2)</f>
        <v>0</v>
      </c>
      <c r="BL1377" s="19" t="s">
        <v>289</v>
      </c>
      <c r="BM1377" s="226" t="s">
        <v>1928</v>
      </c>
    </row>
    <row r="1378" s="2" customFormat="1">
      <c r="A1378" s="40"/>
      <c r="B1378" s="41"/>
      <c r="C1378" s="42"/>
      <c r="D1378" s="228" t="s">
        <v>180</v>
      </c>
      <c r="E1378" s="42"/>
      <c r="F1378" s="229" t="s">
        <v>1929</v>
      </c>
      <c r="G1378" s="42"/>
      <c r="H1378" s="42"/>
      <c r="I1378" s="230"/>
      <c r="J1378" s="42"/>
      <c r="K1378" s="42"/>
      <c r="L1378" s="46"/>
      <c r="M1378" s="231"/>
      <c r="N1378" s="232"/>
      <c r="O1378" s="86"/>
      <c r="P1378" s="86"/>
      <c r="Q1378" s="86"/>
      <c r="R1378" s="86"/>
      <c r="S1378" s="86"/>
      <c r="T1378" s="87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T1378" s="19" t="s">
        <v>180</v>
      </c>
      <c r="AU1378" s="19" t="s">
        <v>84</v>
      </c>
    </row>
    <row r="1379" s="13" customFormat="1">
      <c r="A1379" s="13"/>
      <c r="B1379" s="233"/>
      <c r="C1379" s="234"/>
      <c r="D1379" s="228" t="s">
        <v>181</v>
      </c>
      <c r="E1379" s="235" t="s">
        <v>19</v>
      </c>
      <c r="F1379" s="236" t="s">
        <v>1930</v>
      </c>
      <c r="G1379" s="234"/>
      <c r="H1379" s="235" t="s">
        <v>19</v>
      </c>
      <c r="I1379" s="237"/>
      <c r="J1379" s="234"/>
      <c r="K1379" s="234"/>
      <c r="L1379" s="238"/>
      <c r="M1379" s="239"/>
      <c r="N1379" s="240"/>
      <c r="O1379" s="240"/>
      <c r="P1379" s="240"/>
      <c r="Q1379" s="240"/>
      <c r="R1379" s="240"/>
      <c r="S1379" s="240"/>
      <c r="T1379" s="241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2" t="s">
        <v>181</v>
      </c>
      <c r="AU1379" s="242" t="s">
        <v>84</v>
      </c>
      <c r="AV1379" s="13" t="s">
        <v>82</v>
      </c>
      <c r="AW1379" s="13" t="s">
        <v>35</v>
      </c>
      <c r="AX1379" s="13" t="s">
        <v>74</v>
      </c>
      <c r="AY1379" s="242" t="s">
        <v>171</v>
      </c>
    </row>
    <row r="1380" s="14" customFormat="1">
      <c r="A1380" s="14"/>
      <c r="B1380" s="243"/>
      <c r="C1380" s="244"/>
      <c r="D1380" s="228" t="s">
        <v>181</v>
      </c>
      <c r="E1380" s="245" t="s">
        <v>19</v>
      </c>
      <c r="F1380" s="246" t="s">
        <v>82</v>
      </c>
      <c r="G1380" s="244"/>
      <c r="H1380" s="247">
        <v>1</v>
      </c>
      <c r="I1380" s="248"/>
      <c r="J1380" s="244"/>
      <c r="K1380" s="244"/>
      <c r="L1380" s="249"/>
      <c r="M1380" s="250"/>
      <c r="N1380" s="251"/>
      <c r="O1380" s="251"/>
      <c r="P1380" s="251"/>
      <c r="Q1380" s="251"/>
      <c r="R1380" s="251"/>
      <c r="S1380" s="251"/>
      <c r="T1380" s="252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3" t="s">
        <v>181</v>
      </c>
      <c r="AU1380" s="253" t="s">
        <v>84</v>
      </c>
      <c r="AV1380" s="14" t="s">
        <v>84</v>
      </c>
      <c r="AW1380" s="14" t="s">
        <v>35</v>
      </c>
      <c r="AX1380" s="14" t="s">
        <v>82</v>
      </c>
      <c r="AY1380" s="253" t="s">
        <v>171</v>
      </c>
    </row>
    <row r="1381" s="2" customFormat="1" ht="16.5" customHeight="1">
      <c r="A1381" s="40"/>
      <c r="B1381" s="41"/>
      <c r="C1381" s="215" t="s">
        <v>1931</v>
      </c>
      <c r="D1381" s="215" t="s">
        <v>174</v>
      </c>
      <c r="E1381" s="216" t="s">
        <v>1932</v>
      </c>
      <c r="F1381" s="217" t="s">
        <v>1933</v>
      </c>
      <c r="G1381" s="218" t="s">
        <v>206</v>
      </c>
      <c r="H1381" s="219">
        <v>1</v>
      </c>
      <c r="I1381" s="220"/>
      <c r="J1381" s="221">
        <f>ROUND(I1381*H1381,2)</f>
        <v>0</v>
      </c>
      <c r="K1381" s="217" t="s">
        <v>19</v>
      </c>
      <c r="L1381" s="46"/>
      <c r="M1381" s="222" t="s">
        <v>19</v>
      </c>
      <c r="N1381" s="223" t="s">
        <v>45</v>
      </c>
      <c r="O1381" s="86"/>
      <c r="P1381" s="224">
        <f>O1381*H1381</f>
        <v>0</v>
      </c>
      <c r="Q1381" s="224">
        <v>0</v>
      </c>
      <c r="R1381" s="224">
        <f>Q1381*H1381</f>
        <v>0</v>
      </c>
      <c r="S1381" s="224">
        <v>0</v>
      </c>
      <c r="T1381" s="225">
        <f>S1381*H1381</f>
        <v>0</v>
      </c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R1381" s="226" t="s">
        <v>289</v>
      </c>
      <c r="AT1381" s="226" t="s">
        <v>174</v>
      </c>
      <c r="AU1381" s="226" t="s">
        <v>84</v>
      </c>
      <c r="AY1381" s="19" t="s">
        <v>171</v>
      </c>
      <c r="BE1381" s="227">
        <f>IF(N1381="základní",J1381,0)</f>
        <v>0</v>
      </c>
      <c r="BF1381" s="227">
        <f>IF(N1381="snížená",J1381,0)</f>
        <v>0</v>
      </c>
      <c r="BG1381" s="227">
        <f>IF(N1381="zákl. přenesená",J1381,0)</f>
        <v>0</v>
      </c>
      <c r="BH1381" s="227">
        <f>IF(N1381="sníž. přenesená",J1381,0)</f>
        <v>0</v>
      </c>
      <c r="BI1381" s="227">
        <f>IF(N1381="nulová",J1381,0)</f>
        <v>0</v>
      </c>
      <c r="BJ1381" s="19" t="s">
        <v>82</v>
      </c>
      <c r="BK1381" s="227">
        <f>ROUND(I1381*H1381,2)</f>
        <v>0</v>
      </c>
      <c r="BL1381" s="19" t="s">
        <v>289</v>
      </c>
      <c r="BM1381" s="226" t="s">
        <v>1934</v>
      </c>
    </row>
    <row r="1382" s="2" customFormat="1">
      <c r="A1382" s="40"/>
      <c r="B1382" s="41"/>
      <c r="C1382" s="42"/>
      <c r="D1382" s="228" t="s">
        <v>180</v>
      </c>
      <c r="E1382" s="42"/>
      <c r="F1382" s="229" t="s">
        <v>1935</v>
      </c>
      <c r="G1382" s="42"/>
      <c r="H1382" s="42"/>
      <c r="I1382" s="230"/>
      <c r="J1382" s="42"/>
      <c r="K1382" s="42"/>
      <c r="L1382" s="46"/>
      <c r="M1382" s="231"/>
      <c r="N1382" s="232"/>
      <c r="O1382" s="86"/>
      <c r="P1382" s="86"/>
      <c r="Q1382" s="86"/>
      <c r="R1382" s="86"/>
      <c r="S1382" s="86"/>
      <c r="T1382" s="87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T1382" s="19" t="s">
        <v>180</v>
      </c>
      <c r="AU1382" s="19" t="s">
        <v>84</v>
      </c>
    </row>
    <row r="1383" s="13" customFormat="1">
      <c r="A1383" s="13"/>
      <c r="B1383" s="233"/>
      <c r="C1383" s="234"/>
      <c r="D1383" s="228" t="s">
        <v>181</v>
      </c>
      <c r="E1383" s="235" t="s">
        <v>19</v>
      </c>
      <c r="F1383" s="236" t="s">
        <v>1936</v>
      </c>
      <c r="G1383" s="234"/>
      <c r="H1383" s="235" t="s">
        <v>19</v>
      </c>
      <c r="I1383" s="237"/>
      <c r="J1383" s="234"/>
      <c r="K1383" s="234"/>
      <c r="L1383" s="238"/>
      <c r="M1383" s="239"/>
      <c r="N1383" s="240"/>
      <c r="O1383" s="240"/>
      <c r="P1383" s="240"/>
      <c r="Q1383" s="240"/>
      <c r="R1383" s="240"/>
      <c r="S1383" s="240"/>
      <c r="T1383" s="241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2" t="s">
        <v>181</v>
      </c>
      <c r="AU1383" s="242" t="s">
        <v>84</v>
      </c>
      <c r="AV1383" s="13" t="s">
        <v>82</v>
      </c>
      <c r="AW1383" s="13" t="s">
        <v>35</v>
      </c>
      <c r="AX1383" s="13" t="s">
        <v>74</v>
      </c>
      <c r="AY1383" s="242" t="s">
        <v>171</v>
      </c>
    </row>
    <row r="1384" s="14" customFormat="1">
      <c r="A1384" s="14"/>
      <c r="B1384" s="243"/>
      <c r="C1384" s="244"/>
      <c r="D1384" s="228" t="s">
        <v>181</v>
      </c>
      <c r="E1384" s="245" t="s">
        <v>19</v>
      </c>
      <c r="F1384" s="246" t="s">
        <v>82</v>
      </c>
      <c r="G1384" s="244"/>
      <c r="H1384" s="247">
        <v>1</v>
      </c>
      <c r="I1384" s="248"/>
      <c r="J1384" s="244"/>
      <c r="K1384" s="244"/>
      <c r="L1384" s="249"/>
      <c r="M1384" s="250"/>
      <c r="N1384" s="251"/>
      <c r="O1384" s="251"/>
      <c r="P1384" s="251"/>
      <c r="Q1384" s="251"/>
      <c r="R1384" s="251"/>
      <c r="S1384" s="251"/>
      <c r="T1384" s="252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3" t="s">
        <v>181</v>
      </c>
      <c r="AU1384" s="253" t="s">
        <v>84</v>
      </c>
      <c r="AV1384" s="14" t="s">
        <v>84</v>
      </c>
      <c r="AW1384" s="14" t="s">
        <v>35</v>
      </c>
      <c r="AX1384" s="14" t="s">
        <v>82</v>
      </c>
      <c r="AY1384" s="253" t="s">
        <v>171</v>
      </c>
    </row>
    <row r="1385" s="2" customFormat="1" ht="16.5" customHeight="1">
      <c r="A1385" s="40"/>
      <c r="B1385" s="41"/>
      <c r="C1385" s="215" t="s">
        <v>1937</v>
      </c>
      <c r="D1385" s="215" t="s">
        <v>174</v>
      </c>
      <c r="E1385" s="216" t="s">
        <v>1938</v>
      </c>
      <c r="F1385" s="217" t="s">
        <v>1939</v>
      </c>
      <c r="G1385" s="218" t="s">
        <v>206</v>
      </c>
      <c r="H1385" s="219">
        <v>7</v>
      </c>
      <c r="I1385" s="220"/>
      <c r="J1385" s="221">
        <f>ROUND(I1385*H1385,2)</f>
        <v>0</v>
      </c>
      <c r="K1385" s="217" t="s">
        <v>19</v>
      </c>
      <c r="L1385" s="46"/>
      <c r="M1385" s="222" t="s">
        <v>19</v>
      </c>
      <c r="N1385" s="223" t="s">
        <v>45</v>
      </c>
      <c r="O1385" s="86"/>
      <c r="P1385" s="224">
        <f>O1385*H1385</f>
        <v>0</v>
      </c>
      <c r="Q1385" s="224">
        <v>0</v>
      </c>
      <c r="R1385" s="224">
        <f>Q1385*H1385</f>
        <v>0</v>
      </c>
      <c r="S1385" s="224">
        <v>0</v>
      </c>
      <c r="T1385" s="225">
        <f>S1385*H1385</f>
        <v>0</v>
      </c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R1385" s="226" t="s">
        <v>289</v>
      </c>
      <c r="AT1385" s="226" t="s">
        <v>174</v>
      </c>
      <c r="AU1385" s="226" t="s">
        <v>84</v>
      </c>
      <c r="AY1385" s="19" t="s">
        <v>171</v>
      </c>
      <c r="BE1385" s="227">
        <f>IF(N1385="základní",J1385,0)</f>
        <v>0</v>
      </c>
      <c r="BF1385" s="227">
        <f>IF(N1385="snížená",J1385,0)</f>
        <v>0</v>
      </c>
      <c r="BG1385" s="227">
        <f>IF(N1385="zákl. přenesená",J1385,0)</f>
        <v>0</v>
      </c>
      <c r="BH1385" s="227">
        <f>IF(N1385="sníž. přenesená",J1385,0)</f>
        <v>0</v>
      </c>
      <c r="BI1385" s="227">
        <f>IF(N1385="nulová",J1385,0)</f>
        <v>0</v>
      </c>
      <c r="BJ1385" s="19" t="s">
        <v>82</v>
      </c>
      <c r="BK1385" s="227">
        <f>ROUND(I1385*H1385,2)</f>
        <v>0</v>
      </c>
      <c r="BL1385" s="19" t="s">
        <v>289</v>
      </c>
      <c r="BM1385" s="226" t="s">
        <v>1940</v>
      </c>
    </row>
    <row r="1386" s="2" customFormat="1">
      <c r="A1386" s="40"/>
      <c r="B1386" s="41"/>
      <c r="C1386" s="42"/>
      <c r="D1386" s="228" t="s">
        <v>180</v>
      </c>
      <c r="E1386" s="42"/>
      <c r="F1386" s="229" t="s">
        <v>1941</v>
      </c>
      <c r="G1386" s="42"/>
      <c r="H1386" s="42"/>
      <c r="I1386" s="230"/>
      <c r="J1386" s="42"/>
      <c r="K1386" s="42"/>
      <c r="L1386" s="46"/>
      <c r="M1386" s="231"/>
      <c r="N1386" s="232"/>
      <c r="O1386" s="86"/>
      <c r="P1386" s="86"/>
      <c r="Q1386" s="86"/>
      <c r="R1386" s="86"/>
      <c r="S1386" s="86"/>
      <c r="T1386" s="87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T1386" s="19" t="s">
        <v>180</v>
      </c>
      <c r="AU1386" s="19" t="s">
        <v>84</v>
      </c>
    </row>
    <row r="1387" s="13" customFormat="1">
      <c r="A1387" s="13"/>
      <c r="B1387" s="233"/>
      <c r="C1387" s="234"/>
      <c r="D1387" s="228" t="s">
        <v>181</v>
      </c>
      <c r="E1387" s="235" t="s">
        <v>19</v>
      </c>
      <c r="F1387" s="236" t="s">
        <v>1942</v>
      </c>
      <c r="G1387" s="234"/>
      <c r="H1387" s="235" t="s">
        <v>19</v>
      </c>
      <c r="I1387" s="237"/>
      <c r="J1387" s="234"/>
      <c r="K1387" s="234"/>
      <c r="L1387" s="238"/>
      <c r="M1387" s="239"/>
      <c r="N1387" s="240"/>
      <c r="O1387" s="240"/>
      <c r="P1387" s="240"/>
      <c r="Q1387" s="240"/>
      <c r="R1387" s="240"/>
      <c r="S1387" s="240"/>
      <c r="T1387" s="241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2" t="s">
        <v>181</v>
      </c>
      <c r="AU1387" s="242" t="s">
        <v>84</v>
      </c>
      <c r="AV1387" s="13" t="s">
        <v>82</v>
      </c>
      <c r="AW1387" s="13" t="s">
        <v>35</v>
      </c>
      <c r="AX1387" s="13" t="s">
        <v>74</v>
      </c>
      <c r="AY1387" s="242" t="s">
        <v>171</v>
      </c>
    </row>
    <row r="1388" s="14" customFormat="1">
      <c r="A1388" s="14"/>
      <c r="B1388" s="243"/>
      <c r="C1388" s="244"/>
      <c r="D1388" s="228" t="s">
        <v>181</v>
      </c>
      <c r="E1388" s="245" t="s">
        <v>19</v>
      </c>
      <c r="F1388" s="246" t="s">
        <v>203</v>
      </c>
      <c r="G1388" s="244"/>
      <c r="H1388" s="247">
        <v>7</v>
      </c>
      <c r="I1388" s="248"/>
      <c r="J1388" s="244"/>
      <c r="K1388" s="244"/>
      <c r="L1388" s="249"/>
      <c r="M1388" s="250"/>
      <c r="N1388" s="251"/>
      <c r="O1388" s="251"/>
      <c r="P1388" s="251"/>
      <c r="Q1388" s="251"/>
      <c r="R1388" s="251"/>
      <c r="S1388" s="251"/>
      <c r="T1388" s="252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3" t="s">
        <v>181</v>
      </c>
      <c r="AU1388" s="253" t="s">
        <v>84</v>
      </c>
      <c r="AV1388" s="14" t="s">
        <v>84</v>
      </c>
      <c r="AW1388" s="14" t="s">
        <v>35</v>
      </c>
      <c r="AX1388" s="14" t="s">
        <v>82</v>
      </c>
      <c r="AY1388" s="253" t="s">
        <v>171</v>
      </c>
    </row>
    <row r="1389" s="2" customFormat="1" ht="16.5" customHeight="1">
      <c r="A1389" s="40"/>
      <c r="B1389" s="41"/>
      <c r="C1389" s="215" t="s">
        <v>1432</v>
      </c>
      <c r="D1389" s="215" t="s">
        <v>174</v>
      </c>
      <c r="E1389" s="216" t="s">
        <v>1943</v>
      </c>
      <c r="F1389" s="217" t="s">
        <v>1944</v>
      </c>
      <c r="G1389" s="218" t="s">
        <v>206</v>
      </c>
      <c r="H1389" s="219">
        <v>14</v>
      </c>
      <c r="I1389" s="220"/>
      <c r="J1389" s="221">
        <f>ROUND(I1389*H1389,2)</f>
        <v>0</v>
      </c>
      <c r="K1389" s="217" t="s">
        <v>19</v>
      </c>
      <c r="L1389" s="46"/>
      <c r="M1389" s="222" t="s">
        <v>19</v>
      </c>
      <c r="N1389" s="223" t="s">
        <v>45</v>
      </c>
      <c r="O1389" s="86"/>
      <c r="P1389" s="224">
        <f>O1389*H1389</f>
        <v>0</v>
      </c>
      <c r="Q1389" s="224">
        <v>0</v>
      </c>
      <c r="R1389" s="224">
        <f>Q1389*H1389</f>
        <v>0</v>
      </c>
      <c r="S1389" s="224">
        <v>0</v>
      </c>
      <c r="T1389" s="225">
        <f>S1389*H1389</f>
        <v>0</v>
      </c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R1389" s="226" t="s">
        <v>289</v>
      </c>
      <c r="AT1389" s="226" t="s">
        <v>174</v>
      </c>
      <c r="AU1389" s="226" t="s">
        <v>84</v>
      </c>
      <c r="AY1389" s="19" t="s">
        <v>171</v>
      </c>
      <c r="BE1389" s="227">
        <f>IF(N1389="základní",J1389,0)</f>
        <v>0</v>
      </c>
      <c r="BF1389" s="227">
        <f>IF(N1389="snížená",J1389,0)</f>
        <v>0</v>
      </c>
      <c r="BG1389" s="227">
        <f>IF(N1389="zákl. přenesená",J1389,0)</f>
        <v>0</v>
      </c>
      <c r="BH1389" s="227">
        <f>IF(N1389="sníž. přenesená",J1389,0)</f>
        <v>0</v>
      </c>
      <c r="BI1389" s="227">
        <f>IF(N1389="nulová",J1389,0)</f>
        <v>0</v>
      </c>
      <c r="BJ1389" s="19" t="s">
        <v>82</v>
      </c>
      <c r="BK1389" s="227">
        <f>ROUND(I1389*H1389,2)</f>
        <v>0</v>
      </c>
      <c r="BL1389" s="19" t="s">
        <v>289</v>
      </c>
      <c r="BM1389" s="226" t="s">
        <v>1945</v>
      </c>
    </row>
    <row r="1390" s="2" customFormat="1">
      <c r="A1390" s="40"/>
      <c r="B1390" s="41"/>
      <c r="C1390" s="42"/>
      <c r="D1390" s="228" t="s">
        <v>180</v>
      </c>
      <c r="E1390" s="42"/>
      <c r="F1390" s="229" t="s">
        <v>1946</v>
      </c>
      <c r="G1390" s="42"/>
      <c r="H1390" s="42"/>
      <c r="I1390" s="230"/>
      <c r="J1390" s="42"/>
      <c r="K1390" s="42"/>
      <c r="L1390" s="46"/>
      <c r="M1390" s="231"/>
      <c r="N1390" s="232"/>
      <c r="O1390" s="86"/>
      <c r="P1390" s="86"/>
      <c r="Q1390" s="86"/>
      <c r="R1390" s="86"/>
      <c r="S1390" s="86"/>
      <c r="T1390" s="87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T1390" s="19" t="s">
        <v>180</v>
      </c>
      <c r="AU1390" s="19" t="s">
        <v>84</v>
      </c>
    </row>
    <row r="1391" s="13" customFormat="1">
      <c r="A1391" s="13"/>
      <c r="B1391" s="233"/>
      <c r="C1391" s="234"/>
      <c r="D1391" s="228" t="s">
        <v>181</v>
      </c>
      <c r="E1391" s="235" t="s">
        <v>19</v>
      </c>
      <c r="F1391" s="236" t="s">
        <v>1947</v>
      </c>
      <c r="G1391" s="234"/>
      <c r="H1391" s="235" t="s">
        <v>19</v>
      </c>
      <c r="I1391" s="237"/>
      <c r="J1391" s="234"/>
      <c r="K1391" s="234"/>
      <c r="L1391" s="238"/>
      <c r="M1391" s="239"/>
      <c r="N1391" s="240"/>
      <c r="O1391" s="240"/>
      <c r="P1391" s="240"/>
      <c r="Q1391" s="240"/>
      <c r="R1391" s="240"/>
      <c r="S1391" s="240"/>
      <c r="T1391" s="241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42" t="s">
        <v>181</v>
      </c>
      <c r="AU1391" s="242" t="s">
        <v>84</v>
      </c>
      <c r="AV1391" s="13" t="s">
        <v>82</v>
      </c>
      <c r="AW1391" s="13" t="s">
        <v>35</v>
      </c>
      <c r="AX1391" s="13" t="s">
        <v>74</v>
      </c>
      <c r="AY1391" s="242" t="s">
        <v>171</v>
      </c>
    </row>
    <row r="1392" s="14" customFormat="1">
      <c r="A1392" s="14"/>
      <c r="B1392" s="243"/>
      <c r="C1392" s="244"/>
      <c r="D1392" s="228" t="s">
        <v>181</v>
      </c>
      <c r="E1392" s="245" t="s">
        <v>19</v>
      </c>
      <c r="F1392" s="246" t="s">
        <v>268</v>
      </c>
      <c r="G1392" s="244"/>
      <c r="H1392" s="247">
        <v>14</v>
      </c>
      <c r="I1392" s="248"/>
      <c r="J1392" s="244"/>
      <c r="K1392" s="244"/>
      <c r="L1392" s="249"/>
      <c r="M1392" s="250"/>
      <c r="N1392" s="251"/>
      <c r="O1392" s="251"/>
      <c r="P1392" s="251"/>
      <c r="Q1392" s="251"/>
      <c r="R1392" s="251"/>
      <c r="S1392" s="251"/>
      <c r="T1392" s="252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53" t="s">
        <v>181</v>
      </c>
      <c r="AU1392" s="253" t="s">
        <v>84</v>
      </c>
      <c r="AV1392" s="14" t="s">
        <v>84</v>
      </c>
      <c r="AW1392" s="14" t="s">
        <v>35</v>
      </c>
      <c r="AX1392" s="14" t="s">
        <v>82</v>
      </c>
      <c r="AY1392" s="253" t="s">
        <v>171</v>
      </c>
    </row>
    <row r="1393" s="2" customFormat="1" ht="16.5" customHeight="1">
      <c r="A1393" s="40"/>
      <c r="B1393" s="41"/>
      <c r="C1393" s="215" t="s">
        <v>1948</v>
      </c>
      <c r="D1393" s="215" t="s">
        <v>174</v>
      </c>
      <c r="E1393" s="216" t="s">
        <v>1949</v>
      </c>
      <c r="F1393" s="217" t="s">
        <v>1950</v>
      </c>
      <c r="G1393" s="218" t="s">
        <v>206</v>
      </c>
      <c r="H1393" s="219">
        <v>9</v>
      </c>
      <c r="I1393" s="220"/>
      <c r="J1393" s="221">
        <f>ROUND(I1393*H1393,2)</f>
        <v>0</v>
      </c>
      <c r="K1393" s="217" t="s">
        <v>19</v>
      </c>
      <c r="L1393" s="46"/>
      <c r="M1393" s="222" t="s">
        <v>19</v>
      </c>
      <c r="N1393" s="223" t="s">
        <v>45</v>
      </c>
      <c r="O1393" s="86"/>
      <c r="P1393" s="224">
        <f>O1393*H1393</f>
        <v>0</v>
      </c>
      <c r="Q1393" s="224">
        <v>0</v>
      </c>
      <c r="R1393" s="224">
        <f>Q1393*H1393</f>
        <v>0</v>
      </c>
      <c r="S1393" s="224">
        <v>0</v>
      </c>
      <c r="T1393" s="225">
        <f>S1393*H1393</f>
        <v>0</v>
      </c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R1393" s="226" t="s">
        <v>289</v>
      </c>
      <c r="AT1393" s="226" t="s">
        <v>174</v>
      </c>
      <c r="AU1393" s="226" t="s">
        <v>84</v>
      </c>
      <c r="AY1393" s="19" t="s">
        <v>171</v>
      </c>
      <c r="BE1393" s="227">
        <f>IF(N1393="základní",J1393,0)</f>
        <v>0</v>
      </c>
      <c r="BF1393" s="227">
        <f>IF(N1393="snížená",J1393,0)</f>
        <v>0</v>
      </c>
      <c r="BG1393" s="227">
        <f>IF(N1393="zákl. přenesená",J1393,0)</f>
        <v>0</v>
      </c>
      <c r="BH1393" s="227">
        <f>IF(N1393="sníž. přenesená",J1393,0)</f>
        <v>0</v>
      </c>
      <c r="BI1393" s="227">
        <f>IF(N1393="nulová",J1393,0)</f>
        <v>0</v>
      </c>
      <c r="BJ1393" s="19" t="s">
        <v>82</v>
      </c>
      <c r="BK1393" s="227">
        <f>ROUND(I1393*H1393,2)</f>
        <v>0</v>
      </c>
      <c r="BL1393" s="19" t="s">
        <v>289</v>
      </c>
      <c r="BM1393" s="226" t="s">
        <v>1951</v>
      </c>
    </row>
    <row r="1394" s="2" customFormat="1">
      <c r="A1394" s="40"/>
      <c r="B1394" s="41"/>
      <c r="C1394" s="42"/>
      <c r="D1394" s="228" t="s">
        <v>180</v>
      </c>
      <c r="E1394" s="42"/>
      <c r="F1394" s="229" t="s">
        <v>1952</v>
      </c>
      <c r="G1394" s="42"/>
      <c r="H1394" s="42"/>
      <c r="I1394" s="230"/>
      <c r="J1394" s="42"/>
      <c r="K1394" s="42"/>
      <c r="L1394" s="46"/>
      <c r="M1394" s="231"/>
      <c r="N1394" s="232"/>
      <c r="O1394" s="86"/>
      <c r="P1394" s="86"/>
      <c r="Q1394" s="86"/>
      <c r="R1394" s="86"/>
      <c r="S1394" s="86"/>
      <c r="T1394" s="87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T1394" s="19" t="s">
        <v>180</v>
      </c>
      <c r="AU1394" s="19" t="s">
        <v>84</v>
      </c>
    </row>
    <row r="1395" s="13" customFormat="1">
      <c r="A1395" s="13"/>
      <c r="B1395" s="233"/>
      <c r="C1395" s="234"/>
      <c r="D1395" s="228" t="s">
        <v>181</v>
      </c>
      <c r="E1395" s="235" t="s">
        <v>19</v>
      </c>
      <c r="F1395" s="236" t="s">
        <v>1953</v>
      </c>
      <c r="G1395" s="234"/>
      <c r="H1395" s="235" t="s">
        <v>19</v>
      </c>
      <c r="I1395" s="237"/>
      <c r="J1395" s="234"/>
      <c r="K1395" s="234"/>
      <c r="L1395" s="238"/>
      <c r="M1395" s="239"/>
      <c r="N1395" s="240"/>
      <c r="O1395" s="240"/>
      <c r="P1395" s="240"/>
      <c r="Q1395" s="240"/>
      <c r="R1395" s="240"/>
      <c r="S1395" s="240"/>
      <c r="T1395" s="241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2" t="s">
        <v>181</v>
      </c>
      <c r="AU1395" s="242" t="s">
        <v>84</v>
      </c>
      <c r="AV1395" s="13" t="s">
        <v>82</v>
      </c>
      <c r="AW1395" s="13" t="s">
        <v>35</v>
      </c>
      <c r="AX1395" s="13" t="s">
        <v>74</v>
      </c>
      <c r="AY1395" s="242" t="s">
        <v>171</v>
      </c>
    </row>
    <row r="1396" s="14" customFormat="1">
      <c r="A1396" s="14"/>
      <c r="B1396" s="243"/>
      <c r="C1396" s="244"/>
      <c r="D1396" s="228" t="s">
        <v>181</v>
      </c>
      <c r="E1396" s="245" t="s">
        <v>19</v>
      </c>
      <c r="F1396" s="246" t="s">
        <v>172</v>
      </c>
      <c r="G1396" s="244"/>
      <c r="H1396" s="247">
        <v>9</v>
      </c>
      <c r="I1396" s="248"/>
      <c r="J1396" s="244"/>
      <c r="K1396" s="244"/>
      <c r="L1396" s="249"/>
      <c r="M1396" s="250"/>
      <c r="N1396" s="251"/>
      <c r="O1396" s="251"/>
      <c r="P1396" s="251"/>
      <c r="Q1396" s="251"/>
      <c r="R1396" s="251"/>
      <c r="S1396" s="251"/>
      <c r="T1396" s="252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3" t="s">
        <v>181</v>
      </c>
      <c r="AU1396" s="253" t="s">
        <v>84</v>
      </c>
      <c r="AV1396" s="14" t="s">
        <v>84</v>
      </c>
      <c r="AW1396" s="14" t="s">
        <v>35</v>
      </c>
      <c r="AX1396" s="14" t="s">
        <v>82</v>
      </c>
      <c r="AY1396" s="253" t="s">
        <v>171</v>
      </c>
    </row>
    <row r="1397" s="2" customFormat="1" ht="16.5" customHeight="1">
      <c r="A1397" s="40"/>
      <c r="B1397" s="41"/>
      <c r="C1397" s="215" t="s">
        <v>1437</v>
      </c>
      <c r="D1397" s="215" t="s">
        <v>174</v>
      </c>
      <c r="E1397" s="216" t="s">
        <v>1954</v>
      </c>
      <c r="F1397" s="217" t="s">
        <v>1955</v>
      </c>
      <c r="G1397" s="218" t="s">
        <v>206</v>
      </c>
      <c r="H1397" s="219">
        <v>14</v>
      </c>
      <c r="I1397" s="220"/>
      <c r="J1397" s="221">
        <f>ROUND(I1397*H1397,2)</f>
        <v>0</v>
      </c>
      <c r="K1397" s="217" t="s">
        <v>19</v>
      </c>
      <c r="L1397" s="46"/>
      <c r="M1397" s="222" t="s">
        <v>19</v>
      </c>
      <c r="N1397" s="223" t="s">
        <v>45</v>
      </c>
      <c r="O1397" s="86"/>
      <c r="P1397" s="224">
        <f>O1397*H1397</f>
        <v>0</v>
      </c>
      <c r="Q1397" s="224">
        <v>0</v>
      </c>
      <c r="R1397" s="224">
        <f>Q1397*H1397</f>
        <v>0</v>
      </c>
      <c r="S1397" s="224">
        <v>0</v>
      </c>
      <c r="T1397" s="225">
        <f>S1397*H1397</f>
        <v>0</v>
      </c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R1397" s="226" t="s">
        <v>289</v>
      </c>
      <c r="AT1397" s="226" t="s">
        <v>174</v>
      </c>
      <c r="AU1397" s="226" t="s">
        <v>84</v>
      </c>
      <c r="AY1397" s="19" t="s">
        <v>171</v>
      </c>
      <c r="BE1397" s="227">
        <f>IF(N1397="základní",J1397,0)</f>
        <v>0</v>
      </c>
      <c r="BF1397" s="227">
        <f>IF(N1397="snížená",J1397,0)</f>
        <v>0</v>
      </c>
      <c r="BG1397" s="227">
        <f>IF(N1397="zákl. přenesená",J1397,0)</f>
        <v>0</v>
      </c>
      <c r="BH1397" s="227">
        <f>IF(N1397="sníž. přenesená",J1397,0)</f>
        <v>0</v>
      </c>
      <c r="BI1397" s="227">
        <f>IF(N1397="nulová",J1397,0)</f>
        <v>0</v>
      </c>
      <c r="BJ1397" s="19" t="s">
        <v>82</v>
      </c>
      <c r="BK1397" s="227">
        <f>ROUND(I1397*H1397,2)</f>
        <v>0</v>
      </c>
      <c r="BL1397" s="19" t="s">
        <v>289</v>
      </c>
      <c r="BM1397" s="226" t="s">
        <v>1956</v>
      </c>
    </row>
    <row r="1398" s="2" customFormat="1">
      <c r="A1398" s="40"/>
      <c r="B1398" s="41"/>
      <c r="C1398" s="42"/>
      <c r="D1398" s="228" t="s">
        <v>180</v>
      </c>
      <c r="E1398" s="42"/>
      <c r="F1398" s="229" t="s">
        <v>1955</v>
      </c>
      <c r="G1398" s="42"/>
      <c r="H1398" s="42"/>
      <c r="I1398" s="230"/>
      <c r="J1398" s="42"/>
      <c r="K1398" s="42"/>
      <c r="L1398" s="46"/>
      <c r="M1398" s="231"/>
      <c r="N1398" s="232"/>
      <c r="O1398" s="86"/>
      <c r="P1398" s="86"/>
      <c r="Q1398" s="86"/>
      <c r="R1398" s="86"/>
      <c r="S1398" s="86"/>
      <c r="T1398" s="87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T1398" s="19" t="s">
        <v>180</v>
      </c>
      <c r="AU1398" s="19" t="s">
        <v>84</v>
      </c>
    </row>
    <row r="1399" s="13" customFormat="1">
      <c r="A1399" s="13"/>
      <c r="B1399" s="233"/>
      <c r="C1399" s="234"/>
      <c r="D1399" s="228" t="s">
        <v>181</v>
      </c>
      <c r="E1399" s="235" t="s">
        <v>19</v>
      </c>
      <c r="F1399" s="236" t="s">
        <v>1957</v>
      </c>
      <c r="G1399" s="234"/>
      <c r="H1399" s="235" t="s">
        <v>19</v>
      </c>
      <c r="I1399" s="237"/>
      <c r="J1399" s="234"/>
      <c r="K1399" s="234"/>
      <c r="L1399" s="238"/>
      <c r="M1399" s="239"/>
      <c r="N1399" s="240"/>
      <c r="O1399" s="240"/>
      <c r="P1399" s="240"/>
      <c r="Q1399" s="240"/>
      <c r="R1399" s="240"/>
      <c r="S1399" s="240"/>
      <c r="T1399" s="241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2" t="s">
        <v>181</v>
      </c>
      <c r="AU1399" s="242" t="s">
        <v>84</v>
      </c>
      <c r="AV1399" s="13" t="s">
        <v>82</v>
      </c>
      <c r="AW1399" s="13" t="s">
        <v>35</v>
      </c>
      <c r="AX1399" s="13" t="s">
        <v>74</v>
      </c>
      <c r="AY1399" s="242" t="s">
        <v>171</v>
      </c>
    </row>
    <row r="1400" s="14" customFormat="1">
      <c r="A1400" s="14"/>
      <c r="B1400" s="243"/>
      <c r="C1400" s="244"/>
      <c r="D1400" s="228" t="s">
        <v>181</v>
      </c>
      <c r="E1400" s="245" t="s">
        <v>19</v>
      </c>
      <c r="F1400" s="246" t="s">
        <v>268</v>
      </c>
      <c r="G1400" s="244"/>
      <c r="H1400" s="247">
        <v>14</v>
      </c>
      <c r="I1400" s="248"/>
      <c r="J1400" s="244"/>
      <c r="K1400" s="244"/>
      <c r="L1400" s="249"/>
      <c r="M1400" s="250"/>
      <c r="N1400" s="251"/>
      <c r="O1400" s="251"/>
      <c r="P1400" s="251"/>
      <c r="Q1400" s="251"/>
      <c r="R1400" s="251"/>
      <c r="S1400" s="251"/>
      <c r="T1400" s="252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3" t="s">
        <v>181</v>
      </c>
      <c r="AU1400" s="253" t="s">
        <v>84</v>
      </c>
      <c r="AV1400" s="14" t="s">
        <v>84</v>
      </c>
      <c r="AW1400" s="14" t="s">
        <v>35</v>
      </c>
      <c r="AX1400" s="14" t="s">
        <v>82</v>
      </c>
      <c r="AY1400" s="253" t="s">
        <v>171</v>
      </c>
    </row>
    <row r="1401" s="2" customFormat="1" ht="16.5" customHeight="1">
      <c r="A1401" s="40"/>
      <c r="B1401" s="41"/>
      <c r="C1401" s="215" t="s">
        <v>1958</v>
      </c>
      <c r="D1401" s="215" t="s">
        <v>174</v>
      </c>
      <c r="E1401" s="216" t="s">
        <v>1959</v>
      </c>
      <c r="F1401" s="217" t="s">
        <v>1960</v>
      </c>
      <c r="G1401" s="218" t="s">
        <v>206</v>
      </c>
      <c r="H1401" s="219">
        <v>5</v>
      </c>
      <c r="I1401" s="220"/>
      <c r="J1401" s="221">
        <f>ROUND(I1401*H1401,2)</f>
        <v>0</v>
      </c>
      <c r="K1401" s="217" t="s">
        <v>19</v>
      </c>
      <c r="L1401" s="46"/>
      <c r="M1401" s="222" t="s">
        <v>19</v>
      </c>
      <c r="N1401" s="223" t="s">
        <v>45</v>
      </c>
      <c r="O1401" s="86"/>
      <c r="P1401" s="224">
        <f>O1401*H1401</f>
        <v>0</v>
      </c>
      <c r="Q1401" s="224">
        <v>0</v>
      </c>
      <c r="R1401" s="224">
        <f>Q1401*H1401</f>
        <v>0</v>
      </c>
      <c r="S1401" s="224">
        <v>0</v>
      </c>
      <c r="T1401" s="225">
        <f>S1401*H1401</f>
        <v>0</v>
      </c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R1401" s="226" t="s">
        <v>289</v>
      </c>
      <c r="AT1401" s="226" t="s">
        <v>174</v>
      </c>
      <c r="AU1401" s="226" t="s">
        <v>84</v>
      </c>
      <c r="AY1401" s="19" t="s">
        <v>171</v>
      </c>
      <c r="BE1401" s="227">
        <f>IF(N1401="základní",J1401,0)</f>
        <v>0</v>
      </c>
      <c r="BF1401" s="227">
        <f>IF(N1401="snížená",J1401,0)</f>
        <v>0</v>
      </c>
      <c r="BG1401" s="227">
        <f>IF(N1401="zákl. přenesená",J1401,0)</f>
        <v>0</v>
      </c>
      <c r="BH1401" s="227">
        <f>IF(N1401="sníž. přenesená",J1401,0)</f>
        <v>0</v>
      </c>
      <c r="BI1401" s="227">
        <f>IF(N1401="nulová",J1401,0)</f>
        <v>0</v>
      </c>
      <c r="BJ1401" s="19" t="s">
        <v>82</v>
      </c>
      <c r="BK1401" s="227">
        <f>ROUND(I1401*H1401,2)</f>
        <v>0</v>
      </c>
      <c r="BL1401" s="19" t="s">
        <v>289</v>
      </c>
      <c r="BM1401" s="226" t="s">
        <v>1961</v>
      </c>
    </row>
    <row r="1402" s="2" customFormat="1">
      <c r="A1402" s="40"/>
      <c r="B1402" s="41"/>
      <c r="C1402" s="42"/>
      <c r="D1402" s="228" t="s">
        <v>180</v>
      </c>
      <c r="E1402" s="42"/>
      <c r="F1402" s="229" t="s">
        <v>1962</v>
      </c>
      <c r="G1402" s="42"/>
      <c r="H1402" s="42"/>
      <c r="I1402" s="230"/>
      <c r="J1402" s="42"/>
      <c r="K1402" s="42"/>
      <c r="L1402" s="46"/>
      <c r="M1402" s="231"/>
      <c r="N1402" s="232"/>
      <c r="O1402" s="86"/>
      <c r="P1402" s="86"/>
      <c r="Q1402" s="86"/>
      <c r="R1402" s="86"/>
      <c r="S1402" s="86"/>
      <c r="T1402" s="87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T1402" s="19" t="s">
        <v>180</v>
      </c>
      <c r="AU1402" s="19" t="s">
        <v>84</v>
      </c>
    </row>
    <row r="1403" s="13" customFormat="1">
      <c r="A1403" s="13"/>
      <c r="B1403" s="233"/>
      <c r="C1403" s="234"/>
      <c r="D1403" s="228" t="s">
        <v>181</v>
      </c>
      <c r="E1403" s="235" t="s">
        <v>19</v>
      </c>
      <c r="F1403" s="236" t="s">
        <v>1963</v>
      </c>
      <c r="G1403" s="234"/>
      <c r="H1403" s="235" t="s">
        <v>19</v>
      </c>
      <c r="I1403" s="237"/>
      <c r="J1403" s="234"/>
      <c r="K1403" s="234"/>
      <c r="L1403" s="238"/>
      <c r="M1403" s="239"/>
      <c r="N1403" s="240"/>
      <c r="O1403" s="240"/>
      <c r="P1403" s="240"/>
      <c r="Q1403" s="240"/>
      <c r="R1403" s="240"/>
      <c r="S1403" s="240"/>
      <c r="T1403" s="241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2" t="s">
        <v>181</v>
      </c>
      <c r="AU1403" s="242" t="s">
        <v>84</v>
      </c>
      <c r="AV1403" s="13" t="s">
        <v>82</v>
      </c>
      <c r="AW1403" s="13" t="s">
        <v>35</v>
      </c>
      <c r="AX1403" s="13" t="s">
        <v>74</v>
      </c>
      <c r="AY1403" s="242" t="s">
        <v>171</v>
      </c>
    </row>
    <row r="1404" s="14" customFormat="1">
      <c r="A1404" s="14"/>
      <c r="B1404" s="243"/>
      <c r="C1404" s="244"/>
      <c r="D1404" s="228" t="s">
        <v>181</v>
      </c>
      <c r="E1404" s="245" t="s">
        <v>19</v>
      </c>
      <c r="F1404" s="246" t="s">
        <v>195</v>
      </c>
      <c r="G1404" s="244"/>
      <c r="H1404" s="247">
        <v>5</v>
      </c>
      <c r="I1404" s="248"/>
      <c r="J1404" s="244"/>
      <c r="K1404" s="244"/>
      <c r="L1404" s="249"/>
      <c r="M1404" s="250"/>
      <c r="N1404" s="251"/>
      <c r="O1404" s="251"/>
      <c r="P1404" s="251"/>
      <c r="Q1404" s="251"/>
      <c r="R1404" s="251"/>
      <c r="S1404" s="251"/>
      <c r="T1404" s="252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3" t="s">
        <v>181</v>
      </c>
      <c r="AU1404" s="253" t="s">
        <v>84</v>
      </c>
      <c r="AV1404" s="14" t="s">
        <v>84</v>
      </c>
      <c r="AW1404" s="14" t="s">
        <v>35</v>
      </c>
      <c r="AX1404" s="14" t="s">
        <v>82</v>
      </c>
      <c r="AY1404" s="253" t="s">
        <v>171</v>
      </c>
    </row>
    <row r="1405" s="2" customFormat="1" ht="16.5" customHeight="1">
      <c r="A1405" s="40"/>
      <c r="B1405" s="41"/>
      <c r="C1405" s="215" t="s">
        <v>1445</v>
      </c>
      <c r="D1405" s="215" t="s">
        <v>174</v>
      </c>
      <c r="E1405" s="216" t="s">
        <v>1964</v>
      </c>
      <c r="F1405" s="217" t="s">
        <v>1965</v>
      </c>
      <c r="G1405" s="218" t="s">
        <v>206</v>
      </c>
      <c r="H1405" s="219">
        <v>1</v>
      </c>
      <c r="I1405" s="220"/>
      <c r="J1405" s="221">
        <f>ROUND(I1405*H1405,2)</f>
        <v>0</v>
      </c>
      <c r="K1405" s="217" t="s">
        <v>19</v>
      </c>
      <c r="L1405" s="46"/>
      <c r="M1405" s="222" t="s">
        <v>19</v>
      </c>
      <c r="N1405" s="223" t="s">
        <v>45</v>
      </c>
      <c r="O1405" s="86"/>
      <c r="P1405" s="224">
        <f>O1405*H1405</f>
        <v>0</v>
      </c>
      <c r="Q1405" s="224">
        <v>0</v>
      </c>
      <c r="R1405" s="224">
        <f>Q1405*H1405</f>
        <v>0</v>
      </c>
      <c r="S1405" s="224">
        <v>0</v>
      </c>
      <c r="T1405" s="225">
        <f>S1405*H1405</f>
        <v>0</v>
      </c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R1405" s="226" t="s">
        <v>289</v>
      </c>
      <c r="AT1405" s="226" t="s">
        <v>174</v>
      </c>
      <c r="AU1405" s="226" t="s">
        <v>84</v>
      </c>
      <c r="AY1405" s="19" t="s">
        <v>171</v>
      </c>
      <c r="BE1405" s="227">
        <f>IF(N1405="základní",J1405,0)</f>
        <v>0</v>
      </c>
      <c r="BF1405" s="227">
        <f>IF(N1405="snížená",J1405,0)</f>
        <v>0</v>
      </c>
      <c r="BG1405" s="227">
        <f>IF(N1405="zákl. přenesená",J1405,0)</f>
        <v>0</v>
      </c>
      <c r="BH1405" s="227">
        <f>IF(N1405="sníž. přenesená",J1405,0)</f>
        <v>0</v>
      </c>
      <c r="BI1405" s="227">
        <f>IF(N1405="nulová",J1405,0)</f>
        <v>0</v>
      </c>
      <c r="BJ1405" s="19" t="s">
        <v>82</v>
      </c>
      <c r="BK1405" s="227">
        <f>ROUND(I1405*H1405,2)</f>
        <v>0</v>
      </c>
      <c r="BL1405" s="19" t="s">
        <v>289</v>
      </c>
      <c r="BM1405" s="226" t="s">
        <v>1966</v>
      </c>
    </row>
    <row r="1406" s="2" customFormat="1">
      <c r="A1406" s="40"/>
      <c r="B1406" s="41"/>
      <c r="C1406" s="42"/>
      <c r="D1406" s="228" t="s">
        <v>180</v>
      </c>
      <c r="E1406" s="42"/>
      <c r="F1406" s="229" t="s">
        <v>1967</v>
      </c>
      <c r="G1406" s="42"/>
      <c r="H1406" s="42"/>
      <c r="I1406" s="230"/>
      <c r="J1406" s="42"/>
      <c r="K1406" s="42"/>
      <c r="L1406" s="46"/>
      <c r="M1406" s="231"/>
      <c r="N1406" s="232"/>
      <c r="O1406" s="86"/>
      <c r="P1406" s="86"/>
      <c r="Q1406" s="86"/>
      <c r="R1406" s="86"/>
      <c r="S1406" s="86"/>
      <c r="T1406" s="87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T1406" s="19" t="s">
        <v>180</v>
      </c>
      <c r="AU1406" s="19" t="s">
        <v>84</v>
      </c>
    </row>
    <row r="1407" s="13" customFormat="1">
      <c r="A1407" s="13"/>
      <c r="B1407" s="233"/>
      <c r="C1407" s="234"/>
      <c r="D1407" s="228" t="s">
        <v>181</v>
      </c>
      <c r="E1407" s="235" t="s">
        <v>19</v>
      </c>
      <c r="F1407" s="236" t="s">
        <v>1968</v>
      </c>
      <c r="G1407" s="234"/>
      <c r="H1407" s="235" t="s">
        <v>19</v>
      </c>
      <c r="I1407" s="237"/>
      <c r="J1407" s="234"/>
      <c r="K1407" s="234"/>
      <c r="L1407" s="238"/>
      <c r="M1407" s="239"/>
      <c r="N1407" s="240"/>
      <c r="O1407" s="240"/>
      <c r="P1407" s="240"/>
      <c r="Q1407" s="240"/>
      <c r="R1407" s="240"/>
      <c r="S1407" s="240"/>
      <c r="T1407" s="241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2" t="s">
        <v>181</v>
      </c>
      <c r="AU1407" s="242" t="s">
        <v>84</v>
      </c>
      <c r="AV1407" s="13" t="s">
        <v>82</v>
      </c>
      <c r="AW1407" s="13" t="s">
        <v>35</v>
      </c>
      <c r="AX1407" s="13" t="s">
        <v>74</v>
      </c>
      <c r="AY1407" s="242" t="s">
        <v>171</v>
      </c>
    </row>
    <row r="1408" s="14" customFormat="1">
      <c r="A1408" s="14"/>
      <c r="B1408" s="243"/>
      <c r="C1408" s="244"/>
      <c r="D1408" s="228" t="s">
        <v>181</v>
      </c>
      <c r="E1408" s="245" t="s">
        <v>19</v>
      </c>
      <c r="F1408" s="246" t="s">
        <v>82</v>
      </c>
      <c r="G1408" s="244"/>
      <c r="H1408" s="247">
        <v>1</v>
      </c>
      <c r="I1408" s="248"/>
      <c r="J1408" s="244"/>
      <c r="K1408" s="244"/>
      <c r="L1408" s="249"/>
      <c r="M1408" s="250"/>
      <c r="N1408" s="251"/>
      <c r="O1408" s="251"/>
      <c r="P1408" s="251"/>
      <c r="Q1408" s="251"/>
      <c r="R1408" s="251"/>
      <c r="S1408" s="251"/>
      <c r="T1408" s="252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53" t="s">
        <v>181</v>
      </c>
      <c r="AU1408" s="253" t="s">
        <v>84</v>
      </c>
      <c r="AV1408" s="14" t="s">
        <v>84</v>
      </c>
      <c r="AW1408" s="14" t="s">
        <v>35</v>
      </c>
      <c r="AX1408" s="14" t="s">
        <v>82</v>
      </c>
      <c r="AY1408" s="253" t="s">
        <v>171</v>
      </c>
    </row>
    <row r="1409" s="2" customFormat="1" ht="16.5" customHeight="1">
      <c r="A1409" s="40"/>
      <c r="B1409" s="41"/>
      <c r="C1409" s="215" t="s">
        <v>1969</v>
      </c>
      <c r="D1409" s="215" t="s">
        <v>174</v>
      </c>
      <c r="E1409" s="216" t="s">
        <v>1970</v>
      </c>
      <c r="F1409" s="217" t="s">
        <v>1971</v>
      </c>
      <c r="G1409" s="218" t="s">
        <v>206</v>
      </c>
      <c r="H1409" s="219">
        <v>1</v>
      </c>
      <c r="I1409" s="220"/>
      <c r="J1409" s="221">
        <f>ROUND(I1409*H1409,2)</f>
        <v>0</v>
      </c>
      <c r="K1409" s="217" t="s">
        <v>19</v>
      </c>
      <c r="L1409" s="46"/>
      <c r="M1409" s="222" t="s">
        <v>19</v>
      </c>
      <c r="N1409" s="223" t="s">
        <v>45</v>
      </c>
      <c r="O1409" s="86"/>
      <c r="P1409" s="224">
        <f>O1409*H1409</f>
        <v>0</v>
      </c>
      <c r="Q1409" s="224">
        <v>0</v>
      </c>
      <c r="R1409" s="224">
        <f>Q1409*H1409</f>
        <v>0</v>
      </c>
      <c r="S1409" s="224">
        <v>0</v>
      </c>
      <c r="T1409" s="225">
        <f>S1409*H1409</f>
        <v>0</v>
      </c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R1409" s="226" t="s">
        <v>289</v>
      </c>
      <c r="AT1409" s="226" t="s">
        <v>174</v>
      </c>
      <c r="AU1409" s="226" t="s">
        <v>84</v>
      </c>
      <c r="AY1409" s="19" t="s">
        <v>171</v>
      </c>
      <c r="BE1409" s="227">
        <f>IF(N1409="základní",J1409,0)</f>
        <v>0</v>
      </c>
      <c r="BF1409" s="227">
        <f>IF(N1409="snížená",J1409,0)</f>
        <v>0</v>
      </c>
      <c r="BG1409" s="227">
        <f>IF(N1409="zákl. přenesená",J1409,0)</f>
        <v>0</v>
      </c>
      <c r="BH1409" s="227">
        <f>IF(N1409="sníž. přenesená",J1409,0)</f>
        <v>0</v>
      </c>
      <c r="BI1409" s="227">
        <f>IF(N1409="nulová",J1409,0)</f>
        <v>0</v>
      </c>
      <c r="BJ1409" s="19" t="s">
        <v>82</v>
      </c>
      <c r="BK1409" s="227">
        <f>ROUND(I1409*H1409,2)</f>
        <v>0</v>
      </c>
      <c r="BL1409" s="19" t="s">
        <v>289</v>
      </c>
      <c r="BM1409" s="226" t="s">
        <v>1972</v>
      </c>
    </row>
    <row r="1410" s="2" customFormat="1">
      <c r="A1410" s="40"/>
      <c r="B1410" s="41"/>
      <c r="C1410" s="42"/>
      <c r="D1410" s="228" t="s">
        <v>180</v>
      </c>
      <c r="E1410" s="42"/>
      <c r="F1410" s="229" t="s">
        <v>1973</v>
      </c>
      <c r="G1410" s="42"/>
      <c r="H1410" s="42"/>
      <c r="I1410" s="230"/>
      <c r="J1410" s="42"/>
      <c r="K1410" s="42"/>
      <c r="L1410" s="46"/>
      <c r="M1410" s="231"/>
      <c r="N1410" s="232"/>
      <c r="O1410" s="86"/>
      <c r="P1410" s="86"/>
      <c r="Q1410" s="86"/>
      <c r="R1410" s="86"/>
      <c r="S1410" s="86"/>
      <c r="T1410" s="87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T1410" s="19" t="s">
        <v>180</v>
      </c>
      <c r="AU1410" s="19" t="s">
        <v>84</v>
      </c>
    </row>
    <row r="1411" s="13" customFormat="1">
      <c r="A1411" s="13"/>
      <c r="B1411" s="233"/>
      <c r="C1411" s="234"/>
      <c r="D1411" s="228" t="s">
        <v>181</v>
      </c>
      <c r="E1411" s="235" t="s">
        <v>19</v>
      </c>
      <c r="F1411" s="236" t="s">
        <v>1974</v>
      </c>
      <c r="G1411" s="234"/>
      <c r="H1411" s="235" t="s">
        <v>19</v>
      </c>
      <c r="I1411" s="237"/>
      <c r="J1411" s="234"/>
      <c r="K1411" s="234"/>
      <c r="L1411" s="238"/>
      <c r="M1411" s="239"/>
      <c r="N1411" s="240"/>
      <c r="O1411" s="240"/>
      <c r="P1411" s="240"/>
      <c r="Q1411" s="240"/>
      <c r="R1411" s="240"/>
      <c r="S1411" s="240"/>
      <c r="T1411" s="241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2" t="s">
        <v>181</v>
      </c>
      <c r="AU1411" s="242" t="s">
        <v>84</v>
      </c>
      <c r="AV1411" s="13" t="s">
        <v>82</v>
      </c>
      <c r="AW1411" s="13" t="s">
        <v>35</v>
      </c>
      <c r="AX1411" s="13" t="s">
        <v>74</v>
      </c>
      <c r="AY1411" s="242" t="s">
        <v>171</v>
      </c>
    </row>
    <row r="1412" s="14" customFormat="1">
      <c r="A1412" s="14"/>
      <c r="B1412" s="243"/>
      <c r="C1412" s="244"/>
      <c r="D1412" s="228" t="s">
        <v>181</v>
      </c>
      <c r="E1412" s="245" t="s">
        <v>19</v>
      </c>
      <c r="F1412" s="246" t="s">
        <v>82</v>
      </c>
      <c r="G1412" s="244"/>
      <c r="H1412" s="247">
        <v>1</v>
      </c>
      <c r="I1412" s="248"/>
      <c r="J1412" s="244"/>
      <c r="K1412" s="244"/>
      <c r="L1412" s="249"/>
      <c r="M1412" s="250"/>
      <c r="N1412" s="251"/>
      <c r="O1412" s="251"/>
      <c r="P1412" s="251"/>
      <c r="Q1412" s="251"/>
      <c r="R1412" s="251"/>
      <c r="S1412" s="251"/>
      <c r="T1412" s="252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3" t="s">
        <v>181</v>
      </c>
      <c r="AU1412" s="253" t="s">
        <v>84</v>
      </c>
      <c r="AV1412" s="14" t="s">
        <v>84</v>
      </c>
      <c r="AW1412" s="14" t="s">
        <v>35</v>
      </c>
      <c r="AX1412" s="14" t="s">
        <v>82</v>
      </c>
      <c r="AY1412" s="253" t="s">
        <v>171</v>
      </c>
    </row>
    <row r="1413" s="2" customFormat="1" ht="16.5" customHeight="1">
      <c r="A1413" s="40"/>
      <c r="B1413" s="41"/>
      <c r="C1413" s="215" t="s">
        <v>1449</v>
      </c>
      <c r="D1413" s="215" t="s">
        <v>174</v>
      </c>
      <c r="E1413" s="216" t="s">
        <v>1975</v>
      </c>
      <c r="F1413" s="217" t="s">
        <v>1976</v>
      </c>
      <c r="G1413" s="218" t="s">
        <v>206</v>
      </c>
      <c r="H1413" s="219">
        <v>5</v>
      </c>
      <c r="I1413" s="220"/>
      <c r="J1413" s="221">
        <f>ROUND(I1413*H1413,2)</f>
        <v>0</v>
      </c>
      <c r="K1413" s="217" t="s">
        <v>19</v>
      </c>
      <c r="L1413" s="46"/>
      <c r="M1413" s="222" t="s">
        <v>19</v>
      </c>
      <c r="N1413" s="223" t="s">
        <v>45</v>
      </c>
      <c r="O1413" s="86"/>
      <c r="P1413" s="224">
        <f>O1413*H1413</f>
        <v>0</v>
      </c>
      <c r="Q1413" s="224">
        <v>0</v>
      </c>
      <c r="R1413" s="224">
        <f>Q1413*H1413</f>
        <v>0</v>
      </c>
      <c r="S1413" s="224">
        <v>0</v>
      </c>
      <c r="T1413" s="225">
        <f>S1413*H1413</f>
        <v>0</v>
      </c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R1413" s="226" t="s">
        <v>289</v>
      </c>
      <c r="AT1413" s="226" t="s">
        <v>174</v>
      </c>
      <c r="AU1413" s="226" t="s">
        <v>84</v>
      </c>
      <c r="AY1413" s="19" t="s">
        <v>171</v>
      </c>
      <c r="BE1413" s="227">
        <f>IF(N1413="základní",J1413,0)</f>
        <v>0</v>
      </c>
      <c r="BF1413" s="227">
        <f>IF(N1413="snížená",J1413,0)</f>
        <v>0</v>
      </c>
      <c r="BG1413" s="227">
        <f>IF(N1413="zákl. přenesená",J1413,0)</f>
        <v>0</v>
      </c>
      <c r="BH1413" s="227">
        <f>IF(N1413="sníž. přenesená",J1413,0)</f>
        <v>0</v>
      </c>
      <c r="BI1413" s="227">
        <f>IF(N1413="nulová",J1413,0)</f>
        <v>0</v>
      </c>
      <c r="BJ1413" s="19" t="s">
        <v>82</v>
      </c>
      <c r="BK1413" s="227">
        <f>ROUND(I1413*H1413,2)</f>
        <v>0</v>
      </c>
      <c r="BL1413" s="19" t="s">
        <v>289</v>
      </c>
      <c r="BM1413" s="226" t="s">
        <v>1977</v>
      </c>
    </row>
    <row r="1414" s="2" customFormat="1">
      <c r="A1414" s="40"/>
      <c r="B1414" s="41"/>
      <c r="C1414" s="42"/>
      <c r="D1414" s="228" t="s">
        <v>180</v>
      </c>
      <c r="E1414" s="42"/>
      <c r="F1414" s="229" t="s">
        <v>1976</v>
      </c>
      <c r="G1414" s="42"/>
      <c r="H1414" s="42"/>
      <c r="I1414" s="230"/>
      <c r="J1414" s="42"/>
      <c r="K1414" s="42"/>
      <c r="L1414" s="46"/>
      <c r="M1414" s="231"/>
      <c r="N1414" s="232"/>
      <c r="O1414" s="86"/>
      <c r="P1414" s="86"/>
      <c r="Q1414" s="86"/>
      <c r="R1414" s="86"/>
      <c r="S1414" s="86"/>
      <c r="T1414" s="87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T1414" s="19" t="s">
        <v>180</v>
      </c>
      <c r="AU1414" s="19" t="s">
        <v>84</v>
      </c>
    </row>
    <row r="1415" s="13" customFormat="1">
      <c r="A1415" s="13"/>
      <c r="B1415" s="233"/>
      <c r="C1415" s="234"/>
      <c r="D1415" s="228" t="s">
        <v>181</v>
      </c>
      <c r="E1415" s="235" t="s">
        <v>19</v>
      </c>
      <c r="F1415" s="236" t="s">
        <v>1978</v>
      </c>
      <c r="G1415" s="234"/>
      <c r="H1415" s="235" t="s">
        <v>19</v>
      </c>
      <c r="I1415" s="237"/>
      <c r="J1415" s="234"/>
      <c r="K1415" s="234"/>
      <c r="L1415" s="238"/>
      <c r="M1415" s="239"/>
      <c r="N1415" s="240"/>
      <c r="O1415" s="240"/>
      <c r="P1415" s="240"/>
      <c r="Q1415" s="240"/>
      <c r="R1415" s="240"/>
      <c r="S1415" s="240"/>
      <c r="T1415" s="241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2" t="s">
        <v>181</v>
      </c>
      <c r="AU1415" s="242" t="s">
        <v>84</v>
      </c>
      <c r="AV1415" s="13" t="s">
        <v>82</v>
      </c>
      <c r="AW1415" s="13" t="s">
        <v>35</v>
      </c>
      <c r="AX1415" s="13" t="s">
        <v>74</v>
      </c>
      <c r="AY1415" s="242" t="s">
        <v>171</v>
      </c>
    </row>
    <row r="1416" s="14" customFormat="1">
      <c r="A1416" s="14"/>
      <c r="B1416" s="243"/>
      <c r="C1416" s="244"/>
      <c r="D1416" s="228" t="s">
        <v>181</v>
      </c>
      <c r="E1416" s="245" t="s">
        <v>19</v>
      </c>
      <c r="F1416" s="246" t="s">
        <v>195</v>
      </c>
      <c r="G1416" s="244"/>
      <c r="H1416" s="247">
        <v>5</v>
      </c>
      <c r="I1416" s="248"/>
      <c r="J1416" s="244"/>
      <c r="K1416" s="244"/>
      <c r="L1416" s="249"/>
      <c r="M1416" s="250"/>
      <c r="N1416" s="251"/>
      <c r="O1416" s="251"/>
      <c r="P1416" s="251"/>
      <c r="Q1416" s="251"/>
      <c r="R1416" s="251"/>
      <c r="S1416" s="251"/>
      <c r="T1416" s="252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3" t="s">
        <v>181</v>
      </c>
      <c r="AU1416" s="253" t="s">
        <v>84</v>
      </c>
      <c r="AV1416" s="14" t="s">
        <v>84</v>
      </c>
      <c r="AW1416" s="14" t="s">
        <v>35</v>
      </c>
      <c r="AX1416" s="14" t="s">
        <v>82</v>
      </c>
      <c r="AY1416" s="253" t="s">
        <v>171</v>
      </c>
    </row>
    <row r="1417" s="2" customFormat="1" ht="16.5" customHeight="1">
      <c r="A1417" s="40"/>
      <c r="B1417" s="41"/>
      <c r="C1417" s="215" t="s">
        <v>1979</v>
      </c>
      <c r="D1417" s="215" t="s">
        <v>174</v>
      </c>
      <c r="E1417" s="216" t="s">
        <v>1980</v>
      </c>
      <c r="F1417" s="217" t="s">
        <v>1981</v>
      </c>
      <c r="G1417" s="218" t="s">
        <v>206</v>
      </c>
      <c r="H1417" s="219">
        <v>10</v>
      </c>
      <c r="I1417" s="220"/>
      <c r="J1417" s="221">
        <f>ROUND(I1417*H1417,2)</f>
        <v>0</v>
      </c>
      <c r="K1417" s="217" t="s">
        <v>19</v>
      </c>
      <c r="L1417" s="46"/>
      <c r="M1417" s="222" t="s">
        <v>19</v>
      </c>
      <c r="N1417" s="223" t="s">
        <v>45</v>
      </c>
      <c r="O1417" s="86"/>
      <c r="P1417" s="224">
        <f>O1417*H1417</f>
        <v>0</v>
      </c>
      <c r="Q1417" s="224">
        <v>0</v>
      </c>
      <c r="R1417" s="224">
        <f>Q1417*H1417</f>
        <v>0</v>
      </c>
      <c r="S1417" s="224">
        <v>0</v>
      </c>
      <c r="T1417" s="225">
        <f>S1417*H1417</f>
        <v>0</v>
      </c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R1417" s="226" t="s">
        <v>289</v>
      </c>
      <c r="AT1417" s="226" t="s">
        <v>174</v>
      </c>
      <c r="AU1417" s="226" t="s">
        <v>84</v>
      </c>
      <c r="AY1417" s="19" t="s">
        <v>171</v>
      </c>
      <c r="BE1417" s="227">
        <f>IF(N1417="základní",J1417,0)</f>
        <v>0</v>
      </c>
      <c r="BF1417" s="227">
        <f>IF(N1417="snížená",J1417,0)</f>
        <v>0</v>
      </c>
      <c r="BG1417" s="227">
        <f>IF(N1417="zákl. přenesená",J1417,0)</f>
        <v>0</v>
      </c>
      <c r="BH1417" s="227">
        <f>IF(N1417="sníž. přenesená",J1417,0)</f>
        <v>0</v>
      </c>
      <c r="BI1417" s="227">
        <f>IF(N1417="nulová",J1417,0)</f>
        <v>0</v>
      </c>
      <c r="BJ1417" s="19" t="s">
        <v>82</v>
      </c>
      <c r="BK1417" s="227">
        <f>ROUND(I1417*H1417,2)</f>
        <v>0</v>
      </c>
      <c r="BL1417" s="19" t="s">
        <v>289</v>
      </c>
      <c r="BM1417" s="226" t="s">
        <v>1982</v>
      </c>
    </row>
    <row r="1418" s="2" customFormat="1">
      <c r="A1418" s="40"/>
      <c r="B1418" s="41"/>
      <c r="C1418" s="42"/>
      <c r="D1418" s="228" t="s">
        <v>180</v>
      </c>
      <c r="E1418" s="42"/>
      <c r="F1418" s="229" t="s">
        <v>1981</v>
      </c>
      <c r="G1418" s="42"/>
      <c r="H1418" s="42"/>
      <c r="I1418" s="230"/>
      <c r="J1418" s="42"/>
      <c r="K1418" s="42"/>
      <c r="L1418" s="46"/>
      <c r="M1418" s="231"/>
      <c r="N1418" s="232"/>
      <c r="O1418" s="86"/>
      <c r="P1418" s="86"/>
      <c r="Q1418" s="86"/>
      <c r="R1418" s="86"/>
      <c r="S1418" s="86"/>
      <c r="T1418" s="87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T1418" s="19" t="s">
        <v>180</v>
      </c>
      <c r="AU1418" s="19" t="s">
        <v>84</v>
      </c>
    </row>
    <row r="1419" s="13" customFormat="1">
      <c r="A1419" s="13"/>
      <c r="B1419" s="233"/>
      <c r="C1419" s="234"/>
      <c r="D1419" s="228" t="s">
        <v>181</v>
      </c>
      <c r="E1419" s="235" t="s">
        <v>19</v>
      </c>
      <c r="F1419" s="236" t="s">
        <v>1983</v>
      </c>
      <c r="G1419" s="234"/>
      <c r="H1419" s="235" t="s">
        <v>19</v>
      </c>
      <c r="I1419" s="237"/>
      <c r="J1419" s="234"/>
      <c r="K1419" s="234"/>
      <c r="L1419" s="238"/>
      <c r="M1419" s="239"/>
      <c r="N1419" s="240"/>
      <c r="O1419" s="240"/>
      <c r="P1419" s="240"/>
      <c r="Q1419" s="240"/>
      <c r="R1419" s="240"/>
      <c r="S1419" s="240"/>
      <c r="T1419" s="241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2" t="s">
        <v>181</v>
      </c>
      <c r="AU1419" s="242" t="s">
        <v>84</v>
      </c>
      <c r="AV1419" s="13" t="s">
        <v>82</v>
      </c>
      <c r="AW1419" s="13" t="s">
        <v>35</v>
      </c>
      <c r="AX1419" s="13" t="s">
        <v>74</v>
      </c>
      <c r="AY1419" s="242" t="s">
        <v>171</v>
      </c>
    </row>
    <row r="1420" s="14" customFormat="1">
      <c r="A1420" s="14"/>
      <c r="B1420" s="243"/>
      <c r="C1420" s="244"/>
      <c r="D1420" s="228" t="s">
        <v>181</v>
      </c>
      <c r="E1420" s="245" t="s">
        <v>19</v>
      </c>
      <c r="F1420" s="246" t="s">
        <v>220</v>
      </c>
      <c r="G1420" s="244"/>
      <c r="H1420" s="247">
        <v>10</v>
      </c>
      <c r="I1420" s="248"/>
      <c r="J1420" s="244"/>
      <c r="K1420" s="244"/>
      <c r="L1420" s="249"/>
      <c r="M1420" s="250"/>
      <c r="N1420" s="251"/>
      <c r="O1420" s="251"/>
      <c r="P1420" s="251"/>
      <c r="Q1420" s="251"/>
      <c r="R1420" s="251"/>
      <c r="S1420" s="251"/>
      <c r="T1420" s="252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3" t="s">
        <v>181</v>
      </c>
      <c r="AU1420" s="253" t="s">
        <v>84</v>
      </c>
      <c r="AV1420" s="14" t="s">
        <v>84</v>
      </c>
      <c r="AW1420" s="14" t="s">
        <v>35</v>
      </c>
      <c r="AX1420" s="14" t="s">
        <v>82</v>
      </c>
      <c r="AY1420" s="253" t="s">
        <v>171</v>
      </c>
    </row>
    <row r="1421" s="2" customFormat="1" ht="16.5" customHeight="1">
      <c r="A1421" s="40"/>
      <c r="B1421" s="41"/>
      <c r="C1421" s="215" t="s">
        <v>1456</v>
      </c>
      <c r="D1421" s="215" t="s">
        <v>174</v>
      </c>
      <c r="E1421" s="216" t="s">
        <v>1984</v>
      </c>
      <c r="F1421" s="217" t="s">
        <v>1985</v>
      </c>
      <c r="G1421" s="218" t="s">
        <v>206</v>
      </c>
      <c r="H1421" s="219">
        <v>3</v>
      </c>
      <c r="I1421" s="220"/>
      <c r="J1421" s="221">
        <f>ROUND(I1421*H1421,2)</f>
        <v>0</v>
      </c>
      <c r="K1421" s="217" t="s">
        <v>19</v>
      </c>
      <c r="L1421" s="46"/>
      <c r="M1421" s="222" t="s">
        <v>19</v>
      </c>
      <c r="N1421" s="223" t="s">
        <v>45</v>
      </c>
      <c r="O1421" s="86"/>
      <c r="P1421" s="224">
        <f>O1421*H1421</f>
        <v>0</v>
      </c>
      <c r="Q1421" s="224">
        <v>0</v>
      </c>
      <c r="R1421" s="224">
        <f>Q1421*H1421</f>
        <v>0</v>
      </c>
      <c r="S1421" s="224">
        <v>0</v>
      </c>
      <c r="T1421" s="225">
        <f>S1421*H1421</f>
        <v>0</v>
      </c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R1421" s="226" t="s">
        <v>289</v>
      </c>
      <c r="AT1421" s="226" t="s">
        <v>174</v>
      </c>
      <c r="AU1421" s="226" t="s">
        <v>84</v>
      </c>
      <c r="AY1421" s="19" t="s">
        <v>171</v>
      </c>
      <c r="BE1421" s="227">
        <f>IF(N1421="základní",J1421,0)</f>
        <v>0</v>
      </c>
      <c r="BF1421" s="227">
        <f>IF(N1421="snížená",J1421,0)</f>
        <v>0</v>
      </c>
      <c r="BG1421" s="227">
        <f>IF(N1421="zákl. přenesená",J1421,0)</f>
        <v>0</v>
      </c>
      <c r="BH1421" s="227">
        <f>IF(N1421="sníž. přenesená",J1421,0)</f>
        <v>0</v>
      </c>
      <c r="BI1421" s="227">
        <f>IF(N1421="nulová",J1421,0)</f>
        <v>0</v>
      </c>
      <c r="BJ1421" s="19" t="s">
        <v>82</v>
      </c>
      <c r="BK1421" s="227">
        <f>ROUND(I1421*H1421,2)</f>
        <v>0</v>
      </c>
      <c r="BL1421" s="19" t="s">
        <v>289</v>
      </c>
      <c r="BM1421" s="226" t="s">
        <v>1986</v>
      </c>
    </row>
    <row r="1422" s="2" customFormat="1">
      <c r="A1422" s="40"/>
      <c r="B1422" s="41"/>
      <c r="C1422" s="42"/>
      <c r="D1422" s="228" t="s">
        <v>180</v>
      </c>
      <c r="E1422" s="42"/>
      <c r="F1422" s="229" t="s">
        <v>1985</v>
      </c>
      <c r="G1422" s="42"/>
      <c r="H1422" s="42"/>
      <c r="I1422" s="230"/>
      <c r="J1422" s="42"/>
      <c r="K1422" s="42"/>
      <c r="L1422" s="46"/>
      <c r="M1422" s="231"/>
      <c r="N1422" s="232"/>
      <c r="O1422" s="86"/>
      <c r="P1422" s="86"/>
      <c r="Q1422" s="86"/>
      <c r="R1422" s="86"/>
      <c r="S1422" s="86"/>
      <c r="T1422" s="87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T1422" s="19" t="s">
        <v>180</v>
      </c>
      <c r="AU1422" s="19" t="s">
        <v>84</v>
      </c>
    </row>
    <row r="1423" s="13" customFormat="1">
      <c r="A1423" s="13"/>
      <c r="B1423" s="233"/>
      <c r="C1423" s="234"/>
      <c r="D1423" s="228" t="s">
        <v>181</v>
      </c>
      <c r="E1423" s="235" t="s">
        <v>19</v>
      </c>
      <c r="F1423" s="236" t="s">
        <v>1987</v>
      </c>
      <c r="G1423" s="234"/>
      <c r="H1423" s="235" t="s">
        <v>19</v>
      </c>
      <c r="I1423" s="237"/>
      <c r="J1423" s="234"/>
      <c r="K1423" s="234"/>
      <c r="L1423" s="238"/>
      <c r="M1423" s="239"/>
      <c r="N1423" s="240"/>
      <c r="O1423" s="240"/>
      <c r="P1423" s="240"/>
      <c r="Q1423" s="240"/>
      <c r="R1423" s="240"/>
      <c r="S1423" s="240"/>
      <c r="T1423" s="241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42" t="s">
        <v>181</v>
      </c>
      <c r="AU1423" s="242" t="s">
        <v>84</v>
      </c>
      <c r="AV1423" s="13" t="s">
        <v>82</v>
      </c>
      <c r="AW1423" s="13" t="s">
        <v>35</v>
      </c>
      <c r="AX1423" s="13" t="s">
        <v>74</v>
      </c>
      <c r="AY1423" s="242" t="s">
        <v>171</v>
      </c>
    </row>
    <row r="1424" s="14" customFormat="1">
      <c r="A1424" s="14"/>
      <c r="B1424" s="243"/>
      <c r="C1424" s="244"/>
      <c r="D1424" s="228" t="s">
        <v>181</v>
      </c>
      <c r="E1424" s="245" t="s">
        <v>19</v>
      </c>
      <c r="F1424" s="246" t="s">
        <v>105</v>
      </c>
      <c r="G1424" s="244"/>
      <c r="H1424" s="247">
        <v>3</v>
      </c>
      <c r="I1424" s="248"/>
      <c r="J1424" s="244"/>
      <c r="K1424" s="244"/>
      <c r="L1424" s="249"/>
      <c r="M1424" s="250"/>
      <c r="N1424" s="251"/>
      <c r="O1424" s="251"/>
      <c r="P1424" s="251"/>
      <c r="Q1424" s="251"/>
      <c r="R1424" s="251"/>
      <c r="S1424" s="251"/>
      <c r="T1424" s="252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3" t="s">
        <v>181</v>
      </c>
      <c r="AU1424" s="253" t="s">
        <v>84</v>
      </c>
      <c r="AV1424" s="14" t="s">
        <v>84</v>
      </c>
      <c r="AW1424" s="14" t="s">
        <v>35</v>
      </c>
      <c r="AX1424" s="14" t="s">
        <v>82</v>
      </c>
      <c r="AY1424" s="253" t="s">
        <v>171</v>
      </c>
    </row>
    <row r="1425" s="2" customFormat="1" ht="16.5" customHeight="1">
      <c r="A1425" s="40"/>
      <c r="B1425" s="41"/>
      <c r="C1425" s="215" t="s">
        <v>1988</v>
      </c>
      <c r="D1425" s="215" t="s">
        <v>174</v>
      </c>
      <c r="E1425" s="216" t="s">
        <v>1989</v>
      </c>
      <c r="F1425" s="217" t="s">
        <v>1990</v>
      </c>
      <c r="G1425" s="218" t="s">
        <v>206</v>
      </c>
      <c r="H1425" s="219">
        <v>3</v>
      </c>
      <c r="I1425" s="220"/>
      <c r="J1425" s="221">
        <f>ROUND(I1425*H1425,2)</f>
        <v>0</v>
      </c>
      <c r="K1425" s="217" t="s">
        <v>19</v>
      </c>
      <c r="L1425" s="46"/>
      <c r="M1425" s="222" t="s">
        <v>19</v>
      </c>
      <c r="N1425" s="223" t="s">
        <v>45</v>
      </c>
      <c r="O1425" s="86"/>
      <c r="P1425" s="224">
        <f>O1425*H1425</f>
        <v>0</v>
      </c>
      <c r="Q1425" s="224">
        <v>0</v>
      </c>
      <c r="R1425" s="224">
        <f>Q1425*H1425</f>
        <v>0</v>
      </c>
      <c r="S1425" s="224">
        <v>0</v>
      </c>
      <c r="T1425" s="225">
        <f>S1425*H1425</f>
        <v>0</v>
      </c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R1425" s="226" t="s">
        <v>289</v>
      </c>
      <c r="AT1425" s="226" t="s">
        <v>174</v>
      </c>
      <c r="AU1425" s="226" t="s">
        <v>84</v>
      </c>
      <c r="AY1425" s="19" t="s">
        <v>171</v>
      </c>
      <c r="BE1425" s="227">
        <f>IF(N1425="základní",J1425,0)</f>
        <v>0</v>
      </c>
      <c r="BF1425" s="227">
        <f>IF(N1425="snížená",J1425,0)</f>
        <v>0</v>
      </c>
      <c r="BG1425" s="227">
        <f>IF(N1425="zákl. přenesená",J1425,0)</f>
        <v>0</v>
      </c>
      <c r="BH1425" s="227">
        <f>IF(N1425="sníž. přenesená",J1425,0)</f>
        <v>0</v>
      </c>
      <c r="BI1425" s="227">
        <f>IF(N1425="nulová",J1425,0)</f>
        <v>0</v>
      </c>
      <c r="BJ1425" s="19" t="s">
        <v>82</v>
      </c>
      <c r="BK1425" s="227">
        <f>ROUND(I1425*H1425,2)</f>
        <v>0</v>
      </c>
      <c r="BL1425" s="19" t="s">
        <v>289</v>
      </c>
      <c r="BM1425" s="226" t="s">
        <v>1991</v>
      </c>
    </row>
    <row r="1426" s="2" customFormat="1">
      <c r="A1426" s="40"/>
      <c r="B1426" s="41"/>
      <c r="C1426" s="42"/>
      <c r="D1426" s="228" t="s">
        <v>180</v>
      </c>
      <c r="E1426" s="42"/>
      <c r="F1426" s="229" t="s">
        <v>1990</v>
      </c>
      <c r="G1426" s="42"/>
      <c r="H1426" s="42"/>
      <c r="I1426" s="230"/>
      <c r="J1426" s="42"/>
      <c r="K1426" s="42"/>
      <c r="L1426" s="46"/>
      <c r="M1426" s="231"/>
      <c r="N1426" s="232"/>
      <c r="O1426" s="86"/>
      <c r="P1426" s="86"/>
      <c r="Q1426" s="86"/>
      <c r="R1426" s="86"/>
      <c r="S1426" s="86"/>
      <c r="T1426" s="87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T1426" s="19" t="s">
        <v>180</v>
      </c>
      <c r="AU1426" s="19" t="s">
        <v>84</v>
      </c>
    </row>
    <row r="1427" s="13" customFormat="1">
      <c r="A1427" s="13"/>
      <c r="B1427" s="233"/>
      <c r="C1427" s="234"/>
      <c r="D1427" s="228" t="s">
        <v>181</v>
      </c>
      <c r="E1427" s="235" t="s">
        <v>19</v>
      </c>
      <c r="F1427" s="236" t="s">
        <v>1992</v>
      </c>
      <c r="G1427" s="234"/>
      <c r="H1427" s="235" t="s">
        <v>19</v>
      </c>
      <c r="I1427" s="237"/>
      <c r="J1427" s="234"/>
      <c r="K1427" s="234"/>
      <c r="L1427" s="238"/>
      <c r="M1427" s="239"/>
      <c r="N1427" s="240"/>
      <c r="O1427" s="240"/>
      <c r="P1427" s="240"/>
      <c r="Q1427" s="240"/>
      <c r="R1427" s="240"/>
      <c r="S1427" s="240"/>
      <c r="T1427" s="241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2" t="s">
        <v>181</v>
      </c>
      <c r="AU1427" s="242" t="s">
        <v>84</v>
      </c>
      <c r="AV1427" s="13" t="s">
        <v>82</v>
      </c>
      <c r="AW1427" s="13" t="s">
        <v>35</v>
      </c>
      <c r="AX1427" s="13" t="s">
        <v>74</v>
      </c>
      <c r="AY1427" s="242" t="s">
        <v>171</v>
      </c>
    </row>
    <row r="1428" s="14" customFormat="1">
      <c r="A1428" s="14"/>
      <c r="B1428" s="243"/>
      <c r="C1428" s="244"/>
      <c r="D1428" s="228" t="s">
        <v>181</v>
      </c>
      <c r="E1428" s="245" t="s">
        <v>19</v>
      </c>
      <c r="F1428" s="246" t="s">
        <v>105</v>
      </c>
      <c r="G1428" s="244"/>
      <c r="H1428" s="247">
        <v>3</v>
      </c>
      <c r="I1428" s="248"/>
      <c r="J1428" s="244"/>
      <c r="K1428" s="244"/>
      <c r="L1428" s="249"/>
      <c r="M1428" s="250"/>
      <c r="N1428" s="251"/>
      <c r="O1428" s="251"/>
      <c r="P1428" s="251"/>
      <c r="Q1428" s="251"/>
      <c r="R1428" s="251"/>
      <c r="S1428" s="251"/>
      <c r="T1428" s="252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3" t="s">
        <v>181</v>
      </c>
      <c r="AU1428" s="253" t="s">
        <v>84</v>
      </c>
      <c r="AV1428" s="14" t="s">
        <v>84</v>
      </c>
      <c r="AW1428" s="14" t="s">
        <v>35</v>
      </c>
      <c r="AX1428" s="14" t="s">
        <v>82</v>
      </c>
      <c r="AY1428" s="253" t="s">
        <v>171</v>
      </c>
    </row>
    <row r="1429" s="2" customFormat="1" ht="16.5" customHeight="1">
      <c r="A1429" s="40"/>
      <c r="B1429" s="41"/>
      <c r="C1429" s="215" t="s">
        <v>1460</v>
      </c>
      <c r="D1429" s="215" t="s">
        <v>174</v>
      </c>
      <c r="E1429" s="216" t="s">
        <v>1993</v>
      </c>
      <c r="F1429" s="217" t="s">
        <v>1994</v>
      </c>
      <c r="G1429" s="218" t="s">
        <v>206</v>
      </c>
      <c r="H1429" s="219">
        <v>3</v>
      </c>
      <c r="I1429" s="220"/>
      <c r="J1429" s="221">
        <f>ROUND(I1429*H1429,2)</f>
        <v>0</v>
      </c>
      <c r="K1429" s="217" t="s">
        <v>19</v>
      </c>
      <c r="L1429" s="46"/>
      <c r="M1429" s="222" t="s">
        <v>19</v>
      </c>
      <c r="N1429" s="223" t="s">
        <v>45</v>
      </c>
      <c r="O1429" s="86"/>
      <c r="P1429" s="224">
        <f>O1429*H1429</f>
        <v>0</v>
      </c>
      <c r="Q1429" s="224">
        <v>0</v>
      </c>
      <c r="R1429" s="224">
        <f>Q1429*H1429</f>
        <v>0</v>
      </c>
      <c r="S1429" s="224">
        <v>0</v>
      </c>
      <c r="T1429" s="225">
        <f>S1429*H1429</f>
        <v>0</v>
      </c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R1429" s="226" t="s">
        <v>289</v>
      </c>
      <c r="AT1429" s="226" t="s">
        <v>174</v>
      </c>
      <c r="AU1429" s="226" t="s">
        <v>84</v>
      </c>
      <c r="AY1429" s="19" t="s">
        <v>171</v>
      </c>
      <c r="BE1429" s="227">
        <f>IF(N1429="základní",J1429,0)</f>
        <v>0</v>
      </c>
      <c r="BF1429" s="227">
        <f>IF(N1429="snížená",J1429,0)</f>
        <v>0</v>
      </c>
      <c r="BG1429" s="227">
        <f>IF(N1429="zákl. přenesená",J1429,0)</f>
        <v>0</v>
      </c>
      <c r="BH1429" s="227">
        <f>IF(N1429="sníž. přenesená",J1429,0)</f>
        <v>0</v>
      </c>
      <c r="BI1429" s="227">
        <f>IF(N1429="nulová",J1429,0)</f>
        <v>0</v>
      </c>
      <c r="BJ1429" s="19" t="s">
        <v>82</v>
      </c>
      <c r="BK1429" s="227">
        <f>ROUND(I1429*H1429,2)</f>
        <v>0</v>
      </c>
      <c r="BL1429" s="19" t="s">
        <v>289</v>
      </c>
      <c r="BM1429" s="226" t="s">
        <v>1995</v>
      </c>
    </row>
    <row r="1430" s="2" customFormat="1">
      <c r="A1430" s="40"/>
      <c r="B1430" s="41"/>
      <c r="C1430" s="42"/>
      <c r="D1430" s="228" t="s">
        <v>180</v>
      </c>
      <c r="E1430" s="42"/>
      <c r="F1430" s="229" t="s">
        <v>1994</v>
      </c>
      <c r="G1430" s="42"/>
      <c r="H1430" s="42"/>
      <c r="I1430" s="230"/>
      <c r="J1430" s="42"/>
      <c r="K1430" s="42"/>
      <c r="L1430" s="46"/>
      <c r="M1430" s="231"/>
      <c r="N1430" s="232"/>
      <c r="O1430" s="86"/>
      <c r="P1430" s="86"/>
      <c r="Q1430" s="86"/>
      <c r="R1430" s="86"/>
      <c r="S1430" s="86"/>
      <c r="T1430" s="87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T1430" s="19" t="s">
        <v>180</v>
      </c>
      <c r="AU1430" s="19" t="s">
        <v>84</v>
      </c>
    </row>
    <row r="1431" s="13" customFormat="1">
      <c r="A1431" s="13"/>
      <c r="B1431" s="233"/>
      <c r="C1431" s="234"/>
      <c r="D1431" s="228" t="s">
        <v>181</v>
      </c>
      <c r="E1431" s="235" t="s">
        <v>19</v>
      </c>
      <c r="F1431" s="236" t="s">
        <v>1996</v>
      </c>
      <c r="G1431" s="234"/>
      <c r="H1431" s="235" t="s">
        <v>19</v>
      </c>
      <c r="I1431" s="237"/>
      <c r="J1431" s="234"/>
      <c r="K1431" s="234"/>
      <c r="L1431" s="238"/>
      <c r="M1431" s="239"/>
      <c r="N1431" s="240"/>
      <c r="O1431" s="240"/>
      <c r="P1431" s="240"/>
      <c r="Q1431" s="240"/>
      <c r="R1431" s="240"/>
      <c r="S1431" s="240"/>
      <c r="T1431" s="241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2" t="s">
        <v>181</v>
      </c>
      <c r="AU1431" s="242" t="s">
        <v>84</v>
      </c>
      <c r="AV1431" s="13" t="s">
        <v>82</v>
      </c>
      <c r="AW1431" s="13" t="s">
        <v>35</v>
      </c>
      <c r="AX1431" s="13" t="s">
        <v>74</v>
      </c>
      <c r="AY1431" s="242" t="s">
        <v>171</v>
      </c>
    </row>
    <row r="1432" s="14" customFormat="1">
      <c r="A1432" s="14"/>
      <c r="B1432" s="243"/>
      <c r="C1432" s="244"/>
      <c r="D1432" s="228" t="s">
        <v>181</v>
      </c>
      <c r="E1432" s="245" t="s">
        <v>19</v>
      </c>
      <c r="F1432" s="246" t="s">
        <v>105</v>
      </c>
      <c r="G1432" s="244"/>
      <c r="H1432" s="247">
        <v>3</v>
      </c>
      <c r="I1432" s="248"/>
      <c r="J1432" s="244"/>
      <c r="K1432" s="244"/>
      <c r="L1432" s="249"/>
      <c r="M1432" s="250"/>
      <c r="N1432" s="251"/>
      <c r="O1432" s="251"/>
      <c r="P1432" s="251"/>
      <c r="Q1432" s="251"/>
      <c r="R1432" s="251"/>
      <c r="S1432" s="251"/>
      <c r="T1432" s="252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3" t="s">
        <v>181</v>
      </c>
      <c r="AU1432" s="253" t="s">
        <v>84</v>
      </c>
      <c r="AV1432" s="14" t="s">
        <v>84</v>
      </c>
      <c r="AW1432" s="14" t="s">
        <v>35</v>
      </c>
      <c r="AX1432" s="14" t="s">
        <v>82</v>
      </c>
      <c r="AY1432" s="253" t="s">
        <v>171</v>
      </c>
    </row>
    <row r="1433" s="2" customFormat="1" ht="16.5" customHeight="1">
      <c r="A1433" s="40"/>
      <c r="B1433" s="41"/>
      <c r="C1433" s="215" t="s">
        <v>1997</v>
      </c>
      <c r="D1433" s="215" t="s">
        <v>174</v>
      </c>
      <c r="E1433" s="216" t="s">
        <v>1998</v>
      </c>
      <c r="F1433" s="217" t="s">
        <v>1994</v>
      </c>
      <c r="G1433" s="218" t="s">
        <v>206</v>
      </c>
      <c r="H1433" s="219">
        <v>1</v>
      </c>
      <c r="I1433" s="220"/>
      <c r="J1433" s="221">
        <f>ROUND(I1433*H1433,2)</f>
        <v>0</v>
      </c>
      <c r="K1433" s="217" t="s">
        <v>19</v>
      </c>
      <c r="L1433" s="46"/>
      <c r="M1433" s="222" t="s">
        <v>19</v>
      </c>
      <c r="N1433" s="223" t="s">
        <v>45</v>
      </c>
      <c r="O1433" s="86"/>
      <c r="P1433" s="224">
        <f>O1433*H1433</f>
        <v>0</v>
      </c>
      <c r="Q1433" s="224">
        <v>0</v>
      </c>
      <c r="R1433" s="224">
        <f>Q1433*H1433</f>
        <v>0</v>
      </c>
      <c r="S1433" s="224">
        <v>0</v>
      </c>
      <c r="T1433" s="225">
        <f>S1433*H1433</f>
        <v>0</v>
      </c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R1433" s="226" t="s">
        <v>289</v>
      </c>
      <c r="AT1433" s="226" t="s">
        <v>174</v>
      </c>
      <c r="AU1433" s="226" t="s">
        <v>84</v>
      </c>
      <c r="AY1433" s="19" t="s">
        <v>171</v>
      </c>
      <c r="BE1433" s="227">
        <f>IF(N1433="základní",J1433,0)</f>
        <v>0</v>
      </c>
      <c r="BF1433" s="227">
        <f>IF(N1433="snížená",J1433,0)</f>
        <v>0</v>
      </c>
      <c r="BG1433" s="227">
        <f>IF(N1433="zákl. přenesená",J1433,0)</f>
        <v>0</v>
      </c>
      <c r="BH1433" s="227">
        <f>IF(N1433="sníž. přenesená",J1433,0)</f>
        <v>0</v>
      </c>
      <c r="BI1433" s="227">
        <f>IF(N1433="nulová",J1433,0)</f>
        <v>0</v>
      </c>
      <c r="BJ1433" s="19" t="s">
        <v>82</v>
      </c>
      <c r="BK1433" s="227">
        <f>ROUND(I1433*H1433,2)</f>
        <v>0</v>
      </c>
      <c r="BL1433" s="19" t="s">
        <v>289</v>
      </c>
      <c r="BM1433" s="226" t="s">
        <v>1999</v>
      </c>
    </row>
    <row r="1434" s="2" customFormat="1">
      <c r="A1434" s="40"/>
      <c r="B1434" s="41"/>
      <c r="C1434" s="42"/>
      <c r="D1434" s="228" t="s">
        <v>180</v>
      </c>
      <c r="E1434" s="42"/>
      <c r="F1434" s="229" t="s">
        <v>1994</v>
      </c>
      <c r="G1434" s="42"/>
      <c r="H1434" s="42"/>
      <c r="I1434" s="230"/>
      <c r="J1434" s="42"/>
      <c r="K1434" s="42"/>
      <c r="L1434" s="46"/>
      <c r="M1434" s="231"/>
      <c r="N1434" s="232"/>
      <c r="O1434" s="86"/>
      <c r="P1434" s="86"/>
      <c r="Q1434" s="86"/>
      <c r="R1434" s="86"/>
      <c r="S1434" s="86"/>
      <c r="T1434" s="87"/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T1434" s="19" t="s">
        <v>180</v>
      </c>
      <c r="AU1434" s="19" t="s">
        <v>84</v>
      </c>
    </row>
    <row r="1435" s="13" customFormat="1">
      <c r="A1435" s="13"/>
      <c r="B1435" s="233"/>
      <c r="C1435" s="234"/>
      <c r="D1435" s="228" t="s">
        <v>181</v>
      </c>
      <c r="E1435" s="235" t="s">
        <v>19</v>
      </c>
      <c r="F1435" s="236" t="s">
        <v>2000</v>
      </c>
      <c r="G1435" s="234"/>
      <c r="H1435" s="235" t="s">
        <v>19</v>
      </c>
      <c r="I1435" s="237"/>
      <c r="J1435" s="234"/>
      <c r="K1435" s="234"/>
      <c r="L1435" s="238"/>
      <c r="M1435" s="239"/>
      <c r="N1435" s="240"/>
      <c r="O1435" s="240"/>
      <c r="P1435" s="240"/>
      <c r="Q1435" s="240"/>
      <c r="R1435" s="240"/>
      <c r="S1435" s="240"/>
      <c r="T1435" s="241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42" t="s">
        <v>181</v>
      </c>
      <c r="AU1435" s="242" t="s">
        <v>84</v>
      </c>
      <c r="AV1435" s="13" t="s">
        <v>82</v>
      </c>
      <c r="AW1435" s="13" t="s">
        <v>35</v>
      </c>
      <c r="AX1435" s="13" t="s">
        <v>74</v>
      </c>
      <c r="AY1435" s="242" t="s">
        <v>171</v>
      </c>
    </row>
    <row r="1436" s="14" customFormat="1">
      <c r="A1436" s="14"/>
      <c r="B1436" s="243"/>
      <c r="C1436" s="244"/>
      <c r="D1436" s="228" t="s">
        <v>181</v>
      </c>
      <c r="E1436" s="245" t="s">
        <v>19</v>
      </c>
      <c r="F1436" s="246" t="s">
        <v>82</v>
      </c>
      <c r="G1436" s="244"/>
      <c r="H1436" s="247">
        <v>1</v>
      </c>
      <c r="I1436" s="248"/>
      <c r="J1436" s="244"/>
      <c r="K1436" s="244"/>
      <c r="L1436" s="249"/>
      <c r="M1436" s="250"/>
      <c r="N1436" s="251"/>
      <c r="O1436" s="251"/>
      <c r="P1436" s="251"/>
      <c r="Q1436" s="251"/>
      <c r="R1436" s="251"/>
      <c r="S1436" s="251"/>
      <c r="T1436" s="252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3" t="s">
        <v>181</v>
      </c>
      <c r="AU1436" s="253" t="s">
        <v>84</v>
      </c>
      <c r="AV1436" s="14" t="s">
        <v>84</v>
      </c>
      <c r="AW1436" s="14" t="s">
        <v>35</v>
      </c>
      <c r="AX1436" s="14" t="s">
        <v>82</v>
      </c>
      <c r="AY1436" s="253" t="s">
        <v>171</v>
      </c>
    </row>
    <row r="1437" s="2" customFormat="1" ht="16.5" customHeight="1">
      <c r="A1437" s="40"/>
      <c r="B1437" s="41"/>
      <c r="C1437" s="215" t="s">
        <v>1466</v>
      </c>
      <c r="D1437" s="215" t="s">
        <v>174</v>
      </c>
      <c r="E1437" s="216" t="s">
        <v>2001</v>
      </c>
      <c r="F1437" s="217" t="s">
        <v>2002</v>
      </c>
      <c r="G1437" s="218" t="s">
        <v>206</v>
      </c>
      <c r="H1437" s="219">
        <v>1</v>
      </c>
      <c r="I1437" s="220"/>
      <c r="J1437" s="221">
        <f>ROUND(I1437*H1437,2)</f>
        <v>0</v>
      </c>
      <c r="K1437" s="217" t="s">
        <v>19</v>
      </c>
      <c r="L1437" s="46"/>
      <c r="M1437" s="222" t="s">
        <v>19</v>
      </c>
      <c r="N1437" s="223" t="s">
        <v>45</v>
      </c>
      <c r="O1437" s="86"/>
      <c r="P1437" s="224">
        <f>O1437*H1437</f>
        <v>0</v>
      </c>
      <c r="Q1437" s="224">
        <v>0</v>
      </c>
      <c r="R1437" s="224">
        <f>Q1437*H1437</f>
        <v>0</v>
      </c>
      <c r="S1437" s="224">
        <v>0</v>
      </c>
      <c r="T1437" s="225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26" t="s">
        <v>289</v>
      </c>
      <c r="AT1437" s="226" t="s">
        <v>174</v>
      </c>
      <c r="AU1437" s="226" t="s">
        <v>84</v>
      </c>
      <c r="AY1437" s="19" t="s">
        <v>171</v>
      </c>
      <c r="BE1437" s="227">
        <f>IF(N1437="základní",J1437,0)</f>
        <v>0</v>
      </c>
      <c r="BF1437" s="227">
        <f>IF(N1437="snížená",J1437,0)</f>
        <v>0</v>
      </c>
      <c r="BG1437" s="227">
        <f>IF(N1437="zákl. přenesená",J1437,0)</f>
        <v>0</v>
      </c>
      <c r="BH1437" s="227">
        <f>IF(N1437="sníž. přenesená",J1437,0)</f>
        <v>0</v>
      </c>
      <c r="BI1437" s="227">
        <f>IF(N1437="nulová",J1437,0)</f>
        <v>0</v>
      </c>
      <c r="BJ1437" s="19" t="s">
        <v>82</v>
      </c>
      <c r="BK1437" s="227">
        <f>ROUND(I1437*H1437,2)</f>
        <v>0</v>
      </c>
      <c r="BL1437" s="19" t="s">
        <v>289</v>
      </c>
      <c r="BM1437" s="226" t="s">
        <v>2003</v>
      </c>
    </row>
    <row r="1438" s="2" customFormat="1">
      <c r="A1438" s="40"/>
      <c r="B1438" s="41"/>
      <c r="C1438" s="42"/>
      <c r="D1438" s="228" t="s">
        <v>180</v>
      </c>
      <c r="E1438" s="42"/>
      <c r="F1438" s="229" t="s">
        <v>2002</v>
      </c>
      <c r="G1438" s="42"/>
      <c r="H1438" s="42"/>
      <c r="I1438" s="230"/>
      <c r="J1438" s="42"/>
      <c r="K1438" s="42"/>
      <c r="L1438" s="46"/>
      <c r="M1438" s="231"/>
      <c r="N1438" s="232"/>
      <c r="O1438" s="86"/>
      <c r="P1438" s="86"/>
      <c r="Q1438" s="86"/>
      <c r="R1438" s="86"/>
      <c r="S1438" s="86"/>
      <c r="T1438" s="87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T1438" s="19" t="s">
        <v>180</v>
      </c>
      <c r="AU1438" s="19" t="s">
        <v>84</v>
      </c>
    </row>
    <row r="1439" s="13" customFormat="1">
      <c r="A1439" s="13"/>
      <c r="B1439" s="233"/>
      <c r="C1439" s="234"/>
      <c r="D1439" s="228" t="s">
        <v>181</v>
      </c>
      <c r="E1439" s="235" t="s">
        <v>19</v>
      </c>
      <c r="F1439" s="236" t="s">
        <v>2004</v>
      </c>
      <c r="G1439" s="234"/>
      <c r="H1439" s="235" t="s">
        <v>19</v>
      </c>
      <c r="I1439" s="237"/>
      <c r="J1439" s="234"/>
      <c r="K1439" s="234"/>
      <c r="L1439" s="238"/>
      <c r="M1439" s="239"/>
      <c r="N1439" s="240"/>
      <c r="O1439" s="240"/>
      <c r="P1439" s="240"/>
      <c r="Q1439" s="240"/>
      <c r="R1439" s="240"/>
      <c r="S1439" s="240"/>
      <c r="T1439" s="241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2" t="s">
        <v>181</v>
      </c>
      <c r="AU1439" s="242" t="s">
        <v>84</v>
      </c>
      <c r="AV1439" s="13" t="s">
        <v>82</v>
      </c>
      <c r="AW1439" s="13" t="s">
        <v>35</v>
      </c>
      <c r="AX1439" s="13" t="s">
        <v>74</v>
      </c>
      <c r="AY1439" s="242" t="s">
        <v>171</v>
      </c>
    </row>
    <row r="1440" s="14" customFormat="1">
      <c r="A1440" s="14"/>
      <c r="B1440" s="243"/>
      <c r="C1440" s="244"/>
      <c r="D1440" s="228" t="s">
        <v>181</v>
      </c>
      <c r="E1440" s="245" t="s">
        <v>19</v>
      </c>
      <c r="F1440" s="246" t="s">
        <v>82</v>
      </c>
      <c r="G1440" s="244"/>
      <c r="H1440" s="247">
        <v>1</v>
      </c>
      <c r="I1440" s="248"/>
      <c r="J1440" s="244"/>
      <c r="K1440" s="244"/>
      <c r="L1440" s="249"/>
      <c r="M1440" s="250"/>
      <c r="N1440" s="251"/>
      <c r="O1440" s="251"/>
      <c r="P1440" s="251"/>
      <c r="Q1440" s="251"/>
      <c r="R1440" s="251"/>
      <c r="S1440" s="251"/>
      <c r="T1440" s="252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3" t="s">
        <v>181</v>
      </c>
      <c r="AU1440" s="253" t="s">
        <v>84</v>
      </c>
      <c r="AV1440" s="14" t="s">
        <v>84</v>
      </c>
      <c r="AW1440" s="14" t="s">
        <v>35</v>
      </c>
      <c r="AX1440" s="14" t="s">
        <v>82</v>
      </c>
      <c r="AY1440" s="253" t="s">
        <v>171</v>
      </c>
    </row>
    <row r="1441" s="2" customFormat="1" ht="16.5" customHeight="1">
      <c r="A1441" s="40"/>
      <c r="B1441" s="41"/>
      <c r="C1441" s="215" t="s">
        <v>2005</v>
      </c>
      <c r="D1441" s="215" t="s">
        <v>174</v>
      </c>
      <c r="E1441" s="216" t="s">
        <v>2006</v>
      </c>
      <c r="F1441" s="217" t="s">
        <v>2007</v>
      </c>
      <c r="G1441" s="218" t="s">
        <v>206</v>
      </c>
      <c r="H1441" s="219">
        <v>1</v>
      </c>
      <c r="I1441" s="220"/>
      <c r="J1441" s="221">
        <f>ROUND(I1441*H1441,2)</f>
        <v>0</v>
      </c>
      <c r="K1441" s="217" t="s">
        <v>19</v>
      </c>
      <c r="L1441" s="46"/>
      <c r="M1441" s="222" t="s">
        <v>19</v>
      </c>
      <c r="N1441" s="223" t="s">
        <v>45</v>
      </c>
      <c r="O1441" s="86"/>
      <c r="P1441" s="224">
        <f>O1441*H1441</f>
        <v>0</v>
      </c>
      <c r="Q1441" s="224">
        <v>0</v>
      </c>
      <c r="R1441" s="224">
        <f>Q1441*H1441</f>
        <v>0</v>
      </c>
      <c r="S1441" s="224">
        <v>0</v>
      </c>
      <c r="T1441" s="225">
        <f>S1441*H1441</f>
        <v>0</v>
      </c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R1441" s="226" t="s">
        <v>289</v>
      </c>
      <c r="AT1441" s="226" t="s">
        <v>174</v>
      </c>
      <c r="AU1441" s="226" t="s">
        <v>84</v>
      </c>
      <c r="AY1441" s="19" t="s">
        <v>171</v>
      </c>
      <c r="BE1441" s="227">
        <f>IF(N1441="základní",J1441,0)</f>
        <v>0</v>
      </c>
      <c r="BF1441" s="227">
        <f>IF(N1441="snížená",J1441,0)</f>
        <v>0</v>
      </c>
      <c r="BG1441" s="227">
        <f>IF(N1441="zákl. přenesená",J1441,0)</f>
        <v>0</v>
      </c>
      <c r="BH1441" s="227">
        <f>IF(N1441="sníž. přenesená",J1441,0)</f>
        <v>0</v>
      </c>
      <c r="BI1441" s="227">
        <f>IF(N1441="nulová",J1441,0)</f>
        <v>0</v>
      </c>
      <c r="BJ1441" s="19" t="s">
        <v>82</v>
      </c>
      <c r="BK1441" s="227">
        <f>ROUND(I1441*H1441,2)</f>
        <v>0</v>
      </c>
      <c r="BL1441" s="19" t="s">
        <v>289</v>
      </c>
      <c r="BM1441" s="226" t="s">
        <v>2008</v>
      </c>
    </row>
    <row r="1442" s="2" customFormat="1">
      <c r="A1442" s="40"/>
      <c r="B1442" s="41"/>
      <c r="C1442" s="42"/>
      <c r="D1442" s="228" t="s">
        <v>180</v>
      </c>
      <c r="E1442" s="42"/>
      <c r="F1442" s="229" t="s">
        <v>2007</v>
      </c>
      <c r="G1442" s="42"/>
      <c r="H1442" s="42"/>
      <c r="I1442" s="230"/>
      <c r="J1442" s="42"/>
      <c r="K1442" s="42"/>
      <c r="L1442" s="46"/>
      <c r="M1442" s="231"/>
      <c r="N1442" s="232"/>
      <c r="O1442" s="86"/>
      <c r="P1442" s="86"/>
      <c r="Q1442" s="86"/>
      <c r="R1442" s="86"/>
      <c r="S1442" s="86"/>
      <c r="T1442" s="87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T1442" s="19" t="s">
        <v>180</v>
      </c>
      <c r="AU1442" s="19" t="s">
        <v>84</v>
      </c>
    </row>
    <row r="1443" s="13" customFormat="1">
      <c r="A1443" s="13"/>
      <c r="B1443" s="233"/>
      <c r="C1443" s="234"/>
      <c r="D1443" s="228" t="s">
        <v>181</v>
      </c>
      <c r="E1443" s="235" t="s">
        <v>19</v>
      </c>
      <c r="F1443" s="236" t="s">
        <v>2009</v>
      </c>
      <c r="G1443" s="234"/>
      <c r="H1443" s="235" t="s">
        <v>19</v>
      </c>
      <c r="I1443" s="237"/>
      <c r="J1443" s="234"/>
      <c r="K1443" s="234"/>
      <c r="L1443" s="238"/>
      <c r="M1443" s="239"/>
      <c r="N1443" s="240"/>
      <c r="O1443" s="240"/>
      <c r="P1443" s="240"/>
      <c r="Q1443" s="240"/>
      <c r="R1443" s="240"/>
      <c r="S1443" s="240"/>
      <c r="T1443" s="241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42" t="s">
        <v>181</v>
      </c>
      <c r="AU1443" s="242" t="s">
        <v>84</v>
      </c>
      <c r="AV1443" s="13" t="s">
        <v>82</v>
      </c>
      <c r="AW1443" s="13" t="s">
        <v>35</v>
      </c>
      <c r="AX1443" s="13" t="s">
        <v>74</v>
      </c>
      <c r="AY1443" s="242" t="s">
        <v>171</v>
      </c>
    </row>
    <row r="1444" s="14" customFormat="1">
      <c r="A1444" s="14"/>
      <c r="B1444" s="243"/>
      <c r="C1444" s="244"/>
      <c r="D1444" s="228" t="s">
        <v>181</v>
      </c>
      <c r="E1444" s="245" t="s">
        <v>19</v>
      </c>
      <c r="F1444" s="246" t="s">
        <v>82</v>
      </c>
      <c r="G1444" s="244"/>
      <c r="H1444" s="247">
        <v>1</v>
      </c>
      <c r="I1444" s="248"/>
      <c r="J1444" s="244"/>
      <c r="K1444" s="244"/>
      <c r="L1444" s="249"/>
      <c r="M1444" s="250"/>
      <c r="N1444" s="251"/>
      <c r="O1444" s="251"/>
      <c r="P1444" s="251"/>
      <c r="Q1444" s="251"/>
      <c r="R1444" s="251"/>
      <c r="S1444" s="251"/>
      <c r="T1444" s="252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3" t="s">
        <v>181</v>
      </c>
      <c r="AU1444" s="253" t="s">
        <v>84</v>
      </c>
      <c r="AV1444" s="14" t="s">
        <v>84</v>
      </c>
      <c r="AW1444" s="14" t="s">
        <v>35</v>
      </c>
      <c r="AX1444" s="14" t="s">
        <v>82</v>
      </c>
      <c r="AY1444" s="253" t="s">
        <v>171</v>
      </c>
    </row>
    <row r="1445" s="2" customFormat="1" ht="16.5" customHeight="1">
      <c r="A1445" s="40"/>
      <c r="B1445" s="41"/>
      <c r="C1445" s="215" t="s">
        <v>1470</v>
      </c>
      <c r="D1445" s="215" t="s">
        <v>174</v>
      </c>
      <c r="E1445" s="216" t="s">
        <v>2010</v>
      </c>
      <c r="F1445" s="217" t="s">
        <v>2011</v>
      </c>
      <c r="G1445" s="218" t="s">
        <v>206</v>
      </c>
      <c r="H1445" s="219">
        <v>1</v>
      </c>
      <c r="I1445" s="220"/>
      <c r="J1445" s="221">
        <f>ROUND(I1445*H1445,2)</f>
        <v>0</v>
      </c>
      <c r="K1445" s="217" t="s">
        <v>19</v>
      </c>
      <c r="L1445" s="46"/>
      <c r="M1445" s="222" t="s">
        <v>19</v>
      </c>
      <c r="N1445" s="223" t="s">
        <v>45</v>
      </c>
      <c r="O1445" s="86"/>
      <c r="P1445" s="224">
        <f>O1445*H1445</f>
        <v>0</v>
      </c>
      <c r="Q1445" s="224">
        <v>0</v>
      </c>
      <c r="R1445" s="224">
        <f>Q1445*H1445</f>
        <v>0</v>
      </c>
      <c r="S1445" s="224">
        <v>0</v>
      </c>
      <c r="T1445" s="225">
        <f>S1445*H1445</f>
        <v>0</v>
      </c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R1445" s="226" t="s">
        <v>289</v>
      </c>
      <c r="AT1445" s="226" t="s">
        <v>174</v>
      </c>
      <c r="AU1445" s="226" t="s">
        <v>84</v>
      </c>
      <c r="AY1445" s="19" t="s">
        <v>171</v>
      </c>
      <c r="BE1445" s="227">
        <f>IF(N1445="základní",J1445,0)</f>
        <v>0</v>
      </c>
      <c r="BF1445" s="227">
        <f>IF(N1445="snížená",J1445,0)</f>
        <v>0</v>
      </c>
      <c r="BG1445" s="227">
        <f>IF(N1445="zákl. přenesená",J1445,0)</f>
        <v>0</v>
      </c>
      <c r="BH1445" s="227">
        <f>IF(N1445="sníž. přenesená",J1445,0)</f>
        <v>0</v>
      </c>
      <c r="BI1445" s="227">
        <f>IF(N1445="nulová",J1445,0)</f>
        <v>0</v>
      </c>
      <c r="BJ1445" s="19" t="s">
        <v>82</v>
      </c>
      <c r="BK1445" s="227">
        <f>ROUND(I1445*H1445,2)</f>
        <v>0</v>
      </c>
      <c r="BL1445" s="19" t="s">
        <v>289</v>
      </c>
      <c r="BM1445" s="226" t="s">
        <v>2012</v>
      </c>
    </row>
    <row r="1446" s="2" customFormat="1">
      <c r="A1446" s="40"/>
      <c r="B1446" s="41"/>
      <c r="C1446" s="42"/>
      <c r="D1446" s="228" t="s">
        <v>180</v>
      </c>
      <c r="E1446" s="42"/>
      <c r="F1446" s="229" t="s">
        <v>1973</v>
      </c>
      <c r="G1446" s="42"/>
      <c r="H1446" s="42"/>
      <c r="I1446" s="230"/>
      <c r="J1446" s="42"/>
      <c r="K1446" s="42"/>
      <c r="L1446" s="46"/>
      <c r="M1446" s="231"/>
      <c r="N1446" s="232"/>
      <c r="O1446" s="86"/>
      <c r="P1446" s="86"/>
      <c r="Q1446" s="86"/>
      <c r="R1446" s="86"/>
      <c r="S1446" s="86"/>
      <c r="T1446" s="87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T1446" s="19" t="s">
        <v>180</v>
      </c>
      <c r="AU1446" s="19" t="s">
        <v>84</v>
      </c>
    </row>
    <row r="1447" s="13" customFormat="1">
      <c r="A1447" s="13"/>
      <c r="B1447" s="233"/>
      <c r="C1447" s="234"/>
      <c r="D1447" s="228" t="s">
        <v>181</v>
      </c>
      <c r="E1447" s="235" t="s">
        <v>19</v>
      </c>
      <c r="F1447" s="236" t="s">
        <v>2013</v>
      </c>
      <c r="G1447" s="234"/>
      <c r="H1447" s="235" t="s">
        <v>19</v>
      </c>
      <c r="I1447" s="237"/>
      <c r="J1447" s="234"/>
      <c r="K1447" s="234"/>
      <c r="L1447" s="238"/>
      <c r="M1447" s="239"/>
      <c r="N1447" s="240"/>
      <c r="O1447" s="240"/>
      <c r="P1447" s="240"/>
      <c r="Q1447" s="240"/>
      <c r="R1447" s="240"/>
      <c r="S1447" s="240"/>
      <c r="T1447" s="241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2" t="s">
        <v>181</v>
      </c>
      <c r="AU1447" s="242" t="s">
        <v>84</v>
      </c>
      <c r="AV1447" s="13" t="s">
        <v>82</v>
      </c>
      <c r="AW1447" s="13" t="s">
        <v>35</v>
      </c>
      <c r="AX1447" s="13" t="s">
        <v>74</v>
      </c>
      <c r="AY1447" s="242" t="s">
        <v>171</v>
      </c>
    </row>
    <row r="1448" s="14" customFormat="1">
      <c r="A1448" s="14"/>
      <c r="B1448" s="243"/>
      <c r="C1448" s="244"/>
      <c r="D1448" s="228" t="s">
        <v>181</v>
      </c>
      <c r="E1448" s="245" t="s">
        <v>19</v>
      </c>
      <c r="F1448" s="246" t="s">
        <v>82</v>
      </c>
      <c r="G1448" s="244"/>
      <c r="H1448" s="247">
        <v>1</v>
      </c>
      <c r="I1448" s="248"/>
      <c r="J1448" s="244"/>
      <c r="K1448" s="244"/>
      <c r="L1448" s="249"/>
      <c r="M1448" s="250"/>
      <c r="N1448" s="251"/>
      <c r="O1448" s="251"/>
      <c r="P1448" s="251"/>
      <c r="Q1448" s="251"/>
      <c r="R1448" s="251"/>
      <c r="S1448" s="251"/>
      <c r="T1448" s="252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3" t="s">
        <v>181</v>
      </c>
      <c r="AU1448" s="253" t="s">
        <v>84</v>
      </c>
      <c r="AV1448" s="14" t="s">
        <v>84</v>
      </c>
      <c r="AW1448" s="14" t="s">
        <v>35</v>
      </c>
      <c r="AX1448" s="14" t="s">
        <v>82</v>
      </c>
      <c r="AY1448" s="253" t="s">
        <v>171</v>
      </c>
    </row>
    <row r="1449" s="2" customFormat="1" ht="16.5" customHeight="1">
      <c r="A1449" s="40"/>
      <c r="B1449" s="41"/>
      <c r="C1449" s="215" t="s">
        <v>2014</v>
      </c>
      <c r="D1449" s="215" t="s">
        <v>174</v>
      </c>
      <c r="E1449" s="216" t="s">
        <v>2015</v>
      </c>
      <c r="F1449" s="217" t="s">
        <v>2016</v>
      </c>
      <c r="G1449" s="218" t="s">
        <v>206</v>
      </c>
      <c r="H1449" s="219">
        <v>1</v>
      </c>
      <c r="I1449" s="220"/>
      <c r="J1449" s="221">
        <f>ROUND(I1449*H1449,2)</f>
        <v>0</v>
      </c>
      <c r="K1449" s="217" t="s">
        <v>19</v>
      </c>
      <c r="L1449" s="46"/>
      <c r="M1449" s="222" t="s">
        <v>19</v>
      </c>
      <c r="N1449" s="223" t="s">
        <v>45</v>
      </c>
      <c r="O1449" s="86"/>
      <c r="P1449" s="224">
        <f>O1449*H1449</f>
        <v>0</v>
      </c>
      <c r="Q1449" s="224">
        <v>0</v>
      </c>
      <c r="R1449" s="224">
        <f>Q1449*H1449</f>
        <v>0</v>
      </c>
      <c r="S1449" s="224">
        <v>0</v>
      </c>
      <c r="T1449" s="225">
        <f>S1449*H1449</f>
        <v>0</v>
      </c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R1449" s="226" t="s">
        <v>289</v>
      </c>
      <c r="AT1449" s="226" t="s">
        <v>174</v>
      </c>
      <c r="AU1449" s="226" t="s">
        <v>84</v>
      </c>
      <c r="AY1449" s="19" t="s">
        <v>171</v>
      </c>
      <c r="BE1449" s="227">
        <f>IF(N1449="základní",J1449,0)</f>
        <v>0</v>
      </c>
      <c r="BF1449" s="227">
        <f>IF(N1449="snížená",J1449,0)</f>
        <v>0</v>
      </c>
      <c r="BG1449" s="227">
        <f>IF(N1449="zákl. přenesená",J1449,0)</f>
        <v>0</v>
      </c>
      <c r="BH1449" s="227">
        <f>IF(N1449="sníž. přenesená",J1449,0)</f>
        <v>0</v>
      </c>
      <c r="BI1449" s="227">
        <f>IF(N1449="nulová",J1449,0)</f>
        <v>0</v>
      </c>
      <c r="BJ1449" s="19" t="s">
        <v>82</v>
      </c>
      <c r="BK1449" s="227">
        <f>ROUND(I1449*H1449,2)</f>
        <v>0</v>
      </c>
      <c r="BL1449" s="19" t="s">
        <v>289</v>
      </c>
      <c r="BM1449" s="226" t="s">
        <v>2017</v>
      </c>
    </row>
    <row r="1450" s="2" customFormat="1">
      <c r="A1450" s="40"/>
      <c r="B1450" s="41"/>
      <c r="C1450" s="42"/>
      <c r="D1450" s="228" t="s">
        <v>180</v>
      </c>
      <c r="E1450" s="42"/>
      <c r="F1450" s="229" t="s">
        <v>1967</v>
      </c>
      <c r="G1450" s="42"/>
      <c r="H1450" s="42"/>
      <c r="I1450" s="230"/>
      <c r="J1450" s="42"/>
      <c r="K1450" s="42"/>
      <c r="L1450" s="46"/>
      <c r="M1450" s="231"/>
      <c r="N1450" s="232"/>
      <c r="O1450" s="86"/>
      <c r="P1450" s="86"/>
      <c r="Q1450" s="86"/>
      <c r="R1450" s="86"/>
      <c r="S1450" s="86"/>
      <c r="T1450" s="87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T1450" s="19" t="s">
        <v>180</v>
      </c>
      <c r="AU1450" s="19" t="s">
        <v>84</v>
      </c>
    </row>
    <row r="1451" s="13" customFormat="1">
      <c r="A1451" s="13"/>
      <c r="B1451" s="233"/>
      <c r="C1451" s="234"/>
      <c r="D1451" s="228" t="s">
        <v>181</v>
      </c>
      <c r="E1451" s="235" t="s">
        <v>19</v>
      </c>
      <c r="F1451" s="236" t="s">
        <v>2018</v>
      </c>
      <c r="G1451" s="234"/>
      <c r="H1451" s="235" t="s">
        <v>19</v>
      </c>
      <c r="I1451" s="237"/>
      <c r="J1451" s="234"/>
      <c r="K1451" s="234"/>
      <c r="L1451" s="238"/>
      <c r="M1451" s="239"/>
      <c r="N1451" s="240"/>
      <c r="O1451" s="240"/>
      <c r="P1451" s="240"/>
      <c r="Q1451" s="240"/>
      <c r="R1451" s="240"/>
      <c r="S1451" s="240"/>
      <c r="T1451" s="241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2" t="s">
        <v>181</v>
      </c>
      <c r="AU1451" s="242" t="s">
        <v>84</v>
      </c>
      <c r="AV1451" s="13" t="s">
        <v>82</v>
      </c>
      <c r="AW1451" s="13" t="s">
        <v>35</v>
      </c>
      <c r="AX1451" s="13" t="s">
        <v>74</v>
      </c>
      <c r="AY1451" s="242" t="s">
        <v>171</v>
      </c>
    </row>
    <row r="1452" s="14" customFormat="1">
      <c r="A1452" s="14"/>
      <c r="B1452" s="243"/>
      <c r="C1452" s="244"/>
      <c r="D1452" s="228" t="s">
        <v>181</v>
      </c>
      <c r="E1452" s="245" t="s">
        <v>19</v>
      </c>
      <c r="F1452" s="246" t="s">
        <v>82</v>
      </c>
      <c r="G1452" s="244"/>
      <c r="H1452" s="247">
        <v>1</v>
      </c>
      <c r="I1452" s="248"/>
      <c r="J1452" s="244"/>
      <c r="K1452" s="244"/>
      <c r="L1452" s="249"/>
      <c r="M1452" s="250"/>
      <c r="N1452" s="251"/>
      <c r="O1452" s="251"/>
      <c r="P1452" s="251"/>
      <c r="Q1452" s="251"/>
      <c r="R1452" s="251"/>
      <c r="S1452" s="251"/>
      <c r="T1452" s="252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3" t="s">
        <v>181</v>
      </c>
      <c r="AU1452" s="253" t="s">
        <v>84</v>
      </c>
      <c r="AV1452" s="14" t="s">
        <v>84</v>
      </c>
      <c r="AW1452" s="14" t="s">
        <v>35</v>
      </c>
      <c r="AX1452" s="14" t="s">
        <v>82</v>
      </c>
      <c r="AY1452" s="253" t="s">
        <v>171</v>
      </c>
    </row>
    <row r="1453" s="2" customFormat="1" ht="16.5" customHeight="1">
      <c r="A1453" s="40"/>
      <c r="B1453" s="41"/>
      <c r="C1453" s="215" t="s">
        <v>1474</v>
      </c>
      <c r="D1453" s="215" t="s">
        <v>174</v>
      </c>
      <c r="E1453" s="216" t="s">
        <v>2019</v>
      </c>
      <c r="F1453" s="217" t="s">
        <v>2020</v>
      </c>
      <c r="G1453" s="218" t="s">
        <v>206</v>
      </c>
      <c r="H1453" s="219">
        <v>1</v>
      </c>
      <c r="I1453" s="220"/>
      <c r="J1453" s="221">
        <f>ROUND(I1453*H1453,2)</f>
        <v>0</v>
      </c>
      <c r="K1453" s="217" t="s">
        <v>19</v>
      </c>
      <c r="L1453" s="46"/>
      <c r="M1453" s="222" t="s">
        <v>19</v>
      </c>
      <c r="N1453" s="223" t="s">
        <v>45</v>
      </c>
      <c r="O1453" s="86"/>
      <c r="P1453" s="224">
        <f>O1453*H1453</f>
        <v>0</v>
      </c>
      <c r="Q1453" s="224">
        <v>0</v>
      </c>
      <c r="R1453" s="224">
        <f>Q1453*H1453</f>
        <v>0</v>
      </c>
      <c r="S1453" s="224">
        <v>0</v>
      </c>
      <c r="T1453" s="225">
        <f>S1453*H1453</f>
        <v>0</v>
      </c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R1453" s="226" t="s">
        <v>289</v>
      </c>
      <c r="AT1453" s="226" t="s">
        <v>174</v>
      </c>
      <c r="AU1453" s="226" t="s">
        <v>84</v>
      </c>
      <c r="AY1453" s="19" t="s">
        <v>171</v>
      </c>
      <c r="BE1453" s="227">
        <f>IF(N1453="základní",J1453,0)</f>
        <v>0</v>
      </c>
      <c r="BF1453" s="227">
        <f>IF(N1453="snížená",J1453,0)</f>
        <v>0</v>
      </c>
      <c r="BG1453" s="227">
        <f>IF(N1453="zákl. přenesená",J1453,0)</f>
        <v>0</v>
      </c>
      <c r="BH1453" s="227">
        <f>IF(N1453="sníž. přenesená",J1453,0)</f>
        <v>0</v>
      </c>
      <c r="BI1453" s="227">
        <f>IF(N1453="nulová",J1453,0)</f>
        <v>0</v>
      </c>
      <c r="BJ1453" s="19" t="s">
        <v>82</v>
      </c>
      <c r="BK1453" s="227">
        <f>ROUND(I1453*H1453,2)</f>
        <v>0</v>
      </c>
      <c r="BL1453" s="19" t="s">
        <v>289</v>
      </c>
      <c r="BM1453" s="226" t="s">
        <v>2021</v>
      </c>
    </row>
    <row r="1454" s="2" customFormat="1">
      <c r="A1454" s="40"/>
      <c r="B1454" s="41"/>
      <c r="C1454" s="42"/>
      <c r="D1454" s="228" t="s">
        <v>180</v>
      </c>
      <c r="E1454" s="42"/>
      <c r="F1454" s="229" t="s">
        <v>1973</v>
      </c>
      <c r="G1454" s="42"/>
      <c r="H1454" s="42"/>
      <c r="I1454" s="230"/>
      <c r="J1454" s="42"/>
      <c r="K1454" s="42"/>
      <c r="L1454" s="46"/>
      <c r="M1454" s="231"/>
      <c r="N1454" s="232"/>
      <c r="O1454" s="86"/>
      <c r="P1454" s="86"/>
      <c r="Q1454" s="86"/>
      <c r="R1454" s="86"/>
      <c r="S1454" s="86"/>
      <c r="T1454" s="87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T1454" s="19" t="s">
        <v>180</v>
      </c>
      <c r="AU1454" s="19" t="s">
        <v>84</v>
      </c>
    </row>
    <row r="1455" s="13" customFormat="1">
      <c r="A1455" s="13"/>
      <c r="B1455" s="233"/>
      <c r="C1455" s="234"/>
      <c r="D1455" s="228" t="s">
        <v>181</v>
      </c>
      <c r="E1455" s="235" t="s">
        <v>19</v>
      </c>
      <c r="F1455" s="236" t="s">
        <v>2022</v>
      </c>
      <c r="G1455" s="234"/>
      <c r="H1455" s="235" t="s">
        <v>19</v>
      </c>
      <c r="I1455" s="237"/>
      <c r="J1455" s="234"/>
      <c r="K1455" s="234"/>
      <c r="L1455" s="238"/>
      <c r="M1455" s="239"/>
      <c r="N1455" s="240"/>
      <c r="O1455" s="240"/>
      <c r="P1455" s="240"/>
      <c r="Q1455" s="240"/>
      <c r="R1455" s="240"/>
      <c r="S1455" s="240"/>
      <c r="T1455" s="241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2" t="s">
        <v>181</v>
      </c>
      <c r="AU1455" s="242" t="s">
        <v>84</v>
      </c>
      <c r="AV1455" s="13" t="s">
        <v>82</v>
      </c>
      <c r="AW1455" s="13" t="s">
        <v>35</v>
      </c>
      <c r="AX1455" s="13" t="s">
        <v>74</v>
      </c>
      <c r="AY1455" s="242" t="s">
        <v>171</v>
      </c>
    </row>
    <row r="1456" s="14" customFormat="1">
      <c r="A1456" s="14"/>
      <c r="B1456" s="243"/>
      <c r="C1456" s="244"/>
      <c r="D1456" s="228" t="s">
        <v>181</v>
      </c>
      <c r="E1456" s="245" t="s">
        <v>19</v>
      </c>
      <c r="F1456" s="246" t="s">
        <v>82</v>
      </c>
      <c r="G1456" s="244"/>
      <c r="H1456" s="247">
        <v>1</v>
      </c>
      <c r="I1456" s="248"/>
      <c r="J1456" s="244"/>
      <c r="K1456" s="244"/>
      <c r="L1456" s="249"/>
      <c r="M1456" s="250"/>
      <c r="N1456" s="251"/>
      <c r="O1456" s="251"/>
      <c r="P1456" s="251"/>
      <c r="Q1456" s="251"/>
      <c r="R1456" s="251"/>
      <c r="S1456" s="251"/>
      <c r="T1456" s="252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3" t="s">
        <v>181</v>
      </c>
      <c r="AU1456" s="253" t="s">
        <v>84</v>
      </c>
      <c r="AV1456" s="14" t="s">
        <v>84</v>
      </c>
      <c r="AW1456" s="14" t="s">
        <v>35</v>
      </c>
      <c r="AX1456" s="14" t="s">
        <v>82</v>
      </c>
      <c r="AY1456" s="253" t="s">
        <v>171</v>
      </c>
    </row>
    <row r="1457" s="2" customFormat="1" ht="16.5" customHeight="1">
      <c r="A1457" s="40"/>
      <c r="B1457" s="41"/>
      <c r="C1457" s="215" t="s">
        <v>2023</v>
      </c>
      <c r="D1457" s="215" t="s">
        <v>174</v>
      </c>
      <c r="E1457" s="216" t="s">
        <v>2024</v>
      </c>
      <c r="F1457" s="217" t="s">
        <v>2025</v>
      </c>
      <c r="G1457" s="218" t="s">
        <v>206</v>
      </c>
      <c r="H1457" s="219">
        <v>7</v>
      </c>
      <c r="I1457" s="220"/>
      <c r="J1457" s="221">
        <f>ROUND(I1457*H1457,2)</f>
        <v>0</v>
      </c>
      <c r="K1457" s="217" t="s">
        <v>19</v>
      </c>
      <c r="L1457" s="46"/>
      <c r="M1457" s="222" t="s">
        <v>19</v>
      </c>
      <c r="N1457" s="223" t="s">
        <v>45</v>
      </c>
      <c r="O1457" s="86"/>
      <c r="P1457" s="224">
        <f>O1457*H1457</f>
        <v>0</v>
      </c>
      <c r="Q1457" s="224">
        <v>0</v>
      </c>
      <c r="R1457" s="224">
        <f>Q1457*H1457</f>
        <v>0</v>
      </c>
      <c r="S1457" s="224">
        <v>0</v>
      </c>
      <c r="T1457" s="225">
        <f>S1457*H1457</f>
        <v>0</v>
      </c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R1457" s="226" t="s">
        <v>289</v>
      </c>
      <c r="AT1457" s="226" t="s">
        <v>174</v>
      </c>
      <c r="AU1457" s="226" t="s">
        <v>84</v>
      </c>
      <c r="AY1457" s="19" t="s">
        <v>171</v>
      </c>
      <c r="BE1457" s="227">
        <f>IF(N1457="základní",J1457,0)</f>
        <v>0</v>
      </c>
      <c r="BF1457" s="227">
        <f>IF(N1457="snížená",J1457,0)</f>
        <v>0</v>
      </c>
      <c r="BG1457" s="227">
        <f>IF(N1457="zákl. přenesená",J1457,0)</f>
        <v>0</v>
      </c>
      <c r="BH1457" s="227">
        <f>IF(N1457="sníž. přenesená",J1457,0)</f>
        <v>0</v>
      </c>
      <c r="BI1457" s="227">
        <f>IF(N1457="nulová",J1457,0)</f>
        <v>0</v>
      </c>
      <c r="BJ1457" s="19" t="s">
        <v>82</v>
      </c>
      <c r="BK1457" s="227">
        <f>ROUND(I1457*H1457,2)</f>
        <v>0</v>
      </c>
      <c r="BL1457" s="19" t="s">
        <v>289</v>
      </c>
      <c r="BM1457" s="226" t="s">
        <v>2026</v>
      </c>
    </row>
    <row r="1458" s="2" customFormat="1">
      <c r="A1458" s="40"/>
      <c r="B1458" s="41"/>
      <c r="C1458" s="42"/>
      <c r="D1458" s="228" t="s">
        <v>180</v>
      </c>
      <c r="E1458" s="42"/>
      <c r="F1458" s="229" t="s">
        <v>2025</v>
      </c>
      <c r="G1458" s="42"/>
      <c r="H1458" s="42"/>
      <c r="I1458" s="230"/>
      <c r="J1458" s="42"/>
      <c r="K1458" s="42"/>
      <c r="L1458" s="46"/>
      <c r="M1458" s="231"/>
      <c r="N1458" s="232"/>
      <c r="O1458" s="86"/>
      <c r="P1458" s="86"/>
      <c r="Q1458" s="86"/>
      <c r="R1458" s="86"/>
      <c r="S1458" s="86"/>
      <c r="T1458" s="87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T1458" s="19" t="s">
        <v>180</v>
      </c>
      <c r="AU1458" s="19" t="s">
        <v>84</v>
      </c>
    </row>
    <row r="1459" s="13" customFormat="1">
      <c r="A1459" s="13"/>
      <c r="B1459" s="233"/>
      <c r="C1459" s="234"/>
      <c r="D1459" s="228" t="s">
        <v>181</v>
      </c>
      <c r="E1459" s="235" t="s">
        <v>19</v>
      </c>
      <c r="F1459" s="236" t="s">
        <v>2027</v>
      </c>
      <c r="G1459" s="234"/>
      <c r="H1459" s="235" t="s">
        <v>19</v>
      </c>
      <c r="I1459" s="237"/>
      <c r="J1459" s="234"/>
      <c r="K1459" s="234"/>
      <c r="L1459" s="238"/>
      <c r="M1459" s="239"/>
      <c r="N1459" s="240"/>
      <c r="O1459" s="240"/>
      <c r="P1459" s="240"/>
      <c r="Q1459" s="240"/>
      <c r="R1459" s="240"/>
      <c r="S1459" s="240"/>
      <c r="T1459" s="241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2" t="s">
        <v>181</v>
      </c>
      <c r="AU1459" s="242" t="s">
        <v>84</v>
      </c>
      <c r="AV1459" s="13" t="s">
        <v>82</v>
      </c>
      <c r="AW1459" s="13" t="s">
        <v>35</v>
      </c>
      <c r="AX1459" s="13" t="s">
        <v>74</v>
      </c>
      <c r="AY1459" s="242" t="s">
        <v>171</v>
      </c>
    </row>
    <row r="1460" s="14" customFormat="1">
      <c r="A1460" s="14"/>
      <c r="B1460" s="243"/>
      <c r="C1460" s="244"/>
      <c r="D1460" s="228" t="s">
        <v>181</v>
      </c>
      <c r="E1460" s="245" t="s">
        <v>19</v>
      </c>
      <c r="F1460" s="246" t="s">
        <v>203</v>
      </c>
      <c r="G1460" s="244"/>
      <c r="H1460" s="247">
        <v>7</v>
      </c>
      <c r="I1460" s="248"/>
      <c r="J1460" s="244"/>
      <c r="K1460" s="244"/>
      <c r="L1460" s="249"/>
      <c r="M1460" s="250"/>
      <c r="N1460" s="251"/>
      <c r="O1460" s="251"/>
      <c r="P1460" s="251"/>
      <c r="Q1460" s="251"/>
      <c r="R1460" s="251"/>
      <c r="S1460" s="251"/>
      <c r="T1460" s="252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3" t="s">
        <v>181</v>
      </c>
      <c r="AU1460" s="253" t="s">
        <v>84</v>
      </c>
      <c r="AV1460" s="14" t="s">
        <v>84</v>
      </c>
      <c r="AW1460" s="14" t="s">
        <v>35</v>
      </c>
      <c r="AX1460" s="14" t="s">
        <v>82</v>
      </c>
      <c r="AY1460" s="253" t="s">
        <v>171</v>
      </c>
    </row>
    <row r="1461" s="2" customFormat="1" ht="16.5" customHeight="1">
      <c r="A1461" s="40"/>
      <c r="B1461" s="41"/>
      <c r="C1461" s="215" t="s">
        <v>1489</v>
      </c>
      <c r="D1461" s="215" t="s">
        <v>174</v>
      </c>
      <c r="E1461" s="216" t="s">
        <v>2028</v>
      </c>
      <c r="F1461" s="217" t="s">
        <v>2029</v>
      </c>
      <c r="G1461" s="218" t="s">
        <v>206</v>
      </c>
      <c r="H1461" s="219">
        <v>1</v>
      </c>
      <c r="I1461" s="220"/>
      <c r="J1461" s="221">
        <f>ROUND(I1461*H1461,2)</f>
        <v>0</v>
      </c>
      <c r="K1461" s="217" t="s">
        <v>19</v>
      </c>
      <c r="L1461" s="46"/>
      <c r="M1461" s="222" t="s">
        <v>19</v>
      </c>
      <c r="N1461" s="223" t="s">
        <v>45</v>
      </c>
      <c r="O1461" s="86"/>
      <c r="P1461" s="224">
        <f>O1461*H1461</f>
        <v>0</v>
      </c>
      <c r="Q1461" s="224">
        <v>0</v>
      </c>
      <c r="R1461" s="224">
        <f>Q1461*H1461</f>
        <v>0</v>
      </c>
      <c r="S1461" s="224">
        <v>0</v>
      </c>
      <c r="T1461" s="225">
        <f>S1461*H1461</f>
        <v>0</v>
      </c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R1461" s="226" t="s">
        <v>289</v>
      </c>
      <c r="AT1461" s="226" t="s">
        <v>174</v>
      </c>
      <c r="AU1461" s="226" t="s">
        <v>84</v>
      </c>
      <c r="AY1461" s="19" t="s">
        <v>171</v>
      </c>
      <c r="BE1461" s="227">
        <f>IF(N1461="základní",J1461,0)</f>
        <v>0</v>
      </c>
      <c r="BF1461" s="227">
        <f>IF(N1461="snížená",J1461,0)</f>
        <v>0</v>
      </c>
      <c r="BG1461" s="227">
        <f>IF(N1461="zákl. přenesená",J1461,0)</f>
        <v>0</v>
      </c>
      <c r="BH1461" s="227">
        <f>IF(N1461="sníž. přenesená",J1461,0)</f>
        <v>0</v>
      </c>
      <c r="BI1461" s="227">
        <f>IF(N1461="nulová",J1461,0)</f>
        <v>0</v>
      </c>
      <c r="BJ1461" s="19" t="s">
        <v>82</v>
      </c>
      <c r="BK1461" s="227">
        <f>ROUND(I1461*H1461,2)</f>
        <v>0</v>
      </c>
      <c r="BL1461" s="19" t="s">
        <v>289</v>
      </c>
      <c r="BM1461" s="226" t="s">
        <v>2030</v>
      </c>
    </row>
    <row r="1462" s="2" customFormat="1">
      <c r="A1462" s="40"/>
      <c r="B1462" s="41"/>
      <c r="C1462" s="42"/>
      <c r="D1462" s="228" t="s">
        <v>180</v>
      </c>
      <c r="E1462" s="42"/>
      <c r="F1462" s="229" t="s">
        <v>2029</v>
      </c>
      <c r="G1462" s="42"/>
      <c r="H1462" s="42"/>
      <c r="I1462" s="230"/>
      <c r="J1462" s="42"/>
      <c r="K1462" s="42"/>
      <c r="L1462" s="46"/>
      <c r="M1462" s="231"/>
      <c r="N1462" s="232"/>
      <c r="O1462" s="86"/>
      <c r="P1462" s="86"/>
      <c r="Q1462" s="86"/>
      <c r="R1462" s="86"/>
      <c r="S1462" s="86"/>
      <c r="T1462" s="87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T1462" s="19" t="s">
        <v>180</v>
      </c>
      <c r="AU1462" s="19" t="s">
        <v>84</v>
      </c>
    </row>
    <row r="1463" s="13" customFormat="1">
      <c r="A1463" s="13"/>
      <c r="B1463" s="233"/>
      <c r="C1463" s="234"/>
      <c r="D1463" s="228" t="s">
        <v>181</v>
      </c>
      <c r="E1463" s="235" t="s">
        <v>19</v>
      </c>
      <c r="F1463" s="236" t="s">
        <v>2031</v>
      </c>
      <c r="G1463" s="234"/>
      <c r="H1463" s="235" t="s">
        <v>19</v>
      </c>
      <c r="I1463" s="237"/>
      <c r="J1463" s="234"/>
      <c r="K1463" s="234"/>
      <c r="L1463" s="238"/>
      <c r="M1463" s="239"/>
      <c r="N1463" s="240"/>
      <c r="O1463" s="240"/>
      <c r="P1463" s="240"/>
      <c r="Q1463" s="240"/>
      <c r="R1463" s="240"/>
      <c r="S1463" s="240"/>
      <c r="T1463" s="241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2" t="s">
        <v>181</v>
      </c>
      <c r="AU1463" s="242" t="s">
        <v>84</v>
      </c>
      <c r="AV1463" s="13" t="s">
        <v>82</v>
      </c>
      <c r="AW1463" s="13" t="s">
        <v>35</v>
      </c>
      <c r="AX1463" s="13" t="s">
        <v>74</v>
      </c>
      <c r="AY1463" s="242" t="s">
        <v>171</v>
      </c>
    </row>
    <row r="1464" s="14" customFormat="1">
      <c r="A1464" s="14"/>
      <c r="B1464" s="243"/>
      <c r="C1464" s="244"/>
      <c r="D1464" s="228" t="s">
        <v>181</v>
      </c>
      <c r="E1464" s="245" t="s">
        <v>19</v>
      </c>
      <c r="F1464" s="246" t="s">
        <v>82</v>
      </c>
      <c r="G1464" s="244"/>
      <c r="H1464" s="247">
        <v>1</v>
      </c>
      <c r="I1464" s="248"/>
      <c r="J1464" s="244"/>
      <c r="K1464" s="244"/>
      <c r="L1464" s="249"/>
      <c r="M1464" s="250"/>
      <c r="N1464" s="251"/>
      <c r="O1464" s="251"/>
      <c r="P1464" s="251"/>
      <c r="Q1464" s="251"/>
      <c r="R1464" s="251"/>
      <c r="S1464" s="251"/>
      <c r="T1464" s="252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3" t="s">
        <v>181</v>
      </c>
      <c r="AU1464" s="253" t="s">
        <v>84</v>
      </c>
      <c r="AV1464" s="14" t="s">
        <v>84</v>
      </c>
      <c r="AW1464" s="14" t="s">
        <v>35</v>
      </c>
      <c r="AX1464" s="14" t="s">
        <v>82</v>
      </c>
      <c r="AY1464" s="253" t="s">
        <v>171</v>
      </c>
    </row>
    <row r="1465" s="2" customFormat="1" ht="16.5" customHeight="1">
      <c r="A1465" s="40"/>
      <c r="B1465" s="41"/>
      <c r="C1465" s="215" t="s">
        <v>2032</v>
      </c>
      <c r="D1465" s="215" t="s">
        <v>174</v>
      </c>
      <c r="E1465" s="216" t="s">
        <v>2033</v>
      </c>
      <c r="F1465" s="217" t="s">
        <v>2034</v>
      </c>
      <c r="G1465" s="218" t="s">
        <v>206</v>
      </c>
      <c r="H1465" s="219">
        <v>4</v>
      </c>
      <c r="I1465" s="220"/>
      <c r="J1465" s="221">
        <f>ROUND(I1465*H1465,2)</f>
        <v>0</v>
      </c>
      <c r="K1465" s="217" t="s">
        <v>19</v>
      </c>
      <c r="L1465" s="46"/>
      <c r="M1465" s="222" t="s">
        <v>19</v>
      </c>
      <c r="N1465" s="223" t="s">
        <v>45</v>
      </c>
      <c r="O1465" s="86"/>
      <c r="P1465" s="224">
        <f>O1465*H1465</f>
        <v>0</v>
      </c>
      <c r="Q1465" s="224">
        <v>0</v>
      </c>
      <c r="R1465" s="224">
        <f>Q1465*H1465</f>
        <v>0</v>
      </c>
      <c r="S1465" s="224">
        <v>0</v>
      </c>
      <c r="T1465" s="225">
        <f>S1465*H1465</f>
        <v>0</v>
      </c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R1465" s="226" t="s">
        <v>289</v>
      </c>
      <c r="AT1465" s="226" t="s">
        <v>174</v>
      </c>
      <c r="AU1465" s="226" t="s">
        <v>84</v>
      </c>
      <c r="AY1465" s="19" t="s">
        <v>171</v>
      </c>
      <c r="BE1465" s="227">
        <f>IF(N1465="základní",J1465,0)</f>
        <v>0</v>
      </c>
      <c r="BF1465" s="227">
        <f>IF(N1465="snížená",J1465,0)</f>
        <v>0</v>
      </c>
      <c r="BG1465" s="227">
        <f>IF(N1465="zákl. přenesená",J1465,0)</f>
        <v>0</v>
      </c>
      <c r="BH1465" s="227">
        <f>IF(N1465="sníž. přenesená",J1465,0)</f>
        <v>0</v>
      </c>
      <c r="BI1465" s="227">
        <f>IF(N1465="nulová",J1465,0)</f>
        <v>0</v>
      </c>
      <c r="BJ1465" s="19" t="s">
        <v>82</v>
      </c>
      <c r="BK1465" s="227">
        <f>ROUND(I1465*H1465,2)</f>
        <v>0</v>
      </c>
      <c r="BL1465" s="19" t="s">
        <v>289</v>
      </c>
      <c r="BM1465" s="226" t="s">
        <v>2035</v>
      </c>
    </row>
    <row r="1466" s="2" customFormat="1">
      <c r="A1466" s="40"/>
      <c r="B1466" s="41"/>
      <c r="C1466" s="42"/>
      <c r="D1466" s="228" t="s">
        <v>180</v>
      </c>
      <c r="E1466" s="42"/>
      <c r="F1466" s="229" t="s">
        <v>2034</v>
      </c>
      <c r="G1466" s="42"/>
      <c r="H1466" s="42"/>
      <c r="I1466" s="230"/>
      <c r="J1466" s="42"/>
      <c r="K1466" s="42"/>
      <c r="L1466" s="46"/>
      <c r="M1466" s="231"/>
      <c r="N1466" s="232"/>
      <c r="O1466" s="86"/>
      <c r="P1466" s="86"/>
      <c r="Q1466" s="86"/>
      <c r="R1466" s="86"/>
      <c r="S1466" s="86"/>
      <c r="T1466" s="87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T1466" s="19" t="s">
        <v>180</v>
      </c>
      <c r="AU1466" s="19" t="s">
        <v>84</v>
      </c>
    </row>
    <row r="1467" s="13" customFormat="1">
      <c r="A1467" s="13"/>
      <c r="B1467" s="233"/>
      <c r="C1467" s="234"/>
      <c r="D1467" s="228" t="s">
        <v>181</v>
      </c>
      <c r="E1467" s="235" t="s">
        <v>19</v>
      </c>
      <c r="F1467" s="236" t="s">
        <v>2036</v>
      </c>
      <c r="G1467" s="234"/>
      <c r="H1467" s="235" t="s">
        <v>19</v>
      </c>
      <c r="I1467" s="237"/>
      <c r="J1467" s="234"/>
      <c r="K1467" s="234"/>
      <c r="L1467" s="238"/>
      <c r="M1467" s="239"/>
      <c r="N1467" s="240"/>
      <c r="O1467" s="240"/>
      <c r="P1467" s="240"/>
      <c r="Q1467" s="240"/>
      <c r="R1467" s="240"/>
      <c r="S1467" s="240"/>
      <c r="T1467" s="241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2" t="s">
        <v>181</v>
      </c>
      <c r="AU1467" s="242" t="s">
        <v>84</v>
      </c>
      <c r="AV1467" s="13" t="s">
        <v>82</v>
      </c>
      <c r="AW1467" s="13" t="s">
        <v>35</v>
      </c>
      <c r="AX1467" s="13" t="s">
        <v>74</v>
      </c>
      <c r="AY1467" s="242" t="s">
        <v>171</v>
      </c>
    </row>
    <row r="1468" s="14" customFormat="1">
      <c r="A1468" s="14"/>
      <c r="B1468" s="243"/>
      <c r="C1468" s="244"/>
      <c r="D1468" s="228" t="s">
        <v>181</v>
      </c>
      <c r="E1468" s="245" t="s">
        <v>19</v>
      </c>
      <c r="F1468" s="246" t="s">
        <v>178</v>
      </c>
      <c r="G1468" s="244"/>
      <c r="H1468" s="247">
        <v>4</v>
      </c>
      <c r="I1468" s="248"/>
      <c r="J1468" s="244"/>
      <c r="K1468" s="244"/>
      <c r="L1468" s="249"/>
      <c r="M1468" s="250"/>
      <c r="N1468" s="251"/>
      <c r="O1468" s="251"/>
      <c r="P1468" s="251"/>
      <c r="Q1468" s="251"/>
      <c r="R1468" s="251"/>
      <c r="S1468" s="251"/>
      <c r="T1468" s="252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3" t="s">
        <v>181</v>
      </c>
      <c r="AU1468" s="253" t="s">
        <v>84</v>
      </c>
      <c r="AV1468" s="14" t="s">
        <v>84</v>
      </c>
      <c r="AW1468" s="14" t="s">
        <v>35</v>
      </c>
      <c r="AX1468" s="14" t="s">
        <v>82</v>
      </c>
      <c r="AY1468" s="253" t="s">
        <v>171</v>
      </c>
    </row>
    <row r="1469" s="2" customFormat="1" ht="16.5" customHeight="1">
      <c r="A1469" s="40"/>
      <c r="B1469" s="41"/>
      <c r="C1469" s="215" t="s">
        <v>1495</v>
      </c>
      <c r="D1469" s="215" t="s">
        <v>174</v>
      </c>
      <c r="E1469" s="216" t="s">
        <v>2037</v>
      </c>
      <c r="F1469" s="217" t="s">
        <v>2038</v>
      </c>
      <c r="G1469" s="218" t="s">
        <v>2039</v>
      </c>
      <c r="H1469" s="293"/>
      <c r="I1469" s="220"/>
      <c r="J1469" s="221">
        <f>ROUND(I1469*H1469,2)</f>
        <v>0</v>
      </c>
      <c r="K1469" s="217" t="s">
        <v>215</v>
      </c>
      <c r="L1469" s="46"/>
      <c r="M1469" s="222" t="s">
        <v>19</v>
      </c>
      <c r="N1469" s="223" t="s">
        <v>45</v>
      </c>
      <c r="O1469" s="86"/>
      <c r="P1469" s="224">
        <f>O1469*H1469</f>
        <v>0</v>
      </c>
      <c r="Q1469" s="224">
        <v>0</v>
      </c>
      <c r="R1469" s="224">
        <f>Q1469*H1469</f>
        <v>0</v>
      </c>
      <c r="S1469" s="224">
        <v>0</v>
      </c>
      <c r="T1469" s="225">
        <f>S1469*H1469</f>
        <v>0</v>
      </c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R1469" s="226" t="s">
        <v>289</v>
      </c>
      <c r="AT1469" s="226" t="s">
        <v>174</v>
      </c>
      <c r="AU1469" s="226" t="s">
        <v>84</v>
      </c>
      <c r="AY1469" s="19" t="s">
        <v>171</v>
      </c>
      <c r="BE1469" s="227">
        <f>IF(N1469="základní",J1469,0)</f>
        <v>0</v>
      </c>
      <c r="BF1469" s="227">
        <f>IF(N1469="snížená",J1469,0)</f>
        <v>0</v>
      </c>
      <c r="BG1469" s="227">
        <f>IF(N1469="zákl. přenesená",J1469,0)</f>
        <v>0</v>
      </c>
      <c r="BH1469" s="227">
        <f>IF(N1469="sníž. přenesená",J1469,0)</f>
        <v>0</v>
      </c>
      <c r="BI1469" s="227">
        <f>IF(N1469="nulová",J1469,0)</f>
        <v>0</v>
      </c>
      <c r="BJ1469" s="19" t="s">
        <v>82</v>
      </c>
      <c r="BK1469" s="227">
        <f>ROUND(I1469*H1469,2)</f>
        <v>0</v>
      </c>
      <c r="BL1469" s="19" t="s">
        <v>289</v>
      </c>
      <c r="BM1469" s="226" t="s">
        <v>2040</v>
      </c>
    </row>
    <row r="1470" s="2" customFormat="1">
      <c r="A1470" s="40"/>
      <c r="B1470" s="41"/>
      <c r="C1470" s="42"/>
      <c r="D1470" s="228" t="s">
        <v>180</v>
      </c>
      <c r="E1470" s="42"/>
      <c r="F1470" s="229" t="s">
        <v>2041</v>
      </c>
      <c r="G1470" s="42"/>
      <c r="H1470" s="42"/>
      <c r="I1470" s="230"/>
      <c r="J1470" s="42"/>
      <c r="K1470" s="42"/>
      <c r="L1470" s="46"/>
      <c r="M1470" s="231"/>
      <c r="N1470" s="232"/>
      <c r="O1470" s="86"/>
      <c r="P1470" s="86"/>
      <c r="Q1470" s="86"/>
      <c r="R1470" s="86"/>
      <c r="S1470" s="86"/>
      <c r="T1470" s="87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T1470" s="19" t="s">
        <v>180</v>
      </c>
      <c r="AU1470" s="19" t="s">
        <v>84</v>
      </c>
    </row>
    <row r="1471" s="2" customFormat="1">
      <c r="A1471" s="40"/>
      <c r="B1471" s="41"/>
      <c r="C1471" s="42"/>
      <c r="D1471" s="265" t="s">
        <v>218</v>
      </c>
      <c r="E1471" s="42"/>
      <c r="F1471" s="266" t="s">
        <v>2042</v>
      </c>
      <c r="G1471" s="42"/>
      <c r="H1471" s="42"/>
      <c r="I1471" s="230"/>
      <c r="J1471" s="42"/>
      <c r="K1471" s="42"/>
      <c r="L1471" s="46"/>
      <c r="M1471" s="231"/>
      <c r="N1471" s="232"/>
      <c r="O1471" s="86"/>
      <c r="P1471" s="86"/>
      <c r="Q1471" s="86"/>
      <c r="R1471" s="86"/>
      <c r="S1471" s="86"/>
      <c r="T1471" s="87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T1471" s="19" t="s">
        <v>218</v>
      </c>
      <c r="AU1471" s="19" t="s">
        <v>84</v>
      </c>
    </row>
    <row r="1472" s="12" customFormat="1" ht="22.8" customHeight="1">
      <c r="A1472" s="12"/>
      <c r="B1472" s="199"/>
      <c r="C1472" s="200"/>
      <c r="D1472" s="201" t="s">
        <v>73</v>
      </c>
      <c r="E1472" s="213" t="s">
        <v>2043</v>
      </c>
      <c r="F1472" s="213" t="s">
        <v>2044</v>
      </c>
      <c r="G1472" s="200"/>
      <c r="H1472" s="200"/>
      <c r="I1472" s="203"/>
      <c r="J1472" s="214">
        <f>BK1472</f>
        <v>0</v>
      </c>
      <c r="K1472" s="200"/>
      <c r="L1472" s="205"/>
      <c r="M1472" s="206"/>
      <c r="N1472" s="207"/>
      <c r="O1472" s="207"/>
      <c r="P1472" s="208">
        <f>SUM(P1473:P1553)</f>
        <v>0</v>
      </c>
      <c r="Q1472" s="207"/>
      <c r="R1472" s="208">
        <f>SUM(R1473:R1553)</f>
        <v>0.066560000000000008</v>
      </c>
      <c r="S1472" s="207"/>
      <c r="T1472" s="209">
        <f>SUM(T1473:T1553)</f>
        <v>0</v>
      </c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R1472" s="210" t="s">
        <v>84</v>
      </c>
      <c r="AT1472" s="211" t="s">
        <v>73</v>
      </c>
      <c r="AU1472" s="211" t="s">
        <v>82</v>
      </c>
      <c r="AY1472" s="210" t="s">
        <v>171</v>
      </c>
      <c r="BK1472" s="212">
        <f>SUM(BK1473:BK1553)</f>
        <v>0</v>
      </c>
    </row>
    <row r="1473" s="2" customFormat="1" ht="16.5" customHeight="1">
      <c r="A1473" s="40"/>
      <c r="B1473" s="41"/>
      <c r="C1473" s="215" t="s">
        <v>2045</v>
      </c>
      <c r="D1473" s="215" t="s">
        <v>174</v>
      </c>
      <c r="E1473" s="216" t="s">
        <v>2046</v>
      </c>
      <c r="F1473" s="217" t="s">
        <v>2047</v>
      </c>
      <c r="G1473" s="218" t="s">
        <v>177</v>
      </c>
      <c r="H1473" s="219">
        <v>4.1600000000000001</v>
      </c>
      <c r="I1473" s="220"/>
      <c r="J1473" s="221">
        <f>ROUND(I1473*H1473,2)</f>
        <v>0</v>
      </c>
      <c r="K1473" s="217" t="s">
        <v>215</v>
      </c>
      <c r="L1473" s="46"/>
      <c r="M1473" s="222" t="s">
        <v>19</v>
      </c>
      <c r="N1473" s="223" t="s">
        <v>45</v>
      </c>
      <c r="O1473" s="86"/>
      <c r="P1473" s="224">
        <f>O1473*H1473</f>
        <v>0</v>
      </c>
      <c r="Q1473" s="224">
        <v>0</v>
      </c>
      <c r="R1473" s="224">
        <f>Q1473*H1473</f>
        <v>0</v>
      </c>
      <c r="S1473" s="224">
        <v>0</v>
      </c>
      <c r="T1473" s="225">
        <f>S1473*H1473</f>
        <v>0</v>
      </c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R1473" s="226" t="s">
        <v>289</v>
      </c>
      <c r="AT1473" s="226" t="s">
        <v>174</v>
      </c>
      <c r="AU1473" s="226" t="s">
        <v>84</v>
      </c>
      <c r="AY1473" s="19" t="s">
        <v>171</v>
      </c>
      <c r="BE1473" s="227">
        <f>IF(N1473="základní",J1473,0)</f>
        <v>0</v>
      </c>
      <c r="BF1473" s="227">
        <f>IF(N1473="snížená",J1473,0)</f>
        <v>0</v>
      </c>
      <c r="BG1473" s="227">
        <f>IF(N1473="zákl. přenesená",J1473,0)</f>
        <v>0</v>
      </c>
      <c r="BH1473" s="227">
        <f>IF(N1473="sníž. přenesená",J1473,0)</f>
        <v>0</v>
      </c>
      <c r="BI1473" s="227">
        <f>IF(N1473="nulová",J1473,0)</f>
        <v>0</v>
      </c>
      <c r="BJ1473" s="19" t="s">
        <v>82</v>
      </c>
      <c r="BK1473" s="227">
        <f>ROUND(I1473*H1473,2)</f>
        <v>0</v>
      </c>
      <c r="BL1473" s="19" t="s">
        <v>289</v>
      </c>
      <c r="BM1473" s="226" t="s">
        <v>2048</v>
      </c>
    </row>
    <row r="1474" s="2" customFormat="1">
      <c r="A1474" s="40"/>
      <c r="B1474" s="41"/>
      <c r="C1474" s="42"/>
      <c r="D1474" s="228" t="s">
        <v>180</v>
      </c>
      <c r="E1474" s="42"/>
      <c r="F1474" s="229" t="s">
        <v>2049</v>
      </c>
      <c r="G1474" s="42"/>
      <c r="H1474" s="42"/>
      <c r="I1474" s="230"/>
      <c r="J1474" s="42"/>
      <c r="K1474" s="42"/>
      <c r="L1474" s="46"/>
      <c r="M1474" s="231"/>
      <c r="N1474" s="232"/>
      <c r="O1474" s="86"/>
      <c r="P1474" s="86"/>
      <c r="Q1474" s="86"/>
      <c r="R1474" s="86"/>
      <c r="S1474" s="86"/>
      <c r="T1474" s="87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T1474" s="19" t="s">
        <v>180</v>
      </c>
      <c r="AU1474" s="19" t="s">
        <v>84</v>
      </c>
    </row>
    <row r="1475" s="2" customFormat="1">
      <c r="A1475" s="40"/>
      <c r="B1475" s="41"/>
      <c r="C1475" s="42"/>
      <c r="D1475" s="265" t="s">
        <v>218</v>
      </c>
      <c r="E1475" s="42"/>
      <c r="F1475" s="266" t="s">
        <v>2050</v>
      </c>
      <c r="G1475" s="42"/>
      <c r="H1475" s="42"/>
      <c r="I1475" s="230"/>
      <c r="J1475" s="42"/>
      <c r="K1475" s="42"/>
      <c r="L1475" s="46"/>
      <c r="M1475" s="231"/>
      <c r="N1475" s="232"/>
      <c r="O1475" s="86"/>
      <c r="P1475" s="86"/>
      <c r="Q1475" s="86"/>
      <c r="R1475" s="86"/>
      <c r="S1475" s="86"/>
      <c r="T1475" s="87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T1475" s="19" t="s">
        <v>218</v>
      </c>
      <c r="AU1475" s="19" t="s">
        <v>84</v>
      </c>
    </row>
    <row r="1476" s="14" customFormat="1">
      <c r="A1476" s="14"/>
      <c r="B1476" s="243"/>
      <c r="C1476" s="244"/>
      <c r="D1476" s="228" t="s">
        <v>181</v>
      </c>
      <c r="E1476" s="245" t="s">
        <v>19</v>
      </c>
      <c r="F1476" s="246" t="s">
        <v>2051</v>
      </c>
      <c r="G1476" s="244"/>
      <c r="H1476" s="247">
        <v>4.1600000000000001</v>
      </c>
      <c r="I1476" s="248"/>
      <c r="J1476" s="244"/>
      <c r="K1476" s="244"/>
      <c r="L1476" s="249"/>
      <c r="M1476" s="250"/>
      <c r="N1476" s="251"/>
      <c r="O1476" s="251"/>
      <c r="P1476" s="251"/>
      <c r="Q1476" s="251"/>
      <c r="R1476" s="251"/>
      <c r="S1476" s="251"/>
      <c r="T1476" s="252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3" t="s">
        <v>181</v>
      </c>
      <c r="AU1476" s="253" t="s">
        <v>84</v>
      </c>
      <c r="AV1476" s="14" t="s">
        <v>84</v>
      </c>
      <c r="AW1476" s="14" t="s">
        <v>35</v>
      </c>
      <c r="AX1476" s="14" t="s">
        <v>74</v>
      </c>
      <c r="AY1476" s="253" t="s">
        <v>171</v>
      </c>
    </row>
    <row r="1477" s="15" customFormat="1">
      <c r="A1477" s="15"/>
      <c r="B1477" s="254"/>
      <c r="C1477" s="255"/>
      <c r="D1477" s="228" t="s">
        <v>181</v>
      </c>
      <c r="E1477" s="256" t="s">
        <v>19</v>
      </c>
      <c r="F1477" s="257" t="s">
        <v>184</v>
      </c>
      <c r="G1477" s="255"/>
      <c r="H1477" s="258">
        <v>4.1600000000000001</v>
      </c>
      <c r="I1477" s="259"/>
      <c r="J1477" s="255"/>
      <c r="K1477" s="255"/>
      <c r="L1477" s="260"/>
      <c r="M1477" s="261"/>
      <c r="N1477" s="262"/>
      <c r="O1477" s="262"/>
      <c r="P1477" s="262"/>
      <c r="Q1477" s="262"/>
      <c r="R1477" s="262"/>
      <c r="S1477" s="262"/>
      <c r="T1477" s="263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T1477" s="264" t="s">
        <v>181</v>
      </c>
      <c r="AU1477" s="264" t="s">
        <v>84</v>
      </c>
      <c r="AV1477" s="15" t="s">
        <v>178</v>
      </c>
      <c r="AW1477" s="15" t="s">
        <v>35</v>
      </c>
      <c r="AX1477" s="15" t="s">
        <v>82</v>
      </c>
      <c r="AY1477" s="264" t="s">
        <v>171</v>
      </c>
    </row>
    <row r="1478" s="2" customFormat="1" ht="16.5" customHeight="1">
      <c r="A1478" s="40"/>
      <c r="B1478" s="41"/>
      <c r="C1478" s="283" t="s">
        <v>1500</v>
      </c>
      <c r="D1478" s="283" t="s">
        <v>467</v>
      </c>
      <c r="E1478" s="284" t="s">
        <v>2052</v>
      </c>
      <c r="F1478" s="285" t="s">
        <v>2053</v>
      </c>
      <c r="G1478" s="286" t="s">
        <v>177</v>
      </c>
      <c r="H1478" s="287">
        <v>4.1600000000000001</v>
      </c>
      <c r="I1478" s="288"/>
      <c r="J1478" s="289">
        <f>ROUND(I1478*H1478,2)</f>
        <v>0</v>
      </c>
      <c r="K1478" s="285" t="s">
        <v>215</v>
      </c>
      <c r="L1478" s="290"/>
      <c r="M1478" s="291" t="s">
        <v>19</v>
      </c>
      <c r="N1478" s="292" t="s">
        <v>45</v>
      </c>
      <c r="O1478" s="86"/>
      <c r="P1478" s="224">
        <f>O1478*H1478</f>
        <v>0</v>
      </c>
      <c r="Q1478" s="224">
        <v>0.016</v>
      </c>
      <c r="R1478" s="224">
        <f>Q1478*H1478</f>
        <v>0.066560000000000008</v>
      </c>
      <c r="S1478" s="224">
        <v>0</v>
      </c>
      <c r="T1478" s="225">
        <f>S1478*H1478</f>
        <v>0</v>
      </c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R1478" s="226" t="s">
        <v>386</v>
      </c>
      <c r="AT1478" s="226" t="s">
        <v>467</v>
      </c>
      <c r="AU1478" s="226" t="s">
        <v>84</v>
      </c>
      <c r="AY1478" s="19" t="s">
        <v>171</v>
      </c>
      <c r="BE1478" s="227">
        <f>IF(N1478="základní",J1478,0)</f>
        <v>0</v>
      </c>
      <c r="BF1478" s="227">
        <f>IF(N1478="snížená",J1478,0)</f>
        <v>0</v>
      </c>
      <c r="BG1478" s="227">
        <f>IF(N1478="zákl. přenesená",J1478,0)</f>
        <v>0</v>
      </c>
      <c r="BH1478" s="227">
        <f>IF(N1478="sníž. přenesená",J1478,0)</f>
        <v>0</v>
      </c>
      <c r="BI1478" s="227">
        <f>IF(N1478="nulová",J1478,0)</f>
        <v>0</v>
      </c>
      <c r="BJ1478" s="19" t="s">
        <v>82</v>
      </c>
      <c r="BK1478" s="227">
        <f>ROUND(I1478*H1478,2)</f>
        <v>0</v>
      </c>
      <c r="BL1478" s="19" t="s">
        <v>289</v>
      </c>
      <c r="BM1478" s="226" t="s">
        <v>2054</v>
      </c>
    </row>
    <row r="1479" s="2" customFormat="1">
      <c r="A1479" s="40"/>
      <c r="B1479" s="41"/>
      <c r="C1479" s="42"/>
      <c r="D1479" s="228" t="s">
        <v>180</v>
      </c>
      <c r="E1479" s="42"/>
      <c r="F1479" s="229" t="s">
        <v>2053</v>
      </c>
      <c r="G1479" s="42"/>
      <c r="H1479" s="42"/>
      <c r="I1479" s="230"/>
      <c r="J1479" s="42"/>
      <c r="K1479" s="42"/>
      <c r="L1479" s="46"/>
      <c r="M1479" s="231"/>
      <c r="N1479" s="232"/>
      <c r="O1479" s="86"/>
      <c r="P1479" s="86"/>
      <c r="Q1479" s="86"/>
      <c r="R1479" s="86"/>
      <c r="S1479" s="86"/>
      <c r="T1479" s="87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T1479" s="19" t="s">
        <v>180</v>
      </c>
      <c r="AU1479" s="19" t="s">
        <v>84</v>
      </c>
    </row>
    <row r="1480" s="2" customFormat="1" ht="16.5" customHeight="1">
      <c r="A1480" s="40"/>
      <c r="B1480" s="41"/>
      <c r="C1480" s="215" t="s">
        <v>1505</v>
      </c>
      <c r="D1480" s="215" t="s">
        <v>174</v>
      </c>
      <c r="E1480" s="216" t="s">
        <v>2055</v>
      </c>
      <c r="F1480" s="217" t="s">
        <v>2056</v>
      </c>
      <c r="G1480" s="218" t="s">
        <v>206</v>
      </c>
      <c r="H1480" s="219">
        <v>1</v>
      </c>
      <c r="I1480" s="220"/>
      <c r="J1480" s="221">
        <f>ROUND(I1480*H1480,2)</f>
        <v>0</v>
      </c>
      <c r="K1480" s="217" t="s">
        <v>19</v>
      </c>
      <c r="L1480" s="46"/>
      <c r="M1480" s="222" t="s">
        <v>19</v>
      </c>
      <c r="N1480" s="223" t="s">
        <v>45</v>
      </c>
      <c r="O1480" s="86"/>
      <c r="P1480" s="224">
        <f>O1480*H1480</f>
        <v>0</v>
      </c>
      <c r="Q1480" s="224">
        <v>0</v>
      </c>
      <c r="R1480" s="224">
        <f>Q1480*H1480</f>
        <v>0</v>
      </c>
      <c r="S1480" s="224">
        <v>0</v>
      </c>
      <c r="T1480" s="225">
        <f>S1480*H1480</f>
        <v>0</v>
      </c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R1480" s="226" t="s">
        <v>289</v>
      </c>
      <c r="AT1480" s="226" t="s">
        <v>174</v>
      </c>
      <c r="AU1480" s="226" t="s">
        <v>84</v>
      </c>
      <c r="AY1480" s="19" t="s">
        <v>171</v>
      </c>
      <c r="BE1480" s="227">
        <f>IF(N1480="základní",J1480,0)</f>
        <v>0</v>
      </c>
      <c r="BF1480" s="227">
        <f>IF(N1480="snížená",J1480,0)</f>
        <v>0</v>
      </c>
      <c r="BG1480" s="227">
        <f>IF(N1480="zákl. přenesená",J1480,0)</f>
        <v>0</v>
      </c>
      <c r="BH1480" s="227">
        <f>IF(N1480="sníž. přenesená",J1480,0)</f>
        <v>0</v>
      </c>
      <c r="BI1480" s="227">
        <f>IF(N1480="nulová",J1480,0)</f>
        <v>0</v>
      </c>
      <c r="BJ1480" s="19" t="s">
        <v>82</v>
      </c>
      <c r="BK1480" s="227">
        <f>ROUND(I1480*H1480,2)</f>
        <v>0</v>
      </c>
      <c r="BL1480" s="19" t="s">
        <v>289</v>
      </c>
      <c r="BM1480" s="226" t="s">
        <v>2057</v>
      </c>
    </row>
    <row r="1481" s="2" customFormat="1">
      <c r="A1481" s="40"/>
      <c r="B1481" s="41"/>
      <c r="C1481" s="42"/>
      <c r="D1481" s="228" t="s">
        <v>180</v>
      </c>
      <c r="E1481" s="42"/>
      <c r="F1481" s="229" t="s">
        <v>2056</v>
      </c>
      <c r="G1481" s="42"/>
      <c r="H1481" s="42"/>
      <c r="I1481" s="230"/>
      <c r="J1481" s="42"/>
      <c r="K1481" s="42"/>
      <c r="L1481" s="46"/>
      <c r="M1481" s="231"/>
      <c r="N1481" s="232"/>
      <c r="O1481" s="86"/>
      <c r="P1481" s="86"/>
      <c r="Q1481" s="86"/>
      <c r="R1481" s="86"/>
      <c r="S1481" s="86"/>
      <c r="T1481" s="87"/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T1481" s="19" t="s">
        <v>180</v>
      </c>
      <c r="AU1481" s="19" t="s">
        <v>84</v>
      </c>
    </row>
    <row r="1482" s="13" customFormat="1">
      <c r="A1482" s="13"/>
      <c r="B1482" s="233"/>
      <c r="C1482" s="234"/>
      <c r="D1482" s="228" t="s">
        <v>181</v>
      </c>
      <c r="E1482" s="235" t="s">
        <v>19</v>
      </c>
      <c r="F1482" s="236" t="s">
        <v>2058</v>
      </c>
      <c r="G1482" s="234"/>
      <c r="H1482" s="235" t="s">
        <v>19</v>
      </c>
      <c r="I1482" s="237"/>
      <c r="J1482" s="234"/>
      <c r="K1482" s="234"/>
      <c r="L1482" s="238"/>
      <c r="M1482" s="239"/>
      <c r="N1482" s="240"/>
      <c r="O1482" s="240"/>
      <c r="P1482" s="240"/>
      <c r="Q1482" s="240"/>
      <c r="R1482" s="240"/>
      <c r="S1482" s="240"/>
      <c r="T1482" s="241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2" t="s">
        <v>181</v>
      </c>
      <c r="AU1482" s="242" t="s">
        <v>84</v>
      </c>
      <c r="AV1482" s="13" t="s">
        <v>82</v>
      </c>
      <c r="AW1482" s="13" t="s">
        <v>35</v>
      </c>
      <c r="AX1482" s="13" t="s">
        <v>74</v>
      </c>
      <c r="AY1482" s="242" t="s">
        <v>171</v>
      </c>
    </row>
    <row r="1483" s="14" customFormat="1">
      <c r="A1483" s="14"/>
      <c r="B1483" s="243"/>
      <c r="C1483" s="244"/>
      <c r="D1483" s="228" t="s">
        <v>181</v>
      </c>
      <c r="E1483" s="245" t="s">
        <v>19</v>
      </c>
      <c r="F1483" s="246" t="s">
        <v>82</v>
      </c>
      <c r="G1483" s="244"/>
      <c r="H1483" s="247">
        <v>1</v>
      </c>
      <c r="I1483" s="248"/>
      <c r="J1483" s="244"/>
      <c r="K1483" s="244"/>
      <c r="L1483" s="249"/>
      <c r="M1483" s="250"/>
      <c r="N1483" s="251"/>
      <c r="O1483" s="251"/>
      <c r="P1483" s="251"/>
      <c r="Q1483" s="251"/>
      <c r="R1483" s="251"/>
      <c r="S1483" s="251"/>
      <c r="T1483" s="252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3" t="s">
        <v>181</v>
      </c>
      <c r="AU1483" s="253" t="s">
        <v>84</v>
      </c>
      <c r="AV1483" s="14" t="s">
        <v>84</v>
      </c>
      <c r="AW1483" s="14" t="s">
        <v>35</v>
      </c>
      <c r="AX1483" s="14" t="s">
        <v>82</v>
      </c>
      <c r="AY1483" s="253" t="s">
        <v>171</v>
      </c>
    </row>
    <row r="1484" s="2" customFormat="1" ht="16.5" customHeight="1">
      <c r="A1484" s="40"/>
      <c r="B1484" s="41"/>
      <c r="C1484" s="215" t="s">
        <v>2059</v>
      </c>
      <c r="D1484" s="215" t="s">
        <v>174</v>
      </c>
      <c r="E1484" s="216" t="s">
        <v>2060</v>
      </c>
      <c r="F1484" s="217" t="s">
        <v>2061</v>
      </c>
      <c r="G1484" s="218" t="s">
        <v>206</v>
      </c>
      <c r="H1484" s="219">
        <v>1</v>
      </c>
      <c r="I1484" s="220"/>
      <c r="J1484" s="221">
        <f>ROUND(I1484*H1484,2)</f>
        <v>0</v>
      </c>
      <c r="K1484" s="217" t="s">
        <v>19</v>
      </c>
      <c r="L1484" s="46"/>
      <c r="M1484" s="222" t="s">
        <v>19</v>
      </c>
      <c r="N1484" s="223" t="s">
        <v>45</v>
      </c>
      <c r="O1484" s="86"/>
      <c r="P1484" s="224">
        <f>O1484*H1484</f>
        <v>0</v>
      </c>
      <c r="Q1484" s="224">
        <v>0</v>
      </c>
      <c r="R1484" s="224">
        <f>Q1484*H1484</f>
        <v>0</v>
      </c>
      <c r="S1484" s="224">
        <v>0</v>
      </c>
      <c r="T1484" s="225">
        <f>S1484*H1484</f>
        <v>0</v>
      </c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R1484" s="226" t="s">
        <v>289</v>
      </c>
      <c r="AT1484" s="226" t="s">
        <v>174</v>
      </c>
      <c r="AU1484" s="226" t="s">
        <v>84</v>
      </c>
      <c r="AY1484" s="19" t="s">
        <v>171</v>
      </c>
      <c r="BE1484" s="227">
        <f>IF(N1484="základní",J1484,0)</f>
        <v>0</v>
      </c>
      <c r="BF1484" s="227">
        <f>IF(N1484="snížená",J1484,0)</f>
        <v>0</v>
      </c>
      <c r="BG1484" s="227">
        <f>IF(N1484="zákl. přenesená",J1484,0)</f>
        <v>0</v>
      </c>
      <c r="BH1484" s="227">
        <f>IF(N1484="sníž. přenesená",J1484,0)</f>
        <v>0</v>
      </c>
      <c r="BI1484" s="227">
        <f>IF(N1484="nulová",J1484,0)</f>
        <v>0</v>
      </c>
      <c r="BJ1484" s="19" t="s">
        <v>82</v>
      </c>
      <c r="BK1484" s="227">
        <f>ROUND(I1484*H1484,2)</f>
        <v>0</v>
      </c>
      <c r="BL1484" s="19" t="s">
        <v>289</v>
      </c>
      <c r="BM1484" s="226" t="s">
        <v>2062</v>
      </c>
    </row>
    <row r="1485" s="2" customFormat="1">
      <c r="A1485" s="40"/>
      <c r="B1485" s="41"/>
      <c r="C1485" s="42"/>
      <c r="D1485" s="228" t="s">
        <v>180</v>
      </c>
      <c r="E1485" s="42"/>
      <c r="F1485" s="229" t="s">
        <v>2061</v>
      </c>
      <c r="G1485" s="42"/>
      <c r="H1485" s="42"/>
      <c r="I1485" s="230"/>
      <c r="J1485" s="42"/>
      <c r="K1485" s="42"/>
      <c r="L1485" s="46"/>
      <c r="M1485" s="231"/>
      <c r="N1485" s="232"/>
      <c r="O1485" s="86"/>
      <c r="P1485" s="86"/>
      <c r="Q1485" s="86"/>
      <c r="R1485" s="86"/>
      <c r="S1485" s="86"/>
      <c r="T1485" s="87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T1485" s="19" t="s">
        <v>180</v>
      </c>
      <c r="AU1485" s="19" t="s">
        <v>84</v>
      </c>
    </row>
    <row r="1486" s="13" customFormat="1">
      <c r="A1486" s="13"/>
      <c r="B1486" s="233"/>
      <c r="C1486" s="234"/>
      <c r="D1486" s="228" t="s">
        <v>181</v>
      </c>
      <c r="E1486" s="235" t="s">
        <v>19</v>
      </c>
      <c r="F1486" s="236" t="s">
        <v>2063</v>
      </c>
      <c r="G1486" s="234"/>
      <c r="H1486" s="235" t="s">
        <v>19</v>
      </c>
      <c r="I1486" s="237"/>
      <c r="J1486" s="234"/>
      <c r="K1486" s="234"/>
      <c r="L1486" s="238"/>
      <c r="M1486" s="239"/>
      <c r="N1486" s="240"/>
      <c r="O1486" s="240"/>
      <c r="P1486" s="240"/>
      <c r="Q1486" s="240"/>
      <c r="R1486" s="240"/>
      <c r="S1486" s="240"/>
      <c r="T1486" s="241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2" t="s">
        <v>181</v>
      </c>
      <c r="AU1486" s="242" t="s">
        <v>84</v>
      </c>
      <c r="AV1486" s="13" t="s">
        <v>82</v>
      </c>
      <c r="AW1486" s="13" t="s">
        <v>35</v>
      </c>
      <c r="AX1486" s="13" t="s">
        <v>74</v>
      </c>
      <c r="AY1486" s="242" t="s">
        <v>171</v>
      </c>
    </row>
    <row r="1487" s="14" customFormat="1">
      <c r="A1487" s="14"/>
      <c r="B1487" s="243"/>
      <c r="C1487" s="244"/>
      <c r="D1487" s="228" t="s">
        <v>181</v>
      </c>
      <c r="E1487" s="245" t="s">
        <v>19</v>
      </c>
      <c r="F1487" s="246" t="s">
        <v>82</v>
      </c>
      <c r="G1487" s="244"/>
      <c r="H1487" s="247">
        <v>1</v>
      </c>
      <c r="I1487" s="248"/>
      <c r="J1487" s="244"/>
      <c r="K1487" s="244"/>
      <c r="L1487" s="249"/>
      <c r="M1487" s="250"/>
      <c r="N1487" s="251"/>
      <c r="O1487" s="251"/>
      <c r="P1487" s="251"/>
      <c r="Q1487" s="251"/>
      <c r="R1487" s="251"/>
      <c r="S1487" s="251"/>
      <c r="T1487" s="252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3" t="s">
        <v>181</v>
      </c>
      <c r="AU1487" s="253" t="s">
        <v>84</v>
      </c>
      <c r="AV1487" s="14" t="s">
        <v>84</v>
      </c>
      <c r="AW1487" s="14" t="s">
        <v>35</v>
      </c>
      <c r="AX1487" s="14" t="s">
        <v>82</v>
      </c>
      <c r="AY1487" s="253" t="s">
        <v>171</v>
      </c>
    </row>
    <row r="1488" s="2" customFormat="1" ht="16.5" customHeight="1">
      <c r="A1488" s="40"/>
      <c r="B1488" s="41"/>
      <c r="C1488" s="215" t="s">
        <v>1510</v>
      </c>
      <c r="D1488" s="215" t="s">
        <v>174</v>
      </c>
      <c r="E1488" s="216" t="s">
        <v>2064</v>
      </c>
      <c r="F1488" s="217" t="s">
        <v>2065</v>
      </c>
      <c r="G1488" s="218" t="s">
        <v>206</v>
      </c>
      <c r="H1488" s="219">
        <v>1</v>
      </c>
      <c r="I1488" s="220"/>
      <c r="J1488" s="221">
        <f>ROUND(I1488*H1488,2)</f>
        <v>0</v>
      </c>
      <c r="K1488" s="217" t="s">
        <v>19</v>
      </c>
      <c r="L1488" s="46"/>
      <c r="M1488" s="222" t="s">
        <v>19</v>
      </c>
      <c r="N1488" s="223" t="s">
        <v>45</v>
      </c>
      <c r="O1488" s="86"/>
      <c r="P1488" s="224">
        <f>O1488*H1488</f>
        <v>0</v>
      </c>
      <c r="Q1488" s="224">
        <v>0</v>
      </c>
      <c r="R1488" s="224">
        <f>Q1488*H1488</f>
        <v>0</v>
      </c>
      <c r="S1488" s="224">
        <v>0</v>
      </c>
      <c r="T1488" s="225">
        <f>S1488*H1488</f>
        <v>0</v>
      </c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R1488" s="226" t="s">
        <v>289</v>
      </c>
      <c r="AT1488" s="226" t="s">
        <v>174</v>
      </c>
      <c r="AU1488" s="226" t="s">
        <v>84</v>
      </c>
      <c r="AY1488" s="19" t="s">
        <v>171</v>
      </c>
      <c r="BE1488" s="227">
        <f>IF(N1488="základní",J1488,0)</f>
        <v>0</v>
      </c>
      <c r="BF1488" s="227">
        <f>IF(N1488="snížená",J1488,0)</f>
        <v>0</v>
      </c>
      <c r="BG1488" s="227">
        <f>IF(N1488="zákl. přenesená",J1488,0)</f>
        <v>0</v>
      </c>
      <c r="BH1488" s="227">
        <f>IF(N1488="sníž. přenesená",J1488,0)</f>
        <v>0</v>
      </c>
      <c r="BI1488" s="227">
        <f>IF(N1488="nulová",J1488,0)</f>
        <v>0</v>
      </c>
      <c r="BJ1488" s="19" t="s">
        <v>82</v>
      </c>
      <c r="BK1488" s="227">
        <f>ROUND(I1488*H1488,2)</f>
        <v>0</v>
      </c>
      <c r="BL1488" s="19" t="s">
        <v>289</v>
      </c>
      <c r="BM1488" s="226" t="s">
        <v>2066</v>
      </c>
    </row>
    <row r="1489" s="2" customFormat="1">
      <c r="A1489" s="40"/>
      <c r="B1489" s="41"/>
      <c r="C1489" s="42"/>
      <c r="D1489" s="228" t="s">
        <v>180</v>
      </c>
      <c r="E1489" s="42"/>
      <c r="F1489" s="229" t="s">
        <v>2065</v>
      </c>
      <c r="G1489" s="42"/>
      <c r="H1489" s="42"/>
      <c r="I1489" s="230"/>
      <c r="J1489" s="42"/>
      <c r="K1489" s="42"/>
      <c r="L1489" s="46"/>
      <c r="M1489" s="231"/>
      <c r="N1489" s="232"/>
      <c r="O1489" s="86"/>
      <c r="P1489" s="86"/>
      <c r="Q1489" s="86"/>
      <c r="R1489" s="86"/>
      <c r="S1489" s="86"/>
      <c r="T1489" s="87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T1489" s="19" t="s">
        <v>180</v>
      </c>
      <c r="AU1489" s="19" t="s">
        <v>84</v>
      </c>
    </row>
    <row r="1490" s="13" customFormat="1">
      <c r="A1490" s="13"/>
      <c r="B1490" s="233"/>
      <c r="C1490" s="234"/>
      <c r="D1490" s="228" t="s">
        <v>181</v>
      </c>
      <c r="E1490" s="235" t="s">
        <v>19</v>
      </c>
      <c r="F1490" s="236" t="s">
        <v>2067</v>
      </c>
      <c r="G1490" s="234"/>
      <c r="H1490" s="235" t="s">
        <v>19</v>
      </c>
      <c r="I1490" s="237"/>
      <c r="J1490" s="234"/>
      <c r="K1490" s="234"/>
      <c r="L1490" s="238"/>
      <c r="M1490" s="239"/>
      <c r="N1490" s="240"/>
      <c r="O1490" s="240"/>
      <c r="P1490" s="240"/>
      <c r="Q1490" s="240"/>
      <c r="R1490" s="240"/>
      <c r="S1490" s="240"/>
      <c r="T1490" s="241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2" t="s">
        <v>181</v>
      </c>
      <c r="AU1490" s="242" t="s">
        <v>84</v>
      </c>
      <c r="AV1490" s="13" t="s">
        <v>82</v>
      </c>
      <c r="AW1490" s="13" t="s">
        <v>35</v>
      </c>
      <c r="AX1490" s="13" t="s">
        <v>74</v>
      </c>
      <c r="AY1490" s="242" t="s">
        <v>171</v>
      </c>
    </row>
    <row r="1491" s="14" customFormat="1">
      <c r="A1491" s="14"/>
      <c r="B1491" s="243"/>
      <c r="C1491" s="244"/>
      <c r="D1491" s="228" t="s">
        <v>181</v>
      </c>
      <c r="E1491" s="245" t="s">
        <v>19</v>
      </c>
      <c r="F1491" s="246" t="s">
        <v>82</v>
      </c>
      <c r="G1491" s="244"/>
      <c r="H1491" s="247">
        <v>1</v>
      </c>
      <c r="I1491" s="248"/>
      <c r="J1491" s="244"/>
      <c r="K1491" s="244"/>
      <c r="L1491" s="249"/>
      <c r="M1491" s="250"/>
      <c r="N1491" s="251"/>
      <c r="O1491" s="251"/>
      <c r="P1491" s="251"/>
      <c r="Q1491" s="251"/>
      <c r="R1491" s="251"/>
      <c r="S1491" s="251"/>
      <c r="T1491" s="252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3" t="s">
        <v>181</v>
      </c>
      <c r="AU1491" s="253" t="s">
        <v>84</v>
      </c>
      <c r="AV1491" s="14" t="s">
        <v>84</v>
      </c>
      <c r="AW1491" s="14" t="s">
        <v>35</v>
      </c>
      <c r="AX1491" s="14" t="s">
        <v>82</v>
      </c>
      <c r="AY1491" s="253" t="s">
        <v>171</v>
      </c>
    </row>
    <row r="1492" s="2" customFormat="1" ht="16.5" customHeight="1">
      <c r="A1492" s="40"/>
      <c r="B1492" s="41"/>
      <c r="C1492" s="215" t="s">
        <v>2068</v>
      </c>
      <c r="D1492" s="215" t="s">
        <v>174</v>
      </c>
      <c r="E1492" s="216" t="s">
        <v>2069</v>
      </c>
      <c r="F1492" s="217" t="s">
        <v>2070</v>
      </c>
      <c r="G1492" s="218" t="s">
        <v>206</v>
      </c>
      <c r="H1492" s="219">
        <v>1</v>
      </c>
      <c r="I1492" s="220"/>
      <c r="J1492" s="221">
        <f>ROUND(I1492*H1492,2)</f>
        <v>0</v>
      </c>
      <c r="K1492" s="217" t="s">
        <v>19</v>
      </c>
      <c r="L1492" s="46"/>
      <c r="M1492" s="222" t="s">
        <v>19</v>
      </c>
      <c r="N1492" s="223" t="s">
        <v>45</v>
      </c>
      <c r="O1492" s="86"/>
      <c r="P1492" s="224">
        <f>O1492*H1492</f>
        <v>0</v>
      </c>
      <c r="Q1492" s="224">
        <v>0</v>
      </c>
      <c r="R1492" s="224">
        <f>Q1492*H1492</f>
        <v>0</v>
      </c>
      <c r="S1492" s="224">
        <v>0</v>
      </c>
      <c r="T1492" s="225">
        <f>S1492*H1492</f>
        <v>0</v>
      </c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R1492" s="226" t="s">
        <v>289</v>
      </c>
      <c r="AT1492" s="226" t="s">
        <v>174</v>
      </c>
      <c r="AU1492" s="226" t="s">
        <v>84</v>
      </c>
      <c r="AY1492" s="19" t="s">
        <v>171</v>
      </c>
      <c r="BE1492" s="227">
        <f>IF(N1492="základní",J1492,0)</f>
        <v>0</v>
      </c>
      <c r="BF1492" s="227">
        <f>IF(N1492="snížená",J1492,0)</f>
        <v>0</v>
      </c>
      <c r="BG1492" s="227">
        <f>IF(N1492="zákl. přenesená",J1492,0)</f>
        <v>0</v>
      </c>
      <c r="BH1492" s="227">
        <f>IF(N1492="sníž. přenesená",J1492,0)</f>
        <v>0</v>
      </c>
      <c r="BI1492" s="227">
        <f>IF(N1492="nulová",J1492,0)</f>
        <v>0</v>
      </c>
      <c r="BJ1492" s="19" t="s">
        <v>82</v>
      </c>
      <c r="BK1492" s="227">
        <f>ROUND(I1492*H1492,2)</f>
        <v>0</v>
      </c>
      <c r="BL1492" s="19" t="s">
        <v>289</v>
      </c>
      <c r="BM1492" s="226" t="s">
        <v>2071</v>
      </c>
    </row>
    <row r="1493" s="2" customFormat="1">
      <c r="A1493" s="40"/>
      <c r="B1493" s="41"/>
      <c r="C1493" s="42"/>
      <c r="D1493" s="228" t="s">
        <v>180</v>
      </c>
      <c r="E1493" s="42"/>
      <c r="F1493" s="229" t="s">
        <v>2070</v>
      </c>
      <c r="G1493" s="42"/>
      <c r="H1493" s="42"/>
      <c r="I1493" s="230"/>
      <c r="J1493" s="42"/>
      <c r="K1493" s="42"/>
      <c r="L1493" s="46"/>
      <c r="M1493" s="231"/>
      <c r="N1493" s="232"/>
      <c r="O1493" s="86"/>
      <c r="P1493" s="86"/>
      <c r="Q1493" s="86"/>
      <c r="R1493" s="86"/>
      <c r="S1493" s="86"/>
      <c r="T1493" s="87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T1493" s="19" t="s">
        <v>180</v>
      </c>
      <c r="AU1493" s="19" t="s">
        <v>84</v>
      </c>
    </row>
    <row r="1494" s="13" customFormat="1">
      <c r="A1494" s="13"/>
      <c r="B1494" s="233"/>
      <c r="C1494" s="234"/>
      <c r="D1494" s="228" t="s">
        <v>181</v>
      </c>
      <c r="E1494" s="235" t="s">
        <v>19</v>
      </c>
      <c r="F1494" s="236" t="s">
        <v>2072</v>
      </c>
      <c r="G1494" s="234"/>
      <c r="H1494" s="235" t="s">
        <v>19</v>
      </c>
      <c r="I1494" s="237"/>
      <c r="J1494" s="234"/>
      <c r="K1494" s="234"/>
      <c r="L1494" s="238"/>
      <c r="M1494" s="239"/>
      <c r="N1494" s="240"/>
      <c r="O1494" s="240"/>
      <c r="P1494" s="240"/>
      <c r="Q1494" s="240"/>
      <c r="R1494" s="240"/>
      <c r="S1494" s="240"/>
      <c r="T1494" s="241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2" t="s">
        <v>181</v>
      </c>
      <c r="AU1494" s="242" t="s">
        <v>84</v>
      </c>
      <c r="AV1494" s="13" t="s">
        <v>82</v>
      </c>
      <c r="AW1494" s="13" t="s">
        <v>35</v>
      </c>
      <c r="AX1494" s="13" t="s">
        <v>74</v>
      </c>
      <c r="AY1494" s="242" t="s">
        <v>171</v>
      </c>
    </row>
    <row r="1495" s="14" customFormat="1">
      <c r="A1495" s="14"/>
      <c r="B1495" s="243"/>
      <c r="C1495" s="244"/>
      <c r="D1495" s="228" t="s">
        <v>181</v>
      </c>
      <c r="E1495" s="245" t="s">
        <v>19</v>
      </c>
      <c r="F1495" s="246" t="s">
        <v>82</v>
      </c>
      <c r="G1495" s="244"/>
      <c r="H1495" s="247">
        <v>1</v>
      </c>
      <c r="I1495" s="248"/>
      <c r="J1495" s="244"/>
      <c r="K1495" s="244"/>
      <c r="L1495" s="249"/>
      <c r="M1495" s="250"/>
      <c r="N1495" s="251"/>
      <c r="O1495" s="251"/>
      <c r="P1495" s="251"/>
      <c r="Q1495" s="251"/>
      <c r="R1495" s="251"/>
      <c r="S1495" s="251"/>
      <c r="T1495" s="252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3" t="s">
        <v>181</v>
      </c>
      <c r="AU1495" s="253" t="s">
        <v>84</v>
      </c>
      <c r="AV1495" s="14" t="s">
        <v>84</v>
      </c>
      <c r="AW1495" s="14" t="s">
        <v>35</v>
      </c>
      <c r="AX1495" s="14" t="s">
        <v>82</v>
      </c>
      <c r="AY1495" s="253" t="s">
        <v>171</v>
      </c>
    </row>
    <row r="1496" s="2" customFormat="1" ht="16.5" customHeight="1">
      <c r="A1496" s="40"/>
      <c r="B1496" s="41"/>
      <c r="C1496" s="215" t="s">
        <v>1515</v>
      </c>
      <c r="D1496" s="215" t="s">
        <v>174</v>
      </c>
      <c r="E1496" s="216" t="s">
        <v>2073</v>
      </c>
      <c r="F1496" s="217" t="s">
        <v>2074</v>
      </c>
      <c r="G1496" s="218" t="s">
        <v>206</v>
      </c>
      <c r="H1496" s="219">
        <v>1</v>
      </c>
      <c r="I1496" s="220"/>
      <c r="J1496" s="221">
        <f>ROUND(I1496*H1496,2)</f>
        <v>0</v>
      </c>
      <c r="K1496" s="217" t="s">
        <v>19</v>
      </c>
      <c r="L1496" s="46"/>
      <c r="M1496" s="222" t="s">
        <v>19</v>
      </c>
      <c r="N1496" s="223" t="s">
        <v>45</v>
      </c>
      <c r="O1496" s="86"/>
      <c r="P1496" s="224">
        <f>O1496*H1496</f>
        <v>0</v>
      </c>
      <c r="Q1496" s="224">
        <v>0</v>
      </c>
      <c r="R1496" s="224">
        <f>Q1496*H1496</f>
        <v>0</v>
      </c>
      <c r="S1496" s="224">
        <v>0</v>
      </c>
      <c r="T1496" s="225">
        <f>S1496*H1496</f>
        <v>0</v>
      </c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R1496" s="226" t="s">
        <v>289</v>
      </c>
      <c r="AT1496" s="226" t="s">
        <v>174</v>
      </c>
      <c r="AU1496" s="226" t="s">
        <v>84</v>
      </c>
      <c r="AY1496" s="19" t="s">
        <v>171</v>
      </c>
      <c r="BE1496" s="227">
        <f>IF(N1496="základní",J1496,0)</f>
        <v>0</v>
      </c>
      <c r="BF1496" s="227">
        <f>IF(N1496="snížená",J1496,0)</f>
        <v>0</v>
      </c>
      <c r="BG1496" s="227">
        <f>IF(N1496="zákl. přenesená",J1496,0)</f>
        <v>0</v>
      </c>
      <c r="BH1496" s="227">
        <f>IF(N1496="sníž. přenesená",J1496,0)</f>
        <v>0</v>
      </c>
      <c r="BI1496" s="227">
        <f>IF(N1496="nulová",J1496,0)</f>
        <v>0</v>
      </c>
      <c r="BJ1496" s="19" t="s">
        <v>82</v>
      </c>
      <c r="BK1496" s="227">
        <f>ROUND(I1496*H1496,2)</f>
        <v>0</v>
      </c>
      <c r="BL1496" s="19" t="s">
        <v>289</v>
      </c>
      <c r="BM1496" s="226" t="s">
        <v>2075</v>
      </c>
    </row>
    <row r="1497" s="2" customFormat="1">
      <c r="A1497" s="40"/>
      <c r="B1497" s="41"/>
      <c r="C1497" s="42"/>
      <c r="D1497" s="228" t="s">
        <v>180</v>
      </c>
      <c r="E1497" s="42"/>
      <c r="F1497" s="229" t="s">
        <v>2074</v>
      </c>
      <c r="G1497" s="42"/>
      <c r="H1497" s="42"/>
      <c r="I1497" s="230"/>
      <c r="J1497" s="42"/>
      <c r="K1497" s="42"/>
      <c r="L1497" s="46"/>
      <c r="M1497" s="231"/>
      <c r="N1497" s="232"/>
      <c r="O1497" s="86"/>
      <c r="P1497" s="86"/>
      <c r="Q1497" s="86"/>
      <c r="R1497" s="86"/>
      <c r="S1497" s="86"/>
      <c r="T1497" s="87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T1497" s="19" t="s">
        <v>180</v>
      </c>
      <c r="AU1497" s="19" t="s">
        <v>84</v>
      </c>
    </row>
    <row r="1498" s="13" customFormat="1">
      <c r="A1498" s="13"/>
      <c r="B1498" s="233"/>
      <c r="C1498" s="234"/>
      <c r="D1498" s="228" t="s">
        <v>181</v>
      </c>
      <c r="E1498" s="235" t="s">
        <v>19</v>
      </c>
      <c r="F1498" s="236" t="s">
        <v>2076</v>
      </c>
      <c r="G1498" s="234"/>
      <c r="H1498" s="235" t="s">
        <v>19</v>
      </c>
      <c r="I1498" s="237"/>
      <c r="J1498" s="234"/>
      <c r="K1498" s="234"/>
      <c r="L1498" s="238"/>
      <c r="M1498" s="239"/>
      <c r="N1498" s="240"/>
      <c r="O1498" s="240"/>
      <c r="P1498" s="240"/>
      <c r="Q1498" s="240"/>
      <c r="R1498" s="240"/>
      <c r="S1498" s="240"/>
      <c r="T1498" s="241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2" t="s">
        <v>181</v>
      </c>
      <c r="AU1498" s="242" t="s">
        <v>84</v>
      </c>
      <c r="AV1498" s="13" t="s">
        <v>82</v>
      </c>
      <c r="AW1498" s="13" t="s">
        <v>35</v>
      </c>
      <c r="AX1498" s="13" t="s">
        <v>74</v>
      </c>
      <c r="AY1498" s="242" t="s">
        <v>171</v>
      </c>
    </row>
    <row r="1499" s="14" customFormat="1">
      <c r="A1499" s="14"/>
      <c r="B1499" s="243"/>
      <c r="C1499" s="244"/>
      <c r="D1499" s="228" t="s">
        <v>181</v>
      </c>
      <c r="E1499" s="245" t="s">
        <v>19</v>
      </c>
      <c r="F1499" s="246" t="s">
        <v>82</v>
      </c>
      <c r="G1499" s="244"/>
      <c r="H1499" s="247">
        <v>1</v>
      </c>
      <c r="I1499" s="248"/>
      <c r="J1499" s="244"/>
      <c r="K1499" s="244"/>
      <c r="L1499" s="249"/>
      <c r="M1499" s="250"/>
      <c r="N1499" s="251"/>
      <c r="O1499" s="251"/>
      <c r="P1499" s="251"/>
      <c r="Q1499" s="251"/>
      <c r="R1499" s="251"/>
      <c r="S1499" s="251"/>
      <c r="T1499" s="252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3" t="s">
        <v>181</v>
      </c>
      <c r="AU1499" s="253" t="s">
        <v>84</v>
      </c>
      <c r="AV1499" s="14" t="s">
        <v>84</v>
      </c>
      <c r="AW1499" s="14" t="s">
        <v>35</v>
      </c>
      <c r="AX1499" s="14" t="s">
        <v>82</v>
      </c>
      <c r="AY1499" s="253" t="s">
        <v>171</v>
      </c>
    </row>
    <row r="1500" s="2" customFormat="1" ht="16.5" customHeight="1">
      <c r="A1500" s="40"/>
      <c r="B1500" s="41"/>
      <c r="C1500" s="215" t="s">
        <v>2077</v>
      </c>
      <c r="D1500" s="215" t="s">
        <v>174</v>
      </c>
      <c r="E1500" s="216" t="s">
        <v>2078</v>
      </c>
      <c r="F1500" s="217" t="s">
        <v>2079</v>
      </c>
      <c r="G1500" s="218" t="s">
        <v>206</v>
      </c>
      <c r="H1500" s="219">
        <v>1</v>
      </c>
      <c r="I1500" s="220"/>
      <c r="J1500" s="221">
        <f>ROUND(I1500*H1500,2)</f>
        <v>0</v>
      </c>
      <c r="K1500" s="217" t="s">
        <v>19</v>
      </c>
      <c r="L1500" s="46"/>
      <c r="M1500" s="222" t="s">
        <v>19</v>
      </c>
      <c r="N1500" s="223" t="s">
        <v>45</v>
      </c>
      <c r="O1500" s="86"/>
      <c r="P1500" s="224">
        <f>O1500*H1500</f>
        <v>0</v>
      </c>
      <c r="Q1500" s="224">
        <v>0</v>
      </c>
      <c r="R1500" s="224">
        <f>Q1500*H1500</f>
        <v>0</v>
      </c>
      <c r="S1500" s="224">
        <v>0</v>
      </c>
      <c r="T1500" s="225">
        <f>S1500*H1500</f>
        <v>0</v>
      </c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R1500" s="226" t="s">
        <v>289</v>
      </c>
      <c r="AT1500" s="226" t="s">
        <v>174</v>
      </c>
      <c r="AU1500" s="226" t="s">
        <v>84</v>
      </c>
      <c r="AY1500" s="19" t="s">
        <v>171</v>
      </c>
      <c r="BE1500" s="227">
        <f>IF(N1500="základní",J1500,0)</f>
        <v>0</v>
      </c>
      <c r="BF1500" s="227">
        <f>IF(N1500="snížená",J1500,0)</f>
        <v>0</v>
      </c>
      <c r="BG1500" s="227">
        <f>IF(N1500="zákl. přenesená",J1500,0)</f>
        <v>0</v>
      </c>
      <c r="BH1500" s="227">
        <f>IF(N1500="sníž. přenesená",J1500,0)</f>
        <v>0</v>
      </c>
      <c r="BI1500" s="227">
        <f>IF(N1500="nulová",J1500,0)</f>
        <v>0</v>
      </c>
      <c r="BJ1500" s="19" t="s">
        <v>82</v>
      </c>
      <c r="BK1500" s="227">
        <f>ROUND(I1500*H1500,2)</f>
        <v>0</v>
      </c>
      <c r="BL1500" s="19" t="s">
        <v>289</v>
      </c>
      <c r="BM1500" s="226" t="s">
        <v>2080</v>
      </c>
    </row>
    <row r="1501" s="2" customFormat="1">
      <c r="A1501" s="40"/>
      <c r="B1501" s="41"/>
      <c r="C1501" s="42"/>
      <c r="D1501" s="228" t="s">
        <v>180</v>
      </c>
      <c r="E1501" s="42"/>
      <c r="F1501" s="229" t="s">
        <v>2079</v>
      </c>
      <c r="G1501" s="42"/>
      <c r="H1501" s="42"/>
      <c r="I1501" s="230"/>
      <c r="J1501" s="42"/>
      <c r="K1501" s="42"/>
      <c r="L1501" s="46"/>
      <c r="M1501" s="231"/>
      <c r="N1501" s="232"/>
      <c r="O1501" s="86"/>
      <c r="P1501" s="86"/>
      <c r="Q1501" s="86"/>
      <c r="R1501" s="86"/>
      <c r="S1501" s="86"/>
      <c r="T1501" s="87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T1501" s="19" t="s">
        <v>180</v>
      </c>
      <c r="AU1501" s="19" t="s">
        <v>84</v>
      </c>
    </row>
    <row r="1502" s="13" customFormat="1">
      <c r="A1502" s="13"/>
      <c r="B1502" s="233"/>
      <c r="C1502" s="234"/>
      <c r="D1502" s="228" t="s">
        <v>181</v>
      </c>
      <c r="E1502" s="235" t="s">
        <v>19</v>
      </c>
      <c r="F1502" s="236" t="s">
        <v>2081</v>
      </c>
      <c r="G1502" s="234"/>
      <c r="H1502" s="235" t="s">
        <v>19</v>
      </c>
      <c r="I1502" s="237"/>
      <c r="J1502" s="234"/>
      <c r="K1502" s="234"/>
      <c r="L1502" s="238"/>
      <c r="M1502" s="239"/>
      <c r="N1502" s="240"/>
      <c r="O1502" s="240"/>
      <c r="P1502" s="240"/>
      <c r="Q1502" s="240"/>
      <c r="R1502" s="240"/>
      <c r="S1502" s="240"/>
      <c r="T1502" s="241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2" t="s">
        <v>181</v>
      </c>
      <c r="AU1502" s="242" t="s">
        <v>84</v>
      </c>
      <c r="AV1502" s="13" t="s">
        <v>82</v>
      </c>
      <c r="AW1502" s="13" t="s">
        <v>35</v>
      </c>
      <c r="AX1502" s="13" t="s">
        <v>74</v>
      </c>
      <c r="AY1502" s="242" t="s">
        <v>171</v>
      </c>
    </row>
    <row r="1503" s="14" customFormat="1">
      <c r="A1503" s="14"/>
      <c r="B1503" s="243"/>
      <c r="C1503" s="244"/>
      <c r="D1503" s="228" t="s">
        <v>181</v>
      </c>
      <c r="E1503" s="245" t="s">
        <v>19</v>
      </c>
      <c r="F1503" s="246" t="s">
        <v>82</v>
      </c>
      <c r="G1503" s="244"/>
      <c r="H1503" s="247">
        <v>1</v>
      </c>
      <c r="I1503" s="248"/>
      <c r="J1503" s="244"/>
      <c r="K1503" s="244"/>
      <c r="L1503" s="249"/>
      <c r="M1503" s="250"/>
      <c r="N1503" s="251"/>
      <c r="O1503" s="251"/>
      <c r="P1503" s="251"/>
      <c r="Q1503" s="251"/>
      <c r="R1503" s="251"/>
      <c r="S1503" s="251"/>
      <c r="T1503" s="252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3" t="s">
        <v>181</v>
      </c>
      <c r="AU1503" s="253" t="s">
        <v>84</v>
      </c>
      <c r="AV1503" s="14" t="s">
        <v>84</v>
      </c>
      <c r="AW1503" s="14" t="s">
        <v>35</v>
      </c>
      <c r="AX1503" s="14" t="s">
        <v>82</v>
      </c>
      <c r="AY1503" s="253" t="s">
        <v>171</v>
      </c>
    </row>
    <row r="1504" s="2" customFormat="1" ht="16.5" customHeight="1">
      <c r="A1504" s="40"/>
      <c r="B1504" s="41"/>
      <c r="C1504" s="215" t="s">
        <v>1520</v>
      </c>
      <c r="D1504" s="215" t="s">
        <v>174</v>
      </c>
      <c r="E1504" s="216" t="s">
        <v>2082</v>
      </c>
      <c r="F1504" s="217" t="s">
        <v>2083</v>
      </c>
      <c r="G1504" s="218" t="s">
        <v>292</v>
      </c>
      <c r="H1504" s="219">
        <v>29</v>
      </c>
      <c r="I1504" s="220"/>
      <c r="J1504" s="221">
        <f>ROUND(I1504*H1504,2)</f>
        <v>0</v>
      </c>
      <c r="K1504" s="217" t="s">
        <v>19</v>
      </c>
      <c r="L1504" s="46"/>
      <c r="M1504" s="222" t="s">
        <v>19</v>
      </c>
      <c r="N1504" s="223" t="s">
        <v>45</v>
      </c>
      <c r="O1504" s="86"/>
      <c r="P1504" s="224">
        <f>O1504*H1504</f>
        <v>0</v>
      </c>
      <c r="Q1504" s="224">
        <v>0</v>
      </c>
      <c r="R1504" s="224">
        <f>Q1504*H1504</f>
        <v>0</v>
      </c>
      <c r="S1504" s="224">
        <v>0</v>
      </c>
      <c r="T1504" s="225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26" t="s">
        <v>289</v>
      </c>
      <c r="AT1504" s="226" t="s">
        <v>174</v>
      </c>
      <c r="AU1504" s="226" t="s">
        <v>84</v>
      </c>
      <c r="AY1504" s="19" t="s">
        <v>171</v>
      </c>
      <c r="BE1504" s="227">
        <f>IF(N1504="základní",J1504,0)</f>
        <v>0</v>
      </c>
      <c r="BF1504" s="227">
        <f>IF(N1504="snížená",J1504,0)</f>
        <v>0</v>
      </c>
      <c r="BG1504" s="227">
        <f>IF(N1504="zákl. přenesená",J1504,0)</f>
        <v>0</v>
      </c>
      <c r="BH1504" s="227">
        <f>IF(N1504="sníž. přenesená",J1504,0)</f>
        <v>0</v>
      </c>
      <c r="BI1504" s="227">
        <f>IF(N1504="nulová",J1504,0)</f>
        <v>0</v>
      </c>
      <c r="BJ1504" s="19" t="s">
        <v>82</v>
      </c>
      <c r="BK1504" s="227">
        <f>ROUND(I1504*H1504,2)</f>
        <v>0</v>
      </c>
      <c r="BL1504" s="19" t="s">
        <v>289</v>
      </c>
      <c r="BM1504" s="226" t="s">
        <v>2084</v>
      </c>
    </row>
    <row r="1505" s="2" customFormat="1">
      <c r="A1505" s="40"/>
      <c r="B1505" s="41"/>
      <c r="C1505" s="42"/>
      <c r="D1505" s="228" t="s">
        <v>180</v>
      </c>
      <c r="E1505" s="42"/>
      <c r="F1505" s="229" t="s">
        <v>2083</v>
      </c>
      <c r="G1505" s="42"/>
      <c r="H1505" s="42"/>
      <c r="I1505" s="230"/>
      <c r="J1505" s="42"/>
      <c r="K1505" s="42"/>
      <c r="L1505" s="46"/>
      <c r="M1505" s="231"/>
      <c r="N1505" s="232"/>
      <c r="O1505" s="86"/>
      <c r="P1505" s="86"/>
      <c r="Q1505" s="86"/>
      <c r="R1505" s="86"/>
      <c r="S1505" s="86"/>
      <c r="T1505" s="87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T1505" s="19" t="s">
        <v>180</v>
      </c>
      <c r="AU1505" s="19" t="s">
        <v>84</v>
      </c>
    </row>
    <row r="1506" s="13" customFormat="1">
      <c r="A1506" s="13"/>
      <c r="B1506" s="233"/>
      <c r="C1506" s="234"/>
      <c r="D1506" s="228" t="s">
        <v>181</v>
      </c>
      <c r="E1506" s="235" t="s">
        <v>19</v>
      </c>
      <c r="F1506" s="236" t="s">
        <v>2085</v>
      </c>
      <c r="G1506" s="234"/>
      <c r="H1506" s="235" t="s">
        <v>19</v>
      </c>
      <c r="I1506" s="237"/>
      <c r="J1506" s="234"/>
      <c r="K1506" s="234"/>
      <c r="L1506" s="238"/>
      <c r="M1506" s="239"/>
      <c r="N1506" s="240"/>
      <c r="O1506" s="240"/>
      <c r="P1506" s="240"/>
      <c r="Q1506" s="240"/>
      <c r="R1506" s="240"/>
      <c r="S1506" s="240"/>
      <c r="T1506" s="241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2" t="s">
        <v>181</v>
      </c>
      <c r="AU1506" s="242" t="s">
        <v>84</v>
      </c>
      <c r="AV1506" s="13" t="s">
        <v>82</v>
      </c>
      <c r="AW1506" s="13" t="s">
        <v>35</v>
      </c>
      <c r="AX1506" s="13" t="s">
        <v>74</v>
      </c>
      <c r="AY1506" s="242" t="s">
        <v>171</v>
      </c>
    </row>
    <row r="1507" s="14" customFormat="1">
      <c r="A1507" s="14"/>
      <c r="B1507" s="243"/>
      <c r="C1507" s="244"/>
      <c r="D1507" s="228" t="s">
        <v>181</v>
      </c>
      <c r="E1507" s="245" t="s">
        <v>19</v>
      </c>
      <c r="F1507" s="246" t="s">
        <v>2086</v>
      </c>
      <c r="G1507" s="244"/>
      <c r="H1507" s="247">
        <v>29</v>
      </c>
      <c r="I1507" s="248"/>
      <c r="J1507" s="244"/>
      <c r="K1507" s="244"/>
      <c r="L1507" s="249"/>
      <c r="M1507" s="250"/>
      <c r="N1507" s="251"/>
      <c r="O1507" s="251"/>
      <c r="P1507" s="251"/>
      <c r="Q1507" s="251"/>
      <c r="R1507" s="251"/>
      <c r="S1507" s="251"/>
      <c r="T1507" s="252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3" t="s">
        <v>181</v>
      </c>
      <c r="AU1507" s="253" t="s">
        <v>84</v>
      </c>
      <c r="AV1507" s="14" t="s">
        <v>84</v>
      </c>
      <c r="AW1507" s="14" t="s">
        <v>35</v>
      </c>
      <c r="AX1507" s="14" t="s">
        <v>74</v>
      </c>
      <c r="AY1507" s="253" t="s">
        <v>171</v>
      </c>
    </row>
    <row r="1508" s="15" customFormat="1">
      <c r="A1508" s="15"/>
      <c r="B1508" s="254"/>
      <c r="C1508" s="255"/>
      <c r="D1508" s="228" t="s">
        <v>181</v>
      </c>
      <c r="E1508" s="256" t="s">
        <v>19</v>
      </c>
      <c r="F1508" s="257" t="s">
        <v>184</v>
      </c>
      <c r="G1508" s="255"/>
      <c r="H1508" s="258">
        <v>29</v>
      </c>
      <c r="I1508" s="259"/>
      <c r="J1508" s="255"/>
      <c r="K1508" s="255"/>
      <c r="L1508" s="260"/>
      <c r="M1508" s="261"/>
      <c r="N1508" s="262"/>
      <c r="O1508" s="262"/>
      <c r="P1508" s="262"/>
      <c r="Q1508" s="262"/>
      <c r="R1508" s="262"/>
      <c r="S1508" s="262"/>
      <c r="T1508" s="263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T1508" s="264" t="s">
        <v>181</v>
      </c>
      <c r="AU1508" s="264" t="s">
        <v>84</v>
      </c>
      <c r="AV1508" s="15" t="s">
        <v>178</v>
      </c>
      <c r="AW1508" s="15" t="s">
        <v>35</v>
      </c>
      <c r="AX1508" s="15" t="s">
        <v>82</v>
      </c>
      <c r="AY1508" s="264" t="s">
        <v>171</v>
      </c>
    </row>
    <row r="1509" s="2" customFormat="1" ht="16.5" customHeight="1">
      <c r="A1509" s="40"/>
      <c r="B1509" s="41"/>
      <c r="C1509" s="215" t="s">
        <v>2087</v>
      </c>
      <c r="D1509" s="215" t="s">
        <v>174</v>
      </c>
      <c r="E1509" s="216" t="s">
        <v>2088</v>
      </c>
      <c r="F1509" s="217" t="s">
        <v>2089</v>
      </c>
      <c r="G1509" s="218" t="s">
        <v>206</v>
      </c>
      <c r="H1509" s="219">
        <v>1</v>
      </c>
      <c r="I1509" s="220"/>
      <c r="J1509" s="221">
        <f>ROUND(I1509*H1509,2)</f>
        <v>0</v>
      </c>
      <c r="K1509" s="217" t="s">
        <v>19</v>
      </c>
      <c r="L1509" s="46"/>
      <c r="M1509" s="222" t="s">
        <v>19</v>
      </c>
      <c r="N1509" s="223" t="s">
        <v>45</v>
      </c>
      <c r="O1509" s="86"/>
      <c r="P1509" s="224">
        <f>O1509*H1509</f>
        <v>0</v>
      </c>
      <c r="Q1509" s="224">
        <v>0</v>
      </c>
      <c r="R1509" s="224">
        <f>Q1509*H1509</f>
        <v>0</v>
      </c>
      <c r="S1509" s="224">
        <v>0</v>
      </c>
      <c r="T1509" s="225">
        <f>S1509*H1509</f>
        <v>0</v>
      </c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R1509" s="226" t="s">
        <v>289</v>
      </c>
      <c r="AT1509" s="226" t="s">
        <v>174</v>
      </c>
      <c r="AU1509" s="226" t="s">
        <v>84</v>
      </c>
      <c r="AY1509" s="19" t="s">
        <v>171</v>
      </c>
      <c r="BE1509" s="227">
        <f>IF(N1509="základní",J1509,0)</f>
        <v>0</v>
      </c>
      <c r="BF1509" s="227">
        <f>IF(N1509="snížená",J1509,0)</f>
        <v>0</v>
      </c>
      <c r="BG1509" s="227">
        <f>IF(N1509="zákl. přenesená",J1509,0)</f>
        <v>0</v>
      </c>
      <c r="BH1509" s="227">
        <f>IF(N1509="sníž. přenesená",J1509,0)</f>
        <v>0</v>
      </c>
      <c r="BI1509" s="227">
        <f>IF(N1509="nulová",J1509,0)</f>
        <v>0</v>
      </c>
      <c r="BJ1509" s="19" t="s">
        <v>82</v>
      </c>
      <c r="BK1509" s="227">
        <f>ROUND(I1509*H1509,2)</f>
        <v>0</v>
      </c>
      <c r="BL1509" s="19" t="s">
        <v>289</v>
      </c>
      <c r="BM1509" s="226" t="s">
        <v>2090</v>
      </c>
    </row>
    <row r="1510" s="2" customFormat="1">
      <c r="A1510" s="40"/>
      <c r="B1510" s="41"/>
      <c r="C1510" s="42"/>
      <c r="D1510" s="228" t="s">
        <v>180</v>
      </c>
      <c r="E1510" s="42"/>
      <c r="F1510" s="229" t="s">
        <v>2089</v>
      </c>
      <c r="G1510" s="42"/>
      <c r="H1510" s="42"/>
      <c r="I1510" s="230"/>
      <c r="J1510" s="42"/>
      <c r="K1510" s="42"/>
      <c r="L1510" s="46"/>
      <c r="M1510" s="231"/>
      <c r="N1510" s="232"/>
      <c r="O1510" s="86"/>
      <c r="P1510" s="86"/>
      <c r="Q1510" s="86"/>
      <c r="R1510" s="86"/>
      <c r="S1510" s="86"/>
      <c r="T1510" s="87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T1510" s="19" t="s">
        <v>180</v>
      </c>
      <c r="AU1510" s="19" t="s">
        <v>84</v>
      </c>
    </row>
    <row r="1511" s="13" customFormat="1">
      <c r="A1511" s="13"/>
      <c r="B1511" s="233"/>
      <c r="C1511" s="234"/>
      <c r="D1511" s="228" t="s">
        <v>181</v>
      </c>
      <c r="E1511" s="235" t="s">
        <v>19</v>
      </c>
      <c r="F1511" s="236" t="s">
        <v>2091</v>
      </c>
      <c r="G1511" s="234"/>
      <c r="H1511" s="235" t="s">
        <v>19</v>
      </c>
      <c r="I1511" s="237"/>
      <c r="J1511" s="234"/>
      <c r="K1511" s="234"/>
      <c r="L1511" s="238"/>
      <c r="M1511" s="239"/>
      <c r="N1511" s="240"/>
      <c r="O1511" s="240"/>
      <c r="P1511" s="240"/>
      <c r="Q1511" s="240"/>
      <c r="R1511" s="240"/>
      <c r="S1511" s="240"/>
      <c r="T1511" s="241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2" t="s">
        <v>181</v>
      </c>
      <c r="AU1511" s="242" t="s">
        <v>84</v>
      </c>
      <c r="AV1511" s="13" t="s">
        <v>82</v>
      </c>
      <c r="AW1511" s="13" t="s">
        <v>35</v>
      </c>
      <c r="AX1511" s="13" t="s">
        <v>74</v>
      </c>
      <c r="AY1511" s="242" t="s">
        <v>171</v>
      </c>
    </row>
    <row r="1512" s="14" customFormat="1">
      <c r="A1512" s="14"/>
      <c r="B1512" s="243"/>
      <c r="C1512" s="244"/>
      <c r="D1512" s="228" t="s">
        <v>181</v>
      </c>
      <c r="E1512" s="245" t="s">
        <v>19</v>
      </c>
      <c r="F1512" s="246" t="s">
        <v>82</v>
      </c>
      <c r="G1512" s="244"/>
      <c r="H1512" s="247">
        <v>1</v>
      </c>
      <c r="I1512" s="248"/>
      <c r="J1512" s="244"/>
      <c r="K1512" s="244"/>
      <c r="L1512" s="249"/>
      <c r="M1512" s="250"/>
      <c r="N1512" s="251"/>
      <c r="O1512" s="251"/>
      <c r="P1512" s="251"/>
      <c r="Q1512" s="251"/>
      <c r="R1512" s="251"/>
      <c r="S1512" s="251"/>
      <c r="T1512" s="252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3" t="s">
        <v>181</v>
      </c>
      <c r="AU1512" s="253" t="s">
        <v>84</v>
      </c>
      <c r="AV1512" s="14" t="s">
        <v>84</v>
      </c>
      <c r="AW1512" s="14" t="s">
        <v>35</v>
      </c>
      <c r="AX1512" s="14" t="s">
        <v>82</v>
      </c>
      <c r="AY1512" s="253" t="s">
        <v>171</v>
      </c>
    </row>
    <row r="1513" s="2" customFormat="1" ht="16.5" customHeight="1">
      <c r="A1513" s="40"/>
      <c r="B1513" s="41"/>
      <c r="C1513" s="215" t="s">
        <v>1523</v>
      </c>
      <c r="D1513" s="215" t="s">
        <v>174</v>
      </c>
      <c r="E1513" s="216" t="s">
        <v>2092</v>
      </c>
      <c r="F1513" s="217" t="s">
        <v>2093</v>
      </c>
      <c r="G1513" s="218" t="s">
        <v>206</v>
      </c>
      <c r="H1513" s="219">
        <v>1</v>
      </c>
      <c r="I1513" s="220"/>
      <c r="J1513" s="221">
        <f>ROUND(I1513*H1513,2)</f>
        <v>0</v>
      </c>
      <c r="K1513" s="217" t="s">
        <v>19</v>
      </c>
      <c r="L1513" s="46"/>
      <c r="M1513" s="222" t="s">
        <v>19</v>
      </c>
      <c r="N1513" s="223" t="s">
        <v>45</v>
      </c>
      <c r="O1513" s="86"/>
      <c r="P1513" s="224">
        <f>O1513*H1513</f>
        <v>0</v>
      </c>
      <c r="Q1513" s="224">
        <v>0</v>
      </c>
      <c r="R1513" s="224">
        <f>Q1513*H1513</f>
        <v>0</v>
      </c>
      <c r="S1513" s="224">
        <v>0</v>
      </c>
      <c r="T1513" s="225">
        <f>S1513*H1513</f>
        <v>0</v>
      </c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R1513" s="226" t="s">
        <v>289</v>
      </c>
      <c r="AT1513" s="226" t="s">
        <v>174</v>
      </c>
      <c r="AU1513" s="226" t="s">
        <v>84</v>
      </c>
      <c r="AY1513" s="19" t="s">
        <v>171</v>
      </c>
      <c r="BE1513" s="227">
        <f>IF(N1513="základní",J1513,0)</f>
        <v>0</v>
      </c>
      <c r="BF1513" s="227">
        <f>IF(N1513="snížená",J1513,0)</f>
        <v>0</v>
      </c>
      <c r="BG1513" s="227">
        <f>IF(N1513="zákl. přenesená",J1513,0)</f>
        <v>0</v>
      </c>
      <c r="BH1513" s="227">
        <f>IF(N1513="sníž. přenesená",J1513,0)</f>
        <v>0</v>
      </c>
      <c r="BI1513" s="227">
        <f>IF(N1513="nulová",J1513,0)</f>
        <v>0</v>
      </c>
      <c r="BJ1513" s="19" t="s">
        <v>82</v>
      </c>
      <c r="BK1513" s="227">
        <f>ROUND(I1513*H1513,2)</f>
        <v>0</v>
      </c>
      <c r="BL1513" s="19" t="s">
        <v>289</v>
      </c>
      <c r="BM1513" s="226" t="s">
        <v>2094</v>
      </c>
    </row>
    <row r="1514" s="2" customFormat="1">
      <c r="A1514" s="40"/>
      <c r="B1514" s="41"/>
      <c r="C1514" s="42"/>
      <c r="D1514" s="228" t="s">
        <v>180</v>
      </c>
      <c r="E1514" s="42"/>
      <c r="F1514" s="229" t="s">
        <v>2093</v>
      </c>
      <c r="G1514" s="42"/>
      <c r="H1514" s="42"/>
      <c r="I1514" s="230"/>
      <c r="J1514" s="42"/>
      <c r="K1514" s="42"/>
      <c r="L1514" s="46"/>
      <c r="M1514" s="231"/>
      <c r="N1514" s="232"/>
      <c r="O1514" s="86"/>
      <c r="P1514" s="86"/>
      <c r="Q1514" s="86"/>
      <c r="R1514" s="86"/>
      <c r="S1514" s="86"/>
      <c r="T1514" s="87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T1514" s="19" t="s">
        <v>180</v>
      </c>
      <c r="AU1514" s="19" t="s">
        <v>84</v>
      </c>
    </row>
    <row r="1515" s="13" customFormat="1">
      <c r="A1515" s="13"/>
      <c r="B1515" s="233"/>
      <c r="C1515" s="234"/>
      <c r="D1515" s="228" t="s">
        <v>181</v>
      </c>
      <c r="E1515" s="235" t="s">
        <v>19</v>
      </c>
      <c r="F1515" s="236" t="s">
        <v>2095</v>
      </c>
      <c r="G1515" s="234"/>
      <c r="H1515" s="235" t="s">
        <v>19</v>
      </c>
      <c r="I1515" s="237"/>
      <c r="J1515" s="234"/>
      <c r="K1515" s="234"/>
      <c r="L1515" s="238"/>
      <c r="M1515" s="239"/>
      <c r="N1515" s="240"/>
      <c r="O1515" s="240"/>
      <c r="P1515" s="240"/>
      <c r="Q1515" s="240"/>
      <c r="R1515" s="240"/>
      <c r="S1515" s="240"/>
      <c r="T1515" s="241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2" t="s">
        <v>181</v>
      </c>
      <c r="AU1515" s="242" t="s">
        <v>84</v>
      </c>
      <c r="AV1515" s="13" t="s">
        <v>82</v>
      </c>
      <c r="AW1515" s="13" t="s">
        <v>35</v>
      </c>
      <c r="AX1515" s="13" t="s">
        <v>74</v>
      </c>
      <c r="AY1515" s="242" t="s">
        <v>171</v>
      </c>
    </row>
    <row r="1516" s="14" customFormat="1">
      <c r="A1516" s="14"/>
      <c r="B1516" s="243"/>
      <c r="C1516" s="244"/>
      <c r="D1516" s="228" t="s">
        <v>181</v>
      </c>
      <c r="E1516" s="245" t="s">
        <v>19</v>
      </c>
      <c r="F1516" s="246" t="s">
        <v>82</v>
      </c>
      <c r="G1516" s="244"/>
      <c r="H1516" s="247">
        <v>1</v>
      </c>
      <c r="I1516" s="248"/>
      <c r="J1516" s="244"/>
      <c r="K1516" s="244"/>
      <c r="L1516" s="249"/>
      <c r="M1516" s="250"/>
      <c r="N1516" s="251"/>
      <c r="O1516" s="251"/>
      <c r="P1516" s="251"/>
      <c r="Q1516" s="251"/>
      <c r="R1516" s="251"/>
      <c r="S1516" s="251"/>
      <c r="T1516" s="252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3" t="s">
        <v>181</v>
      </c>
      <c r="AU1516" s="253" t="s">
        <v>84</v>
      </c>
      <c r="AV1516" s="14" t="s">
        <v>84</v>
      </c>
      <c r="AW1516" s="14" t="s">
        <v>35</v>
      </c>
      <c r="AX1516" s="14" t="s">
        <v>82</v>
      </c>
      <c r="AY1516" s="253" t="s">
        <v>171</v>
      </c>
    </row>
    <row r="1517" s="2" customFormat="1" ht="16.5" customHeight="1">
      <c r="A1517" s="40"/>
      <c r="B1517" s="41"/>
      <c r="C1517" s="215" t="s">
        <v>2096</v>
      </c>
      <c r="D1517" s="215" t="s">
        <v>174</v>
      </c>
      <c r="E1517" s="216" t="s">
        <v>2097</v>
      </c>
      <c r="F1517" s="217" t="s">
        <v>2098</v>
      </c>
      <c r="G1517" s="218" t="s">
        <v>206</v>
      </c>
      <c r="H1517" s="219">
        <v>1</v>
      </c>
      <c r="I1517" s="220"/>
      <c r="J1517" s="221">
        <f>ROUND(I1517*H1517,2)</f>
        <v>0</v>
      </c>
      <c r="K1517" s="217" t="s">
        <v>19</v>
      </c>
      <c r="L1517" s="46"/>
      <c r="M1517" s="222" t="s">
        <v>19</v>
      </c>
      <c r="N1517" s="223" t="s">
        <v>45</v>
      </c>
      <c r="O1517" s="86"/>
      <c r="P1517" s="224">
        <f>O1517*H1517</f>
        <v>0</v>
      </c>
      <c r="Q1517" s="224">
        <v>0</v>
      </c>
      <c r="R1517" s="224">
        <f>Q1517*H1517</f>
        <v>0</v>
      </c>
      <c r="S1517" s="224">
        <v>0</v>
      </c>
      <c r="T1517" s="225">
        <f>S1517*H1517</f>
        <v>0</v>
      </c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R1517" s="226" t="s">
        <v>289</v>
      </c>
      <c r="AT1517" s="226" t="s">
        <v>174</v>
      </c>
      <c r="AU1517" s="226" t="s">
        <v>84</v>
      </c>
      <c r="AY1517" s="19" t="s">
        <v>171</v>
      </c>
      <c r="BE1517" s="227">
        <f>IF(N1517="základní",J1517,0)</f>
        <v>0</v>
      </c>
      <c r="BF1517" s="227">
        <f>IF(N1517="snížená",J1517,0)</f>
        <v>0</v>
      </c>
      <c r="BG1517" s="227">
        <f>IF(N1517="zákl. přenesená",J1517,0)</f>
        <v>0</v>
      </c>
      <c r="BH1517" s="227">
        <f>IF(N1517="sníž. přenesená",J1517,0)</f>
        <v>0</v>
      </c>
      <c r="BI1517" s="227">
        <f>IF(N1517="nulová",J1517,0)</f>
        <v>0</v>
      </c>
      <c r="BJ1517" s="19" t="s">
        <v>82</v>
      </c>
      <c r="BK1517" s="227">
        <f>ROUND(I1517*H1517,2)</f>
        <v>0</v>
      </c>
      <c r="BL1517" s="19" t="s">
        <v>289</v>
      </c>
      <c r="BM1517" s="226" t="s">
        <v>2099</v>
      </c>
    </row>
    <row r="1518" s="2" customFormat="1">
      <c r="A1518" s="40"/>
      <c r="B1518" s="41"/>
      <c r="C1518" s="42"/>
      <c r="D1518" s="228" t="s">
        <v>180</v>
      </c>
      <c r="E1518" s="42"/>
      <c r="F1518" s="229" t="s">
        <v>2098</v>
      </c>
      <c r="G1518" s="42"/>
      <c r="H1518" s="42"/>
      <c r="I1518" s="230"/>
      <c r="J1518" s="42"/>
      <c r="K1518" s="42"/>
      <c r="L1518" s="46"/>
      <c r="M1518" s="231"/>
      <c r="N1518" s="232"/>
      <c r="O1518" s="86"/>
      <c r="P1518" s="86"/>
      <c r="Q1518" s="86"/>
      <c r="R1518" s="86"/>
      <c r="S1518" s="86"/>
      <c r="T1518" s="87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T1518" s="19" t="s">
        <v>180</v>
      </c>
      <c r="AU1518" s="19" t="s">
        <v>84</v>
      </c>
    </row>
    <row r="1519" s="13" customFormat="1">
      <c r="A1519" s="13"/>
      <c r="B1519" s="233"/>
      <c r="C1519" s="234"/>
      <c r="D1519" s="228" t="s">
        <v>181</v>
      </c>
      <c r="E1519" s="235" t="s">
        <v>19</v>
      </c>
      <c r="F1519" s="236" t="s">
        <v>2100</v>
      </c>
      <c r="G1519" s="234"/>
      <c r="H1519" s="235" t="s">
        <v>19</v>
      </c>
      <c r="I1519" s="237"/>
      <c r="J1519" s="234"/>
      <c r="K1519" s="234"/>
      <c r="L1519" s="238"/>
      <c r="M1519" s="239"/>
      <c r="N1519" s="240"/>
      <c r="O1519" s="240"/>
      <c r="P1519" s="240"/>
      <c r="Q1519" s="240"/>
      <c r="R1519" s="240"/>
      <c r="S1519" s="240"/>
      <c r="T1519" s="241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2" t="s">
        <v>181</v>
      </c>
      <c r="AU1519" s="242" t="s">
        <v>84</v>
      </c>
      <c r="AV1519" s="13" t="s">
        <v>82</v>
      </c>
      <c r="AW1519" s="13" t="s">
        <v>35</v>
      </c>
      <c r="AX1519" s="13" t="s">
        <v>74</v>
      </c>
      <c r="AY1519" s="242" t="s">
        <v>171</v>
      </c>
    </row>
    <row r="1520" s="14" customFormat="1">
      <c r="A1520" s="14"/>
      <c r="B1520" s="243"/>
      <c r="C1520" s="244"/>
      <c r="D1520" s="228" t="s">
        <v>181</v>
      </c>
      <c r="E1520" s="245" t="s">
        <v>19</v>
      </c>
      <c r="F1520" s="246" t="s">
        <v>82</v>
      </c>
      <c r="G1520" s="244"/>
      <c r="H1520" s="247">
        <v>1</v>
      </c>
      <c r="I1520" s="248"/>
      <c r="J1520" s="244"/>
      <c r="K1520" s="244"/>
      <c r="L1520" s="249"/>
      <c r="M1520" s="250"/>
      <c r="N1520" s="251"/>
      <c r="O1520" s="251"/>
      <c r="P1520" s="251"/>
      <c r="Q1520" s="251"/>
      <c r="R1520" s="251"/>
      <c r="S1520" s="251"/>
      <c r="T1520" s="252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3" t="s">
        <v>181</v>
      </c>
      <c r="AU1520" s="253" t="s">
        <v>84</v>
      </c>
      <c r="AV1520" s="14" t="s">
        <v>84</v>
      </c>
      <c r="AW1520" s="14" t="s">
        <v>35</v>
      </c>
      <c r="AX1520" s="14" t="s">
        <v>82</v>
      </c>
      <c r="AY1520" s="253" t="s">
        <v>171</v>
      </c>
    </row>
    <row r="1521" s="2" customFormat="1" ht="16.5" customHeight="1">
      <c r="A1521" s="40"/>
      <c r="B1521" s="41"/>
      <c r="C1521" s="215" t="s">
        <v>1528</v>
      </c>
      <c r="D1521" s="215" t="s">
        <v>174</v>
      </c>
      <c r="E1521" s="216" t="s">
        <v>2101</v>
      </c>
      <c r="F1521" s="217" t="s">
        <v>2102</v>
      </c>
      <c r="G1521" s="218" t="s">
        <v>206</v>
      </c>
      <c r="H1521" s="219">
        <v>1</v>
      </c>
      <c r="I1521" s="220"/>
      <c r="J1521" s="221">
        <f>ROUND(I1521*H1521,2)</f>
        <v>0</v>
      </c>
      <c r="K1521" s="217" t="s">
        <v>19</v>
      </c>
      <c r="L1521" s="46"/>
      <c r="M1521" s="222" t="s">
        <v>19</v>
      </c>
      <c r="N1521" s="223" t="s">
        <v>45</v>
      </c>
      <c r="O1521" s="86"/>
      <c r="P1521" s="224">
        <f>O1521*H1521</f>
        <v>0</v>
      </c>
      <c r="Q1521" s="224">
        <v>0</v>
      </c>
      <c r="R1521" s="224">
        <f>Q1521*H1521</f>
        <v>0</v>
      </c>
      <c r="S1521" s="224">
        <v>0</v>
      </c>
      <c r="T1521" s="225">
        <f>S1521*H1521</f>
        <v>0</v>
      </c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R1521" s="226" t="s">
        <v>289</v>
      </c>
      <c r="AT1521" s="226" t="s">
        <v>174</v>
      </c>
      <c r="AU1521" s="226" t="s">
        <v>84</v>
      </c>
      <c r="AY1521" s="19" t="s">
        <v>171</v>
      </c>
      <c r="BE1521" s="227">
        <f>IF(N1521="základní",J1521,0)</f>
        <v>0</v>
      </c>
      <c r="BF1521" s="227">
        <f>IF(N1521="snížená",J1521,0)</f>
        <v>0</v>
      </c>
      <c r="BG1521" s="227">
        <f>IF(N1521="zákl. přenesená",J1521,0)</f>
        <v>0</v>
      </c>
      <c r="BH1521" s="227">
        <f>IF(N1521="sníž. přenesená",J1521,0)</f>
        <v>0</v>
      </c>
      <c r="BI1521" s="227">
        <f>IF(N1521="nulová",J1521,0)</f>
        <v>0</v>
      </c>
      <c r="BJ1521" s="19" t="s">
        <v>82</v>
      </c>
      <c r="BK1521" s="227">
        <f>ROUND(I1521*H1521,2)</f>
        <v>0</v>
      </c>
      <c r="BL1521" s="19" t="s">
        <v>289</v>
      </c>
      <c r="BM1521" s="226" t="s">
        <v>2103</v>
      </c>
    </row>
    <row r="1522" s="2" customFormat="1">
      <c r="A1522" s="40"/>
      <c r="B1522" s="41"/>
      <c r="C1522" s="42"/>
      <c r="D1522" s="228" t="s">
        <v>180</v>
      </c>
      <c r="E1522" s="42"/>
      <c r="F1522" s="229" t="s">
        <v>2102</v>
      </c>
      <c r="G1522" s="42"/>
      <c r="H1522" s="42"/>
      <c r="I1522" s="230"/>
      <c r="J1522" s="42"/>
      <c r="K1522" s="42"/>
      <c r="L1522" s="46"/>
      <c r="M1522" s="231"/>
      <c r="N1522" s="232"/>
      <c r="O1522" s="86"/>
      <c r="P1522" s="86"/>
      <c r="Q1522" s="86"/>
      <c r="R1522" s="86"/>
      <c r="S1522" s="86"/>
      <c r="T1522" s="87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T1522" s="19" t="s">
        <v>180</v>
      </c>
      <c r="AU1522" s="19" t="s">
        <v>84</v>
      </c>
    </row>
    <row r="1523" s="13" customFormat="1">
      <c r="A1523" s="13"/>
      <c r="B1523" s="233"/>
      <c r="C1523" s="234"/>
      <c r="D1523" s="228" t="s">
        <v>181</v>
      </c>
      <c r="E1523" s="235" t="s">
        <v>19</v>
      </c>
      <c r="F1523" s="236" t="s">
        <v>2104</v>
      </c>
      <c r="G1523" s="234"/>
      <c r="H1523" s="235" t="s">
        <v>19</v>
      </c>
      <c r="I1523" s="237"/>
      <c r="J1523" s="234"/>
      <c r="K1523" s="234"/>
      <c r="L1523" s="238"/>
      <c r="M1523" s="239"/>
      <c r="N1523" s="240"/>
      <c r="O1523" s="240"/>
      <c r="P1523" s="240"/>
      <c r="Q1523" s="240"/>
      <c r="R1523" s="240"/>
      <c r="S1523" s="240"/>
      <c r="T1523" s="241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2" t="s">
        <v>181</v>
      </c>
      <c r="AU1523" s="242" t="s">
        <v>84</v>
      </c>
      <c r="AV1523" s="13" t="s">
        <v>82</v>
      </c>
      <c r="AW1523" s="13" t="s">
        <v>35</v>
      </c>
      <c r="AX1523" s="13" t="s">
        <v>74</v>
      </c>
      <c r="AY1523" s="242" t="s">
        <v>171</v>
      </c>
    </row>
    <row r="1524" s="14" customFormat="1">
      <c r="A1524" s="14"/>
      <c r="B1524" s="243"/>
      <c r="C1524" s="244"/>
      <c r="D1524" s="228" t="s">
        <v>181</v>
      </c>
      <c r="E1524" s="245" t="s">
        <v>19</v>
      </c>
      <c r="F1524" s="246" t="s">
        <v>82</v>
      </c>
      <c r="G1524" s="244"/>
      <c r="H1524" s="247">
        <v>1</v>
      </c>
      <c r="I1524" s="248"/>
      <c r="J1524" s="244"/>
      <c r="K1524" s="244"/>
      <c r="L1524" s="249"/>
      <c r="M1524" s="250"/>
      <c r="N1524" s="251"/>
      <c r="O1524" s="251"/>
      <c r="P1524" s="251"/>
      <c r="Q1524" s="251"/>
      <c r="R1524" s="251"/>
      <c r="S1524" s="251"/>
      <c r="T1524" s="252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3" t="s">
        <v>181</v>
      </c>
      <c r="AU1524" s="253" t="s">
        <v>84</v>
      </c>
      <c r="AV1524" s="14" t="s">
        <v>84</v>
      </c>
      <c r="AW1524" s="14" t="s">
        <v>35</v>
      </c>
      <c r="AX1524" s="14" t="s">
        <v>82</v>
      </c>
      <c r="AY1524" s="253" t="s">
        <v>171</v>
      </c>
    </row>
    <row r="1525" s="2" customFormat="1" ht="16.5" customHeight="1">
      <c r="A1525" s="40"/>
      <c r="B1525" s="41"/>
      <c r="C1525" s="215" t="s">
        <v>2105</v>
      </c>
      <c r="D1525" s="215" t="s">
        <v>174</v>
      </c>
      <c r="E1525" s="216" t="s">
        <v>2106</v>
      </c>
      <c r="F1525" s="217" t="s">
        <v>2107</v>
      </c>
      <c r="G1525" s="218" t="s">
        <v>177</v>
      </c>
      <c r="H1525" s="219">
        <v>81</v>
      </c>
      <c r="I1525" s="220"/>
      <c r="J1525" s="221">
        <f>ROUND(I1525*H1525,2)</f>
        <v>0</v>
      </c>
      <c r="K1525" s="217" t="s">
        <v>19</v>
      </c>
      <c r="L1525" s="46"/>
      <c r="M1525" s="222" t="s">
        <v>19</v>
      </c>
      <c r="N1525" s="223" t="s">
        <v>45</v>
      </c>
      <c r="O1525" s="86"/>
      <c r="P1525" s="224">
        <f>O1525*H1525</f>
        <v>0</v>
      </c>
      <c r="Q1525" s="224">
        <v>0</v>
      </c>
      <c r="R1525" s="224">
        <f>Q1525*H1525</f>
        <v>0</v>
      </c>
      <c r="S1525" s="224">
        <v>0</v>
      </c>
      <c r="T1525" s="225">
        <f>S1525*H1525</f>
        <v>0</v>
      </c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R1525" s="226" t="s">
        <v>289</v>
      </c>
      <c r="AT1525" s="226" t="s">
        <v>174</v>
      </c>
      <c r="AU1525" s="226" t="s">
        <v>84</v>
      </c>
      <c r="AY1525" s="19" t="s">
        <v>171</v>
      </c>
      <c r="BE1525" s="227">
        <f>IF(N1525="základní",J1525,0)</f>
        <v>0</v>
      </c>
      <c r="BF1525" s="227">
        <f>IF(N1525="snížená",J1525,0)</f>
        <v>0</v>
      </c>
      <c r="BG1525" s="227">
        <f>IF(N1525="zákl. přenesená",J1525,0)</f>
        <v>0</v>
      </c>
      <c r="BH1525" s="227">
        <f>IF(N1525="sníž. přenesená",J1525,0)</f>
        <v>0</v>
      </c>
      <c r="BI1525" s="227">
        <f>IF(N1525="nulová",J1525,0)</f>
        <v>0</v>
      </c>
      <c r="BJ1525" s="19" t="s">
        <v>82</v>
      </c>
      <c r="BK1525" s="227">
        <f>ROUND(I1525*H1525,2)</f>
        <v>0</v>
      </c>
      <c r="BL1525" s="19" t="s">
        <v>289</v>
      </c>
      <c r="BM1525" s="226" t="s">
        <v>2108</v>
      </c>
    </row>
    <row r="1526" s="2" customFormat="1">
      <c r="A1526" s="40"/>
      <c r="B1526" s="41"/>
      <c r="C1526" s="42"/>
      <c r="D1526" s="228" t="s">
        <v>180</v>
      </c>
      <c r="E1526" s="42"/>
      <c r="F1526" s="229" t="s">
        <v>2107</v>
      </c>
      <c r="G1526" s="42"/>
      <c r="H1526" s="42"/>
      <c r="I1526" s="230"/>
      <c r="J1526" s="42"/>
      <c r="K1526" s="42"/>
      <c r="L1526" s="46"/>
      <c r="M1526" s="231"/>
      <c r="N1526" s="232"/>
      <c r="O1526" s="86"/>
      <c r="P1526" s="86"/>
      <c r="Q1526" s="86"/>
      <c r="R1526" s="86"/>
      <c r="S1526" s="86"/>
      <c r="T1526" s="87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T1526" s="19" t="s">
        <v>180</v>
      </c>
      <c r="AU1526" s="19" t="s">
        <v>84</v>
      </c>
    </row>
    <row r="1527" s="13" customFormat="1">
      <c r="A1527" s="13"/>
      <c r="B1527" s="233"/>
      <c r="C1527" s="234"/>
      <c r="D1527" s="228" t="s">
        <v>181</v>
      </c>
      <c r="E1527" s="235" t="s">
        <v>19</v>
      </c>
      <c r="F1527" s="236" t="s">
        <v>2109</v>
      </c>
      <c r="G1527" s="234"/>
      <c r="H1527" s="235" t="s">
        <v>19</v>
      </c>
      <c r="I1527" s="237"/>
      <c r="J1527" s="234"/>
      <c r="K1527" s="234"/>
      <c r="L1527" s="238"/>
      <c r="M1527" s="239"/>
      <c r="N1527" s="240"/>
      <c r="O1527" s="240"/>
      <c r="P1527" s="240"/>
      <c r="Q1527" s="240"/>
      <c r="R1527" s="240"/>
      <c r="S1527" s="240"/>
      <c r="T1527" s="241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2" t="s">
        <v>181</v>
      </c>
      <c r="AU1527" s="242" t="s">
        <v>84</v>
      </c>
      <c r="AV1527" s="13" t="s">
        <v>82</v>
      </c>
      <c r="AW1527" s="13" t="s">
        <v>35</v>
      </c>
      <c r="AX1527" s="13" t="s">
        <v>74</v>
      </c>
      <c r="AY1527" s="242" t="s">
        <v>171</v>
      </c>
    </row>
    <row r="1528" s="14" customFormat="1">
      <c r="A1528" s="14"/>
      <c r="B1528" s="243"/>
      <c r="C1528" s="244"/>
      <c r="D1528" s="228" t="s">
        <v>181</v>
      </c>
      <c r="E1528" s="245" t="s">
        <v>19</v>
      </c>
      <c r="F1528" s="246" t="s">
        <v>2110</v>
      </c>
      <c r="G1528" s="244"/>
      <c r="H1528" s="247">
        <v>36</v>
      </c>
      <c r="I1528" s="248"/>
      <c r="J1528" s="244"/>
      <c r="K1528" s="244"/>
      <c r="L1528" s="249"/>
      <c r="M1528" s="250"/>
      <c r="N1528" s="251"/>
      <c r="O1528" s="251"/>
      <c r="P1528" s="251"/>
      <c r="Q1528" s="251"/>
      <c r="R1528" s="251"/>
      <c r="S1528" s="251"/>
      <c r="T1528" s="252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3" t="s">
        <v>181</v>
      </c>
      <c r="AU1528" s="253" t="s">
        <v>84</v>
      </c>
      <c r="AV1528" s="14" t="s">
        <v>84</v>
      </c>
      <c r="AW1528" s="14" t="s">
        <v>35</v>
      </c>
      <c r="AX1528" s="14" t="s">
        <v>74</v>
      </c>
      <c r="AY1528" s="253" t="s">
        <v>171</v>
      </c>
    </row>
    <row r="1529" s="14" customFormat="1">
      <c r="A1529" s="14"/>
      <c r="B1529" s="243"/>
      <c r="C1529" s="244"/>
      <c r="D1529" s="228" t="s">
        <v>181</v>
      </c>
      <c r="E1529" s="245" t="s">
        <v>19</v>
      </c>
      <c r="F1529" s="246" t="s">
        <v>2111</v>
      </c>
      <c r="G1529" s="244"/>
      <c r="H1529" s="247">
        <v>27</v>
      </c>
      <c r="I1529" s="248"/>
      <c r="J1529" s="244"/>
      <c r="K1529" s="244"/>
      <c r="L1529" s="249"/>
      <c r="M1529" s="250"/>
      <c r="N1529" s="251"/>
      <c r="O1529" s="251"/>
      <c r="P1529" s="251"/>
      <c r="Q1529" s="251"/>
      <c r="R1529" s="251"/>
      <c r="S1529" s="251"/>
      <c r="T1529" s="252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3" t="s">
        <v>181</v>
      </c>
      <c r="AU1529" s="253" t="s">
        <v>84</v>
      </c>
      <c r="AV1529" s="14" t="s">
        <v>84</v>
      </c>
      <c r="AW1529" s="14" t="s">
        <v>35</v>
      </c>
      <c r="AX1529" s="14" t="s">
        <v>74</v>
      </c>
      <c r="AY1529" s="253" t="s">
        <v>171</v>
      </c>
    </row>
    <row r="1530" s="14" customFormat="1">
      <c r="A1530" s="14"/>
      <c r="B1530" s="243"/>
      <c r="C1530" s="244"/>
      <c r="D1530" s="228" t="s">
        <v>181</v>
      </c>
      <c r="E1530" s="245" t="s">
        <v>19</v>
      </c>
      <c r="F1530" s="246" t="s">
        <v>2112</v>
      </c>
      <c r="G1530" s="244"/>
      <c r="H1530" s="247">
        <v>18</v>
      </c>
      <c r="I1530" s="248"/>
      <c r="J1530" s="244"/>
      <c r="K1530" s="244"/>
      <c r="L1530" s="249"/>
      <c r="M1530" s="250"/>
      <c r="N1530" s="251"/>
      <c r="O1530" s="251"/>
      <c r="P1530" s="251"/>
      <c r="Q1530" s="251"/>
      <c r="R1530" s="251"/>
      <c r="S1530" s="251"/>
      <c r="T1530" s="252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3" t="s">
        <v>181</v>
      </c>
      <c r="AU1530" s="253" t="s">
        <v>84</v>
      </c>
      <c r="AV1530" s="14" t="s">
        <v>84</v>
      </c>
      <c r="AW1530" s="14" t="s">
        <v>35</v>
      </c>
      <c r="AX1530" s="14" t="s">
        <v>74</v>
      </c>
      <c r="AY1530" s="253" t="s">
        <v>171</v>
      </c>
    </row>
    <row r="1531" s="15" customFormat="1">
      <c r="A1531" s="15"/>
      <c r="B1531" s="254"/>
      <c r="C1531" s="255"/>
      <c r="D1531" s="228" t="s">
        <v>181</v>
      </c>
      <c r="E1531" s="256" t="s">
        <v>19</v>
      </c>
      <c r="F1531" s="257" t="s">
        <v>184</v>
      </c>
      <c r="G1531" s="255"/>
      <c r="H1531" s="258">
        <v>81</v>
      </c>
      <c r="I1531" s="259"/>
      <c r="J1531" s="255"/>
      <c r="K1531" s="255"/>
      <c r="L1531" s="260"/>
      <c r="M1531" s="261"/>
      <c r="N1531" s="262"/>
      <c r="O1531" s="262"/>
      <c r="P1531" s="262"/>
      <c r="Q1531" s="262"/>
      <c r="R1531" s="262"/>
      <c r="S1531" s="262"/>
      <c r="T1531" s="263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T1531" s="264" t="s">
        <v>181</v>
      </c>
      <c r="AU1531" s="264" t="s">
        <v>84</v>
      </c>
      <c r="AV1531" s="15" t="s">
        <v>178</v>
      </c>
      <c r="AW1531" s="15" t="s">
        <v>35</v>
      </c>
      <c r="AX1531" s="15" t="s">
        <v>82</v>
      </c>
      <c r="AY1531" s="264" t="s">
        <v>171</v>
      </c>
    </row>
    <row r="1532" s="2" customFormat="1" ht="16.5" customHeight="1">
      <c r="A1532" s="40"/>
      <c r="B1532" s="41"/>
      <c r="C1532" s="215" t="s">
        <v>1550</v>
      </c>
      <c r="D1532" s="215" t="s">
        <v>174</v>
      </c>
      <c r="E1532" s="216" t="s">
        <v>2113</v>
      </c>
      <c r="F1532" s="217" t="s">
        <v>2114</v>
      </c>
      <c r="G1532" s="218" t="s">
        <v>206</v>
      </c>
      <c r="H1532" s="219">
        <v>1</v>
      </c>
      <c r="I1532" s="220"/>
      <c r="J1532" s="221">
        <f>ROUND(I1532*H1532,2)</f>
        <v>0</v>
      </c>
      <c r="K1532" s="217" t="s">
        <v>19</v>
      </c>
      <c r="L1532" s="46"/>
      <c r="M1532" s="222" t="s">
        <v>19</v>
      </c>
      <c r="N1532" s="223" t="s">
        <v>45</v>
      </c>
      <c r="O1532" s="86"/>
      <c r="P1532" s="224">
        <f>O1532*H1532</f>
        <v>0</v>
      </c>
      <c r="Q1532" s="224">
        <v>0</v>
      </c>
      <c r="R1532" s="224">
        <f>Q1532*H1532</f>
        <v>0</v>
      </c>
      <c r="S1532" s="224">
        <v>0</v>
      </c>
      <c r="T1532" s="225">
        <f>S1532*H1532</f>
        <v>0</v>
      </c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R1532" s="226" t="s">
        <v>289</v>
      </c>
      <c r="AT1532" s="226" t="s">
        <v>174</v>
      </c>
      <c r="AU1532" s="226" t="s">
        <v>84</v>
      </c>
      <c r="AY1532" s="19" t="s">
        <v>171</v>
      </c>
      <c r="BE1532" s="227">
        <f>IF(N1532="základní",J1532,0)</f>
        <v>0</v>
      </c>
      <c r="BF1532" s="227">
        <f>IF(N1532="snížená",J1532,0)</f>
        <v>0</v>
      </c>
      <c r="BG1532" s="227">
        <f>IF(N1532="zákl. přenesená",J1532,0)</f>
        <v>0</v>
      </c>
      <c r="BH1532" s="227">
        <f>IF(N1532="sníž. přenesená",J1532,0)</f>
        <v>0</v>
      </c>
      <c r="BI1532" s="227">
        <f>IF(N1532="nulová",J1532,0)</f>
        <v>0</v>
      </c>
      <c r="BJ1532" s="19" t="s">
        <v>82</v>
      </c>
      <c r="BK1532" s="227">
        <f>ROUND(I1532*H1532,2)</f>
        <v>0</v>
      </c>
      <c r="BL1532" s="19" t="s">
        <v>289</v>
      </c>
      <c r="BM1532" s="226" t="s">
        <v>2115</v>
      </c>
    </row>
    <row r="1533" s="2" customFormat="1">
      <c r="A1533" s="40"/>
      <c r="B1533" s="41"/>
      <c r="C1533" s="42"/>
      <c r="D1533" s="228" t="s">
        <v>180</v>
      </c>
      <c r="E1533" s="42"/>
      <c r="F1533" s="229" t="s">
        <v>2114</v>
      </c>
      <c r="G1533" s="42"/>
      <c r="H1533" s="42"/>
      <c r="I1533" s="230"/>
      <c r="J1533" s="42"/>
      <c r="K1533" s="42"/>
      <c r="L1533" s="46"/>
      <c r="M1533" s="231"/>
      <c r="N1533" s="232"/>
      <c r="O1533" s="86"/>
      <c r="P1533" s="86"/>
      <c r="Q1533" s="86"/>
      <c r="R1533" s="86"/>
      <c r="S1533" s="86"/>
      <c r="T1533" s="87"/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T1533" s="19" t="s">
        <v>180</v>
      </c>
      <c r="AU1533" s="19" t="s">
        <v>84</v>
      </c>
    </row>
    <row r="1534" s="13" customFormat="1">
      <c r="A1534" s="13"/>
      <c r="B1534" s="233"/>
      <c r="C1534" s="234"/>
      <c r="D1534" s="228" t="s">
        <v>181</v>
      </c>
      <c r="E1534" s="235" t="s">
        <v>19</v>
      </c>
      <c r="F1534" s="236" t="s">
        <v>2116</v>
      </c>
      <c r="G1534" s="234"/>
      <c r="H1534" s="235" t="s">
        <v>19</v>
      </c>
      <c r="I1534" s="237"/>
      <c r="J1534" s="234"/>
      <c r="K1534" s="234"/>
      <c r="L1534" s="238"/>
      <c r="M1534" s="239"/>
      <c r="N1534" s="240"/>
      <c r="O1534" s="240"/>
      <c r="P1534" s="240"/>
      <c r="Q1534" s="240"/>
      <c r="R1534" s="240"/>
      <c r="S1534" s="240"/>
      <c r="T1534" s="241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2" t="s">
        <v>181</v>
      </c>
      <c r="AU1534" s="242" t="s">
        <v>84</v>
      </c>
      <c r="AV1534" s="13" t="s">
        <v>82</v>
      </c>
      <c r="AW1534" s="13" t="s">
        <v>35</v>
      </c>
      <c r="AX1534" s="13" t="s">
        <v>74</v>
      </c>
      <c r="AY1534" s="242" t="s">
        <v>171</v>
      </c>
    </row>
    <row r="1535" s="14" customFormat="1">
      <c r="A1535" s="14"/>
      <c r="B1535" s="243"/>
      <c r="C1535" s="244"/>
      <c r="D1535" s="228" t="s">
        <v>181</v>
      </c>
      <c r="E1535" s="245" t="s">
        <v>19</v>
      </c>
      <c r="F1535" s="246" t="s">
        <v>82</v>
      </c>
      <c r="G1535" s="244"/>
      <c r="H1535" s="247">
        <v>1</v>
      </c>
      <c r="I1535" s="248"/>
      <c r="J1535" s="244"/>
      <c r="K1535" s="244"/>
      <c r="L1535" s="249"/>
      <c r="M1535" s="250"/>
      <c r="N1535" s="251"/>
      <c r="O1535" s="251"/>
      <c r="P1535" s="251"/>
      <c r="Q1535" s="251"/>
      <c r="R1535" s="251"/>
      <c r="S1535" s="251"/>
      <c r="T1535" s="252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3" t="s">
        <v>181</v>
      </c>
      <c r="AU1535" s="253" t="s">
        <v>84</v>
      </c>
      <c r="AV1535" s="14" t="s">
        <v>84</v>
      </c>
      <c r="AW1535" s="14" t="s">
        <v>35</v>
      </c>
      <c r="AX1535" s="14" t="s">
        <v>82</v>
      </c>
      <c r="AY1535" s="253" t="s">
        <v>171</v>
      </c>
    </row>
    <row r="1536" s="2" customFormat="1" ht="16.5" customHeight="1">
      <c r="A1536" s="40"/>
      <c r="B1536" s="41"/>
      <c r="C1536" s="215" t="s">
        <v>2117</v>
      </c>
      <c r="D1536" s="215" t="s">
        <v>174</v>
      </c>
      <c r="E1536" s="216" t="s">
        <v>2118</v>
      </c>
      <c r="F1536" s="217" t="s">
        <v>2119</v>
      </c>
      <c r="G1536" s="218" t="s">
        <v>971</v>
      </c>
      <c r="H1536" s="219">
        <v>1</v>
      </c>
      <c r="I1536" s="220"/>
      <c r="J1536" s="221">
        <f>ROUND(I1536*H1536,2)</f>
        <v>0</v>
      </c>
      <c r="K1536" s="217" t="s">
        <v>19</v>
      </c>
      <c r="L1536" s="46"/>
      <c r="M1536" s="222" t="s">
        <v>19</v>
      </c>
      <c r="N1536" s="223" t="s">
        <v>45</v>
      </c>
      <c r="O1536" s="86"/>
      <c r="P1536" s="224">
        <f>O1536*H1536</f>
        <v>0</v>
      </c>
      <c r="Q1536" s="224">
        <v>0</v>
      </c>
      <c r="R1536" s="224">
        <f>Q1536*H1536</f>
        <v>0</v>
      </c>
      <c r="S1536" s="224">
        <v>0</v>
      </c>
      <c r="T1536" s="225">
        <f>S1536*H1536</f>
        <v>0</v>
      </c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R1536" s="226" t="s">
        <v>289</v>
      </c>
      <c r="AT1536" s="226" t="s">
        <v>174</v>
      </c>
      <c r="AU1536" s="226" t="s">
        <v>84</v>
      </c>
      <c r="AY1536" s="19" t="s">
        <v>171</v>
      </c>
      <c r="BE1536" s="227">
        <f>IF(N1536="základní",J1536,0)</f>
        <v>0</v>
      </c>
      <c r="BF1536" s="227">
        <f>IF(N1536="snížená",J1536,0)</f>
        <v>0</v>
      </c>
      <c r="BG1536" s="227">
        <f>IF(N1536="zákl. přenesená",J1536,0)</f>
        <v>0</v>
      </c>
      <c r="BH1536" s="227">
        <f>IF(N1536="sníž. přenesená",J1536,0)</f>
        <v>0</v>
      </c>
      <c r="BI1536" s="227">
        <f>IF(N1536="nulová",J1536,0)</f>
        <v>0</v>
      </c>
      <c r="BJ1536" s="19" t="s">
        <v>82</v>
      </c>
      <c r="BK1536" s="227">
        <f>ROUND(I1536*H1536,2)</f>
        <v>0</v>
      </c>
      <c r="BL1536" s="19" t="s">
        <v>289</v>
      </c>
      <c r="BM1536" s="226" t="s">
        <v>2120</v>
      </c>
    </row>
    <row r="1537" s="2" customFormat="1">
      <c r="A1537" s="40"/>
      <c r="B1537" s="41"/>
      <c r="C1537" s="42"/>
      <c r="D1537" s="228" t="s">
        <v>180</v>
      </c>
      <c r="E1537" s="42"/>
      <c r="F1537" s="229" t="s">
        <v>2119</v>
      </c>
      <c r="G1537" s="42"/>
      <c r="H1537" s="42"/>
      <c r="I1537" s="230"/>
      <c r="J1537" s="42"/>
      <c r="K1537" s="42"/>
      <c r="L1537" s="46"/>
      <c r="M1537" s="231"/>
      <c r="N1537" s="232"/>
      <c r="O1537" s="86"/>
      <c r="P1537" s="86"/>
      <c r="Q1537" s="86"/>
      <c r="R1537" s="86"/>
      <c r="S1537" s="86"/>
      <c r="T1537" s="87"/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T1537" s="19" t="s">
        <v>180</v>
      </c>
      <c r="AU1537" s="19" t="s">
        <v>84</v>
      </c>
    </row>
    <row r="1538" s="13" customFormat="1">
      <c r="A1538" s="13"/>
      <c r="B1538" s="233"/>
      <c r="C1538" s="234"/>
      <c r="D1538" s="228" t="s">
        <v>181</v>
      </c>
      <c r="E1538" s="235" t="s">
        <v>19</v>
      </c>
      <c r="F1538" s="236" t="s">
        <v>2121</v>
      </c>
      <c r="G1538" s="234"/>
      <c r="H1538" s="235" t="s">
        <v>19</v>
      </c>
      <c r="I1538" s="237"/>
      <c r="J1538" s="234"/>
      <c r="K1538" s="234"/>
      <c r="L1538" s="238"/>
      <c r="M1538" s="239"/>
      <c r="N1538" s="240"/>
      <c r="O1538" s="240"/>
      <c r="P1538" s="240"/>
      <c r="Q1538" s="240"/>
      <c r="R1538" s="240"/>
      <c r="S1538" s="240"/>
      <c r="T1538" s="241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2" t="s">
        <v>181</v>
      </c>
      <c r="AU1538" s="242" t="s">
        <v>84</v>
      </c>
      <c r="AV1538" s="13" t="s">
        <v>82</v>
      </c>
      <c r="AW1538" s="13" t="s">
        <v>35</v>
      </c>
      <c r="AX1538" s="13" t="s">
        <v>74</v>
      </c>
      <c r="AY1538" s="242" t="s">
        <v>171</v>
      </c>
    </row>
    <row r="1539" s="14" customFormat="1">
      <c r="A1539" s="14"/>
      <c r="B1539" s="243"/>
      <c r="C1539" s="244"/>
      <c r="D1539" s="228" t="s">
        <v>181</v>
      </c>
      <c r="E1539" s="245" t="s">
        <v>19</v>
      </c>
      <c r="F1539" s="246" t="s">
        <v>82</v>
      </c>
      <c r="G1539" s="244"/>
      <c r="H1539" s="247">
        <v>1</v>
      </c>
      <c r="I1539" s="248"/>
      <c r="J1539" s="244"/>
      <c r="K1539" s="244"/>
      <c r="L1539" s="249"/>
      <c r="M1539" s="250"/>
      <c r="N1539" s="251"/>
      <c r="O1539" s="251"/>
      <c r="P1539" s="251"/>
      <c r="Q1539" s="251"/>
      <c r="R1539" s="251"/>
      <c r="S1539" s="251"/>
      <c r="T1539" s="252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3" t="s">
        <v>181</v>
      </c>
      <c r="AU1539" s="253" t="s">
        <v>84</v>
      </c>
      <c r="AV1539" s="14" t="s">
        <v>84</v>
      </c>
      <c r="AW1539" s="14" t="s">
        <v>35</v>
      </c>
      <c r="AX1539" s="14" t="s">
        <v>82</v>
      </c>
      <c r="AY1539" s="253" t="s">
        <v>171</v>
      </c>
    </row>
    <row r="1540" s="2" customFormat="1" ht="16.5" customHeight="1">
      <c r="A1540" s="40"/>
      <c r="B1540" s="41"/>
      <c r="C1540" s="215" t="s">
        <v>1558</v>
      </c>
      <c r="D1540" s="215" t="s">
        <v>174</v>
      </c>
      <c r="E1540" s="216" t="s">
        <v>2122</v>
      </c>
      <c r="F1540" s="217" t="s">
        <v>2123</v>
      </c>
      <c r="G1540" s="218" t="s">
        <v>206</v>
      </c>
      <c r="H1540" s="219">
        <v>1</v>
      </c>
      <c r="I1540" s="220"/>
      <c r="J1540" s="221">
        <f>ROUND(I1540*H1540,2)</f>
        <v>0</v>
      </c>
      <c r="K1540" s="217" t="s">
        <v>19</v>
      </c>
      <c r="L1540" s="46"/>
      <c r="M1540" s="222" t="s">
        <v>19</v>
      </c>
      <c r="N1540" s="223" t="s">
        <v>45</v>
      </c>
      <c r="O1540" s="86"/>
      <c r="P1540" s="224">
        <f>O1540*H1540</f>
        <v>0</v>
      </c>
      <c r="Q1540" s="224">
        <v>0</v>
      </c>
      <c r="R1540" s="224">
        <f>Q1540*H1540</f>
        <v>0</v>
      </c>
      <c r="S1540" s="224">
        <v>0</v>
      </c>
      <c r="T1540" s="225">
        <f>S1540*H1540</f>
        <v>0</v>
      </c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R1540" s="226" t="s">
        <v>289</v>
      </c>
      <c r="AT1540" s="226" t="s">
        <v>174</v>
      </c>
      <c r="AU1540" s="226" t="s">
        <v>84</v>
      </c>
      <c r="AY1540" s="19" t="s">
        <v>171</v>
      </c>
      <c r="BE1540" s="227">
        <f>IF(N1540="základní",J1540,0)</f>
        <v>0</v>
      </c>
      <c r="BF1540" s="227">
        <f>IF(N1540="snížená",J1540,0)</f>
        <v>0</v>
      </c>
      <c r="BG1540" s="227">
        <f>IF(N1540="zákl. přenesená",J1540,0)</f>
        <v>0</v>
      </c>
      <c r="BH1540" s="227">
        <f>IF(N1540="sníž. přenesená",J1540,0)</f>
        <v>0</v>
      </c>
      <c r="BI1540" s="227">
        <f>IF(N1540="nulová",J1540,0)</f>
        <v>0</v>
      </c>
      <c r="BJ1540" s="19" t="s">
        <v>82</v>
      </c>
      <c r="BK1540" s="227">
        <f>ROUND(I1540*H1540,2)</f>
        <v>0</v>
      </c>
      <c r="BL1540" s="19" t="s">
        <v>289</v>
      </c>
      <c r="BM1540" s="226" t="s">
        <v>2124</v>
      </c>
    </row>
    <row r="1541" s="2" customFormat="1">
      <c r="A1541" s="40"/>
      <c r="B1541" s="41"/>
      <c r="C1541" s="42"/>
      <c r="D1541" s="228" t="s">
        <v>180</v>
      </c>
      <c r="E1541" s="42"/>
      <c r="F1541" s="229" t="s">
        <v>2123</v>
      </c>
      <c r="G1541" s="42"/>
      <c r="H1541" s="42"/>
      <c r="I1541" s="230"/>
      <c r="J1541" s="42"/>
      <c r="K1541" s="42"/>
      <c r="L1541" s="46"/>
      <c r="M1541" s="231"/>
      <c r="N1541" s="232"/>
      <c r="O1541" s="86"/>
      <c r="P1541" s="86"/>
      <c r="Q1541" s="86"/>
      <c r="R1541" s="86"/>
      <c r="S1541" s="86"/>
      <c r="T1541" s="87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T1541" s="19" t="s">
        <v>180</v>
      </c>
      <c r="AU1541" s="19" t="s">
        <v>84</v>
      </c>
    </row>
    <row r="1542" s="13" customFormat="1">
      <c r="A1542" s="13"/>
      <c r="B1542" s="233"/>
      <c r="C1542" s="234"/>
      <c r="D1542" s="228" t="s">
        <v>181</v>
      </c>
      <c r="E1542" s="235" t="s">
        <v>19</v>
      </c>
      <c r="F1542" s="236" t="s">
        <v>2125</v>
      </c>
      <c r="G1542" s="234"/>
      <c r="H1542" s="235" t="s">
        <v>19</v>
      </c>
      <c r="I1542" s="237"/>
      <c r="J1542" s="234"/>
      <c r="K1542" s="234"/>
      <c r="L1542" s="238"/>
      <c r="M1542" s="239"/>
      <c r="N1542" s="240"/>
      <c r="O1542" s="240"/>
      <c r="P1542" s="240"/>
      <c r="Q1542" s="240"/>
      <c r="R1542" s="240"/>
      <c r="S1542" s="240"/>
      <c r="T1542" s="241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2" t="s">
        <v>181</v>
      </c>
      <c r="AU1542" s="242" t="s">
        <v>84</v>
      </c>
      <c r="AV1542" s="13" t="s">
        <v>82</v>
      </c>
      <c r="AW1542" s="13" t="s">
        <v>35</v>
      </c>
      <c r="AX1542" s="13" t="s">
        <v>74</v>
      </c>
      <c r="AY1542" s="242" t="s">
        <v>171</v>
      </c>
    </row>
    <row r="1543" s="14" customFormat="1">
      <c r="A1543" s="14"/>
      <c r="B1543" s="243"/>
      <c r="C1543" s="244"/>
      <c r="D1543" s="228" t="s">
        <v>181</v>
      </c>
      <c r="E1543" s="245" t="s">
        <v>19</v>
      </c>
      <c r="F1543" s="246" t="s">
        <v>82</v>
      </c>
      <c r="G1543" s="244"/>
      <c r="H1543" s="247">
        <v>1</v>
      </c>
      <c r="I1543" s="248"/>
      <c r="J1543" s="244"/>
      <c r="K1543" s="244"/>
      <c r="L1543" s="249"/>
      <c r="M1543" s="250"/>
      <c r="N1543" s="251"/>
      <c r="O1543" s="251"/>
      <c r="P1543" s="251"/>
      <c r="Q1543" s="251"/>
      <c r="R1543" s="251"/>
      <c r="S1543" s="251"/>
      <c r="T1543" s="252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3" t="s">
        <v>181</v>
      </c>
      <c r="AU1543" s="253" t="s">
        <v>84</v>
      </c>
      <c r="AV1543" s="14" t="s">
        <v>84</v>
      </c>
      <c r="AW1543" s="14" t="s">
        <v>35</v>
      </c>
      <c r="AX1543" s="14" t="s">
        <v>82</v>
      </c>
      <c r="AY1543" s="253" t="s">
        <v>171</v>
      </c>
    </row>
    <row r="1544" s="2" customFormat="1" ht="16.5" customHeight="1">
      <c r="A1544" s="40"/>
      <c r="B1544" s="41"/>
      <c r="C1544" s="215" t="s">
        <v>2126</v>
      </c>
      <c r="D1544" s="215" t="s">
        <v>174</v>
      </c>
      <c r="E1544" s="216" t="s">
        <v>2127</v>
      </c>
      <c r="F1544" s="217" t="s">
        <v>2128</v>
      </c>
      <c r="G1544" s="218" t="s">
        <v>177</v>
      </c>
      <c r="H1544" s="219">
        <v>84.260000000000005</v>
      </c>
      <c r="I1544" s="220"/>
      <c r="J1544" s="221">
        <f>ROUND(I1544*H1544,2)</f>
        <v>0</v>
      </c>
      <c r="K1544" s="217" t="s">
        <v>19</v>
      </c>
      <c r="L1544" s="46"/>
      <c r="M1544" s="222" t="s">
        <v>19</v>
      </c>
      <c r="N1544" s="223" t="s">
        <v>45</v>
      </c>
      <c r="O1544" s="86"/>
      <c r="P1544" s="224">
        <f>O1544*H1544</f>
        <v>0</v>
      </c>
      <c r="Q1544" s="224">
        <v>0</v>
      </c>
      <c r="R1544" s="224">
        <f>Q1544*H1544</f>
        <v>0</v>
      </c>
      <c r="S1544" s="224">
        <v>0</v>
      </c>
      <c r="T1544" s="225">
        <f>S1544*H1544</f>
        <v>0</v>
      </c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R1544" s="226" t="s">
        <v>289</v>
      </c>
      <c r="AT1544" s="226" t="s">
        <v>174</v>
      </c>
      <c r="AU1544" s="226" t="s">
        <v>84</v>
      </c>
      <c r="AY1544" s="19" t="s">
        <v>171</v>
      </c>
      <c r="BE1544" s="227">
        <f>IF(N1544="základní",J1544,0)</f>
        <v>0</v>
      </c>
      <c r="BF1544" s="227">
        <f>IF(N1544="snížená",J1544,0)</f>
        <v>0</v>
      </c>
      <c r="BG1544" s="227">
        <f>IF(N1544="zákl. přenesená",J1544,0)</f>
        <v>0</v>
      </c>
      <c r="BH1544" s="227">
        <f>IF(N1544="sníž. přenesená",J1544,0)</f>
        <v>0</v>
      </c>
      <c r="BI1544" s="227">
        <f>IF(N1544="nulová",J1544,0)</f>
        <v>0</v>
      </c>
      <c r="BJ1544" s="19" t="s">
        <v>82</v>
      </c>
      <c r="BK1544" s="227">
        <f>ROUND(I1544*H1544,2)</f>
        <v>0</v>
      </c>
      <c r="BL1544" s="19" t="s">
        <v>289</v>
      </c>
      <c r="BM1544" s="226" t="s">
        <v>2129</v>
      </c>
    </row>
    <row r="1545" s="2" customFormat="1">
      <c r="A1545" s="40"/>
      <c r="B1545" s="41"/>
      <c r="C1545" s="42"/>
      <c r="D1545" s="228" t="s">
        <v>180</v>
      </c>
      <c r="E1545" s="42"/>
      <c r="F1545" s="229" t="s">
        <v>2128</v>
      </c>
      <c r="G1545" s="42"/>
      <c r="H1545" s="42"/>
      <c r="I1545" s="230"/>
      <c r="J1545" s="42"/>
      <c r="K1545" s="42"/>
      <c r="L1545" s="46"/>
      <c r="M1545" s="231"/>
      <c r="N1545" s="232"/>
      <c r="O1545" s="86"/>
      <c r="P1545" s="86"/>
      <c r="Q1545" s="86"/>
      <c r="R1545" s="86"/>
      <c r="S1545" s="86"/>
      <c r="T1545" s="87"/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T1545" s="19" t="s">
        <v>180</v>
      </c>
      <c r="AU1545" s="19" t="s">
        <v>84</v>
      </c>
    </row>
    <row r="1546" s="13" customFormat="1">
      <c r="A1546" s="13"/>
      <c r="B1546" s="233"/>
      <c r="C1546" s="234"/>
      <c r="D1546" s="228" t="s">
        <v>181</v>
      </c>
      <c r="E1546" s="235" t="s">
        <v>19</v>
      </c>
      <c r="F1546" s="236" t="s">
        <v>2130</v>
      </c>
      <c r="G1546" s="234"/>
      <c r="H1546" s="235" t="s">
        <v>19</v>
      </c>
      <c r="I1546" s="237"/>
      <c r="J1546" s="234"/>
      <c r="K1546" s="234"/>
      <c r="L1546" s="238"/>
      <c r="M1546" s="239"/>
      <c r="N1546" s="240"/>
      <c r="O1546" s="240"/>
      <c r="P1546" s="240"/>
      <c r="Q1546" s="240"/>
      <c r="R1546" s="240"/>
      <c r="S1546" s="240"/>
      <c r="T1546" s="241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2" t="s">
        <v>181</v>
      </c>
      <c r="AU1546" s="242" t="s">
        <v>84</v>
      </c>
      <c r="AV1546" s="13" t="s">
        <v>82</v>
      </c>
      <c r="AW1546" s="13" t="s">
        <v>35</v>
      </c>
      <c r="AX1546" s="13" t="s">
        <v>74</v>
      </c>
      <c r="AY1546" s="242" t="s">
        <v>171</v>
      </c>
    </row>
    <row r="1547" s="14" customFormat="1">
      <c r="A1547" s="14"/>
      <c r="B1547" s="243"/>
      <c r="C1547" s="244"/>
      <c r="D1547" s="228" t="s">
        <v>181</v>
      </c>
      <c r="E1547" s="245" t="s">
        <v>19</v>
      </c>
      <c r="F1547" s="246" t="s">
        <v>2131</v>
      </c>
      <c r="G1547" s="244"/>
      <c r="H1547" s="247">
        <v>66</v>
      </c>
      <c r="I1547" s="248"/>
      <c r="J1547" s="244"/>
      <c r="K1547" s="244"/>
      <c r="L1547" s="249"/>
      <c r="M1547" s="250"/>
      <c r="N1547" s="251"/>
      <c r="O1547" s="251"/>
      <c r="P1547" s="251"/>
      <c r="Q1547" s="251"/>
      <c r="R1547" s="251"/>
      <c r="S1547" s="251"/>
      <c r="T1547" s="252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3" t="s">
        <v>181</v>
      </c>
      <c r="AU1547" s="253" t="s">
        <v>84</v>
      </c>
      <c r="AV1547" s="14" t="s">
        <v>84</v>
      </c>
      <c r="AW1547" s="14" t="s">
        <v>35</v>
      </c>
      <c r="AX1547" s="14" t="s">
        <v>74</v>
      </c>
      <c r="AY1547" s="253" t="s">
        <v>171</v>
      </c>
    </row>
    <row r="1548" s="14" customFormat="1">
      <c r="A1548" s="14"/>
      <c r="B1548" s="243"/>
      <c r="C1548" s="244"/>
      <c r="D1548" s="228" t="s">
        <v>181</v>
      </c>
      <c r="E1548" s="245" t="s">
        <v>19</v>
      </c>
      <c r="F1548" s="246" t="s">
        <v>2132</v>
      </c>
      <c r="G1548" s="244"/>
      <c r="H1548" s="247">
        <v>12</v>
      </c>
      <c r="I1548" s="248"/>
      <c r="J1548" s="244"/>
      <c r="K1548" s="244"/>
      <c r="L1548" s="249"/>
      <c r="M1548" s="250"/>
      <c r="N1548" s="251"/>
      <c r="O1548" s="251"/>
      <c r="P1548" s="251"/>
      <c r="Q1548" s="251"/>
      <c r="R1548" s="251"/>
      <c r="S1548" s="251"/>
      <c r="T1548" s="252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3" t="s">
        <v>181</v>
      </c>
      <c r="AU1548" s="253" t="s">
        <v>84</v>
      </c>
      <c r="AV1548" s="14" t="s">
        <v>84</v>
      </c>
      <c r="AW1548" s="14" t="s">
        <v>35</v>
      </c>
      <c r="AX1548" s="14" t="s">
        <v>74</v>
      </c>
      <c r="AY1548" s="253" t="s">
        <v>171</v>
      </c>
    </row>
    <row r="1549" s="14" customFormat="1">
      <c r="A1549" s="14"/>
      <c r="B1549" s="243"/>
      <c r="C1549" s="244"/>
      <c r="D1549" s="228" t="s">
        <v>181</v>
      </c>
      <c r="E1549" s="245" t="s">
        <v>19</v>
      </c>
      <c r="F1549" s="246" t="s">
        <v>2133</v>
      </c>
      <c r="G1549" s="244"/>
      <c r="H1549" s="247">
        <v>6.2599999999999998</v>
      </c>
      <c r="I1549" s="248"/>
      <c r="J1549" s="244"/>
      <c r="K1549" s="244"/>
      <c r="L1549" s="249"/>
      <c r="M1549" s="250"/>
      <c r="N1549" s="251"/>
      <c r="O1549" s="251"/>
      <c r="P1549" s="251"/>
      <c r="Q1549" s="251"/>
      <c r="R1549" s="251"/>
      <c r="S1549" s="251"/>
      <c r="T1549" s="252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3" t="s">
        <v>181</v>
      </c>
      <c r="AU1549" s="253" t="s">
        <v>84</v>
      </c>
      <c r="AV1549" s="14" t="s">
        <v>84</v>
      </c>
      <c r="AW1549" s="14" t="s">
        <v>35</v>
      </c>
      <c r="AX1549" s="14" t="s">
        <v>74</v>
      </c>
      <c r="AY1549" s="253" t="s">
        <v>171</v>
      </c>
    </row>
    <row r="1550" s="15" customFormat="1">
      <c r="A1550" s="15"/>
      <c r="B1550" s="254"/>
      <c r="C1550" s="255"/>
      <c r="D1550" s="228" t="s">
        <v>181</v>
      </c>
      <c r="E1550" s="256" t="s">
        <v>19</v>
      </c>
      <c r="F1550" s="257" t="s">
        <v>184</v>
      </c>
      <c r="G1550" s="255"/>
      <c r="H1550" s="258">
        <v>84.260000000000005</v>
      </c>
      <c r="I1550" s="259"/>
      <c r="J1550" s="255"/>
      <c r="K1550" s="255"/>
      <c r="L1550" s="260"/>
      <c r="M1550" s="261"/>
      <c r="N1550" s="262"/>
      <c r="O1550" s="262"/>
      <c r="P1550" s="262"/>
      <c r="Q1550" s="262"/>
      <c r="R1550" s="262"/>
      <c r="S1550" s="262"/>
      <c r="T1550" s="263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T1550" s="264" t="s">
        <v>181</v>
      </c>
      <c r="AU1550" s="264" t="s">
        <v>84</v>
      </c>
      <c r="AV1550" s="15" t="s">
        <v>178</v>
      </c>
      <c r="AW1550" s="15" t="s">
        <v>35</v>
      </c>
      <c r="AX1550" s="15" t="s">
        <v>82</v>
      </c>
      <c r="AY1550" s="264" t="s">
        <v>171</v>
      </c>
    </row>
    <row r="1551" s="2" customFormat="1" ht="16.5" customHeight="1">
      <c r="A1551" s="40"/>
      <c r="B1551" s="41"/>
      <c r="C1551" s="215" t="s">
        <v>1564</v>
      </c>
      <c r="D1551" s="215" t="s">
        <v>174</v>
      </c>
      <c r="E1551" s="216" t="s">
        <v>2134</v>
      </c>
      <c r="F1551" s="217" t="s">
        <v>2135</v>
      </c>
      <c r="G1551" s="218" t="s">
        <v>2039</v>
      </c>
      <c r="H1551" s="293"/>
      <c r="I1551" s="220"/>
      <c r="J1551" s="221">
        <f>ROUND(I1551*H1551,2)</f>
        <v>0</v>
      </c>
      <c r="K1551" s="217" t="s">
        <v>215</v>
      </c>
      <c r="L1551" s="46"/>
      <c r="M1551" s="222" t="s">
        <v>19</v>
      </c>
      <c r="N1551" s="223" t="s">
        <v>45</v>
      </c>
      <c r="O1551" s="86"/>
      <c r="P1551" s="224">
        <f>O1551*H1551</f>
        <v>0</v>
      </c>
      <c r="Q1551" s="224">
        <v>0</v>
      </c>
      <c r="R1551" s="224">
        <f>Q1551*H1551</f>
        <v>0</v>
      </c>
      <c r="S1551" s="224">
        <v>0</v>
      </c>
      <c r="T1551" s="225">
        <f>S1551*H1551</f>
        <v>0</v>
      </c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R1551" s="226" t="s">
        <v>289</v>
      </c>
      <c r="AT1551" s="226" t="s">
        <v>174</v>
      </c>
      <c r="AU1551" s="226" t="s">
        <v>84</v>
      </c>
      <c r="AY1551" s="19" t="s">
        <v>171</v>
      </c>
      <c r="BE1551" s="227">
        <f>IF(N1551="základní",J1551,0)</f>
        <v>0</v>
      </c>
      <c r="BF1551" s="227">
        <f>IF(N1551="snížená",J1551,0)</f>
        <v>0</v>
      </c>
      <c r="BG1551" s="227">
        <f>IF(N1551="zákl. přenesená",J1551,0)</f>
        <v>0</v>
      </c>
      <c r="BH1551" s="227">
        <f>IF(N1551="sníž. přenesená",J1551,0)</f>
        <v>0</v>
      </c>
      <c r="BI1551" s="227">
        <f>IF(N1551="nulová",J1551,0)</f>
        <v>0</v>
      </c>
      <c r="BJ1551" s="19" t="s">
        <v>82</v>
      </c>
      <c r="BK1551" s="227">
        <f>ROUND(I1551*H1551,2)</f>
        <v>0</v>
      </c>
      <c r="BL1551" s="19" t="s">
        <v>289</v>
      </c>
      <c r="BM1551" s="226" t="s">
        <v>2136</v>
      </c>
    </row>
    <row r="1552" s="2" customFormat="1">
      <c r="A1552" s="40"/>
      <c r="B1552" s="41"/>
      <c r="C1552" s="42"/>
      <c r="D1552" s="228" t="s">
        <v>180</v>
      </c>
      <c r="E1552" s="42"/>
      <c r="F1552" s="229" t="s">
        <v>2137</v>
      </c>
      <c r="G1552" s="42"/>
      <c r="H1552" s="42"/>
      <c r="I1552" s="230"/>
      <c r="J1552" s="42"/>
      <c r="K1552" s="42"/>
      <c r="L1552" s="46"/>
      <c r="M1552" s="231"/>
      <c r="N1552" s="232"/>
      <c r="O1552" s="86"/>
      <c r="P1552" s="86"/>
      <c r="Q1552" s="86"/>
      <c r="R1552" s="86"/>
      <c r="S1552" s="86"/>
      <c r="T1552" s="87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T1552" s="19" t="s">
        <v>180</v>
      </c>
      <c r="AU1552" s="19" t="s">
        <v>84</v>
      </c>
    </row>
    <row r="1553" s="2" customFormat="1">
      <c r="A1553" s="40"/>
      <c r="B1553" s="41"/>
      <c r="C1553" s="42"/>
      <c r="D1553" s="265" t="s">
        <v>218</v>
      </c>
      <c r="E1553" s="42"/>
      <c r="F1553" s="266" t="s">
        <v>2138</v>
      </c>
      <c r="G1553" s="42"/>
      <c r="H1553" s="42"/>
      <c r="I1553" s="230"/>
      <c r="J1553" s="42"/>
      <c r="K1553" s="42"/>
      <c r="L1553" s="46"/>
      <c r="M1553" s="231"/>
      <c r="N1553" s="232"/>
      <c r="O1553" s="86"/>
      <c r="P1553" s="86"/>
      <c r="Q1553" s="86"/>
      <c r="R1553" s="86"/>
      <c r="S1553" s="86"/>
      <c r="T1553" s="87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T1553" s="19" t="s">
        <v>218</v>
      </c>
      <c r="AU1553" s="19" t="s">
        <v>84</v>
      </c>
    </row>
    <row r="1554" s="12" customFormat="1" ht="22.8" customHeight="1">
      <c r="A1554" s="12"/>
      <c r="B1554" s="199"/>
      <c r="C1554" s="200"/>
      <c r="D1554" s="201" t="s">
        <v>73</v>
      </c>
      <c r="E1554" s="213" t="s">
        <v>426</v>
      </c>
      <c r="F1554" s="213" t="s">
        <v>427</v>
      </c>
      <c r="G1554" s="200"/>
      <c r="H1554" s="200"/>
      <c r="I1554" s="203"/>
      <c r="J1554" s="214">
        <f>BK1554</f>
        <v>0</v>
      </c>
      <c r="K1554" s="200"/>
      <c r="L1554" s="205"/>
      <c r="M1554" s="206"/>
      <c r="N1554" s="207"/>
      <c r="O1554" s="207"/>
      <c r="P1554" s="208">
        <f>SUM(P1555:P1595)</f>
        <v>0</v>
      </c>
      <c r="Q1554" s="207"/>
      <c r="R1554" s="208">
        <f>SUM(R1555:R1595)</f>
        <v>4.2026196039999997</v>
      </c>
      <c r="S1554" s="207"/>
      <c r="T1554" s="209">
        <f>SUM(T1555:T1595)</f>
        <v>0</v>
      </c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12"/>
      <c r="AR1554" s="210" t="s">
        <v>84</v>
      </c>
      <c r="AT1554" s="211" t="s">
        <v>73</v>
      </c>
      <c r="AU1554" s="211" t="s">
        <v>82</v>
      </c>
      <c r="AY1554" s="210" t="s">
        <v>171</v>
      </c>
      <c r="BK1554" s="212">
        <f>SUM(BK1555:BK1595)</f>
        <v>0</v>
      </c>
    </row>
    <row r="1555" s="2" customFormat="1" ht="16.5" customHeight="1">
      <c r="A1555" s="40"/>
      <c r="B1555" s="41"/>
      <c r="C1555" s="215" t="s">
        <v>2139</v>
      </c>
      <c r="D1555" s="215" t="s">
        <v>174</v>
      </c>
      <c r="E1555" s="216" t="s">
        <v>2140</v>
      </c>
      <c r="F1555" s="217" t="s">
        <v>2141</v>
      </c>
      <c r="G1555" s="218" t="s">
        <v>177</v>
      </c>
      <c r="H1555" s="219">
        <v>121.39</v>
      </c>
      <c r="I1555" s="220"/>
      <c r="J1555" s="221">
        <f>ROUND(I1555*H1555,2)</f>
        <v>0</v>
      </c>
      <c r="K1555" s="217" t="s">
        <v>215</v>
      </c>
      <c r="L1555" s="46"/>
      <c r="M1555" s="222" t="s">
        <v>19</v>
      </c>
      <c r="N1555" s="223" t="s">
        <v>45</v>
      </c>
      <c r="O1555" s="86"/>
      <c r="P1555" s="224">
        <f>O1555*H1555</f>
        <v>0</v>
      </c>
      <c r="Q1555" s="224">
        <v>0.00029999999999999997</v>
      </c>
      <c r="R1555" s="224">
        <f>Q1555*H1555</f>
        <v>0.036416999999999998</v>
      </c>
      <c r="S1555" s="224">
        <v>0</v>
      </c>
      <c r="T1555" s="225">
        <f>S1555*H1555</f>
        <v>0</v>
      </c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R1555" s="226" t="s">
        <v>289</v>
      </c>
      <c r="AT1555" s="226" t="s">
        <v>174</v>
      </c>
      <c r="AU1555" s="226" t="s">
        <v>84</v>
      </c>
      <c r="AY1555" s="19" t="s">
        <v>171</v>
      </c>
      <c r="BE1555" s="227">
        <f>IF(N1555="základní",J1555,0)</f>
        <v>0</v>
      </c>
      <c r="BF1555" s="227">
        <f>IF(N1555="snížená",J1555,0)</f>
        <v>0</v>
      </c>
      <c r="BG1555" s="227">
        <f>IF(N1555="zákl. přenesená",J1555,0)</f>
        <v>0</v>
      </c>
      <c r="BH1555" s="227">
        <f>IF(N1555="sníž. přenesená",J1555,0)</f>
        <v>0</v>
      </c>
      <c r="BI1555" s="227">
        <f>IF(N1555="nulová",J1555,0)</f>
        <v>0</v>
      </c>
      <c r="BJ1555" s="19" t="s">
        <v>82</v>
      </c>
      <c r="BK1555" s="227">
        <f>ROUND(I1555*H1555,2)</f>
        <v>0</v>
      </c>
      <c r="BL1555" s="19" t="s">
        <v>289</v>
      </c>
      <c r="BM1555" s="226" t="s">
        <v>2142</v>
      </c>
    </row>
    <row r="1556" s="2" customFormat="1">
      <c r="A1556" s="40"/>
      <c r="B1556" s="41"/>
      <c r="C1556" s="42"/>
      <c r="D1556" s="228" t="s">
        <v>180</v>
      </c>
      <c r="E1556" s="42"/>
      <c r="F1556" s="229" t="s">
        <v>2143</v>
      </c>
      <c r="G1556" s="42"/>
      <c r="H1556" s="42"/>
      <c r="I1556" s="230"/>
      <c r="J1556" s="42"/>
      <c r="K1556" s="42"/>
      <c r="L1556" s="46"/>
      <c r="M1556" s="231"/>
      <c r="N1556" s="232"/>
      <c r="O1556" s="86"/>
      <c r="P1556" s="86"/>
      <c r="Q1556" s="86"/>
      <c r="R1556" s="86"/>
      <c r="S1556" s="86"/>
      <c r="T1556" s="87"/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T1556" s="19" t="s">
        <v>180</v>
      </c>
      <c r="AU1556" s="19" t="s">
        <v>84</v>
      </c>
    </row>
    <row r="1557" s="2" customFormat="1">
      <c r="A1557" s="40"/>
      <c r="B1557" s="41"/>
      <c r="C1557" s="42"/>
      <c r="D1557" s="265" t="s">
        <v>218</v>
      </c>
      <c r="E1557" s="42"/>
      <c r="F1557" s="266" t="s">
        <v>2144</v>
      </c>
      <c r="G1557" s="42"/>
      <c r="H1557" s="42"/>
      <c r="I1557" s="230"/>
      <c r="J1557" s="42"/>
      <c r="K1557" s="42"/>
      <c r="L1557" s="46"/>
      <c r="M1557" s="231"/>
      <c r="N1557" s="232"/>
      <c r="O1557" s="86"/>
      <c r="P1557" s="86"/>
      <c r="Q1557" s="86"/>
      <c r="R1557" s="86"/>
      <c r="S1557" s="86"/>
      <c r="T1557" s="87"/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T1557" s="19" t="s">
        <v>218</v>
      </c>
      <c r="AU1557" s="19" t="s">
        <v>84</v>
      </c>
    </row>
    <row r="1558" s="2" customFormat="1" ht="16.5" customHeight="1">
      <c r="A1558" s="40"/>
      <c r="B1558" s="41"/>
      <c r="C1558" s="215" t="s">
        <v>1567</v>
      </c>
      <c r="D1558" s="215" t="s">
        <v>174</v>
      </c>
      <c r="E1558" s="216" t="s">
        <v>2145</v>
      </c>
      <c r="F1558" s="217" t="s">
        <v>2146</v>
      </c>
      <c r="G1558" s="218" t="s">
        <v>177</v>
      </c>
      <c r="H1558" s="219">
        <v>121.39</v>
      </c>
      <c r="I1558" s="220"/>
      <c r="J1558" s="221">
        <f>ROUND(I1558*H1558,2)</f>
        <v>0</v>
      </c>
      <c r="K1558" s="217" t="s">
        <v>215</v>
      </c>
      <c r="L1558" s="46"/>
      <c r="M1558" s="222" t="s">
        <v>19</v>
      </c>
      <c r="N1558" s="223" t="s">
        <v>45</v>
      </c>
      <c r="O1558" s="86"/>
      <c r="P1558" s="224">
        <f>O1558*H1558</f>
        <v>0</v>
      </c>
      <c r="Q1558" s="224">
        <v>0.0045450000000000004</v>
      </c>
      <c r="R1558" s="224">
        <f>Q1558*H1558</f>
        <v>0.55171755</v>
      </c>
      <c r="S1558" s="224">
        <v>0</v>
      </c>
      <c r="T1558" s="225">
        <f>S1558*H1558</f>
        <v>0</v>
      </c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R1558" s="226" t="s">
        <v>289</v>
      </c>
      <c r="AT1558" s="226" t="s">
        <v>174</v>
      </c>
      <c r="AU1558" s="226" t="s">
        <v>84</v>
      </c>
      <c r="AY1558" s="19" t="s">
        <v>171</v>
      </c>
      <c r="BE1558" s="227">
        <f>IF(N1558="základní",J1558,0)</f>
        <v>0</v>
      </c>
      <c r="BF1558" s="227">
        <f>IF(N1558="snížená",J1558,0)</f>
        <v>0</v>
      </c>
      <c r="BG1558" s="227">
        <f>IF(N1558="zákl. přenesená",J1558,0)</f>
        <v>0</v>
      </c>
      <c r="BH1558" s="227">
        <f>IF(N1558="sníž. přenesená",J1558,0)</f>
        <v>0</v>
      </c>
      <c r="BI1558" s="227">
        <f>IF(N1558="nulová",J1558,0)</f>
        <v>0</v>
      </c>
      <c r="BJ1558" s="19" t="s">
        <v>82</v>
      </c>
      <c r="BK1558" s="227">
        <f>ROUND(I1558*H1558,2)</f>
        <v>0</v>
      </c>
      <c r="BL1558" s="19" t="s">
        <v>289</v>
      </c>
      <c r="BM1558" s="226" t="s">
        <v>2147</v>
      </c>
    </row>
    <row r="1559" s="2" customFormat="1">
      <c r="A1559" s="40"/>
      <c r="B1559" s="41"/>
      <c r="C1559" s="42"/>
      <c r="D1559" s="228" t="s">
        <v>180</v>
      </c>
      <c r="E1559" s="42"/>
      <c r="F1559" s="229" t="s">
        <v>2148</v>
      </c>
      <c r="G1559" s="42"/>
      <c r="H1559" s="42"/>
      <c r="I1559" s="230"/>
      <c r="J1559" s="42"/>
      <c r="K1559" s="42"/>
      <c r="L1559" s="46"/>
      <c r="M1559" s="231"/>
      <c r="N1559" s="232"/>
      <c r="O1559" s="86"/>
      <c r="P1559" s="86"/>
      <c r="Q1559" s="86"/>
      <c r="R1559" s="86"/>
      <c r="S1559" s="86"/>
      <c r="T1559" s="87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T1559" s="19" t="s">
        <v>180</v>
      </c>
      <c r="AU1559" s="19" t="s">
        <v>84</v>
      </c>
    </row>
    <row r="1560" s="2" customFormat="1">
      <c r="A1560" s="40"/>
      <c r="B1560" s="41"/>
      <c r="C1560" s="42"/>
      <c r="D1560" s="265" t="s">
        <v>218</v>
      </c>
      <c r="E1560" s="42"/>
      <c r="F1560" s="266" t="s">
        <v>2149</v>
      </c>
      <c r="G1560" s="42"/>
      <c r="H1560" s="42"/>
      <c r="I1560" s="230"/>
      <c r="J1560" s="42"/>
      <c r="K1560" s="42"/>
      <c r="L1560" s="46"/>
      <c r="M1560" s="231"/>
      <c r="N1560" s="232"/>
      <c r="O1560" s="86"/>
      <c r="P1560" s="86"/>
      <c r="Q1560" s="86"/>
      <c r="R1560" s="86"/>
      <c r="S1560" s="86"/>
      <c r="T1560" s="87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T1560" s="19" t="s">
        <v>218</v>
      </c>
      <c r="AU1560" s="19" t="s">
        <v>84</v>
      </c>
    </row>
    <row r="1561" s="2" customFormat="1" ht="16.5" customHeight="1">
      <c r="A1561" s="40"/>
      <c r="B1561" s="41"/>
      <c r="C1561" s="215" t="s">
        <v>2150</v>
      </c>
      <c r="D1561" s="215" t="s">
        <v>174</v>
      </c>
      <c r="E1561" s="216" t="s">
        <v>2151</v>
      </c>
      <c r="F1561" s="217" t="s">
        <v>2152</v>
      </c>
      <c r="G1561" s="218" t="s">
        <v>292</v>
      </c>
      <c r="H1561" s="219">
        <v>29.292999999999999</v>
      </c>
      <c r="I1561" s="220"/>
      <c r="J1561" s="221">
        <f>ROUND(I1561*H1561,2)</f>
        <v>0</v>
      </c>
      <c r="K1561" s="217" t="s">
        <v>215</v>
      </c>
      <c r="L1561" s="46"/>
      <c r="M1561" s="222" t="s">
        <v>19</v>
      </c>
      <c r="N1561" s="223" t="s">
        <v>45</v>
      </c>
      <c r="O1561" s="86"/>
      <c r="P1561" s="224">
        <f>O1561*H1561</f>
        <v>0</v>
      </c>
      <c r="Q1561" s="224">
        <v>0.000428</v>
      </c>
      <c r="R1561" s="224">
        <f>Q1561*H1561</f>
        <v>0.012537404</v>
      </c>
      <c r="S1561" s="224">
        <v>0</v>
      </c>
      <c r="T1561" s="225">
        <f>S1561*H1561</f>
        <v>0</v>
      </c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R1561" s="226" t="s">
        <v>289</v>
      </c>
      <c r="AT1561" s="226" t="s">
        <v>174</v>
      </c>
      <c r="AU1561" s="226" t="s">
        <v>84</v>
      </c>
      <c r="AY1561" s="19" t="s">
        <v>171</v>
      </c>
      <c r="BE1561" s="227">
        <f>IF(N1561="základní",J1561,0)</f>
        <v>0</v>
      </c>
      <c r="BF1561" s="227">
        <f>IF(N1561="snížená",J1561,0)</f>
        <v>0</v>
      </c>
      <c r="BG1561" s="227">
        <f>IF(N1561="zákl. přenesená",J1561,0)</f>
        <v>0</v>
      </c>
      <c r="BH1561" s="227">
        <f>IF(N1561="sníž. přenesená",J1561,0)</f>
        <v>0</v>
      </c>
      <c r="BI1561" s="227">
        <f>IF(N1561="nulová",J1561,0)</f>
        <v>0</v>
      </c>
      <c r="BJ1561" s="19" t="s">
        <v>82</v>
      </c>
      <c r="BK1561" s="227">
        <f>ROUND(I1561*H1561,2)</f>
        <v>0</v>
      </c>
      <c r="BL1561" s="19" t="s">
        <v>289</v>
      </c>
      <c r="BM1561" s="226" t="s">
        <v>2153</v>
      </c>
    </row>
    <row r="1562" s="2" customFormat="1">
      <c r="A1562" s="40"/>
      <c r="B1562" s="41"/>
      <c r="C1562" s="42"/>
      <c r="D1562" s="228" t="s">
        <v>180</v>
      </c>
      <c r="E1562" s="42"/>
      <c r="F1562" s="229" t="s">
        <v>2154</v>
      </c>
      <c r="G1562" s="42"/>
      <c r="H1562" s="42"/>
      <c r="I1562" s="230"/>
      <c r="J1562" s="42"/>
      <c r="K1562" s="42"/>
      <c r="L1562" s="46"/>
      <c r="M1562" s="231"/>
      <c r="N1562" s="232"/>
      <c r="O1562" s="86"/>
      <c r="P1562" s="86"/>
      <c r="Q1562" s="86"/>
      <c r="R1562" s="86"/>
      <c r="S1562" s="86"/>
      <c r="T1562" s="87"/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T1562" s="19" t="s">
        <v>180</v>
      </c>
      <c r="AU1562" s="19" t="s">
        <v>84</v>
      </c>
    </row>
    <row r="1563" s="2" customFormat="1">
      <c r="A1563" s="40"/>
      <c r="B1563" s="41"/>
      <c r="C1563" s="42"/>
      <c r="D1563" s="265" t="s">
        <v>218</v>
      </c>
      <c r="E1563" s="42"/>
      <c r="F1563" s="266" t="s">
        <v>2155</v>
      </c>
      <c r="G1563" s="42"/>
      <c r="H1563" s="42"/>
      <c r="I1563" s="230"/>
      <c r="J1563" s="42"/>
      <c r="K1563" s="42"/>
      <c r="L1563" s="46"/>
      <c r="M1563" s="231"/>
      <c r="N1563" s="232"/>
      <c r="O1563" s="86"/>
      <c r="P1563" s="86"/>
      <c r="Q1563" s="86"/>
      <c r="R1563" s="86"/>
      <c r="S1563" s="86"/>
      <c r="T1563" s="87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T1563" s="19" t="s">
        <v>218</v>
      </c>
      <c r="AU1563" s="19" t="s">
        <v>84</v>
      </c>
    </row>
    <row r="1564" s="13" customFormat="1">
      <c r="A1564" s="13"/>
      <c r="B1564" s="233"/>
      <c r="C1564" s="234"/>
      <c r="D1564" s="228" t="s">
        <v>181</v>
      </c>
      <c r="E1564" s="235" t="s">
        <v>19</v>
      </c>
      <c r="F1564" s="236" t="s">
        <v>716</v>
      </c>
      <c r="G1564" s="234"/>
      <c r="H1564" s="235" t="s">
        <v>19</v>
      </c>
      <c r="I1564" s="237"/>
      <c r="J1564" s="234"/>
      <c r="K1564" s="234"/>
      <c r="L1564" s="238"/>
      <c r="M1564" s="239"/>
      <c r="N1564" s="240"/>
      <c r="O1564" s="240"/>
      <c r="P1564" s="240"/>
      <c r="Q1564" s="240"/>
      <c r="R1564" s="240"/>
      <c r="S1564" s="240"/>
      <c r="T1564" s="241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2" t="s">
        <v>181</v>
      </c>
      <c r="AU1564" s="242" t="s">
        <v>84</v>
      </c>
      <c r="AV1564" s="13" t="s">
        <v>82</v>
      </c>
      <c r="AW1564" s="13" t="s">
        <v>35</v>
      </c>
      <c r="AX1564" s="13" t="s">
        <v>74</v>
      </c>
      <c r="AY1564" s="242" t="s">
        <v>171</v>
      </c>
    </row>
    <row r="1565" s="14" customFormat="1">
      <c r="A1565" s="14"/>
      <c r="B1565" s="243"/>
      <c r="C1565" s="244"/>
      <c r="D1565" s="228" t="s">
        <v>181</v>
      </c>
      <c r="E1565" s="245" t="s">
        <v>19</v>
      </c>
      <c r="F1565" s="246" t="s">
        <v>2156</v>
      </c>
      <c r="G1565" s="244"/>
      <c r="H1565" s="247">
        <v>9.3879999999999999</v>
      </c>
      <c r="I1565" s="248"/>
      <c r="J1565" s="244"/>
      <c r="K1565" s="244"/>
      <c r="L1565" s="249"/>
      <c r="M1565" s="250"/>
      <c r="N1565" s="251"/>
      <c r="O1565" s="251"/>
      <c r="P1565" s="251"/>
      <c r="Q1565" s="251"/>
      <c r="R1565" s="251"/>
      <c r="S1565" s="251"/>
      <c r="T1565" s="252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3" t="s">
        <v>181</v>
      </c>
      <c r="AU1565" s="253" t="s">
        <v>84</v>
      </c>
      <c r="AV1565" s="14" t="s">
        <v>84</v>
      </c>
      <c r="AW1565" s="14" t="s">
        <v>35</v>
      </c>
      <c r="AX1565" s="14" t="s">
        <v>74</v>
      </c>
      <c r="AY1565" s="253" t="s">
        <v>171</v>
      </c>
    </row>
    <row r="1566" s="13" customFormat="1">
      <c r="A1566" s="13"/>
      <c r="B1566" s="233"/>
      <c r="C1566" s="234"/>
      <c r="D1566" s="228" t="s">
        <v>181</v>
      </c>
      <c r="E1566" s="235" t="s">
        <v>19</v>
      </c>
      <c r="F1566" s="236" t="s">
        <v>731</v>
      </c>
      <c r="G1566" s="234"/>
      <c r="H1566" s="235" t="s">
        <v>19</v>
      </c>
      <c r="I1566" s="237"/>
      <c r="J1566" s="234"/>
      <c r="K1566" s="234"/>
      <c r="L1566" s="238"/>
      <c r="M1566" s="239"/>
      <c r="N1566" s="240"/>
      <c r="O1566" s="240"/>
      <c r="P1566" s="240"/>
      <c r="Q1566" s="240"/>
      <c r="R1566" s="240"/>
      <c r="S1566" s="240"/>
      <c r="T1566" s="241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2" t="s">
        <v>181</v>
      </c>
      <c r="AU1566" s="242" t="s">
        <v>84</v>
      </c>
      <c r="AV1566" s="13" t="s">
        <v>82</v>
      </c>
      <c r="AW1566" s="13" t="s">
        <v>35</v>
      </c>
      <c r="AX1566" s="13" t="s">
        <v>74</v>
      </c>
      <c r="AY1566" s="242" t="s">
        <v>171</v>
      </c>
    </row>
    <row r="1567" s="14" customFormat="1">
      <c r="A1567" s="14"/>
      <c r="B1567" s="243"/>
      <c r="C1567" s="244"/>
      <c r="D1567" s="228" t="s">
        <v>181</v>
      </c>
      <c r="E1567" s="245" t="s">
        <v>19</v>
      </c>
      <c r="F1567" s="246" t="s">
        <v>2157</v>
      </c>
      <c r="G1567" s="244"/>
      <c r="H1567" s="247">
        <v>19.905000000000001</v>
      </c>
      <c r="I1567" s="248"/>
      <c r="J1567" s="244"/>
      <c r="K1567" s="244"/>
      <c r="L1567" s="249"/>
      <c r="M1567" s="250"/>
      <c r="N1567" s="251"/>
      <c r="O1567" s="251"/>
      <c r="P1567" s="251"/>
      <c r="Q1567" s="251"/>
      <c r="R1567" s="251"/>
      <c r="S1567" s="251"/>
      <c r="T1567" s="252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3" t="s">
        <v>181</v>
      </c>
      <c r="AU1567" s="253" t="s">
        <v>84</v>
      </c>
      <c r="AV1567" s="14" t="s">
        <v>84</v>
      </c>
      <c r="AW1567" s="14" t="s">
        <v>35</v>
      </c>
      <c r="AX1567" s="14" t="s">
        <v>74</v>
      </c>
      <c r="AY1567" s="253" t="s">
        <v>171</v>
      </c>
    </row>
    <row r="1568" s="15" customFormat="1">
      <c r="A1568" s="15"/>
      <c r="B1568" s="254"/>
      <c r="C1568" s="255"/>
      <c r="D1568" s="228" t="s">
        <v>181</v>
      </c>
      <c r="E1568" s="256" t="s">
        <v>19</v>
      </c>
      <c r="F1568" s="257" t="s">
        <v>184</v>
      </c>
      <c r="G1568" s="255"/>
      <c r="H1568" s="258">
        <v>29.292999999999999</v>
      </c>
      <c r="I1568" s="259"/>
      <c r="J1568" s="255"/>
      <c r="K1568" s="255"/>
      <c r="L1568" s="260"/>
      <c r="M1568" s="261"/>
      <c r="N1568" s="262"/>
      <c r="O1568" s="262"/>
      <c r="P1568" s="262"/>
      <c r="Q1568" s="262"/>
      <c r="R1568" s="262"/>
      <c r="S1568" s="262"/>
      <c r="T1568" s="263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T1568" s="264" t="s">
        <v>181</v>
      </c>
      <c r="AU1568" s="264" t="s">
        <v>84</v>
      </c>
      <c r="AV1568" s="15" t="s">
        <v>178</v>
      </c>
      <c r="AW1568" s="15" t="s">
        <v>35</v>
      </c>
      <c r="AX1568" s="15" t="s">
        <v>82</v>
      </c>
      <c r="AY1568" s="264" t="s">
        <v>171</v>
      </c>
    </row>
    <row r="1569" s="2" customFormat="1" ht="16.5" customHeight="1">
      <c r="A1569" s="40"/>
      <c r="B1569" s="41"/>
      <c r="C1569" s="283" t="s">
        <v>1572</v>
      </c>
      <c r="D1569" s="283" t="s">
        <v>467</v>
      </c>
      <c r="E1569" s="284" t="s">
        <v>2158</v>
      </c>
      <c r="F1569" s="285" t="s">
        <v>2159</v>
      </c>
      <c r="G1569" s="286" t="s">
        <v>206</v>
      </c>
      <c r="H1569" s="287">
        <v>72.5</v>
      </c>
      <c r="I1569" s="288"/>
      <c r="J1569" s="289">
        <f>ROUND(I1569*H1569,2)</f>
        <v>0</v>
      </c>
      <c r="K1569" s="285" t="s">
        <v>215</v>
      </c>
      <c r="L1569" s="290"/>
      <c r="M1569" s="291" t="s">
        <v>19</v>
      </c>
      <c r="N1569" s="292" t="s">
        <v>45</v>
      </c>
      <c r="O1569" s="86"/>
      <c r="P1569" s="224">
        <f>O1569*H1569</f>
        <v>0</v>
      </c>
      <c r="Q1569" s="224">
        <v>0.00089999999999999998</v>
      </c>
      <c r="R1569" s="224">
        <f>Q1569*H1569</f>
        <v>0.065250000000000002</v>
      </c>
      <c r="S1569" s="224">
        <v>0</v>
      </c>
      <c r="T1569" s="225">
        <f>S1569*H1569</f>
        <v>0</v>
      </c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R1569" s="226" t="s">
        <v>386</v>
      </c>
      <c r="AT1569" s="226" t="s">
        <v>467</v>
      </c>
      <c r="AU1569" s="226" t="s">
        <v>84</v>
      </c>
      <c r="AY1569" s="19" t="s">
        <v>171</v>
      </c>
      <c r="BE1569" s="227">
        <f>IF(N1569="základní",J1569,0)</f>
        <v>0</v>
      </c>
      <c r="BF1569" s="227">
        <f>IF(N1569="snížená",J1569,0)</f>
        <v>0</v>
      </c>
      <c r="BG1569" s="227">
        <f>IF(N1569="zákl. přenesená",J1569,0)</f>
        <v>0</v>
      </c>
      <c r="BH1569" s="227">
        <f>IF(N1569="sníž. přenesená",J1569,0)</f>
        <v>0</v>
      </c>
      <c r="BI1569" s="227">
        <f>IF(N1569="nulová",J1569,0)</f>
        <v>0</v>
      </c>
      <c r="BJ1569" s="19" t="s">
        <v>82</v>
      </c>
      <c r="BK1569" s="227">
        <f>ROUND(I1569*H1569,2)</f>
        <v>0</v>
      </c>
      <c r="BL1569" s="19" t="s">
        <v>289</v>
      </c>
      <c r="BM1569" s="226" t="s">
        <v>2160</v>
      </c>
    </row>
    <row r="1570" s="2" customFormat="1">
      <c r="A1570" s="40"/>
      <c r="B1570" s="41"/>
      <c r="C1570" s="42"/>
      <c r="D1570" s="228" t="s">
        <v>180</v>
      </c>
      <c r="E1570" s="42"/>
      <c r="F1570" s="229" t="s">
        <v>2159</v>
      </c>
      <c r="G1570" s="42"/>
      <c r="H1570" s="42"/>
      <c r="I1570" s="230"/>
      <c r="J1570" s="42"/>
      <c r="K1570" s="42"/>
      <c r="L1570" s="46"/>
      <c r="M1570" s="231"/>
      <c r="N1570" s="232"/>
      <c r="O1570" s="86"/>
      <c r="P1570" s="86"/>
      <c r="Q1570" s="86"/>
      <c r="R1570" s="86"/>
      <c r="S1570" s="86"/>
      <c r="T1570" s="87"/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T1570" s="19" t="s">
        <v>180</v>
      </c>
      <c r="AU1570" s="19" t="s">
        <v>84</v>
      </c>
    </row>
    <row r="1571" s="14" customFormat="1">
      <c r="A1571" s="14"/>
      <c r="B1571" s="243"/>
      <c r="C1571" s="244"/>
      <c r="D1571" s="228" t="s">
        <v>181</v>
      </c>
      <c r="E1571" s="245" t="s">
        <v>19</v>
      </c>
      <c r="F1571" s="246" t="s">
        <v>2161</v>
      </c>
      <c r="G1571" s="244"/>
      <c r="H1571" s="247">
        <v>72.5</v>
      </c>
      <c r="I1571" s="248"/>
      <c r="J1571" s="244"/>
      <c r="K1571" s="244"/>
      <c r="L1571" s="249"/>
      <c r="M1571" s="250"/>
      <c r="N1571" s="251"/>
      <c r="O1571" s="251"/>
      <c r="P1571" s="251"/>
      <c r="Q1571" s="251"/>
      <c r="R1571" s="251"/>
      <c r="S1571" s="251"/>
      <c r="T1571" s="252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3" t="s">
        <v>181</v>
      </c>
      <c r="AU1571" s="253" t="s">
        <v>84</v>
      </c>
      <c r="AV1571" s="14" t="s">
        <v>84</v>
      </c>
      <c r="AW1571" s="14" t="s">
        <v>35</v>
      </c>
      <c r="AX1571" s="14" t="s">
        <v>74</v>
      </c>
      <c r="AY1571" s="253" t="s">
        <v>171</v>
      </c>
    </row>
    <row r="1572" s="15" customFormat="1">
      <c r="A1572" s="15"/>
      <c r="B1572" s="254"/>
      <c r="C1572" s="255"/>
      <c r="D1572" s="228" t="s">
        <v>181</v>
      </c>
      <c r="E1572" s="256" t="s">
        <v>19</v>
      </c>
      <c r="F1572" s="257" t="s">
        <v>184</v>
      </c>
      <c r="G1572" s="255"/>
      <c r="H1572" s="258">
        <v>72.5</v>
      </c>
      <c r="I1572" s="259"/>
      <c r="J1572" s="255"/>
      <c r="K1572" s="255"/>
      <c r="L1572" s="260"/>
      <c r="M1572" s="261"/>
      <c r="N1572" s="262"/>
      <c r="O1572" s="262"/>
      <c r="P1572" s="262"/>
      <c r="Q1572" s="262"/>
      <c r="R1572" s="262"/>
      <c r="S1572" s="262"/>
      <c r="T1572" s="263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T1572" s="264" t="s">
        <v>181</v>
      </c>
      <c r="AU1572" s="264" t="s">
        <v>84</v>
      </c>
      <c r="AV1572" s="15" t="s">
        <v>178</v>
      </c>
      <c r="AW1572" s="15" t="s">
        <v>35</v>
      </c>
      <c r="AX1572" s="15" t="s">
        <v>82</v>
      </c>
      <c r="AY1572" s="264" t="s">
        <v>171</v>
      </c>
    </row>
    <row r="1573" s="2" customFormat="1" ht="16.5" customHeight="1">
      <c r="A1573" s="40"/>
      <c r="B1573" s="41"/>
      <c r="C1573" s="215" t="s">
        <v>2162</v>
      </c>
      <c r="D1573" s="215" t="s">
        <v>174</v>
      </c>
      <c r="E1573" s="216" t="s">
        <v>2163</v>
      </c>
      <c r="F1573" s="217" t="s">
        <v>2164</v>
      </c>
      <c r="G1573" s="218" t="s">
        <v>177</v>
      </c>
      <c r="H1573" s="219">
        <v>121.39</v>
      </c>
      <c r="I1573" s="220"/>
      <c r="J1573" s="221">
        <f>ROUND(I1573*H1573,2)</f>
        <v>0</v>
      </c>
      <c r="K1573" s="217" t="s">
        <v>215</v>
      </c>
      <c r="L1573" s="46"/>
      <c r="M1573" s="222" t="s">
        <v>19</v>
      </c>
      <c r="N1573" s="223" t="s">
        <v>45</v>
      </c>
      <c r="O1573" s="86"/>
      <c r="P1573" s="224">
        <f>O1573*H1573</f>
        <v>0</v>
      </c>
      <c r="Q1573" s="224">
        <v>0.0074999999999999997</v>
      </c>
      <c r="R1573" s="224">
        <f>Q1573*H1573</f>
        <v>0.91042499999999993</v>
      </c>
      <c r="S1573" s="224">
        <v>0</v>
      </c>
      <c r="T1573" s="225">
        <f>S1573*H1573</f>
        <v>0</v>
      </c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R1573" s="226" t="s">
        <v>289</v>
      </c>
      <c r="AT1573" s="226" t="s">
        <v>174</v>
      </c>
      <c r="AU1573" s="226" t="s">
        <v>84</v>
      </c>
      <c r="AY1573" s="19" t="s">
        <v>171</v>
      </c>
      <c r="BE1573" s="227">
        <f>IF(N1573="základní",J1573,0)</f>
        <v>0</v>
      </c>
      <c r="BF1573" s="227">
        <f>IF(N1573="snížená",J1573,0)</f>
        <v>0</v>
      </c>
      <c r="BG1573" s="227">
        <f>IF(N1573="zákl. přenesená",J1573,0)</f>
        <v>0</v>
      </c>
      <c r="BH1573" s="227">
        <f>IF(N1573="sníž. přenesená",J1573,0)</f>
        <v>0</v>
      </c>
      <c r="BI1573" s="227">
        <f>IF(N1573="nulová",J1573,0)</f>
        <v>0</v>
      </c>
      <c r="BJ1573" s="19" t="s">
        <v>82</v>
      </c>
      <c r="BK1573" s="227">
        <f>ROUND(I1573*H1573,2)</f>
        <v>0</v>
      </c>
      <c r="BL1573" s="19" t="s">
        <v>289</v>
      </c>
      <c r="BM1573" s="226" t="s">
        <v>2165</v>
      </c>
    </row>
    <row r="1574" s="2" customFormat="1">
      <c r="A1574" s="40"/>
      <c r="B1574" s="41"/>
      <c r="C1574" s="42"/>
      <c r="D1574" s="228" t="s">
        <v>180</v>
      </c>
      <c r="E1574" s="42"/>
      <c r="F1574" s="229" t="s">
        <v>2166</v>
      </c>
      <c r="G1574" s="42"/>
      <c r="H1574" s="42"/>
      <c r="I1574" s="230"/>
      <c r="J1574" s="42"/>
      <c r="K1574" s="42"/>
      <c r="L1574" s="46"/>
      <c r="M1574" s="231"/>
      <c r="N1574" s="232"/>
      <c r="O1574" s="86"/>
      <c r="P1574" s="86"/>
      <c r="Q1574" s="86"/>
      <c r="R1574" s="86"/>
      <c r="S1574" s="86"/>
      <c r="T1574" s="87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T1574" s="19" t="s">
        <v>180</v>
      </c>
      <c r="AU1574" s="19" t="s">
        <v>84</v>
      </c>
    </row>
    <row r="1575" s="2" customFormat="1">
      <c r="A1575" s="40"/>
      <c r="B1575" s="41"/>
      <c r="C1575" s="42"/>
      <c r="D1575" s="265" t="s">
        <v>218</v>
      </c>
      <c r="E1575" s="42"/>
      <c r="F1575" s="266" t="s">
        <v>2167</v>
      </c>
      <c r="G1575" s="42"/>
      <c r="H1575" s="42"/>
      <c r="I1575" s="230"/>
      <c r="J1575" s="42"/>
      <c r="K1575" s="42"/>
      <c r="L1575" s="46"/>
      <c r="M1575" s="231"/>
      <c r="N1575" s="232"/>
      <c r="O1575" s="86"/>
      <c r="P1575" s="86"/>
      <c r="Q1575" s="86"/>
      <c r="R1575" s="86"/>
      <c r="S1575" s="86"/>
      <c r="T1575" s="87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T1575" s="19" t="s">
        <v>218</v>
      </c>
      <c r="AU1575" s="19" t="s">
        <v>84</v>
      </c>
    </row>
    <row r="1576" s="14" customFormat="1">
      <c r="A1576" s="14"/>
      <c r="B1576" s="243"/>
      <c r="C1576" s="244"/>
      <c r="D1576" s="228" t="s">
        <v>181</v>
      </c>
      <c r="E1576" s="245" t="s">
        <v>19</v>
      </c>
      <c r="F1576" s="246" t="s">
        <v>2168</v>
      </c>
      <c r="G1576" s="244"/>
      <c r="H1576" s="247">
        <v>35.170000000000002</v>
      </c>
      <c r="I1576" s="248"/>
      <c r="J1576" s="244"/>
      <c r="K1576" s="244"/>
      <c r="L1576" s="249"/>
      <c r="M1576" s="250"/>
      <c r="N1576" s="251"/>
      <c r="O1576" s="251"/>
      <c r="P1576" s="251"/>
      <c r="Q1576" s="251"/>
      <c r="R1576" s="251"/>
      <c r="S1576" s="251"/>
      <c r="T1576" s="252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3" t="s">
        <v>181</v>
      </c>
      <c r="AU1576" s="253" t="s">
        <v>84</v>
      </c>
      <c r="AV1576" s="14" t="s">
        <v>84</v>
      </c>
      <c r="AW1576" s="14" t="s">
        <v>35</v>
      </c>
      <c r="AX1576" s="14" t="s">
        <v>74</v>
      </c>
      <c r="AY1576" s="253" t="s">
        <v>171</v>
      </c>
    </row>
    <row r="1577" s="14" customFormat="1">
      <c r="A1577" s="14"/>
      <c r="B1577" s="243"/>
      <c r="C1577" s="244"/>
      <c r="D1577" s="228" t="s">
        <v>181</v>
      </c>
      <c r="E1577" s="245" t="s">
        <v>19</v>
      </c>
      <c r="F1577" s="246" t="s">
        <v>2169</v>
      </c>
      <c r="G1577" s="244"/>
      <c r="H1577" s="247">
        <v>51.380000000000003</v>
      </c>
      <c r="I1577" s="248"/>
      <c r="J1577" s="244"/>
      <c r="K1577" s="244"/>
      <c r="L1577" s="249"/>
      <c r="M1577" s="250"/>
      <c r="N1577" s="251"/>
      <c r="O1577" s="251"/>
      <c r="P1577" s="251"/>
      <c r="Q1577" s="251"/>
      <c r="R1577" s="251"/>
      <c r="S1577" s="251"/>
      <c r="T1577" s="252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3" t="s">
        <v>181</v>
      </c>
      <c r="AU1577" s="253" t="s">
        <v>84</v>
      </c>
      <c r="AV1577" s="14" t="s">
        <v>84</v>
      </c>
      <c r="AW1577" s="14" t="s">
        <v>35</v>
      </c>
      <c r="AX1577" s="14" t="s">
        <v>74</v>
      </c>
      <c r="AY1577" s="253" t="s">
        <v>171</v>
      </c>
    </row>
    <row r="1578" s="14" customFormat="1">
      <c r="A1578" s="14"/>
      <c r="B1578" s="243"/>
      <c r="C1578" s="244"/>
      <c r="D1578" s="228" t="s">
        <v>181</v>
      </c>
      <c r="E1578" s="245" t="s">
        <v>19</v>
      </c>
      <c r="F1578" s="246" t="s">
        <v>2170</v>
      </c>
      <c r="G1578" s="244"/>
      <c r="H1578" s="247">
        <v>34.840000000000003</v>
      </c>
      <c r="I1578" s="248"/>
      <c r="J1578" s="244"/>
      <c r="K1578" s="244"/>
      <c r="L1578" s="249"/>
      <c r="M1578" s="250"/>
      <c r="N1578" s="251"/>
      <c r="O1578" s="251"/>
      <c r="P1578" s="251"/>
      <c r="Q1578" s="251"/>
      <c r="R1578" s="251"/>
      <c r="S1578" s="251"/>
      <c r="T1578" s="252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3" t="s">
        <v>181</v>
      </c>
      <c r="AU1578" s="253" t="s">
        <v>84</v>
      </c>
      <c r="AV1578" s="14" t="s">
        <v>84</v>
      </c>
      <c r="AW1578" s="14" t="s">
        <v>35</v>
      </c>
      <c r="AX1578" s="14" t="s">
        <v>74</v>
      </c>
      <c r="AY1578" s="253" t="s">
        <v>171</v>
      </c>
    </row>
    <row r="1579" s="15" customFormat="1">
      <c r="A1579" s="15"/>
      <c r="B1579" s="254"/>
      <c r="C1579" s="255"/>
      <c r="D1579" s="228" t="s">
        <v>181</v>
      </c>
      <c r="E1579" s="256" t="s">
        <v>19</v>
      </c>
      <c r="F1579" s="257" t="s">
        <v>184</v>
      </c>
      <c r="G1579" s="255"/>
      <c r="H1579" s="258">
        <v>121.39</v>
      </c>
      <c r="I1579" s="259"/>
      <c r="J1579" s="255"/>
      <c r="K1579" s="255"/>
      <c r="L1579" s="260"/>
      <c r="M1579" s="261"/>
      <c r="N1579" s="262"/>
      <c r="O1579" s="262"/>
      <c r="P1579" s="262"/>
      <c r="Q1579" s="262"/>
      <c r="R1579" s="262"/>
      <c r="S1579" s="262"/>
      <c r="T1579" s="263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T1579" s="264" t="s">
        <v>181</v>
      </c>
      <c r="AU1579" s="264" t="s">
        <v>84</v>
      </c>
      <c r="AV1579" s="15" t="s">
        <v>178</v>
      </c>
      <c r="AW1579" s="15" t="s">
        <v>35</v>
      </c>
      <c r="AX1579" s="15" t="s">
        <v>82</v>
      </c>
      <c r="AY1579" s="264" t="s">
        <v>171</v>
      </c>
    </row>
    <row r="1580" s="2" customFormat="1" ht="16.5" customHeight="1">
      <c r="A1580" s="40"/>
      <c r="B1580" s="41"/>
      <c r="C1580" s="283" t="s">
        <v>1583</v>
      </c>
      <c r="D1580" s="283" t="s">
        <v>467</v>
      </c>
      <c r="E1580" s="284" t="s">
        <v>2171</v>
      </c>
      <c r="F1580" s="285" t="s">
        <v>2172</v>
      </c>
      <c r="G1580" s="286" t="s">
        <v>177</v>
      </c>
      <c r="H1580" s="287">
        <v>133.529</v>
      </c>
      <c r="I1580" s="288"/>
      <c r="J1580" s="289">
        <f>ROUND(I1580*H1580,2)</f>
        <v>0</v>
      </c>
      <c r="K1580" s="285" t="s">
        <v>215</v>
      </c>
      <c r="L1580" s="290"/>
      <c r="M1580" s="291" t="s">
        <v>19</v>
      </c>
      <c r="N1580" s="292" t="s">
        <v>45</v>
      </c>
      <c r="O1580" s="86"/>
      <c r="P1580" s="224">
        <f>O1580*H1580</f>
        <v>0</v>
      </c>
      <c r="Q1580" s="224">
        <v>0.0177</v>
      </c>
      <c r="R1580" s="224">
        <f>Q1580*H1580</f>
        <v>2.3634632999999998</v>
      </c>
      <c r="S1580" s="224">
        <v>0</v>
      </c>
      <c r="T1580" s="225">
        <f>S1580*H1580</f>
        <v>0</v>
      </c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R1580" s="226" t="s">
        <v>386</v>
      </c>
      <c r="AT1580" s="226" t="s">
        <v>467</v>
      </c>
      <c r="AU1580" s="226" t="s">
        <v>84</v>
      </c>
      <c r="AY1580" s="19" t="s">
        <v>171</v>
      </c>
      <c r="BE1580" s="227">
        <f>IF(N1580="základní",J1580,0)</f>
        <v>0</v>
      </c>
      <c r="BF1580" s="227">
        <f>IF(N1580="snížená",J1580,0)</f>
        <v>0</v>
      </c>
      <c r="BG1580" s="227">
        <f>IF(N1580="zákl. přenesená",J1580,0)</f>
        <v>0</v>
      </c>
      <c r="BH1580" s="227">
        <f>IF(N1580="sníž. přenesená",J1580,0)</f>
        <v>0</v>
      </c>
      <c r="BI1580" s="227">
        <f>IF(N1580="nulová",J1580,0)</f>
        <v>0</v>
      </c>
      <c r="BJ1580" s="19" t="s">
        <v>82</v>
      </c>
      <c r="BK1580" s="227">
        <f>ROUND(I1580*H1580,2)</f>
        <v>0</v>
      </c>
      <c r="BL1580" s="19" t="s">
        <v>289</v>
      </c>
      <c r="BM1580" s="226" t="s">
        <v>2173</v>
      </c>
    </row>
    <row r="1581" s="2" customFormat="1">
      <c r="A1581" s="40"/>
      <c r="B1581" s="41"/>
      <c r="C1581" s="42"/>
      <c r="D1581" s="228" t="s">
        <v>180</v>
      </c>
      <c r="E1581" s="42"/>
      <c r="F1581" s="229" t="s">
        <v>2172</v>
      </c>
      <c r="G1581" s="42"/>
      <c r="H1581" s="42"/>
      <c r="I1581" s="230"/>
      <c r="J1581" s="42"/>
      <c r="K1581" s="42"/>
      <c r="L1581" s="46"/>
      <c r="M1581" s="231"/>
      <c r="N1581" s="232"/>
      <c r="O1581" s="86"/>
      <c r="P1581" s="86"/>
      <c r="Q1581" s="86"/>
      <c r="R1581" s="86"/>
      <c r="S1581" s="86"/>
      <c r="T1581" s="87"/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T1581" s="19" t="s">
        <v>180</v>
      </c>
      <c r="AU1581" s="19" t="s">
        <v>84</v>
      </c>
    </row>
    <row r="1582" s="14" customFormat="1">
      <c r="A1582" s="14"/>
      <c r="B1582" s="243"/>
      <c r="C1582" s="244"/>
      <c r="D1582" s="228" t="s">
        <v>181</v>
      </c>
      <c r="E1582" s="245" t="s">
        <v>19</v>
      </c>
      <c r="F1582" s="246" t="s">
        <v>2174</v>
      </c>
      <c r="G1582" s="244"/>
      <c r="H1582" s="247">
        <v>133.529</v>
      </c>
      <c r="I1582" s="248"/>
      <c r="J1582" s="244"/>
      <c r="K1582" s="244"/>
      <c r="L1582" s="249"/>
      <c r="M1582" s="250"/>
      <c r="N1582" s="251"/>
      <c r="O1582" s="251"/>
      <c r="P1582" s="251"/>
      <c r="Q1582" s="251"/>
      <c r="R1582" s="251"/>
      <c r="S1582" s="251"/>
      <c r="T1582" s="252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3" t="s">
        <v>181</v>
      </c>
      <c r="AU1582" s="253" t="s">
        <v>84</v>
      </c>
      <c r="AV1582" s="14" t="s">
        <v>84</v>
      </c>
      <c r="AW1582" s="14" t="s">
        <v>35</v>
      </c>
      <c r="AX1582" s="14" t="s">
        <v>74</v>
      </c>
      <c r="AY1582" s="253" t="s">
        <v>171</v>
      </c>
    </row>
    <row r="1583" s="15" customFormat="1">
      <c r="A1583" s="15"/>
      <c r="B1583" s="254"/>
      <c r="C1583" s="255"/>
      <c r="D1583" s="228" t="s">
        <v>181</v>
      </c>
      <c r="E1583" s="256" t="s">
        <v>19</v>
      </c>
      <c r="F1583" s="257" t="s">
        <v>184</v>
      </c>
      <c r="G1583" s="255"/>
      <c r="H1583" s="258">
        <v>133.529</v>
      </c>
      <c r="I1583" s="259"/>
      <c r="J1583" s="255"/>
      <c r="K1583" s="255"/>
      <c r="L1583" s="260"/>
      <c r="M1583" s="261"/>
      <c r="N1583" s="262"/>
      <c r="O1583" s="262"/>
      <c r="P1583" s="262"/>
      <c r="Q1583" s="262"/>
      <c r="R1583" s="262"/>
      <c r="S1583" s="262"/>
      <c r="T1583" s="263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T1583" s="264" t="s">
        <v>181</v>
      </c>
      <c r="AU1583" s="264" t="s">
        <v>84</v>
      </c>
      <c r="AV1583" s="15" t="s">
        <v>178</v>
      </c>
      <c r="AW1583" s="15" t="s">
        <v>35</v>
      </c>
      <c r="AX1583" s="15" t="s">
        <v>82</v>
      </c>
      <c r="AY1583" s="264" t="s">
        <v>171</v>
      </c>
    </row>
    <row r="1584" s="2" customFormat="1" ht="21.75" customHeight="1">
      <c r="A1584" s="40"/>
      <c r="B1584" s="41"/>
      <c r="C1584" s="215" t="s">
        <v>2175</v>
      </c>
      <c r="D1584" s="215" t="s">
        <v>174</v>
      </c>
      <c r="E1584" s="216" t="s">
        <v>2176</v>
      </c>
      <c r="F1584" s="217" t="s">
        <v>2177</v>
      </c>
      <c r="G1584" s="218" t="s">
        <v>177</v>
      </c>
      <c r="H1584" s="219">
        <v>121.39</v>
      </c>
      <c r="I1584" s="220"/>
      <c r="J1584" s="221">
        <f>ROUND(I1584*H1584,2)</f>
        <v>0</v>
      </c>
      <c r="K1584" s="217" t="s">
        <v>215</v>
      </c>
      <c r="L1584" s="46"/>
      <c r="M1584" s="222" t="s">
        <v>19</v>
      </c>
      <c r="N1584" s="223" t="s">
        <v>45</v>
      </c>
      <c r="O1584" s="86"/>
      <c r="P1584" s="224">
        <f>O1584*H1584</f>
        <v>0</v>
      </c>
      <c r="Q1584" s="224">
        <v>0.00062</v>
      </c>
      <c r="R1584" s="224">
        <f>Q1584*H1584</f>
        <v>0.075261800000000004</v>
      </c>
      <c r="S1584" s="224">
        <v>0</v>
      </c>
      <c r="T1584" s="225">
        <f>S1584*H1584</f>
        <v>0</v>
      </c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R1584" s="226" t="s">
        <v>289</v>
      </c>
      <c r="AT1584" s="226" t="s">
        <v>174</v>
      </c>
      <c r="AU1584" s="226" t="s">
        <v>84</v>
      </c>
      <c r="AY1584" s="19" t="s">
        <v>171</v>
      </c>
      <c r="BE1584" s="227">
        <f>IF(N1584="základní",J1584,0)</f>
        <v>0</v>
      </c>
      <c r="BF1584" s="227">
        <f>IF(N1584="snížená",J1584,0)</f>
        <v>0</v>
      </c>
      <c r="BG1584" s="227">
        <f>IF(N1584="zákl. přenesená",J1584,0)</f>
        <v>0</v>
      </c>
      <c r="BH1584" s="227">
        <f>IF(N1584="sníž. přenesená",J1584,0)</f>
        <v>0</v>
      </c>
      <c r="BI1584" s="227">
        <f>IF(N1584="nulová",J1584,0)</f>
        <v>0</v>
      </c>
      <c r="BJ1584" s="19" t="s">
        <v>82</v>
      </c>
      <c r="BK1584" s="227">
        <f>ROUND(I1584*H1584,2)</f>
        <v>0</v>
      </c>
      <c r="BL1584" s="19" t="s">
        <v>289</v>
      </c>
      <c r="BM1584" s="226" t="s">
        <v>2178</v>
      </c>
    </row>
    <row r="1585" s="2" customFormat="1">
      <c r="A1585" s="40"/>
      <c r="B1585" s="41"/>
      <c r="C1585" s="42"/>
      <c r="D1585" s="228" t="s">
        <v>180</v>
      </c>
      <c r="E1585" s="42"/>
      <c r="F1585" s="229" t="s">
        <v>2179</v>
      </c>
      <c r="G1585" s="42"/>
      <c r="H1585" s="42"/>
      <c r="I1585" s="230"/>
      <c r="J1585" s="42"/>
      <c r="K1585" s="42"/>
      <c r="L1585" s="46"/>
      <c r="M1585" s="231"/>
      <c r="N1585" s="232"/>
      <c r="O1585" s="86"/>
      <c r="P1585" s="86"/>
      <c r="Q1585" s="86"/>
      <c r="R1585" s="86"/>
      <c r="S1585" s="86"/>
      <c r="T1585" s="87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T1585" s="19" t="s">
        <v>180</v>
      </c>
      <c r="AU1585" s="19" t="s">
        <v>84</v>
      </c>
    </row>
    <row r="1586" s="2" customFormat="1">
      <c r="A1586" s="40"/>
      <c r="B1586" s="41"/>
      <c r="C1586" s="42"/>
      <c r="D1586" s="265" t="s">
        <v>218</v>
      </c>
      <c r="E1586" s="42"/>
      <c r="F1586" s="266" t="s">
        <v>2180</v>
      </c>
      <c r="G1586" s="42"/>
      <c r="H1586" s="42"/>
      <c r="I1586" s="230"/>
      <c r="J1586" s="42"/>
      <c r="K1586" s="42"/>
      <c r="L1586" s="46"/>
      <c r="M1586" s="231"/>
      <c r="N1586" s="232"/>
      <c r="O1586" s="86"/>
      <c r="P1586" s="86"/>
      <c r="Q1586" s="86"/>
      <c r="R1586" s="86"/>
      <c r="S1586" s="86"/>
      <c r="T1586" s="87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T1586" s="19" t="s">
        <v>218</v>
      </c>
      <c r="AU1586" s="19" t="s">
        <v>84</v>
      </c>
    </row>
    <row r="1587" s="2" customFormat="1" ht="16.5" customHeight="1">
      <c r="A1587" s="40"/>
      <c r="B1587" s="41"/>
      <c r="C1587" s="215" t="s">
        <v>1589</v>
      </c>
      <c r="D1587" s="215" t="s">
        <v>174</v>
      </c>
      <c r="E1587" s="216" t="s">
        <v>2181</v>
      </c>
      <c r="F1587" s="217" t="s">
        <v>2182</v>
      </c>
      <c r="G1587" s="218" t="s">
        <v>177</v>
      </c>
      <c r="H1587" s="219">
        <v>121.39</v>
      </c>
      <c r="I1587" s="220"/>
      <c r="J1587" s="221">
        <f>ROUND(I1587*H1587,2)</f>
        <v>0</v>
      </c>
      <c r="K1587" s="217" t="s">
        <v>215</v>
      </c>
      <c r="L1587" s="46"/>
      <c r="M1587" s="222" t="s">
        <v>19</v>
      </c>
      <c r="N1587" s="223" t="s">
        <v>45</v>
      </c>
      <c r="O1587" s="86"/>
      <c r="P1587" s="224">
        <f>O1587*H1587</f>
        <v>0</v>
      </c>
      <c r="Q1587" s="224">
        <v>0.0015</v>
      </c>
      <c r="R1587" s="224">
        <f>Q1587*H1587</f>
        <v>0.182085</v>
      </c>
      <c r="S1587" s="224">
        <v>0</v>
      </c>
      <c r="T1587" s="225">
        <f>S1587*H1587</f>
        <v>0</v>
      </c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R1587" s="226" t="s">
        <v>289</v>
      </c>
      <c r="AT1587" s="226" t="s">
        <v>174</v>
      </c>
      <c r="AU1587" s="226" t="s">
        <v>84</v>
      </c>
      <c r="AY1587" s="19" t="s">
        <v>171</v>
      </c>
      <c r="BE1587" s="227">
        <f>IF(N1587="základní",J1587,0)</f>
        <v>0</v>
      </c>
      <c r="BF1587" s="227">
        <f>IF(N1587="snížená",J1587,0)</f>
        <v>0</v>
      </c>
      <c r="BG1587" s="227">
        <f>IF(N1587="zákl. přenesená",J1587,0)</f>
        <v>0</v>
      </c>
      <c r="BH1587" s="227">
        <f>IF(N1587="sníž. přenesená",J1587,0)</f>
        <v>0</v>
      </c>
      <c r="BI1587" s="227">
        <f>IF(N1587="nulová",J1587,0)</f>
        <v>0</v>
      </c>
      <c r="BJ1587" s="19" t="s">
        <v>82</v>
      </c>
      <c r="BK1587" s="227">
        <f>ROUND(I1587*H1587,2)</f>
        <v>0</v>
      </c>
      <c r="BL1587" s="19" t="s">
        <v>289</v>
      </c>
      <c r="BM1587" s="226" t="s">
        <v>2183</v>
      </c>
    </row>
    <row r="1588" s="2" customFormat="1">
      <c r="A1588" s="40"/>
      <c r="B1588" s="41"/>
      <c r="C1588" s="42"/>
      <c r="D1588" s="228" t="s">
        <v>180</v>
      </c>
      <c r="E1588" s="42"/>
      <c r="F1588" s="229" t="s">
        <v>2184</v>
      </c>
      <c r="G1588" s="42"/>
      <c r="H1588" s="42"/>
      <c r="I1588" s="230"/>
      <c r="J1588" s="42"/>
      <c r="K1588" s="42"/>
      <c r="L1588" s="46"/>
      <c r="M1588" s="231"/>
      <c r="N1588" s="232"/>
      <c r="O1588" s="86"/>
      <c r="P1588" s="86"/>
      <c r="Q1588" s="86"/>
      <c r="R1588" s="86"/>
      <c r="S1588" s="86"/>
      <c r="T1588" s="87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T1588" s="19" t="s">
        <v>180</v>
      </c>
      <c r="AU1588" s="19" t="s">
        <v>84</v>
      </c>
    </row>
    <row r="1589" s="2" customFormat="1">
      <c r="A1589" s="40"/>
      <c r="B1589" s="41"/>
      <c r="C1589" s="42"/>
      <c r="D1589" s="265" t="s">
        <v>218</v>
      </c>
      <c r="E1589" s="42"/>
      <c r="F1589" s="266" t="s">
        <v>2185</v>
      </c>
      <c r="G1589" s="42"/>
      <c r="H1589" s="42"/>
      <c r="I1589" s="230"/>
      <c r="J1589" s="42"/>
      <c r="K1589" s="42"/>
      <c r="L1589" s="46"/>
      <c r="M1589" s="231"/>
      <c r="N1589" s="232"/>
      <c r="O1589" s="86"/>
      <c r="P1589" s="86"/>
      <c r="Q1589" s="86"/>
      <c r="R1589" s="86"/>
      <c r="S1589" s="86"/>
      <c r="T1589" s="87"/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T1589" s="19" t="s">
        <v>218</v>
      </c>
      <c r="AU1589" s="19" t="s">
        <v>84</v>
      </c>
    </row>
    <row r="1590" s="2" customFormat="1" ht="16.5" customHeight="1">
      <c r="A1590" s="40"/>
      <c r="B1590" s="41"/>
      <c r="C1590" s="215" t="s">
        <v>2186</v>
      </c>
      <c r="D1590" s="215" t="s">
        <v>174</v>
      </c>
      <c r="E1590" s="216" t="s">
        <v>2187</v>
      </c>
      <c r="F1590" s="217" t="s">
        <v>2188</v>
      </c>
      <c r="G1590" s="218" t="s">
        <v>177</v>
      </c>
      <c r="H1590" s="219">
        <v>121.39</v>
      </c>
      <c r="I1590" s="220"/>
      <c r="J1590" s="221">
        <f>ROUND(I1590*H1590,2)</f>
        <v>0</v>
      </c>
      <c r="K1590" s="217" t="s">
        <v>215</v>
      </c>
      <c r="L1590" s="46"/>
      <c r="M1590" s="222" t="s">
        <v>19</v>
      </c>
      <c r="N1590" s="223" t="s">
        <v>45</v>
      </c>
      <c r="O1590" s="86"/>
      <c r="P1590" s="224">
        <f>O1590*H1590</f>
        <v>0</v>
      </c>
      <c r="Q1590" s="224">
        <v>4.5000000000000003E-05</v>
      </c>
      <c r="R1590" s="224">
        <f>Q1590*H1590</f>
        <v>0.00546255</v>
      </c>
      <c r="S1590" s="224">
        <v>0</v>
      </c>
      <c r="T1590" s="225">
        <f>S1590*H1590</f>
        <v>0</v>
      </c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R1590" s="226" t="s">
        <v>289</v>
      </c>
      <c r="AT1590" s="226" t="s">
        <v>174</v>
      </c>
      <c r="AU1590" s="226" t="s">
        <v>84</v>
      </c>
      <c r="AY1590" s="19" t="s">
        <v>171</v>
      </c>
      <c r="BE1590" s="227">
        <f>IF(N1590="základní",J1590,0)</f>
        <v>0</v>
      </c>
      <c r="BF1590" s="227">
        <f>IF(N1590="snížená",J1590,0)</f>
        <v>0</v>
      </c>
      <c r="BG1590" s="227">
        <f>IF(N1590="zákl. přenesená",J1590,0)</f>
        <v>0</v>
      </c>
      <c r="BH1590" s="227">
        <f>IF(N1590="sníž. přenesená",J1590,0)</f>
        <v>0</v>
      </c>
      <c r="BI1590" s="227">
        <f>IF(N1590="nulová",J1590,0)</f>
        <v>0</v>
      </c>
      <c r="BJ1590" s="19" t="s">
        <v>82</v>
      </c>
      <c r="BK1590" s="227">
        <f>ROUND(I1590*H1590,2)</f>
        <v>0</v>
      </c>
      <c r="BL1590" s="19" t="s">
        <v>289</v>
      </c>
      <c r="BM1590" s="226" t="s">
        <v>2189</v>
      </c>
    </row>
    <row r="1591" s="2" customFormat="1">
      <c r="A1591" s="40"/>
      <c r="B1591" s="41"/>
      <c r="C1591" s="42"/>
      <c r="D1591" s="228" t="s">
        <v>180</v>
      </c>
      <c r="E1591" s="42"/>
      <c r="F1591" s="229" t="s">
        <v>2190</v>
      </c>
      <c r="G1591" s="42"/>
      <c r="H1591" s="42"/>
      <c r="I1591" s="230"/>
      <c r="J1591" s="42"/>
      <c r="K1591" s="42"/>
      <c r="L1591" s="46"/>
      <c r="M1591" s="231"/>
      <c r="N1591" s="232"/>
      <c r="O1591" s="86"/>
      <c r="P1591" s="86"/>
      <c r="Q1591" s="86"/>
      <c r="R1591" s="86"/>
      <c r="S1591" s="86"/>
      <c r="T1591" s="87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T1591" s="19" t="s">
        <v>180</v>
      </c>
      <c r="AU1591" s="19" t="s">
        <v>84</v>
      </c>
    </row>
    <row r="1592" s="2" customFormat="1">
      <c r="A1592" s="40"/>
      <c r="B1592" s="41"/>
      <c r="C1592" s="42"/>
      <c r="D1592" s="265" t="s">
        <v>218</v>
      </c>
      <c r="E1592" s="42"/>
      <c r="F1592" s="266" t="s">
        <v>2191</v>
      </c>
      <c r="G1592" s="42"/>
      <c r="H1592" s="42"/>
      <c r="I1592" s="230"/>
      <c r="J1592" s="42"/>
      <c r="K1592" s="42"/>
      <c r="L1592" s="46"/>
      <c r="M1592" s="231"/>
      <c r="N1592" s="232"/>
      <c r="O1592" s="86"/>
      <c r="P1592" s="86"/>
      <c r="Q1592" s="86"/>
      <c r="R1592" s="86"/>
      <c r="S1592" s="86"/>
      <c r="T1592" s="87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T1592" s="19" t="s">
        <v>218</v>
      </c>
      <c r="AU1592" s="19" t="s">
        <v>84</v>
      </c>
    </row>
    <row r="1593" s="2" customFormat="1" ht="16.5" customHeight="1">
      <c r="A1593" s="40"/>
      <c r="B1593" s="41"/>
      <c r="C1593" s="215" t="s">
        <v>1592</v>
      </c>
      <c r="D1593" s="215" t="s">
        <v>174</v>
      </c>
      <c r="E1593" s="216" t="s">
        <v>2192</v>
      </c>
      <c r="F1593" s="217" t="s">
        <v>2193</v>
      </c>
      <c r="G1593" s="218" t="s">
        <v>286</v>
      </c>
      <c r="H1593" s="219">
        <v>4.2039999999999997</v>
      </c>
      <c r="I1593" s="220"/>
      <c r="J1593" s="221">
        <f>ROUND(I1593*H1593,2)</f>
        <v>0</v>
      </c>
      <c r="K1593" s="217" t="s">
        <v>215</v>
      </c>
      <c r="L1593" s="46"/>
      <c r="M1593" s="222" t="s">
        <v>19</v>
      </c>
      <c r="N1593" s="223" t="s">
        <v>45</v>
      </c>
      <c r="O1593" s="86"/>
      <c r="P1593" s="224">
        <f>O1593*H1593</f>
        <v>0</v>
      </c>
      <c r="Q1593" s="224">
        <v>0</v>
      </c>
      <c r="R1593" s="224">
        <f>Q1593*H1593</f>
        <v>0</v>
      </c>
      <c r="S1593" s="224">
        <v>0</v>
      </c>
      <c r="T1593" s="225">
        <f>S1593*H1593</f>
        <v>0</v>
      </c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R1593" s="226" t="s">
        <v>289</v>
      </c>
      <c r="AT1593" s="226" t="s">
        <v>174</v>
      </c>
      <c r="AU1593" s="226" t="s">
        <v>84</v>
      </c>
      <c r="AY1593" s="19" t="s">
        <v>171</v>
      </c>
      <c r="BE1593" s="227">
        <f>IF(N1593="základní",J1593,0)</f>
        <v>0</v>
      </c>
      <c r="BF1593" s="227">
        <f>IF(N1593="snížená",J1593,0)</f>
        <v>0</v>
      </c>
      <c r="BG1593" s="227">
        <f>IF(N1593="zákl. přenesená",J1593,0)</f>
        <v>0</v>
      </c>
      <c r="BH1593" s="227">
        <f>IF(N1593="sníž. přenesená",J1593,0)</f>
        <v>0</v>
      </c>
      <c r="BI1593" s="227">
        <f>IF(N1593="nulová",J1593,0)</f>
        <v>0</v>
      </c>
      <c r="BJ1593" s="19" t="s">
        <v>82</v>
      </c>
      <c r="BK1593" s="227">
        <f>ROUND(I1593*H1593,2)</f>
        <v>0</v>
      </c>
      <c r="BL1593" s="19" t="s">
        <v>289</v>
      </c>
      <c r="BM1593" s="226" t="s">
        <v>2194</v>
      </c>
    </row>
    <row r="1594" s="2" customFormat="1">
      <c r="A1594" s="40"/>
      <c r="B1594" s="41"/>
      <c r="C1594" s="42"/>
      <c r="D1594" s="228" t="s">
        <v>180</v>
      </c>
      <c r="E1594" s="42"/>
      <c r="F1594" s="229" t="s">
        <v>2195</v>
      </c>
      <c r="G1594" s="42"/>
      <c r="H1594" s="42"/>
      <c r="I1594" s="230"/>
      <c r="J1594" s="42"/>
      <c r="K1594" s="42"/>
      <c r="L1594" s="46"/>
      <c r="M1594" s="231"/>
      <c r="N1594" s="232"/>
      <c r="O1594" s="86"/>
      <c r="P1594" s="86"/>
      <c r="Q1594" s="86"/>
      <c r="R1594" s="86"/>
      <c r="S1594" s="86"/>
      <c r="T1594" s="87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T1594" s="19" t="s">
        <v>180</v>
      </c>
      <c r="AU1594" s="19" t="s">
        <v>84</v>
      </c>
    </row>
    <row r="1595" s="2" customFormat="1">
      <c r="A1595" s="40"/>
      <c r="B1595" s="41"/>
      <c r="C1595" s="42"/>
      <c r="D1595" s="265" t="s">
        <v>218</v>
      </c>
      <c r="E1595" s="42"/>
      <c r="F1595" s="266" t="s">
        <v>2196</v>
      </c>
      <c r="G1595" s="42"/>
      <c r="H1595" s="42"/>
      <c r="I1595" s="230"/>
      <c r="J1595" s="42"/>
      <c r="K1595" s="42"/>
      <c r="L1595" s="46"/>
      <c r="M1595" s="231"/>
      <c r="N1595" s="232"/>
      <c r="O1595" s="86"/>
      <c r="P1595" s="86"/>
      <c r="Q1595" s="86"/>
      <c r="R1595" s="86"/>
      <c r="S1595" s="86"/>
      <c r="T1595" s="87"/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T1595" s="19" t="s">
        <v>218</v>
      </c>
      <c r="AU1595" s="19" t="s">
        <v>84</v>
      </c>
    </row>
    <row r="1596" s="12" customFormat="1" ht="22.8" customHeight="1">
      <c r="A1596" s="12"/>
      <c r="B1596" s="199"/>
      <c r="C1596" s="200"/>
      <c r="D1596" s="201" t="s">
        <v>73</v>
      </c>
      <c r="E1596" s="213" t="s">
        <v>435</v>
      </c>
      <c r="F1596" s="213" t="s">
        <v>436</v>
      </c>
      <c r="G1596" s="200"/>
      <c r="H1596" s="200"/>
      <c r="I1596" s="203"/>
      <c r="J1596" s="214">
        <f>BK1596</f>
        <v>0</v>
      </c>
      <c r="K1596" s="200"/>
      <c r="L1596" s="205"/>
      <c r="M1596" s="206"/>
      <c r="N1596" s="207"/>
      <c r="O1596" s="207"/>
      <c r="P1596" s="208">
        <f>SUM(P1597:P1649)</f>
        <v>0</v>
      </c>
      <c r="Q1596" s="207"/>
      <c r="R1596" s="208">
        <f>SUM(R1597:R1649)</f>
        <v>9.3278465601950007</v>
      </c>
      <c r="S1596" s="207"/>
      <c r="T1596" s="209">
        <f>SUM(T1597:T1649)</f>
        <v>0</v>
      </c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12"/>
      <c r="AR1596" s="210" t="s">
        <v>84</v>
      </c>
      <c r="AT1596" s="211" t="s">
        <v>73</v>
      </c>
      <c r="AU1596" s="211" t="s">
        <v>82</v>
      </c>
      <c r="AY1596" s="210" t="s">
        <v>171</v>
      </c>
      <c r="BK1596" s="212">
        <f>SUM(BK1597:BK1649)</f>
        <v>0</v>
      </c>
    </row>
    <row r="1597" s="2" customFormat="1" ht="16.5" customHeight="1">
      <c r="A1597" s="40"/>
      <c r="B1597" s="41"/>
      <c r="C1597" s="215" t="s">
        <v>2197</v>
      </c>
      <c r="D1597" s="215" t="s">
        <v>174</v>
      </c>
      <c r="E1597" s="216" t="s">
        <v>2198</v>
      </c>
      <c r="F1597" s="217" t="s">
        <v>2199</v>
      </c>
      <c r="G1597" s="218" t="s">
        <v>177</v>
      </c>
      <c r="H1597" s="219">
        <v>1172.1500000000001</v>
      </c>
      <c r="I1597" s="220"/>
      <c r="J1597" s="221">
        <f>ROUND(I1597*H1597,2)</f>
        <v>0</v>
      </c>
      <c r="K1597" s="217" t="s">
        <v>215</v>
      </c>
      <c r="L1597" s="46"/>
      <c r="M1597" s="222" t="s">
        <v>19</v>
      </c>
      <c r="N1597" s="223" t="s">
        <v>45</v>
      </c>
      <c r="O1597" s="86"/>
      <c r="P1597" s="224">
        <f>O1597*H1597</f>
        <v>0</v>
      </c>
      <c r="Q1597" s="224">
        <v>0</v>
      </c>
      <c r="R1597" s="224">
        <f>Q1597*H1597</f>
        <v>0</v>
      </c>
      <c r="S1597" s="224">
        <v>0</v>
      </c>
      <c r="T1597" s="225">
        <f>S1597*H1597</f>
        <v>0</v>
      </c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R1597" s="226" t="s">
        <v>289</v>
      </c>
      <c r="AT1597" s="226" t="s">
        <v>174</v>
      </c>
      <c r="AU1597" s="226" t="s">
        <v>84</v>
      </c>
      <c r="AY1597" s="19" t="s">
        <v>171</v>
      </c>
      <c r="BE1597" s="227">
        <f>IF(N1597="základní",J1597,0)</f>
        <v>0</v>
      </c>
      <c r="BF1597" s="227">
        <f>IF(N1597="snížená",J1597,0)</f>
        <v>0</v>
      </c>
      <c r="BG1597" s="227">
        <f>IF(N1597="zákl. přenesená",J1597,0)</f>
        <v>0</v>
      </c>
      <c r="BH1597" s="227">
        <f>IF(N1597="sníž. přenesená",J1597,0)</f>
        <v>0</v>
      </c>
      <c r="BI1597" s="227">
        <f>IF(N1597="nulová",J1597,0)</f>
        <v>0</v>
      </c>
      <c r="BJ1597" s="19" t="s">
        <v>82</v>
      </c>
      <c r="BK1597" s="227">
        <f>ROUND(I1597*H1597,2)</f>
        <v>0</v>
      </c>
      <c r="BL1597" s="19" t="s">
        <v>289</v>
      </c>
      <c r="BM1597" s="226" t="s">
        <v>2200</v>
      </c>
    </row>
    <row r="1598" s="2" customFormat="1">
      <c r="A1598" s="40"/>
      <c r="B1598" s="41"/>
      <c r="C1598" s="42"/>
      <c r="D1598" s="228" t="s">
        <v>180</v>
      </c>
      <c r="E1598" s="42"/>
      <c r="F1598" s="229" t="s">
        <v>2201</v>
      </c>
      <c r="G1598" s="42"/>
      <c r="H1598" s="42"/>
      <c r="I1598" s="230"/>
      <c r="J1598" s="42"/>
      <c r="K1598" s="42"/>
      <c r="L1598" s="46"/>
      <c r="M1598" s="231"/>
      <c r="N1598" s="232"/>
      <c r="O1598" s="86"/>
      <c r="P1598" s="86"/>
      <c r="Q1598" s="86"/>
      <c r="R1598" s="86"/>
      <c r="S1598" s="86"/>
      <c r="T1598" s="87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T1598" s="19" t="s">
        <v>180</v>
      </c>
      <c r="AU1598" s="19" t="s">
        <v>84</v>
      </c>
    </row>
    <row r="1599" s="2" customFormat="1">
      <c r="A1599" s="40"/>
      <c r="B1599" s="41"/>
      <c r="C1599" s="42"/>
      <c r="D1599" s="265" t="s">
        <v>218</v>
      </c>
      <c r="E1599" s="42"/>
      <c r="F1599" s="266" t="s">
        <v>2202</v>
      </c>
      <c r="G1599" s="42"/>
      <c r="H1599" s="42"/>
      <c r="I1599" s="230"/>
      <c r="J1599" s="42"/>
      <c r="K1599" s="42"/>
      <c r="L1599" s="46"/>
      <c r="M1599" s="231"/>
      <c r="N1599" s="232"/>
      <c r="O1599" s="86"/>
      <c r="P1599" s="86"/>
      <c r="Q1599" s="86"/>
      <c r="R1599" s="86"/>
      <c r="S1599" s="86"/>
      <c r="T1599" s="87"/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T1599" s="19" t="s">
        <v>218</v>
      </c>
      <c r="AU1599" s="19" t="s">
        <v>84</v>
      </c>
    </row>
    <row r="1600" s="2" customFormat="1" ht="16.5" customHeight="1">
      <c r="A1600" s="40"/>
      <c r="B1600" s="41"/>
      <c r="C1600" s="215" t="s">
        <v>1599</v>
      </c>
      <c r="D1600" s="215" t="s">
        <v>174</v>
      </c>
      <c r="E1600" s="216" t="s">
        <v>2203</v>
      </c>
      <c r="F1600" s="217" t="s">
        <v>2204</v>
      </c>
      <c r="G1600" s="218" t="s">
        <v>177</v>
      </c>
      <c r="H1600" s="219">
        <v>1172.1500000000001</v>
      </c>
      <c r="I1600" s="220"/>
      <c r="J1600" s="221">
        <f>ROUND(I1600*H1600,2)</f>
        <v>0</v>
      </c>
      <c r="K1600" s="217" t="s">
        <v>215</v>
      </c>
      <c r="L1600" s="46"/>
      <c r="M1600" s="222" t="s">
        <v>19</v>
      </c>
      <c r="N1600" s="223" t="s">
        <v>45</v>
      </c>
      <c r="O1600" s="86"/>
      <c r="P1600" s="224">
        <f>O1600*H1600</f>
        <v>0</v>
      </c>
      <c r="Q1600" s="224">
        <v>3.3000000000000003E-05</v>
      </c>
      <c r="R1600" s="224">
        <f>Q1600*H1600</f>
        <v>0.038680950000000006</v>
      </c>
      <c r="S1600" s="224">
        <v>0</v>
      </c>
      <c r="T1600" s="225">
        <f>S1600*H1600</f>
        <v>0</v>
      </c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R1600" s="226" t="s">
        <v>289</v>
      </c>
      <c r="AT1600" s="226" t="s">
        <v>174</v>
      </c>
      <c r="AU1600" s="226" t="s">
        <v>84</v>
      </c>
      <c r="AY1600" s="19" t="s">
        <v>171</v>
      </c>
      <c r="BE1600" s="227">
        <f>IF(N1600="základní",J1600,0)</f>
        <v>0</v>
      </c>
      <c r="BF1600" s="227">
        <f>IF(N1600="snížená",J1600,0)</f>
        <v>0</v>
      </c>
      <c r="BG1600" s="227">
        <f>IF(N1600="zákl. přenesená",J1600,0)</f>
        <v>0</v>
      </c>
      <c r="BH1600" s="227">
        <f>IF(N1600="sníž. přenesená",J1600,0)</f>
        <v>0</v>
      </c>
      <c r="BI1600" s="227">
        <f>IF(N1600="nulová",J1600,0)</f>
        <v>0</v>
      </c>
      <c r="BJ1600" s="19" t="s">
        <v>82</v>
      </c>
      <c r="BK1600" s="227">
        <f>ROUND(I1600*H1600,2)</f>
        <v>0</v>
      </c>
      <c r="BL1600" s="19" t="s">
        <v>289</v>
      </c>
      <c r="BM1600" s="226" t="s">
        <v>2205</v>
      </c>
    </row>
    <row r="1601" s="2" customFormat="1">
      <c r="A1601" s="40"/>
      <c r="B1601" s="41"/>
      <c r="C1601" s="42"/>
      <c r="D1601" s="228" t="s">
        <v>180</v>
      </c>
      <c r="E1601" s="42"/>
      <c r="F1601" s="229" t="s">
        <v>2206</v>
      </c>
      <c r="G1601" s="42"/>
      <c r="H1601" s="42"/>
      <c r="I1601" s="230"/>
      <c r="J1601" s="42"/>
      <c r="K1601" s="42"/>
      <c r="L1601" s="46"/>
      <c r="M1601" s="231"/>
      <c r="N1601" s="232"/>
      <c r="O1601" s="86"/>
      <c r="P1601" s="86"/>
      <c r="Q1601" s="86"/>
      <c r="R1601" s="86"/>
      <c r="S1601" s="86"/>
      <c r="T1601" s="87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T1601" s="19" t="s">
        <v>180</v>
      </c>
      <c r="AU1601" s="19" t="s">
        <v>84</v>
      </c>
    </row>
    <row r="1602" s="2" customFormat="1">
      <c r="A1602" s="40"/>
      <c r="B1602" s="41"/>
      <c r="C1602" s="42"/>
      <c r="D1602" s="265" t="s">
        <v>218</v>
      </c>
      <c r="E1602" s="42"/>
      <c r="F1602" s="266" t="s">
        <v>2207</v>
      </c>
      <c r="G1602" s="42"/>
      <c r="H1602" s="42"/>
      <c r="I1602" s="230"/>
      <c r="J1602" s="42"/>
      <c r="K1602" s="42"/>
      <c r="L1602" s="46"/>
      <c r="M1602" s="231"/>
      <c r="N1602" s="232"/>
      <c r="O1602" s="86"/>
      <c r="P1602" s="86"/>
      <c r="Q1602" s="86"/>
      <c r="R1602" s="86"/>
      <c r="S1602" s="86"/>
      <c r="T1602" s="87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T1602" s="19" t="s">
        <v>218</v>
      </c>
      <c r="AU1602" s="19" t="s">
        <v>84</v>
      </c>
    </row>
    <row r="1603" s="2" customFormat="1" ht="16.5" customHeight="1">
      <c r="A1603" s="40"/>
      <c r="B1603" s="41"/>
      <c r="C1603" s="215" t="s">
        <v>2208</v>
      </c>
      <c r="D1603" s="215" t="s">
        <v>174</v>
      </c>
      <c r="E1603" s="216" t="s">
        <v>2209</v>
      </c>
      <c r="F1603" s="217" t="s">
        <v>2210</v>
      </c>
      <c r="G1603" s="218" t="s">
        <v>177</v>
      </c>
      <c r="H1603" s="219">
        <v>1172.1500000000001</v>
      </c>
      <c r="I1603" s="220"/>
      <c r="J1603" s="221">
        <f>ROUND(I1603*H1603,2)</f>
        <v>0</v>
      </c>
      <c r="K1603" s="217" t="s">
        <v>215</v>
      </c>
      <c r="L1603" s="46"/>
      <c r="M1603" s="222" t="s">
        <v>19</v>
      </c>
      <c r="N1603" s="223" t="s">
        <v>45</v>
      </c>
      <c r="O1603" s="86"/>
      <c r="P1603" s="224">
        <f>O1603*H1603</f>
        <v>0</v>
      </c>
      <c r="Q1603" s="224">
        <v>0.0045450000000000004</v>
      </c>
      <c r="R1603" s="224">
        <f>Q1603*H1603</f>
        <v>5.327421750000001</v>
      </c>
      <c r="S1603" s="224">
        <v>0</v>
      </c>
      <c r="T1603" s="225">
        <f>S1603*H1603</f>
        <v>0</v>
      </c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R1603" s="226" t="s">
        <v>289</v>
      </c>
      <c r="AT1603" s="226" t="s">
        <v>174</v>
      </c>
      <c r="AU1603" s="226" t="s">
        <v>84</v>
      </c>
      <c r="AY1603" s="19" t="s">
        <v>171</v>
      </c>
      <c r="BE1603" s="227">
        <f>IF(N1603="základní",J1603,0)</f>
        <v>0</v>
      </c>
      <c r="BF1603" s="227">
        <f>IF(N1603="snížená",J1603,0)</f>
        <v>0</v>
      </c>
      <c r="BG1603" s="227">
        <f>IF(N1603="zákl. přenesená",J1603,0)</f>
        <v>0</v>
      </c>
      <c r="BH1603" s="227">
        <f>IF(N1603="sníž. přenesená",J1603,0)</f>
        <v>0</v>
      </c>
      <c r="BI1603" s="227">
        <f>IF(N1603="nulová",J1603,0)</f>
        <v>0</v>
      </c>
      <c r="BJ1603" s="19" t="s">
        <v>82</v>
      </c>
      <c r="BK1603" s="227">
        <f>ROUND(I1603*H1603,2)</f>
        <v>0</v>
      </c>
      <c r="BL1603" s="19" t="s">
        <v>289</v>
      </c>
      <c r="BM1603" s="226" t="s">
        <v>2211</v>
      </c>
    </row>
    <row r="1604" s="2" customFormat="1">
      <c r="A1604" s="40"/>
      <c r="B1604" s="41"/>
      <c r="C1604" s="42"/>
      <c r="D1604" s="228" t="s">
        <v>180</v>
      </c>
      <c r="E1604" s="42"/>
      <c r="F1604" s="229" t="s">
        <v>2212</v>
      </c>
      <c r="G1604" s="42"/>
      <c r="H1604" s="42"/>
      <c r="I1604" s="230"/>
      <c r="J1604" s="42"/>
      <c r="K1604" s="42"/>
      <c r="L1604" s="46"/>
      <c r="M1604" s="231"/>
      <c r="N1604" s="232"/>
      <c r="O1604" s="86"/>
      <c r="P1604" s="86"/>
      <c r="Q1604" s="86"/>
      <c r="R1604" s="86"/>
      <c r="S1604" s="86"/>
      <c r="T1604" s="87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T1604" s="19" t="s">
        <v>180</v>
      </c>
      <c r="AU1604" s="19" t="s">
        <v>84</v>
      </c>
    </row>
    <row r="1605" s="2" customFormat="1">
      <c r="A1605" s="40"/>
      <c r="B1605" s="41"/>
      <c r="C1605" s="42"/>
      <c r="D1605" s="265" t="s">
        <v>218</v>
      </c>
      <c r="E1605" s="42"/>
      <c r="F1605" s="266" t="s">
        <v>2213</v>
      </c>
      <c r="G1605" s="42"/>
      <c r="H1605" s="42"/>
      <c r="I1605" s="230"/>
      <c r="J1605" s="42"/>
      <c r="K1605" s="42"/>
      <c r="L1605" s="46"/>
      <c r="M1605" s="231"/>
      <c r="N1605" s="232"/>
      <c r="O1605" s="86"/>
      <c r="P1605" s="86"/>
      <c r="Q1605" s="86"/>
      <c r="R1605" s="86"/>
      <c r="S1605" s="86"/>
      <c r="T1605" s="87"/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T1605" s="19" t="s">
        <v>218</v>
      </c>
      <c r="AU1605" s="19" t="s">
        <v>84</v>
      </c>
    </row>
    <row r="1606" s="2" customFormat="1" ht="16.5" customHeight="1">
      <c r="A1606" s="40"/>
      <c r="B1606" s="41"/>
      <c r="C1606" s="215" t="s">
        <v>1604</v>
      </c>
      <c r="D1606" s="215" t="s">
        <v>174</v>
      </c>
      <c r="E1606" s="216" t="s">
        <v>2214</v>
      </c>
      <c r="F1606" s="217" t="s">
        <v>2215</v>
      </c>
      <c r="G1606" s="218" t="s">
        <v>177</v>
      </c>
      <c r="H1606" s="219">
        <v>1172.1500000000001</v>
      </c>
      <c r="I1606" s="220"/>
      <c r="J1606" s="221">
        <f>ROUND(I1606*H1606,2)</f>
        <v>0</v>
      </c>
      <c r="K1606" s="217" t="s">
        <v>215</v>
      </c>
      <c r="L1606" s="46"/>
      <c r="M1606" s="222" t="s">
        <v>19</v>
      </c>
      <c r="N1606" s="223" t="s">
        <v>45</v>
      </c>
      <c r="O1606" s="86"/>
      <c r="P1606" s="224">
        <f>O1606*H1606</f>
        <v>0</v>
      </c>
      <c r="Q1606" s="224">
        <v>0.00029999999999999997</v>
      </c>
      <c r="R1606" s="224">
        <f>Q1606*H1606</f>
        <v>0.35164499999999999</v>
      </c>
      <c r="S1606" s="224">
        <v>0</v>
      </c>
      <c r="T1606" s="225">
        <f>S1606*H1606</f>
        <v>0</v>
      </c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R1606" s="226" t="s">
        <v>289</v>
      </c>
      <c r="AT1606" s="226" t="s">
        <v>174</v>
      </c>
      <c r="AU1606" s="226" t="s">
        <v>84</v>
      </c>
      <c r="AY1606" s="19" t="s">
        <v>171</v>
      </c>
      <c r="BE1606" s="227">
        <f>IF(N1606="základní",J1606,0)</f>
        <v>0</v>
      </c>
      <c r="BF1606" s="227">
        <f>IF(N1606="snížená",J1606,0)</f>
        <v>0</v>
      </c>
      <c r="BG1606" s="227">
        <f>IF(N1606="zákl. přenesená",J1606,0)</f>
        <v>0</v>
      </c>
      <c r="BH1606" s="227">
        <f>IF(N1606="sníž. přenesená",J1606,0)</f>
        <v>0</v>
      </c>
      <c r="BI1606" s="227">
        <f>IF(N1606="nulová",J1606,0)</f>
        <v>0</v>
      </c>
      <c r="BJ1606" s="19" t="s">
        <v>82</v>
      </c>
      <c r="BK1606" s="227">
        <f>ROUND(I1606*H1606,2)</f>
        <v>0</v>
      </c>
      <c r="BL1606" s="19" t="s">
        <v>289</v>
      </c>
      <c r="BM1606" s="226" t="s">
        <v>2216</v>
      </c>
    </row>
    <row r="1607" s="2" customFormat="1">
      <c r="A1607" s="40"/>
      <c r="B1607" s="41"/>
      <c r="C1607" s="42"/>
      <c r="D1607" s="228" t="s">
        <v>180</v>
      </c>
      <c r="E1607" s="42"/>
      <c r="F1607" s="229" t="s">
        <v>2217</v>
      </c>
      <c r="G1607" s="42"/>
      <c r="H1607" s="42"/>
      <c r="I1607" s="230"/>
      <c r="J1607" s="42"/>
      <c r="K1607" s="42"/>
      <c r="L1607" s="46"/>
      <c r="M1607" s="231"/>
      <c r="N1607" s="232"/>
      <c r="O1607" s="86"/>
      <c r="P1607" s="86"/>
      <c r="Q1607" s="86"/>
      <c r="R1607" s="86"/>
      <c r="S1607" s="86"/>
      <c r="T1607" s="87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T1607" s="19" t="s">
        <v>180</v>
      </c>
      <c r="AU1607" s="19" t="s">
        <v>84</v>
      </c>
    </row>
    <row r="1608" s="2" customFormat="1">
      <c r="A1608" s="40"/>
      <c r="B1608" s="41"/>
      <c r="C1608" s="42"/>
      <c r="D1608" s="265" t="s">
        <v>218</v>
      </c>
      <c r="E1608" s="42"/>
      <c r="F1608" s="266" t="s">
        <v>2218</v>
      </c>
      <c r="G1608" s="42"/>
      <c r="H1608" s="42"/>
      <c r="I1608" s="230"/>
      <c r="J1608" s="42"/>
      <c r="K1608" s="42"/>
      <c r="L1608" s="46"/>
      <c r="M1608" s="231"/>
      <c r="N1608" s="232"/>
      <c r="O1608" s="86"/>
      <c r="P1608" s="86"/>
      <c r="Q1608" s="86"/>
      <c r="R1608" s="86"/>
      <c r="S1608" s="86"/>
      <c r="T1608" s="87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T1608" s="19" t="s">
        <v>218</v>
      </c>
      <c r="AU1608" s="19" t="s">
        <v>84</v>
      </c>
    </row>
    <row r="1609" s="14" customFormat="1">
      <c r="A1609" s="14"/>
      <c r="B1609" s="243"/>
      <c r="C1609" s="244"/>
      <c r="D1609" s="228" t="s">
        <v>181</v>
      </c>
      <c r="E1609" s="245" t="s">
        <v>19</v>
      </c>
      <c r="F1609" s="246" t="s">
        <v>2219</v>
      </c>
      <c r="G1609" s="244"/>
      <c r="H1609" s="247">
        <v>302.85000000000002</v>
      </c>
      <c r="I1609" s="248"/>
      <c r="J1609" s="244"/>
      <c r="K1609" s="244"/>
      <c r="L1609" s="249"/>
      <c r="M1609" s="250"/>
      <c r="N1609" s="251"/>
      <c r="O1609" s="251"/>
      <c r="P1609" s="251"/>
      <c r="Q1609" s="251"/>
      <c r="R1609" s="251"/>
      <c r="S1609" s="251"/>
      <c r="T1609" s="252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3" t="s">
        <v>181</v>
      </c>
      <c r="AU1609" s="253" t="s">
        <v>84</v>
      </c>
      <c r="AV1609" s="14" t="s">
        <v>84</v>
      </c>
      <c r="AW1609" s="14" t="s">
        <v>35</v>
      </c>
      <c r="AX1609" s="14" t="s">
        <v>74</v>
      </c>
      <c r="AY1609" s="253" t="s">
        <v>171</v>
      </c>
    </row>
    <row r="1610" s="14" customFormat="1">
      <c r="A1610" s="14"/>
      <c r="B1610" s="243"/>
      <c r="C1610" s="244"/>
      <c r="D1610" s="228" t="s">
        <v>181</v>
      </c>
      <c r="E1610" s="245" t="s">
        <v>19</v>
      </c>
      <c r="F1610" s="246" t="s">
        <v>2220</v>
      </c>
      <c r="G1610" s="244"/>
      <c r="H1610" s="247">
        <v>423.82999999999998</v>
      </c>
      <c r="I1610" s="248"/>
      <c r="J1610" s="244"/>
      <c r="K1610" s="244"/>
      <c r="L1610" s="249"/>
      <c r="M1610" s="250"/>
      <c r="N1610" s="251"/>
      <c r="O1610" s="251"/>
      <c r="P1610" s="251"/>
      <c r="Q1610" s="251"/>
      <c r="R1610" s="251"/>
      <c r="S1610" s="251"/>
      <c r="T1610" s="252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3" t="s">
        <v>181</v>
      </c>
      <c r="AU1610" s="253" t="s">
        <v>84</v>
      </c>
      <c r="AV1610" s="14" t="s">
        <v>84</v>
      </c>
      <c r="AW1610" s="14" t="s">
        <v>35</v>
      </c>
      <c r="AX1610" s="14" t="s">
        <v>74</v>
      </c>
      <c r="AY1610" s="253" t="s">
        <v>171</v>
      </c>
    </row>
    <row r="1611" s="14" customFormat="1">
      <c r="A1611" s="14"/>
      <c r="B1611" s="243"/>
      <c r="C1611" s="244"/>
      <c r="D1611" s="228" t="s">
        <v>181</v>
      </c>
      <c r="E1611" s="245" t="s">
        <v>19</v>
      </c>
      <c r="F1611" s="246" t="s">
        <v>2221</v>
      </c>
      <c r="G1611" s="244"/>
      <c r="H1611" s="247">
        <v>445.47000000000003</v>
      </c>
      <c r="I1611" s="248"/>
      <c r="J1611" s="244"/>
      <c r="K1611" s="244"/>
      <c r="L1611" s="249"/>
      <c r="M1611" s="250"/>
      <c r="N1611" s="251"/>
      <c r="O1611" s="251"/>
      <c r="P1611" s="251"/>
      <c r="Q1611" s="251"/>
      <c r="R1611" s="251"/>
      <c r="S1611" s="251"/>
      <c r="T1611" s="252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3" t="s">
        <v>181</v>
      </c>
      <c r="AU1611" s="253" t="s">
        <v>84</v>
      </c>
      <c r="AV1611" s="14" t="s">
        <v>84</v>
      </c>
      <c r="AW1611" s="14" t="s">
        <v>35</v>
      </c>
      <c r="AX1611" s="14" t="s">
        <v>74</v>
      </c>
      <c r="AY1611" s="253" t="s">
        <v>171</v>
      </c>
    </row>
    <row r="1612" s="15" customFormat="1">
      <c r="A1612" s="15"/>
      <c r="B1612" s="254"/>
      <c r="C1612" s="255"/>
      <c r="D1612" s="228" t="s">
        <v>181</v>
      </c>
      <c r="E1612" s="256" t="s">
        <v>19</v>
      </c>
      <c r="F1612" s="257" t="s">
        <v>184</v>
      </c>
      <c r="G1612" s="255"/>
      <c r="H1612" s="258">
        <v>1172.1500000000001</v>
      </c>
      <c r="I1612" s="259"/>
      <c r="J1612" s="255"/>
      <c r="K1612" s="255"/>
      <c r="L1612" s="260"/>
      <c r="M1612" s="261"/>
      <c r="N1612" s="262"/>
      <c r="O1612" s="262"/>
      <c r="P1612" s="262"/>
      <c r="Q1612" s="262"/>
      <c r="R1612" s="262"/>
      <c r="S1612" s="262"/>
      <c r="T1612" s="263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T1612" s="264" t="s">
        <v>181</v>
      </c>
      <c r="AU1612" s="264" t="s">
        <v>84</v>
      </c>
      <c r="AV1612" s="15" t="s">
        <v>178</v>
      </c>
      <c r="AW1612" s="15" t="s">
        <v>35</v>
      </c>
      <c r="AX1612" s="15" t="s">
        <v>82</v>
      </c>
      <c r="AY1612" s="264" t="s">
        <v>171</v>
      </c>
    </row>
    <row r="1613" s="2" customFormat="1" ht="33" customHeight="1">
      <c r="A1613" s="40"/>
      <c r="B1613" s="41"/>
      <c r="C1613" s="283" t="s">
        <v>2222</v>
      </c>
      <c r="D1613" s="283" t="s">
        <v>467</v>
      </c>
      <c r="E1613" s="284" t="s">
        <v>2223</v>
      </c>
      <c r="F1613" s="285" t="s">
        <v>2224</v>
      </c>
      <c r="G1613" s="286" t="s">
        <v>177</v>
      </c>
      <c r="H1613" s="287">
        <v>1289.365</v>
      </c>
      <c r="I1613" s="288"/>
      <c r="J1613" s="289">
        <f>ROUND(I1613*H1613,2)</f>
        <v>0</v>
      </c>
      <c r="K1613" s="285" t="s">
        <v>215</v>
      </c>
      <c r="L1613" s="290"/>
      <c r="M1613" s="291" t="s">
        <v>19</v>
      </c>
      <c r="N1613" s="292" t="s">
        <v>45</v>
      </c>
      <c r="O1613" s="86"/>
      <c r="P1613" s="224">
        <f>O1613*H1613</f>
        <v>0</v>
      </c>
      <c r="Q1613" s="224">
        <v>0.0025999999999999999</v>
      </c>
      <c r="R1613" s="224">
        <f>Q1613*H1613</f>
        <v>3.3523489999999998</v>
      </c>
      <c r="S1613" s="224">
        <v>0</v>
      </c>
      <c r="T1613" s="225">
        <f>S1613*H1613</f>
        <v>0</v>
      </c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R1613" s="226" t="s">
        <v>386</v>
      </c>
      <c r="AT1613" s="226" t="s">
        <v>467</v>
      </c>
      <c r="AU1613" s="226" t="s">
        <v>84</v>
      </c>
      <c r="AY1613" s="19" t="s">
        <v>171</v>
      </c>
      <c r="BE1613" s="227">
        <f>IF(N1613="základní",J1613,0)</f>
        <v>0</v>
      </c>
      <c r="BF1613" s="227">
        <f>IF(N1613="snížená",J1613,0)</f>
        <v>0</v>
      </c>
      <c r="BG1613" s="227">
        <f>IF(N1613="zákl. přenesená",J1613,0)</f>
        <v>0</v>
      </c>
      <c r="BH1613" s="227">
        <f>IF(N1613="sníž. přenesená",J1613,0)</f>
        <v>0</v>
      </c>
      <c r="BI1613" s="227">
        <f>IF(N1613="nulová",J1613,0)</f>
        <v>0</v>
      </c>
      <c r="BJ1613" s="19" t="s">
        <v>82</v>
      </c>
      <c r="BK1613" s="227">
        <f>ROUND(I1613*H1613,2)</f>
        <v>0</v>
      </c>
      <c r="BL1613" s="19" t="s">
        <v>289</v>
      </c>
      <c r="BM1613" s="226" t="s">
        <v>2225</v>
      </c>
    </row>
    <row r="1614" s="2" customFormat="1">
      <c r="A1614" s="40"/>
      <c r="B1614" s="41"/>
      <c r="C1614" s="42"/>
      <c r="D1614" s="228" t="s">
        <v>180</v>
      </c>
      <c r="E1614" s="42"/>
      <c r="F1614" s="229" t="s">
        <v>2224</v>
      </c>
      <c r="G1614" s="42"/>
      <c r="H1614" s="42"/>
      <c r="I1614" s="230"/>
      <c r="J1614" s="42"/>
      <c r="K1614" s="42"/>
      <c r="L1614" s="46"/>
      <c r="M1614" s="231"/>
      <c r="N1614" s="232"/>
      <c r="O1614" s="86"/>
      <c r="P1614" s="86"/>
      <c r="Q1614" s="86"/>
      <c r="R1614" s="86"/>
      <c r="S1614" s="86"/>
      <c r="T1614" s="87"/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T1614" s="19" t="s">
        <v>180</v>
      </c>
      <c r="AU1614" s="19" t="s">
        <v>84</v>
      </c>
    </row>
    <row r="1615" s="14" customFormat="1">
      <c r="A1615" s="14"/>
      <c r="B1615" s="243"/>
      <c r="C1615" s="244"/>
      <c r="D1615" s="228" t="s">
        <v>181</v>
      </c>
      <c r="E1615" s="245" t="s">
        <v>19</v>
      </c>
      <c r="F1615" s="246" t="s">
        <v>2226</v>
      </c>
      <c r="G1615" s="244"/>
      <c r="H1615" s="247">
        <v>1289.365</v>
      </c>
      <c r="I1615" s="248"/>
      <c r="J1615" s="244"/>
      <c r="K1615" s="244"/>
      <c r="L1615" s="249"/>
      <c r="M1615" s="250"/>
      <c r="N1615" s="251"/>
      <c r="O1615" s="251"/>
      <c r="P1615" s="251"/>
      <c r="Q1615" s="251"/>
      <c r="R1615" s="251"/>
      <c r="S1615" s="251"/>
      <c r="T1615" s="252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53" t="s">
        <v>181</v>
      </c>
      <c r="AU1615" s="253" t="s">
        <v>84</v>
      </c>
      <c r="AV1615" s="14" t="s">
        <v>84</v>
      </c>
      <c r="AW1615" s="14" t="s">
        <v>35</v>
      </c>
      <c r="AX1615" s="14" t="s">
        <v>74</v>
      </c>
      <c r="AY1615" s="253" t="s">
        <v>171</v>
      </c>
    </row>
    <row r="1616" s="15" customFormat="1">
      <c r="A1616" s="15"/>
      <c r="B1616" s="254"/>
      <c r="C1616" s="255"/>
      <c r="D1616" s="228" t="s">
        <v>181</v>
      </c>
      <c r="E1616" s="256" t="s">
        <v>19</v>
      </c>
      <c r="F1616" s="257" t="s">
        <v>184</v>
      </c>
      <c r="G1616" s="255"/>
      <c r="H1616" s="258">
        <v>1289.365</v>
      </c>
      <c r="I1616" s="259"/>
      <c r="J1616" s="255"/>
      <c r="K1616" s="255"/>
      <c r="L1616" s="260"/>
      <c r="M1616" s="261"/>
      <c r="N1616" s="262"/>
      <c r="O1616" s="262"/>
      <c r="P1616" s="262"/>
      <c r="Q1616" s="262"/>
      <c r="R1616" s="262"/>
      <c r="S1616" s="262"/>
      <c r="T1616" s="263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T1616" s="264" t="s">
        <v>181</v>
      </c>
      <c r="AU1616" s="264" t="s">
        <v>84</v>
      </c>
      <c r="AV1616" s="15" t="s">
        <v>178</v>
      </c>
      <c r="AW1616" s="15" t="s">
        <v>35</v>
      </c>
      <c r="AX1616" s="15" t="s">
        <v>82</v>
      </c>
      <c r="AY1616" s="264" t="s">
        <v>171</v>
      </c>
    </row>
    <row r="1617" s="2" customFormat="1" ht="16.5" customHeight="1">
      <c r="A1617" s="40"/>
      <c r="B1617" s="41"/>
      <c r="C1617" s="215" t="s">
        <v>1607</v>
      </c>
      <c r="D1617" s="215" t="s">
        <v>174</v>
      </c>
      <c r="E1617" s="216" t="s">
        <v>2227</v>
      </c>
      <c r="F1617" s="217" t="s">
        <v>2228</v>
      </c>
      <c r="G1617" s="218" t="s">
        <v>292</v>
      </c>
      <c r="H1617" s="219">
        <v>692.99699999999996</v>
      </c>
      <c r="I1617" s="220"/>
      <c r="J1617" s="221">
        <f>ROUND(I1617*H1617,2)</f>
        <v>0</v>
      </c>
      <c r="K1617" s="217" t="s">
        <v>215</v>
      </c>
      <c r="L1617" s="46"/>
      <c r="M1617" s="222" t="s">
        <v>19</v>
      </c>
      <c r="N1617" s="223" t="s">
        <v>45</v>
      </c>
      <c r="O1617" s="86"/>
      <c r="P1617" s="224">
        <f>O1617*H1617</f>
        <v>0</v>
      </c>
      <c r="Q1617" s="224">
        <v>1.4935E-05</v>
      </c>
      <c r="R1617" s="224">
        <f>Q1617*H1617</f>
        <v>0.010349910194999999</v>
      </c>
      <c r="S1617" s="224">
        <v>0</v>
      </c>
      <c r="T1617" s="225">
        <f>S1617*H1617</f>
        <v>0</v>
      </c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R1617" s="226" t="s">
        <v>289</v>
      </c>
      <c r="AT1617" s="226" t="s">
        <v>174</v>
      </c>
      <c r="AU1617" s="226" t="s">
        <v>84</v>
      </c>
      <c r="AY1617" s="19" t="s">
        <v>171</v>
      </c>
      <c r="BE1617" s="227">
        <f>IF(N1617="základní",J1617,0)</f>
        <v>0</v>
      </c>
      <c r="BF1617" s="227">
        <f>IF(N1617="snížená",J1617,0)</f>
        <v>0</v>
      </c>
      <c r="BG1617" s="227">
        <f>IF(N1617="zákl. přenesená",J1617,0)</f>
        <v>0</v>
      </c>
      <c r="BH1617" s="227">
        <f>IF(N1617="sníž. přenesená",J1617,0)</f>
        <v>0</v>
      </c>
      <c r="BI1617" s="227">
        <f>IF(N1617="nulová",J1617,0)</f>
        <v>0</v>
      </c>
      <c r="BJ1617" s="19" t="s">
        <v>82</v>
      </c>
      <c r="BK1617" s="227">
        <f>ROUND(I1617*H1617,2)</f>
        <v>0</v>
      </c>
      <c r="BL1617" s="19" t="s">
        <v>289</v>
      </c>
      <c r="BM1617" s="226" t="s">
        <v>2229</v>
      </c>
    </row>
    <row r="1618" s="2" customFormat="1">
      <c r="A1618" s="40"/>
      <c r="B1618" s="41"/>
      <c r="C1618" s="42"/>
      <c r="D1618" s="228" t="s">
        <v>180</v>
      </c>
      <c r="E1618" s="42"/>
      <c r="F1618" s="229" t="s">
        <v>2230</v>
      </c>
      <c r="G1618" s="42"/>
      <c r="H1618" s="42"/>
      <c r="I1618" s="230"/>
      <c r="J1618" s="42"/>
      <c r="K1618" s="42"/>
      <c r="L1618" s="46"/>
      <c r="M1618" s="231"/>
      <c r="N1618" s="232"/>
      <c r="O1618" s="86"/>
      <c r="P1618" s="86"/>
      <c r="Q1618" s="86"/>
      <c r="R1618" s="86"/>
      <c r="S1618" s="86"/>
      <c r="T1618" s="87"/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T1618" s="19" t="s">
        <v>180</v>
      </c>
      <c r="AU1618" s="19" t="s">
        <v>84</v>
      </c>
    </row>
    <row r="1619" s="2" customFormat="1">
      <c r="A1619" s="40"/>
      <c r="B1619" s="41"/>
      <c r="C1619" s="42"/>
      <c r="D1619" s="265" t="s">
        <v>218</v>
      </c>
      <c r="E1619" s="42"/>
      <c r="F1619" s="266" t="s">
        <v>2231</v>
      </c>
      <c r="G1619" s="42"/>
      <c r="H1619" s="42"/>
      <c r="I1619" s="230"/>
      <c r="J1619" s="42"/>
      <c r="K1619" s="42"/>
      <c r="L1619" s="46"/>
      <c r="M1619" s="231"/>
      <c r="N1619" s="232"/>
      <c r="O1619" s="86"/>
      <c r="P1619" s="86"/>
      <c r="Q1619" s="86"/>
      <c r="R1619" s="86"/>
      <c r="S1619" s="86"/>
      <c r="T1619" s="87"/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T1619" s="19" t="s">
        <v>218</v>
      </c>
      <c r="AU1619" s="19" t="s">
        <v>84</v>
      </c>
    </row>
    <row r="1620" s="13" customFormat="1">
      <c r="A1620" s="13"/>
      <c r="B1620" s="233"/>
      <c r="C1620" s="234"/>
      <c r="D1620" s="228" t="s">
        <v>181</v>
      </c>
      <c r="E1620" s="235" t="s">
        <v>19</v>
      </c>
      <c r="F1620" s="236" t="s">
        <v>716</v>
      </c>
      <c r="G1620" s="234"/>
      <c r="H1620" s="235" t="s">
        <v>19</v>
      </c>
      <c r="I1620" s="237"/>
      <c r="J1620" s="234"/>
      <c r="K1620" s="234"/>
      <c r="L1620" s="238"/>
      <c r="M1620" s="239"/>
      <c r="N1620" s="240"/>
      <c r="O1620" s="240"/>
      <c r="P1620" s="240"/>
      <c r="Q1620" s="240"/>
      <c r="R1620" s="240"/>
      <c r="S1620" s="240"/>
      <c r="T1620" s="241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2" t="s">
        <v>181</v>
      </c>
      <c r="AU1620" s="242" t="s">
        <v>84</v>
      </c>
      <c r="AV1620" s="13" t="s">
        <v>82</v>
      </c>
      <c r="AW1620" s="13" t="s">
        <v>35</v>
      </c>
      <c r="AX1620" s="13" t="s">
        <v>74</v>
      </c>
      <c r="AY1620" s="242" t="s">
        <v>171</v>
      </c>
    </row>
    <row r="1621" s="14" customFormat="1">
      <c r="A1621" s="14"/>
      <c r="B1621" s="243"/>
      <c r="C1621" s="244"/>
      <c r="D1621" s="228" t="s">
        <v>181</v>
      </c>
      <c r="E1621" s="245" t="s">
        <v>19</v>
      </c>
      <c r="F1621" s="246" t="s">
        <v>2232</v>
      </c>
      <c r="G1621" s="244"/>
      <c r="H1621" s="247">
        <v>28.449000000000002</v>
      </c>
      <c r="I1621" s="248"/>
      <c r="J1621" s="244"/>
      <c r="K1621" s="244"/>
      <c r="L1621" s="249"/>
      <c r="M1621" s="250"/>
      <c r="N1621" s="251"/>
      <c r="O1621" s="251"/>
      <c r="P1621" s="251"/>
      <c r="Q1621" s="251"/>
      <c r="R1621" s="251"/>
      <c r="S1621" s="251"/>
      <c r="T1621" s="252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3" t="s">
        <v>181</v>
      </c>
      <c r="AU1621" s="253" t="s">
        <v>84</v>
      </c>
      <c r="AV1621" s="14" t="s">
        <v>84</v>
      </c>
      <c r="AW1621" s="14" t="s">
        <v>35</v>
      </c>
      <c r="AX1621" s="14" t="s">
        <v>74</v>
      </c>
      <c r="AY1621" s="253" t="s">
        <v>171</v>
      </c>
    </row>
    <row r="1622" s="14" customFormat="1">
      <c r="A1622" s="14"/>
      <c r="B1622" s="243"/>
      <c r="C1622" s="244"/>
      <c r="D1622" s="228" t="s">
        <v>181</v>
      </c>
      <c r="E1622" s="245" t="s">
        <v>19</v>
      </c>
      <c r="F1622" s="246" t="s">
        <v>2233</v>
      </c>
      <c r="G1622" s="244"/>
      <c r="H1622" s="247">
        <v>73.117000000000004</v>
      </c>
      <c r="I1622" s="248"/>
      <c r="J1622" s="244"/>
      <c r="K1622" s="244"/>
      <c r="L1622" s="249"/>
      <c r="M1622" s="250"/>
      <c r="N1622" s="251"/>
      <c r="O1622" s="251"/>
      <c r="P1622" s="251"/>
      <c r="Q1622" s="251"/>
      <c r="R1622" s="251"/>
      <c r="S1622" s="251"/>
      <c r="T1622" s="252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3" t="s">
        <v>181</v>
      </c>
      <c r="AU1622" s="253" t="s">
        <v>84</v>
      </c>
      <c r="AV1622" s="14" t="s">
        <v>84</v>
      </c>
      <c r="AW1622" s="14" t="s">
        <v>35</v>
      </c>
      <c r="AX1622" s="14" t="s">
        <v>74</v>
      </c>
      <c r="AY1622" s="253" t="s">
        <v>171</v>
      </c>
    </row>
    <row r="1623" s="14" customFormat="1">
      <c r="A1623" s="14"/>
      <c r="B1623" s="243"/>
      <c r="C1623" s="244"/>
      <c r="D1623" s="228" t="s">
        <v>181</v>
      </c>
      <c r="E1623" s="245" t="s">
        <v>19</v>
      </c>
      <c r="F1623" s="246" t="s">
        <v>2234</v>
      </c>
      <c r="G1623" s="244"/>
      <c r="H1623" s="247">
        <v>63.173000000000002</v>
      </c>
      <c r="I1623" s="248"/>
      <c r="J1623" s="244"/>
      <c r="K1623" s="244"/>
      <c r="L1623" s="249"/>
      <c r="M1623" s="250"/>
      <c r="N1623" s="251"/>
      <c r="O1623" s="251"/>
      <c r="P1623" s="251"/>
      <c r="Q1623" s="251"/>
      <c r="R1623" s="251"/>
      <c r="S1623" s="251"/>
      <c r="T1623" s="252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3" t="s">
        <v>181</v>
      </c>
      <c r="AU1623" s="253" t="s">
        <v>84</v>
      </c>
      <c r="AV1623" s="14" t="s">
        <v>84</v>
      </c>
      <c r="AW1623" s="14" t="s">
        <v>35</v>
      </c>
      <c r="AX1623" s="14" t="s">
        <v>74</v>
      </c>
      <c r="AY1623" s="253" t="s">
        <v>171</v>
      </c>
    </row>
    <row r="1624" s="14" customFormat="1">
      <c r="A1624" s="14"/>
      <c r="B1624" s="243"/>
      <c r="C1624" s="244"/>
      <c r="D1624" s="228" t="s">
        <v>181</v>
      </c>
      <c r="E1624" s="245" t="s">
        <v>19</v>
      </c>
      <c r="F1624" s="246" t="s">
        <v>2235</v>
      </c>
      <c r="G1624" s="244"/>
      <c r="H1624" s="247">
        <v>13.555</v>
      </c>
      <c r="I1624" s="248"/>
      <c r="J1624" s="244"/>
      <c r="K1624" s="244"/>
      <c r="L1624" s="249"/>
      <c r="M1624" s="250"/>
      <c r="N1624" s="251"/>
      <c r="O1624" s="251"/>
      <c r="P1624" s="251"/>
      <c r="Q1624" s="251"/>
      <c r="R1624" s="251"/>
      <c r="S1624" s="251"/>
      <c r="T1624" s="252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3" t="s">
        <v>181</v>
      </c>
      <c r="AU1624" s="253" t="s">
        <v>84</v>
      </c>
      <c r="AV1624" s="14" t="s">
        <v>84</v>
      </c>
      <c r="AW1624" s="14" t="s">
        <v>35</v>
      </c>
      <c r="AX1624" s="14" t="s">
        <v>74</v>
      </c>
      <c r="AY1624" s="253" t="s">
        <v>171</v>
      </c>
    </row>
    <row r="1625" s="13" customFormat="1">
      <c r="A1625" s="13"/>
      <c r="B1625" s="233"/>
      <c r="C1625" s="234"/>
      <c r="D1625" s="228" t="s">
        <v>181</v>
      </c>
      <c r="E1625" s="235" t="s">
        <v>19</v>
      </c>
      <c r="F1625" s="236" t="s">
        <v>731</v>
      </c>
      <c r="G1625" s="234"/>
      <c r="H1625" s="235" t="s">
        <v>19</v>
      </c>
      <c r="I1625" s="237"/>
      <c r="J1625" s="234"/>
      <c r="K1625" s="234"/>
      <c r="L1625" s="238"/>
      <c r="M1625" s="239"/>
      <c r="N1625" s="240"/>
      <c r="O1625" s="240"/>
      <c r="P1625" s="240"/>
      <c r="Q1625" s="240"/>
      <c r="R1625" s="240"/>
      <c r="S1625" s="240"/>
      <c r="T1625" s="241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2" t="s">
        <v>181</v>
      </c>
      <c r="AU1625" s="242" t="s">
        <v>84</v>
      </c>
      <c r="AV1625" s="13" t="s">
        <v>82</v>
      </c>
      <c r="AW1625" s="13" t="s">
        <v>35</v>
      </c>
      <c r="AX1625" s="13" t="s">
        <v>74</v>
      </c>
      <c r="AY1625" s="242" t="s">
        <v>171</v>
      </c>
    </row>
    <row r="1626" s="14" customFormat="1">
      <c r="A1626" s="14"/>
      <c r="B1626" s="243"/>
      <c r="C1626" s="244"/>
      <c r="D1626" s="228" t="s">
        <v>181</v>
      </c>
      <c r="E1626" s="245" t="s">
        <v>19</v>
      </c>
      <c r="F1626" s="246" t="s">
        <v>2236</v>
      </c>
      <c r="G1626" s="244"/>
      <c r="H1626" s="247">
        <v>35.920000000000002</v>
      </c>
      <c r="I1626" s="248"/>
      <c r="J1626" s="244"/>
      <c r="K1626" s="244"/>
      <c r="L1626" s="249"/>
      <c r="M1626" s="250"/>
      <c r="N1626" s="251"/>
      <c r="O1626" s="251"/>
      <c r="P1626" s="251"/>
      <c r="Q1626" s="251"/>
      <c r="R1626" s="251"/>
      <c r="S1626" s="251"/>
      <c r="T1626" s="252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3" t="s">
        <v>181</v>
      </c>
      <c r="AU1626" s="253" t="s">
        <v>84</v>
      </c>
      <c r="AV1626" s="14" t="s">
        <v>84</v>
      </c>
      <c r="AW1626" s="14" t="s">
        <v>35</v>
      </c>
      <c r="AX1626" s="14" t="s">
        <v>74</v>
      </c>
      <c r="AY1626" s="253" t="s">
        <v>171</v>
      </c>
    </row>
    <row r="1627" s="14" customFormat="1">
      <c r="A1627" s="14"/>
      <c r="B1627" s="243"/>
      <c r="C1627" s="244"/>
      <c r="D1627" s="228" t="s">
        <v>181</v>
      </c>
      <c r="E1627" s="245" t="s">
        <v>19</v>
      </c>
      <c r="F1627" s="246" t="s">
        <v>2237</v>
      </c>
      <c r="G1627" s="244"/>
      <c r="H1627" s="247">
        <v>79.744</v>
      </c>
      <c r="I1627" s="248"/>
      <c r="J1627" s="244"/>
      <c r="K1627" s="244"/>
      <c r="L1627" s="249"/>
      <c r="M1627" s="250"/>
      <c r="N1627" s="251"/>
      <c r="O1627" s="251"/>
      <c r="P1627" s="251"/>
      <c r="Q1627" s="251"/>
      <c r="R1627" s="251"/>
      <c r="S1627" s="251"/>
      <c r="T1627" s="252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3" t="s">
        <v>181</v>
      </c>
      <c r="AU1627" s="253" t="s">
        <v>84</v>
      </c>
      <c r="AV1627" s="14" t="s">
        <v>84</v>
      </c>
      <c r="AW1627" s="14" t="s">
        <v>35</v>
      </c>
      <c r="AX1627" s="14" t="s">
        <v>74</v>
      </c>
      <c r="AY1627" s="253" t="s">
        <v>171</v>
      </c>
    </row>
    <row r="1628" s="14" customFormat="1">
      <c r="A1628" s="14"/>
      <c r="B1628" s="243"/>
      <c r="C1628" s="244"/>
      <c r="D1628" s="228" t="s">
        <v>181</v>
      </c>
      <c r="E1628" s="245" t="s">
        <v>19</v>
      </c>
      <c r="F1628" s="246" t="s">
        <v>2238</v>
      </c>
      <c r="G1628" s="244"/>
      <c r="H1628" s="247">
        <v>74.245000000000005</v>
      </c>
      <c r="I1628" s="248"/>
      <c r="J1628" s="244"/>
      <c r="K1628" s="244"/>
      <c r="L1628" s="249"/>
      <c r="M1628" s="250"/>
      <c r="N1628" s="251"/>
      <c r="O1628" s="251"/>
      <c r="P1628" s="251"/>
      <c r="Q1628" s="251"/>
      <c r="R1628" s="251"/>
      <c r="S1628" s="251"/>
      <c r="T1628" s="252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3" t="s">
        <v>181</v>
      </c>
      <c r="AU1628" s="253" t="s">
        <v>84</v>
      </c>
      <c r="AV1628" s="14" t="s">
        <v>84</v>
      </c>
      <c r="AW1628" s="14" t="s">
        <v>35</v>
      </c>
      <c r="AX1628" s="14" t="s">
        <v>74</v>
      </c>
      <c r="AY1628" s="253" t="s">
        <v>171</v>
      </c>
    </row>
    <row r="1629" s="14" customFormat="1">
      <c r="A1629" s="14"/>
      <c r="B1629" s="243"/>
      <c r="C1629" s="244"/>
      <c r="D1629" s="228" t="s">
        <v>181</v>
      </c>
      <c r="E1629" s="245" t="s">
        <v>19</v>
      </c>
      <c r="F1629" s="246" t="s">
        <v>2239</v>
      </c>
      <c r="G1629" s="244"/>
      <c r="H1629" s="247">
        <v>52.792000000000002</v>
      </c>
      <c r="I1629" s="248"/>
      <c r="J1629" s="244"/>
      <c r="K1629" s="244"/>
      <c r="L1629" s="249"/>
      <c r="M1629" s="250"/>
      <c r="N1629" s="251"/>
      <c r="O1629" s="251"/>
      <c r="P1629" s="251"/>
      <c r="Q1629" s="251"/>
      <c r="R1629" s="251"/>
      <c r="S1629" s="251"/>
      <c r="T1629" s="252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3" t="s">
        <v>181</v>
      </c>
      <c r="AU1629" s="253" t="s">
        <v>84</v>
      </c>
      <c r="AV1629" s="14" t="s">
        <v>84</v>
      </c>
      <c r="AW1629" s="14" t="s">
        <v>35</v>
      </c>
      <c r="AX1629" s="14" t="s">
        <v>74</v>
      </c>
      <c r="AY1629" s="253" t="s">
        <v>171</v>
      </c>
    </row>
    <row r="1630" s="14" customFormat="1">
      <c r="A1630" s="14"/>
      <c r="B1630" s="243"/>
      <c r="C1630" s="244"/>
      <c r="D1630" s="228" t="s">
        <v>181</v>
      </c>
      <c r="E1630" s="245" t="s">
        <v>19</v>
      </c>
      <c r="F1630" s="246" t="s">
        <v>2240</v>
      </c>
      <c r="G1630" s="244"/>
      <c r="H1630" s="247">
        <v>9.0009999999999994</v>
      </c>
      <c r="I1630" s="248"/>
      <c r="J1630" s="244"/>
      <c r="K1630" s="244"/>
      <c r="L1630" s="249"/>
      <c r="M1630" s="250"/>
      <c r="N1630" s="251"/>
      <c r="O1630" s="251"/>
      <c r="P1630" s="251"/>
      <c r="Q1630" s="251"/>
      <c r="R1630" s="251"/>
      <c r="S1630" s="251"/>
      <c r="T1630" s="252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3" t="s">
        <v>181</v>
      </c>
      <c r="AU1630" s="253" t="s">
        <v>84</v>
      </c>
      <c r="AV1630" s="14" t="s">
        <v>84</v>
      </c>
      <c r="AW1630" s="14" t="s">
        <v>35</v>
      </c>
      <c r="AX1630" s="14" t="s">
        <v>74</v>
      </c>
      <c r="AY1630" s="253" t="s">
        <v>171</v>
      </c>
    </row>
    <row r="1631" s="16" customFormat="1">
      <c r="A1631" s="16"/>
      <c r="B1631" s="267"/>
      <c r="C1631" s="268"/>
      <c r="D1631" s="228" t="s">
        <v>181</v>
      </c>
      <c r="E1631" s="269" t="s">
        <v>19</v>
      </c>
      <c r="F1631" s="270" t="s">
        <v>415</v>
      </c>
      <c r="G1631" s="268"/>
      <c r="H1631" s="271">
        <v>429.99599999999998</v>
      </c>
      <c r="I1631" s="272"/>
      <c r="J1631" s="268"/>
      <c r="K1631" s="268"/>
      <c r="L1631" s="273"/>
      <c r="M1631" s="274"/>
      <c r="N1631" s="275"/>
      <c r="O1631" s="275"/>
      <c r="P1631" s="275"/>
      <c r="Q1631" s="275"/>
      <c r="R1631" s="275"/>
      <c r="S1631" s="275"/>
      <c r="T1631" s="276"/>
      <c r="U1631" s="16"/>
      <c r="V1631" s="16"/>
      <c r="W1631" s="16"/>
      <c r="X1631" s="16"/>
      <c r="Y1631" s="16"/>
      <c r="Z1631" s="16"/>
      <c r="AA1631" s="16"/>
      <c r="AB1631" s="16"/>
      <c r="AC1631" s="16"/>
      <c r="AD1631" s="16"/>
      <c r="AE1631" s="16"/>
      <c r="AT1631" s="277" t="s">
        <v>181</v>
      </c>
      <c r="AU1631" s="277" t="s">
        <v>84</v>
      </c>
      <c r="AV1631" s="16" t="s">
        <v>105</v>
      </c>
      <c r="AW1631" s="16" t="s">
        <v>35</v>
      </c>
      <c r="AX1631" s="16" t="s">
        <v>74</v>
      </c>
      <c r="AY1631" s="277" t="s">
        <v>171</v>
      </c>
    </row>
    <row r="1632" s="13" customFormat="1">
      <c r="A1632" s="13"/>
      <c r="B1632" s="233"/>
      <c r="C1632" s="234"/>
      <c r="D1632" s="228" t="s">
        <v>181</v>
      </c>
      <c r="E1632" s="235" t="s">
        <v>19</v>
      </c>
      <c r="F1632" s="236" t="s">
        <v>739</v>
      </c>
      <c r="G1632" s="234"/>
      <c r="H1632" s="235" t="s">
        <v>19</v>
      </c>
      <c r="I1632" s="237"/>
      <c r="J1632" s="234"/>
      <c r="K1632" s="234"/>
      <c r="L1632" s="238"/>
      <c r="M1632" s="239"/>
      <c r="N1632" s="240"/>
      <c r="O1632" s="240"/>
      <c r="P1632" s="240"/>
      <c r="Q1632" s="240"/>
      <c r="R1632" s="240"/>
      <c r="S1632" s="240"/>
      <c r="T1632" s="241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42" t="s">
        <v>181</v>
      </c>
      <c r="AU1632" s="242" t="s">
        <v>84</v>
      </c>
      <c r="AV1632" s="13" t="s">
        <v>82</v>
      </c>
      <c r="AW1632" s="13" t="s">
        <v>35</v>
      </c>
      <c r="AX1632" s="13" t="s">
        <v>74</v>
      </c>
      <c r="AY1632" s="242" t="s">
        <v>171</v>
      </c>
    </row>
    <row r="1633" s="14" customFormat="1">
      <c r="A1633" s="14"/>
      <c r="B1633" s="243"/>
      <c r="C1633" s="244"/>
      <c r="D1633" s="228" t="s">
        <v>181</v>
      </c>
      <c r="E1633" s="245" t="s">
        <v>19</v>
      </c>
      <c r="F1633" s="246" t="s">
        <v>2241</v>
      </c>
      <c r="G1633" s="244"/>
      <c r="H1633" s="247">
        <v>42.201999999999998</v>
      </c>
      <c r="I1633" s="248"/>
      <c r="J1633" s="244"/>
      <c r="K1633" s="244"/>
      <c r="L1633" s="249"/>
      <c r="M1633" s="250"/>
      <c r="N1633" s="251"/>
      <c r="O1633" s="251"/>
      <c r="P1633" s="251"/>
      <c r="Q1633" s="251"/>
      <c r="R1633" s="251"/>
      <c r="S1633" s="251"/>
      <c r="T1633" s="252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3" t="s">
        <v>181</v>
      </c>
      <c r="AU1633" s="253" t="s">
        <v>84</v>
      </c>
      <c r="AV1633" s="14" t="s">
        <v>84</v>
      </c>
      <c r="AW1633" s="14" t="s">
        <v>35</v>
      </c>
      <c r="AX1633" s="14" t="s">
        <v>74</v>
      </c>
      <c r="AY1633" s="253" t="s">
        <v>171</v>
      </c>
    </row>
    <row r="1634" s="14" customFormat="1">
      <c r="A1634" s="14"/>
      <c r="B1634" s="243"/>
      <c r="C1634" s="244"/>
      <c r="D1634" s="228" t="s">
        <v>181</v>
      </c>
      <c r="E1634" s="245" t="s">
        <v>19</v>
      </c>
      <c r="F1634" s="246" t="s">
        <v>2242</v>
      </c>
      <c r="G1634" s="244"/>
      <c r="H1634" s="247">
        <v>77.658000000000001</v>
      </c>
      <c r="I1634" s="248"/>
      <c r="J1634" s="244"/>
      <c r="K1634" s="244"/>
      <c r="L1634" s="249"/>
      <c r="M1634" s="250"/>
      <c r="N1634" s="251"/>
      <c r="O1634" s="251"/>
      <c r="P1634" s="251"/>
      <c r="Q1634" s="251"/>
      <c r="R1634" s="251"/>
      <c r="S1634" s="251"/>
      <c r="T1634" s="252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3" t="s">
        <v>181</v>
      </c>
      <c r="AU1634" s="253" t="s">
        <v>84</v>
      </c>
      <c r="AV1634" s="14" t="s">
        <v>84</v>
      </c>
      <c r="AW1634" s="14" t="s">
        <v>35</v>
      </c>
      <c r="AX1634" s="14" t="s">
        <v>74</v>
      </c>
      <c r="AY1634" s="253" t="s">
        <v>171</v>
      </c>
    </row>
    <row r="1635" s="14" customFormat="1">
      <c r="A1635" s="14"/>
      <c r="B1635" s="243"/>
      <c r="C1635" s="244"/>
      <c r="D1635" s="228" t="s">
        <v>181</v>
      </c>
      <c r="E1635" s="245" t="s">
        <v>19</v>
      </c>
      <c r="F1635" s="246" t="s">
        <v>2243</v>
      </c>
      <c r="G1635" s="244"/>
      <c r="H1635" s="247">
        <v>50.497999999999998</v>
      </c>
      <c r="I1635" s="248"/>
      <c r="J1635" s="244"/>
      <c r="K1635" s="244"/>
      <c r="L1635" s="249"/>
      <c r="M1635" s="250"/>
      <c r="N1635" s="251"/>
      <c r="O1635" s="251"/>
      <c r="P1635" s="251"/>
      <c r="Q1635" s="251"/>
      <c r="R1635" s="251"/>
      <c r="S1635" s="251"/>
      <c r="T1635" s="252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3" t="s">
        <v>181</v>
      </c>
      <c r="AU1635" s="253" t="s">
        <v>84</v>
      </c>
      <c r="AV1635" s="14" t="s">
        <v>84</v>
      </c>
      <c r="AW1635" s="14" t="s">
        <v>35</v>
      </c>
      <c r="AX1635" s="14" t="s">
        <v>74</v>
      </c>
      <c r="AY1635" s="253" t="s">
        <v>171</v>
      </c>
    </row>
    <row r="1636" s="14" customFormat="1">
      <c r="A1636" s="14"/>
      <c r="B1636" s="243"/>
      <c r="C1636" s="244"/>
      <c r="D1636" s="228" t="s">
        <v>181</v>
      </c>
      <c r="E1636" s="245" t="s">
        <v>19</v>
      </c>
      <c r="F1636" s="246" t="s">
        <v>2244</v>
      </c>
      <c r="G1636" s="244"/>
      <c r="H1636" s="247">
        <v>90.043000000000006</v>
      </c>
      <c r="I1636" s="248"/>
      <c r="J1636" s="244"/>
      <c r="K1636" s="244"/>
      <c r="L1636" s="249"/>
      <c r="M1636" s="250"/>
      <c r="N1636" s="251"/>
      <c r="O1636" s="251"/>
      <c r="P1636" s="251"/>
      <c r="Q1636" s="251"/>
      <c r="R1636" s="251"/>
      <c r="S1636" s="251"/>
      <c r="T1636" s="252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3" t="s">
        <v>181</v>
      </c>
      <c r="AU1636" s="253" t="s">
        <v>84</v>
      </c>
      <c r="AV1636" s="14" t="s">
        <v>84</v>
      </c>
      <c r="AW1636" s="14" t="s">
        <v>35</v>
      </c>
      <c r="AX1636" s="14" t="s">
        <v>74</v>
      </c>
      <c r="AY1636" s="253" t="s">
        <v>171</v>
      </c>
    </row>
    <row r="1637" s="14" customFormat="1">
      <c r="A1637" s="14"/>
      <c r="B1637" s="243"/>
      <c r="C1637" s="244"/>
      <c r="D1637" s="228" t="s">
        <v>181</v>
      </c>
      <c r="E1637" s="245" t="s">
        <v>19</v>
      </c>
      <c r="F1637" s="246" t="s">
        <v>2245</v>
      </c>
      <c r="G1637" s="244"/>
      <c r="H1637" s="247">
        <v>2.6000000000000001</v>
      </c>
      <c r="I1637" s="248"/>
      <c r="J1637" s="244"/>
      <c r="K1637" s="244"/>
      <c r="L1637" s="249"/>
      <c r="M1637" s="250"/>
      <c r="N1637" s="251"/>
      <c r="O1637" s="251"/>
      <c r="P1637" s="251"/>
      <c r="Q1637" s="251"/>
      <c r="R1637" s="251"/>
      <c r="S1637" s="251"/>
      <c r="T1637" s="252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3" t="s">
        <v>181</v>
      </c>
      <c r="AU1637" s="253" t="s">
        <v>84</v>
      </c>
      <c r="AV1637" s="14" t="s">
        <v>84</v>
      </c>
      <c r="AW1637" s="14" t="s">
        <v>35</v>
      </c>
      <c r="AX1637" s="14" t="s">
        <v>74</v>
      </c>
      <c r="AY1637" s="253" t="s">
        <v>171</v>
      </c>
    </row>
    <row r="1638" s="16" customFormat="1">
      <c r="A1638" s="16"/>
      <c r="B1638" s="267"/>
      <c r="C1638" s="268"/>
      <c r="D1638" s="228" t="s">
        <v>181</v>
      </c>
      <c r="E1638" s="269" t="s">
        <v>19</v>
      </c>
      <c r="F1638" s="270" t="s">
        <v>415</v>
      </c>
      <c r="G1638" s="268"/>
      <c r="H1638" s="271">
        <v>263.00099999999998</v>
      </c>
      <c r="I1638" s="272"/>
      <c r="J1638" s="268"/>
      <c r="K1638" s="268"/>
      <c r="L1638" s="273"/>
      <c r="M1638" s="274"/>
      <c r="N1638" s="275"/>
      <c r="O1638" s="275"/>
      <c r="P1638" s="275"/>
      <c r="Q1638" s="275"/>
      <c r="R1638" s="275"/>
      <c r="S1638" s="275"/>
      <c r="T1638" s="276"/>
      <c r="U1638" s="16"/>
      <c r="V1638" s="16"/>
      <c r="W1638" s="16"/>
      <c r="X1638" s="16"/>
      <c r="Y1638" s="16"/>
      <c r="Z1638" s="16"/>
      <c r="AA1638" s="16"/>
      <c r="AB1638" s="16"/>
      <c r="AC1638" s="16"/>
      <c r="AD1638" s="16"/>
      <c r="AE1638" s="16"/>
      <c r="AT1638" s="277" t="s">
        <v>181</v>
      </c>
      <c r="AU1638" s="277" t="s">
        <v>84</v>
      </c>
      <c r="AV1638" s="16" t="s">
        <v>105</v>
      </c>
      <c r="AW1638" s="16" t="s">
        <v>35</v>
      </c>
      <c r="AX1638" s="16" t="s">
        <v>74</v>
      </c>
      <c r="AY1638" s="277" t="s">
        <v>171</v>
      </c>
    </row>
    <row r="1639" s="15" customFormat="1">
      <c r="A1639" s="15"/>
      <c r="B1639" s="254"/>
      <c r="C1639" s="255"/>
      <c r="D1639" s="228" t="s">
        <v>181</v>
      </c>
      <c r="E1639" s="256" t="s">
        <v>19</v>
      </c>
      <c r="F1639" s="257" t="s">
        <v>184</v>
      </c>
      <c r="G1639" s="255"/>
      <c r="H1639" s="258">
        <v>692.99699999999996</v>
      </c>
      <c r="I1639" s="259"/>
      <c r="J1639" s="255"/>
      <c r="K1639" s="255"/>
      <c r="L1639" s="260"/>
      <c r="M1639" s="261"/>
      <c r="N1639" s="262"/>
      <c r="O1639" s="262"/>
      <c r="P1639" s="262"/>
      <c r="Q1639" s="262"/>
      <c r="R1639" s="262"/>
      <c r="S1639" s="262"/>
      <c r="T1639" s="263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T1639" s="264" t="s">
        <v>181</v>
      </c>
      <c r="AU1639" s="264" t="s">
        <v>84</v>
      </c>
      <c r="AV1639" s="15" t="s">
        <v>178</v>
      </c>
      <c r="AW1639" s="15" t="s">
        <v>35</v>
      </c>
      <c r="AX1639" s="15" t="s">
        <v>82</v>
      </c>
      <c r="AY1639" s="264" t="s">
        <v>171</v>
      </c>
    </row>
    <row r="1640" s="2" customFormat="1" ht="16.5" customHeight="1">
      <c r="A1640" s="40"/>
      <c r="B1640" s="41"/>
      <c r="C1640" s="283" t="s">
        <v>2246</v>
      </c>
      <c r="D1640" s="283" t="s">
        <v>467</v>
      </c>
      <c r="E1640" s="284" t="s">
        <v>2247</v>
      </c>
      <c r="F1640" s="285" t="s">
        <v>2248</v>
      </c>
      <c r="G1640" s="286" t="s">
        <v>292</v>
      </c>
      <c r="H1640" s="287">
        <v>706.85699999999997</v>
      </c>
      <c r="I1640" s="288"/>
      <c r="J1640" s="289">
        <f>ROUND(I1640*H1640,2)</f>
        <v>0</v>
      </c>
      <c r="K1640" s="285" t="s">
        <v>215</v>
      </c>
      <c r="L1640" s="290"/>
      <c r="M1640" s="291" t="s">
        <v>19</v>
      </c>
      <c r="N1640" s="292" t="s">
        <v>45</v>
      </c>
      <c r="O1640" s="86"/>
      <c r="P1640" s="224">
        <f>O1640*H1640</f>
        <v>0</v>
      </c>
      <c r="Q1640" s="224">
        <v>0.00035</v>
      </c>
      <c r="R1640" s="224">
        <f>Q1640*H1640</f>
        <v>0.24739994999999998</v>
      </c>
      <c r="S1640" s="224">
        <v>0</v>
      </c>
      <c r="T1640" s="225">
        <f>S1640*H1640</f>
        <v>0</v>
      </c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R1640" s="226" t="s">
        <v>386</v>
      </c>
      <c r="AT1640" s="226" t="s">
        <v>467</v>
      </c>
      <c r="AU1640" s="226" t="s">
        <v>84</v>
      </c>
      <c r="AY1640" s="19" t="s">
        <v>171</v>
      </c>
      <c r="BE1640" s="227">
        <f>IF(N1640="základní",J1640,0)</f>
        <v>0</v>
      </c>
      <c r="BF1640" s="227">
        <f>IF(N1640="snížená",J1640,0)</f>
        <v>0</v>
      </c>
      <c r="BG1640" s="227">
        <f>IF(N1640="zákl. přenesená",J1640,0)</f>
        <v>0</v>
      </c>
      <c r="BH1640" s="227">
        <f>IF(N1640="sníž. přenesená",J1640,0)</f>
        <v>0</v>
      </c>
      <c r="BI1640" s="227">
        <f>IF(N1640="nulová",J1640,0)</f>
        <v>0</v>
      </c>
      <c r="BJ1640" s="19" t="s">
        <v>82</v>
      </c>
      <c r="BK1640" s="227">
        <f>ROUND(I1640*H1640,2)</f>
        <v>0</v>
      </c>
      <c r="BL1640" s="19" t="s">
        <v>289</v>
      </c>
      <c r="BM1640" s="226" t="s">
        <v>2249</v>
      </c>
    </row>
    <row r="1641" s="2" customFormat="1">
      <c r="A1641" s="40"/>
      <c r="B1641" s="41"/>
      <c r="C1641" s="42"/>
      <c r="D1641" s="228" t="s">
        <v>180</v>
      </c>
      <c r="E1641" s="42"/>
      <c r="F1641" s="229" t="s">
        <v>2248</v>
      </c>
      <c r="G1641" s="42"/>
      <c r="H1641" s="42"/>
      <c r="I1641" s="230"/>
      <c r="J1641" s="42"/>
      <c r="K1641" s="42"/>
      <c r="L1641" s="46"/>
      <c r="M1641" s="231"/>
      <c r="N1641" s="232"/>
      <c r="O1641" s="86"/>
      <c r="P1641" s="86"/>
      <c r="Q1641" s="86"/>
      <c r="R1641" s="86"/>
      <c r="S1641" s="86"/>
      <c r="T1641" s="87"/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T1641" s="19" t="s">
        <v>180</v>
      </c>
      <c r="AU1641" s="19" t="s">
        <v>84</v>
      </c>
    </row>
    <row r="1642" s="14" customFormat="1">
      <c r="A1642" s="14"/>
      <c r="B1642" s="243"/>
      <c r="C1642" s="244"/>
      <c r="D1642" s="228" t="s">
        <v>181</v>
      </c>
      <c r="E1642" s="245" t="s">
        <v>19</v>
      </c>
      <c r="F1642" s="246" t="s">
        <v>2250</v>
      </c>
      <c r="G1642" s="244"/>
      <c r="H1642" s="247">
        <v>706.85699999999997</v>
      </c>
      <c r="I1642" s="248"/>
      <c r="J1642" s="244"/>
      <c r="K1642" s="244"/>
      <c r="L1642" s="249"/>
      <c r="M1642" s="250"/>
      <c r="N1642" s="251"/>
      <c r="O1642" s="251"/>
      <c r="P1642" s="251"/>
      <c r="Q1642" s="251"/>
      <c r="R1642" s="251"/>
      <c r="S1642" s="251"/>
      <c r="T1642" s="252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3" t="s">
        <v>181</v>
      </c>
      <c r="AU1642" s="253" t="s">
        <v>84</v>
      </c>
      <c r="AV1642" s="14" t="s">
        <v>84</v>
      </c>
      <c r="AW1642" s="14" t="s">
        <v>35</v>
      </c>
      <c r="AX1642" s="14" t="s">
        <v>74</v>
      </c>
      <c r="AY1642" s="253" t="s">
        <v>171</v>
      </c>
    </row>
    <row r="1643" s="15" customFormat="1">
      <c r="A1643" s="15"/>
      <c r="B1643" s="254"/>
      <c r="C1643" s="255"/>
      <c r="D1643" s="228" t="s">
        <v>181</v>
      </c>
      <c r="E1643" s="256" t="s">
        <v>19</v>
      </c>
      <c r="F1643" s="257" t="s">
        <v>184</v>
      </c>
      <c r="G1643" s="255"/>
      <c r="H1643" s="258">
        <v>706.85699999999997</v>
      </c>
      <c r="I1643" s="259"/>
      <c r="J1643" s="255"/>
      <c r="K1643" s="255"/>
      <c r="L1643" s="260"/>
      <c r="M1643" s="261"/>
      <c r="N1643" s="262"/>
      <c r="O1643" s="262"/>
      <c r="P1643" s="262"/>
      <c r="Q1643" s="262"/>
      <c r="R1643" s="262"/>
      <c r="S1643" s="262"/>
      <c r="T1643" s="263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T1643" s="264" t="s">
        <v>181</v>
      </c>
      <c r="AU1643" s="264" t="s">
        <v>84</v>
      </c>
      <c r="AV1643" s="15" t="s">
        <v>178</v>
      </c>
      <c r="AW1643" s="15" t="s">
        <v>35</v>
      </c>
      <c r="AX1643" s="15" t="s">
        <v>82</v>
      </c>
      <c r="AY1643" s="264" t="s">
        <v>171</v>
      </c>
    </row>
    <row r="1644" s="2" customFormat="1" ht="16.5" customHeight="1">
      <c r="A1644" s="40"/>
      <c r="B1644" s="41"/>
      <c r="C1644" s="215" t="s">
        <v>1612</v>
      </c>
      <c r="D1644" s="215" t="s">
        <v>174</v>
      </c>
      <c r="E1644" s="216" t="s">
        <v>2251</v>
      </c>
      <c r="F1644" s="217" t="s">
        <v>2252</v>
      </c>
      <c r="G1644" s="218" t="s">
        <v>177</v>
      </c>
      <c r="H1644" s="219">
        <v>1172.1500000000001</v>
      </c>
      <c r="I1644" s="220"/>
      <c r="J1644" s="221">
        <f>ROUND(I1644*H1644,2)</f>
        <v>0</v>
      </c>
      <c r="K1644" s="217" t="s">
        <v>215</v>
      </c>
      <c r="L1644" s="46"/>
      <c r="M1644" s="222" t="s">
        <v>19</v>
      </c>
      <c r="N1644" s="223" t="s">
        <v>45</v>
      </c>
      <c r="O1644" s="86"/>
      <c r="P1644" s="224">
        <f>O1644*H1644</f>
        <v>0</v>
      </c>
      <c r="Q1644" s="224">
        <v>0</v>
      </c>
      <c r="R1644" s="224">
        <f>Q1644*H1644</f>
        <v>0</v>
      </c>
      <c r="S1644" s="224">
        <v>0</v>
      </c>
      <c r="T1644" s="225">
        <f>S1644*H1644</f>
        <v>0</v>
      </c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R1644" s="226" t="s">
        <v>289</v>
      </c>
      <c r="AT1644" s="226" t="s">
        <v>174</v>
      </c>
      <c r="AU1644" s="226" t="s">
        <v>84</v>
      </c>
      <c r="AY1644" s="19" t="s">
        <v>171</v>
      </c>
      <c r="BE1644" s="227">
        <f>IF(N1644="základní",J1644,0)</f>
        <v>0</v>
      </c>
      <c r="BF1644" s="227">
        <f>IF(N1644="snížená",J1644,0)</f>
        <v>0</v>
      </c>
      <c r="BG1644" s="227">
        <f>IF(N1644="zákl. přenesená",J1644,0)</f>
        <v>0</v>
      </c>
      <c r="BH1644" s="227">
        <f>IF(N1644="sníž. přenesená",J1644,0)</f>
        <v>0</v>
      </c>
      <c r="BI1644" s="227">
        <f>IF(N1644="nulová",J1644,0)</f>
        <v>0</v>
      </c>
      <c r="BJ1644" s="19" t="s">
        <v>82</v>
      </c>
      <c r="BK1644" s="227">
        <f>ROUND(I1644*H1644,2)</f>
        <v>0</v>
      </c>
      <c r="BL1644" s="19" t="s">
        <v>289</v>
      </c>
      <c r="BM1644" s="226" t="s">
        <v>2253</v>
      </c>
    </row>
    <row r="1645" s="2" customFormat="1">
      <c r="A1645" s="40"/>
      <c r="B1645" s="41"/>
      <c r="C1645" s="42"/>
      <c r="D1645" s="228" t="s">
        <v>180</v>
      </c>
      <c r="E1645" s="42"/>
      <c r="F1645" s="229" t="s">
        <v>2254</v>
      </c>
      <c r="G1645" s="42"/>
      <c r="H1645" s="42"/>
      <c r="I1645" s="230"/>
      <c r="J1645" s="42"/>
      <c r="K1645" s="42"/>
      <c r="L1645" s="46"/>
      <c r="M1645" s="231"/>
      <c r="N1645" s="232"/>
      <c r="O1645" s="86"/>
      <c r="P1645" s="86"/>
      <c r="Q1645" s="86"/>
      <c r="R1645" s="86"/>
      <c r="S1645" s="86"/>
      <c r="T1645" s="87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T1645" s="19" t="s">
        <v>180</v>
      </c>
      <c r="AU1645" s="19" t="s">
        <v>84</v>
      </c>
    </row>
    <row r="1646" s="2" customFormat="1">
      <c r="A1646" s="40"/>
      <c r="B1646" s="41"/>
      <c r="C1646" s="42"/>
      <c r="D1646" s="265" t="s">
        <v>218</v>
      </c>
      <c r="E1646" s="42"/>
      <c r="F1646" s="266" t="s">
        <v>2255</v>
      </c>
      <c r="G1646" s="42"/>
      <c r="H1646" s="42"/>
      <c r="I1646" s="230"/>
      <c r="J1646" s="42"/>
      <c r="K1646" s="42"/>
      <c r="L1646" s="46"/>
      <c r="M1646" s="231"/>
      <c r="N1646" s="232"/>
      <c r="O1646" s="86"/>
      <c r="P1646" s="86"/>
      <c r="Q1646" s="86"/>
      <c r="R1646" s="86"/>
      <c r="S1646" s="86"/>
      <c r="T1646" s="87"/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T1646" s="19" t="s">
        <v>218</v>
      </c>
      <c r="AU1646" s="19" t="s">
        <v>84</v>
      </c>
    </row>
    <row r="1647" s="2" customFormat="1" ht="16.5" customHeight="1">
      <c r="A1647" s="40"/>
      <c r="B1647" s="41"/>
      <c r="C1647" s="215" t="s">
        <v>2256</v>
      </c>
      <c r="D1647" s="215" t="s">
        <v>174</v>
      </c>
      <c r="E1647" s="216" t="s">
        <v>2257</v>
      </c>
      <c r="F1647" s="217" t="s">
        <v>2258</v>
      </c>
      <c r="G1647" s="218" t="s">
        <v>286</v>
      </c>
      <c r="H1647" s="219">
        <v>9.3279999999999994</v>
      </c>
      <c r="I1647" s="220"/>
      <c r="J1647" s="221">
        <f>ROUND(I1647*H1647,2)</f>
        <v>0</v>
      </c>
      <c r="K1647" s="217" t="s">
        <v>215</v>
      </c>
      <c r="L1647" s="46"/>
      <c r="M1647" s="222" t="s">
        <v>19</v>
      </c>
      <c r="N1647" s="223" t="s">
        <v>45</v>
      </c>
      <c r="O1647" s="86"/>
      <c r="P1647" s="224">
        <f>O1647*H1647</f>
        <v>0</v>
      </c>
      <c r="Q1647" s="224">
        <v>0</v>
      </c>
      <c r="R1647" s="224">
        <f>Q1647*H1647</f>
        <v>0</v>
      </c>
      <c r="S1647" s="224">
        <v>0</v>
      </c>
      <c r="T1647" s="225">
        <f>S1647*H1647</f>
        <v>0</v>
      </c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R1647" s="226" t="s">
        <v>289</v>
      </c>
      <c r="AT1647" s="226" t="s">
        <v>174</v>
      </c>
      <c r="AU1647" s="226" t="s">
        <v>84</v>
      </c>
      <c r="AY1647" s="19" t="s">
        <v>171</v>
      </c>
      <c r="BE1647" s="227">
        <f>IF(N1647="základní",J1647,0)</f>
        <v>0</v>
      </c>
      <c r="BF1647" s="227">
        <f>IF(N1647="snížená",J1647,0)</f>
        <v>0</v>
      </c>
      <c r="BG1647" s="227">
        <f>IF(N1647="zákl. přenesená",J1647,0)</f>
        <v>0</v>
      </c>
      <c r="BH1647" s="227">
        <f>IF(N1647="sníž. přenesená",J1647,0)</f>
        <v>0</v>
      </c>
      <c r="BI1647" s="227">
        <f>IF(N1647="nulová",J1647,0)</f>
        <v>0</v>
      </c>
      <c r="BJ1647" s="19" t="s">
        <v>82</v>
      </c>
      <c r="BK1647" s="227">
        <f>ROUND(I1647*H1647,2)</f>
        <v>0</v>
      </c>
      <c r="BL1647" s="19" t="s">
        <v>289</v>
      </c>
      <c r="BM1647" s="226" t="s">
        <v>2259</v>
      </c>
    </row>
    <row r="1648" s="2" customFormat="1">
      <c r="A1648" s="40"/>
      <c r="B1648" s="41"/>
      <c r="C1648" s="42"/>
      <c r="D1648" s="228" t="s">
        <v>180</v>
      </c>
      <c r="E1648" s="42"/>
      <c r="F1648" s="229" t="s">
        <v>2260</v>
      </c>
      <c r="G1648" s="42"/>
      <c r="H1648" s="42"/>
      <c r="I1648" s="230"/>
      <c r="J1648" s="42"/>
      <c r="K1648" s="42"/>
      <c r="L1648" s="46"/>
      <c r="M1648" s="231"/>
      <c r="N1648" s="232"/>
      <c r="O1648" s="86"/>
      <c r="P1648" s="86"/>
      <c r="Q1648" s="86"/>
      <c r="R1648" s="86"/>
      <c r="S1648" s="86"/>
      <c r="T1648" s="87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T1648" s="19" t="s">
        <v>180</v>
      </c>
      <c r="AU1648" s="19" t="s">
        <v>84</v>
      </c>
    </row>
    <row r="1649" s="2" customFormat="1">
      <c r="A1649" s="40"/>
      <c r="B1649" s="41"/>
      <c r="C1649" s="42"/>
      <c r="D1649" s="265" t="s">
        <v>218</v>
      </c>
      <c r="E1649" s="42"/>
      <c r="F1649" s="266" t="s">
        <v>2261</v>
      </c>
      <c r="G1649" s="42"/>
      <c r="H1649" s="42"/>
      <c r="I1649" s="230"/>
      <c r="J1649" s="42"/>
      <c r="K1649" s="42"/>
      <c r="L1649" s="46"/>
      <c r="M1649" s="231"/>
      <c r="N1649" s="232"/>
      <c r="O1649" s="86"/>
      <c r="P1649" s="86"/>
      <c r="Q1649" s="86"/>
      <c r="R1649" s="86"/>
      <c r="S1649" s="86"/>
      <c r="T1649" s="87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T1649" s="19" t="s">
        <v>218</v>
      </c>
      <c r="AU1649" s="19" t="s">
        <v>84</v>
      </c>
    </row>
    <row r="1650" s="12" customFormat="1" ht="22.8" customHeight="1">
      <c r="A1650" s="12"/>
      <c r="B1650" s="199"/>
      <c r="C1650" s="200"/>
      <c r="D1650" s="201" t="s">
        <v>73</v>
      </c>
      <c r="E1650" s="213" t="s">
        <v>444</v>
      </c>
      <c r="F1650" s="213" t="s">
        <v>445</v>
      </c>
      <c r="G1650" s="200"/>
      <c r="H1650" s="200"/>
      <c r="I1650" s="203"/>
      <c r="J1650" s="214">
        <f>BK1650</f>
        <v>0</v>
      </c>
      <c r="K1650" s="200"/>
      <c r="L1650" s="205"/>
      <c r="M1650" s="206"/>
      <c r="N1650" s="207"/>
      <c r="O1650" s="207"/>
      <c r="P1650" s="208">
        <f>SUM(P1651:P1721)</f>
        <v>0</v>
      </c>
      <c r="Q1650" s="207"/>
      <c r="R1650" s="208">
        <f>SUM(R1651:R1721)</f>
        <v>6.5889387699999995</v>
      </c>
      <c r="S1650" s="207"/>
      <c r="T1650" s="209">
        <f>SUM(T1651:T1721)</f>
        <v>0</v>
      </c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R1650" s="210" t="s">
        <v>84</v>
      </c>
      <c r="AT1650" s="211" t="s">
        <v>73</v>
      </c>
      <c r="AU1650" s="211" t="s">
        <v>82</v>
      </c>
      <c r="AY1650" s="210" t="s">
        <v>171</v>
      </c>
      <c r="BK1650" s="212">
        <f>SUM(BK1651:BK1721)</f>
        <v>0</v>
      </c>
    </row>
    <row r="1651" s="2" customFormat="1" ht="16.5" customHeight="1">
      <c r="A1651" s="40"/>
      <c r="B1651" s="41"/>
      <c r="C1651" s="215" t="s">
        <v>1617</v>
      </c>
      <c r="D1651" s="215" t="s">
        <v>174</v>
      </c>
      <c r="E1651" s="216" t="s">
        <v>2262</v>
      </c>
      <c r="F1651" s="217" t="s">
        <v>2263</v>
      </c>
      <c r="G1651" s="218" t="s">
        <v>177</v>
      </c>
      <c r="H1651" s="219">
        <v>307.00900000000001</v>
      </c>
      <c r="I1651" s="220"/>
      <c r="J1651" s="221">
        <f>ROUND(I1651*H1651,2)</f>
        <v>0</v>
      </c>
      <c r="K1651" s="217" t="s">
        <v>215</v>
      </c>
      <c r="L1651" s="46"/>
      <c r="M1651" s="222" t="s">
        <v>19</v>
      </c>
      <c r="N1651" s="223" t="s">
        <v>45</v>
      </c>
      <c r="O1651" s="86"/>
      <c r="P1651" s="224">
        <f>O1651*H1651</f>
        <v>0</v>
      </c>
      <c r="Q1651" s="224">
        <v>0.00029999999999999997</v>
      </c>
      <c r="R1651" s="224">
        <f>Q1651*H1651</f>
        <v>0.092102699999999996</v>
      </c>
      <c r="S1651" s="224">
        <v>0</v>
      </c>
      <c r="T1651" s="225">
        <f>S1651*H1651</f>
        <v>0</v>
      </c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R1651" s="226" t="s">
        <v>289</v>
      </c>
      <c r="AT1651" s="226" t="s">
        <v>174</v>
      </c>
      <c r="AU1651" s="226" t="s">
        <v>84</v>
      </c>
      <c r="AY1651" s="19" t="s">
        <v>171</v>
      </c>
      <c r="BE1651" s="227">
        <f>IF(N1651="základní",J1651,0)</f>
        <v>0</v>
      </c>
      <c r="BF1651" s="227">
        <f>IF(N1651="snížená",J1651,0)</f>
        <v>0</v>
      </c>
      <c r="BG1651" s="227">
        <f>IF(N1651="zákl. přenesená",J1651,0)</f>
        <v>0</v>
      </c>
      <c r="BH1651" s="227">
        <f>IF(N1651="sníž. přenesená",J1651,0)</f>
        <v>0</v>
      </c>
      <c r="BI1651" s="227">
        <f>IF(N1651="nulová",J1651,0)</f>
        <v>0</v>
      </c>
      <c r="BJ1651" s="19" t="s">
        <v>82</v>
      </c>
      <c r="BK1651" s="227">
        <f>ROUND(I1651*H1651,2)</f>
        <v>0</v>
      </c>
      <c r="BL1651" s="19" t="s">
        <v>289</v>
      </c>
      <c r="BM1651" s="226" t="s">
        <v>2264</v>
      </c>
    </row>
    <row r="1652" s="2" customFormat="1">
      <c r="A1652" s="40"/>
      <c r="B1652" s="41"/>
      <c r="C1652" s="42"/>
      <c r="D1652" s="228" t="s">
        <v>180</v>
      </c>
      <c r="E1652" s="42"/>
      <c r="F1652" s="229" t="s">
        <v>2265</v>
      </c>
      <c r="G1652" s="42"/>
      <c r="H1652" s="42"/>
      <c r="I1652" s="230"/>
      <c r="J1652" s="42"/>
      <c r="K1652" s="42"/>
      <c r="L1652" s="46"/>
      <c r="M1652" s="231"/>
      <c r="N1652" s="232"/>
      <c r="O1652" s="86"/>
      <c r="P1652" s="86"/>
      <c r="Q1652" s="86"/>
      <c r="R1652" s="86"/>
      <c r="S1652" s="86"/>
      <c r="T1652" s="87"/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T1652" s="19" t="s">
        <v>180</v>
      </c>
      <c r="AU1652" s="19" t="s">
        <v>84</v>
      </c>
    </row>
    <row r="1653" s="2" customFormat="1">
      <c r="A1653" s="40"/>
      <c r="B1653" s="41"/>
      <c r="C1653" s="42"/>
      <c r="D1653" s="265" t="s">
        <v>218</v>
      </c>
      <c r="E1653" s="42"/>
      <c r="F1653" s="266" t="s">
        <v>2266</v>
      </c>
      <c r="G1653" s="42"/>
      <c r="H1653" s="42"/>
      <c r="I1653" s="230"/>
      <c r="J1653" s="42"/>
      <c r="K1653" s="42"/>
      <c r="L1653" s="46"/>
      <c r="M1653" s="231"/>
      <c r="N1653" s="232"/>
      <c r="O1653" s="86"/>
      <c r="P1653" s="86"/>
      <c r="Q1653" s="86"/>
      <c r="R1653" s="86"/>
      <c r="S1653" s="86"/>
      <c r="T1653" s="87"/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T1653" s="19" t="s">
        <v>218</v>
      </c>
      <c r="AU1653" s="19" t="s">
        <v>84</v>
      </c>
    </row>
    <row r="1654" s="2" customFormat="1" ht="16.5" customHeight="1">
      <c r="A1654" s="40"/>
      <c r="B1654" s="41"/>
      <c r="C1654" s="215" t="s">
        <v>2267</v>
      </c>
      <c r="D1654" s="215" t="s">
        <v>174</v>
      </c>
      <c r="E1654" s="216" t="s">
        <v>2268</v>
      </c>
      <c r="F1654" s="217" t="s">
        <v>2269</v>
      </c>
      <c r="G1654" s="218" t="s">
        <v>177</v>
      </c>
      <c r="H1654" s="219">
        <v>307.00900000000001</v>
      </c>
      <c r="I1654" s="220"/>
      <c r="J1654" s="221">
        <f>ROUND(I1654*H1654,2)</f>
        <v>0</v>
      </c>
      <c r="K1654" s="217" t="s">
        <v>215</v>
      </c>
      <c r="L1654" s="46"/>
      <c r="M1654" s="222" t="s">
        <v>19</v>
      </c>
      <c r="N1654" s="223" t="s">
        <v>45</v>
      </c>
      <c r="O1654" s="86"/>
      <c r="P1654" s="224">
        <f>O1654*H1654</f>
        <v>0</v>
      </c>
      <c r="Q1654" s="224">
        <v>0.0015</v>
      </c>
      <c r="R1654" s="224">
        <f>Q1654*H1654</f>
        <v>0.46051350000000002</v>
      </c>
      <c r="S1654" s="224">
        <v>0</v>
      </c>
      <c r="T1654" s="225">
        <f>S1654*H1654</f>
        <v>0</v>
      </c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R1654" s="226" t="s">
        <v>289</v>
      </c>
      <c r="AT1654" s="226" t="s">
        <v>174</v>
      </c>
      <c r="AU1654" s="226" t="s">
        <v>84</v>
      </c>
      <c r="AY1654" s="19" t="s">
        <v>171</v>
      </c>
      <c r="BE1654" s="227">
        <f>IF(N1654="základní",J1654,0)</f>
        <v>0</v>
      </c>
      <c r="BF1654" s="227">
        <f>IF(N1654="snížená",J1654,0)</f>
        <v>0</v>
      </c>
      <c r="BG1654" s="227">
        <f>IF(N1654="zákl. přenesená",J1654,0)</f>
        <v>0</v>
      </c>
      <c r="BH1654" s="227">
        <f>IF(N1654="sníž. přenesená",J1654,0)</f>
        <v>0</v>
      </c>
      <c r="BI1654" s="227">
        <f>IF(N1654="nulová",J1654,0)</f>
        <v>0</v>
      </c>
      <c r="BJ1654" s="19" t="s">
        <v>82</v>
      </c>
      <c r="BK1654" s="227">
        <f>ROUND(I1654*H1654,2)</f>
        <v>0</v>
      </c>
      <c r="BL1654" s="19" t="s">
        <v>289</v>
      </c>
      <c r="BM1654" s="226" t="s">
        <v>2270</v>
      </c>
    </row>
    <row r="1655" s="2" customFormat="1">
      <c r="A1655" s="40"/>
      <c r="B1655" s="41"/>
      <c r="C1655" s="42"/>
      <c r="D1655" s="228" t="s">
        <v>180</v>
      </c>
      <c r="E1655" s="42"/>
      <c r="F1655" s="229" t="s">
        <v>2271</v>
      </c>
      <c r="G1655" s="42"/>
      <c r="H1655" s="42"/>
      <c r="I1655" s="230"/>
      <c r="J1655" s="42"/>
      <c r="K1655" s="42"/>
      <c r="L1655" s="46"/>
      <c r="M1655" s="231"/>
      <c r="N1655" s="232"/>
      <c r="O1655" s="86"/>
      <c r="P1655" s="86"/>
      <c r="Q1655" s="86"/>
      <c r="R1655" s="86"/>
      <c r="S1655" s="86"/>
      <c r="T1655" s="87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T1655" s="19" t="s">
        <v>180</v>
      </c>
      <c r="AU1655" s="19" t="s">
        <v>84</v>
      </c>
    </row>
    <row r="1656" s="2" customFormat="1">
      <c r="A1656" s="40"/>
      <c r="B1656" s="41"/>
      <c r="C1656" s="42"/>
      <c r="D1656" s="265" t="s">
        <v>218</v>
      </c>
      <c r="E1656" s="42"/>
      <c r="F1656" s="266" t="s">
        <v>2272</v>
      </c>
      <c r="G1656" s="42"/>
      <c r="H1656" s="42"/>
      <c r="I1656" s="230"/>
      <c r="J1656" s="42"/>
      <c r="K1656" s="42"/>
      <c r="L1656" s="46"/>
      <c r="M1656" s="231"/>
      <c r="N1656" s="232"/>
      <c r="O1656" s="86"/>
      <c r="P1656" s="86"/>
      <c r="Q1656" s="86"/>
      <c r="R1656" s="86"/>
      <c r="S1656" s="86"/>
      <c r="T1656" s="87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T1656" s="19" t="s">
        <v>218</v>
      </c>
      <c r="AU1656" s="19" t="s">
        <v>84</v>
      </c>
    </row>
    <row r="1657" s="2" customFormat="1" ht="16.5" customHeight="1">
      <c r="A1657" s="40"/>
      <c r="B1657" s="41"/>
      <c r="C1657" s="215" t="s">
        <v>1621</v>
      </c>
      <c r="D1657" s="215" t="s">
        <v>174</v>
      </c>
      <c r="E1657" s="216" t="s">
        <v>2273</v>
      </c>
      <c r="F1657" s="217" t="s">
        <v>2274</v>
      </c>
      <c r="G1657" s="218" t="s">
        <v>177</v>
      </c>
      <c r="H1657" s="219">
        <v>307.00900000000001</v>
      </c>
      <c r="I1657" s="220"/>
      <c r="J1657" s="221">
        <f>ROUND(I1657*H1657,2)</f>
        <v>0</v>
      </c>
      <c r="K1657" s="217" t="s">
        <v>215</v>
      </c>
      <c r="L1657" s="46"/>
      <c r="M1657" s="222" t="s">
        <v>19</v>
      </c>
      <c r="N1657" s="223" t="s">
        <v>45</v>
      </c>
      <c r="O1657" s="86"/>
      <c r="P1657" s="224">
        <f>O1657*H1657</f>
        <v>0</v>
      </c>
      <c r="Q1657" s="224">
        <v>0.0060000000000000001</v>
      </c>
      <c r="R1657" s="224">
        <f>Q1657*H1657</f>
        <v>1.8420540000000001</v>
      </c>
      <c r="S1657" s="224">
        <v>0</v>
      </c>
      <c r="T1657" s="225">
        <f>S1657*H1657</f>
        <v>0</v>
      </c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R1657" s="226" t="s">
        <v>289</v>
      </c>
      <c r="AT1657" s="226" t="s">
        <v>174</v>
      </c>
      <c r="AU1657" s="226" t="s">
        <v>84</v>
      </c>
      <c r="AY1657" s="19" t="s">
        <v>171</v>
      </c>
      <c r="BE1657" s="227">
        <f>IF(N1657="základní",J1657,0)</f>
        <v>0</v>
      </c>
      <c r="BF1657" s="227">
        <f>IF(N1657="snížená",J1657,0)</f>
        <v>0</v>
      </c>
      <c r="BG1657" s="227">
        <f>IF(N1657="zákl. přenesená",J1657,0)</f>
        <v>0</v>
      </c>
      <c r="BH1657" s="227">
        <f>IF(N1657="sníž. přenesená",J1657,0)</f>
        <v>0</v>
      </c>
      <c r="BI1657" s="227">
        <f>IF(N1657="nulová",J1657,0)</f>
        <v>0</v>
      </c>
      <c r="BJ1657" s="19" t="s">
        <v>82</v>
      </c>
      <c r="BK1657" s="227">
        <f>ROUND(I1657*H1657,2)</f>
        <v>0</v>
      </c>
      <c r="BL1657" s="19" t="s">
        <v>289</v>
      </c>
      <c r="BM1657" s="226" t="s">
        <v>2275</v>
      </c>
    </row>
    <row r="1658" s="2" customFormat="1">
      <c r="A1658" s="40"/>
      <c r="B1658" s="41"/>
      <c r="C1658" s="42"/>
      <c r="D1658" s="228" t="s">
        <v>180</v>
      </c>
      <c r="E1658" s="42"/>
      <c r="F1658" s="229" t="s">
        <v>2276</v>
      </c>
      <c r="G1658" s="42"/>
      <c r="H1658" s="42"/>
      <c r="I1658" s="230"/>
      <c r="J1658" s="42"/>
      <c r="K1658" s="42"/>
      <c r="L1658" s="46"/>
      <c r="M1658" s="231"/>
      <c r="N1658" s="232"/>
      <c r="O1658" s="86"/>
      <c r="P1658" s="86"/>
      <c r="Q1658" s="86"/>
      <c r="R1658" s="86"/>
      <c r="S1658" s="86"/>
      <c r="T1658" s="87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T1658" s="19" t="s">
        <v>180</v>
      </c>
      <c r="AU1658" s="19" t="s">
        <v>84</v>
      </c>
    </row>
    <row r="1659" s="2" customFormat="1">
      <c r="A1659" s="40"/>
      <c r="B1659" s="41"/>
      <c r="C1659" s="42"/>
      <c r="D1659" s="265" t="s">
        <v>218</v>
      </c>
      <c r="E1659" s="42"/>
      <c r="F1659" s="266" t="s">
        <v>2277</v>
      </c>
      <c r="G1659" s="42"/>
      <c r="H1659" s="42"/>
      <c r="I1659" s="230"/>
      <c r="J1659" s="42"/>
      <c r="K1659" s="42"/>
      <c r="L1659" s="46"/>
      <c r="M1659" s="231"/>
      <c r="N1659" s="232"/>
      <c r="O1659" s="86"/>
      <c r="P1659" s="86"/>
      <c r="Q1659" s="86"/>
      <c r="R1659" s="86"/>
      <c r="S1659" s="86"/>
      <c r="T1659" s="87"/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T1659" s="19" t="s">
        <v>218</v>
      </c>
      <c r="AU1659" s="19" t="s">
        <v>84</v>
      </c>
    </row>
    <row r="1660" s="13" customFormat="1">
      <c r="A1660" s="13"/>
      <c r="B1660" s="233"/>
      <c r="C1660" s="234"/>
      <c r="D1660" s="228" t="s">
        <v>181</v>
      </c>
      <c r="E1660" s="235" t="s">
        <v>19</v>
      </c>
      <c r="F1660" s="236" t="s">
        <v>716</v>
      </c>
      <c r="G1660" s="234"/>
      <c r="H1660" s="235" t="s">
        <v>19</v>
      </c>
      <c r="I1660" s="237"/>
      <c r="J1660" s="234"/>
      <c r="K1660" s="234"/>
      <c r="L1660" s="238"/>
      <c r="M1660" s="239"/>
      <c r="N1660" s="240"/>
      <c r="O1660" s="240"/>
      <c r="P1660" s="240"/>
      <c r="Q1660" s="240"/>
      <c r="R1660" s="240"/>
      <c r="S1660" s="240"/>
      <c r="T1660" s="241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2" t="s">
        <v>181</v>
      </c>
      <c r="AU1660" s="242" t="s">
        <v>84</v>
      </c>
      <c r="AV1660" s="13" t="s">
        <v>82</v>
      </c>
      <c r="AW1660" s="13" t="s">
        <v>35</v>
      </c>
      <c r="AX1660" s="13" t="s">
        <v>74</v>
      </c>
      <c r="AY1660" s="242" t="s">
        <v>171</v>
      </c>
    </row>
    <row r="1661" s="14" customFormat="1">
      <c r="A1661" s="14"/>
      <c r="B1661" s="243"/>
      <c r="C1661" s="244"/>
      <c r="D1661" s="228" t="s">
        <v>181</v>
      </c>
      <c r="E1661" s="245" t="s">
        <v>19</v>
      </c>
      <c r="F1661" s="246" t="s">
        <v>2278</v>
      </c>
      <c r="G1661" s="244"/>
      <c r="H1661" s="247">
        <v>4.4340000000000002</v>
      </c>
      <c r="I1661" s="248"/>
      <c r="J1661" s="244"/>
      <c r="K1661" s="244"/>
      <c r="L1661" s="249"/>
      <c r="M1661" s="250"/>
      <c r="N1661" s="251"/>
      <c r="O1661" s="251"/>
      <c r="P1661" s="251"/>
      <c r="Q1661" s="251"/>
      <c r="R1661" s="251"/>
      <c r="S1661" s="251"/>
      <c r="T1661" s="252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3" t="s">
        <v>181</v>
      </c>
      <c r="AU1661" s="253" t="s">
        <v>84</v>
      </c>
      <c r="AV1661" s="14" t="s">
        <v>84</v>
      </c>
      <c r="AW1661" s="14" t="s">
        <v>35</v>
      </c>
      <c r="AX1661" s="14" t="s">
        <v>74</v>
      </c>
      <c r="AY1661" s="253" t="s">
        <v>171</v>
      </c>
    </row>
    <row r="1662" s="14" customFormat="1">
      <c r="A1662" s="14"/>
      <c r="B1662" s="243"/>
      <c r="C1662" s="244"/>
      <c r="D1662" s="228" t="s">
        <v>181</v>
      </c>
      <c r="E1662" s="245" t="s">
        <v>19</v>
      </c>
      <c r="F1662" s="246" t="s">
        <v>2279</v>
      </c>
      <c r="G1662" s="244"/>
      <c r="H1662" s="247">
        <v>41.713999999999999</v>
      </c>
      <c r="I1662" s="248"/>
      <c r="J1662" s="244"/>
      <c r="K1662" s="244"/>
      <c r="L1662" s="249"/>
      <c r="M1662" s="250"/>
      <c r="N1662" s="251"/>
      <c r="O1662" s="251"/>
      <c r="P1662" s="251"/>
      <c r="Q1662" s="251"/>
      <c r="R1662" s="251"/>
      <c r="S1662" s="251"/>
      <c r="T1662" s="252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3" t="s">
        <v>181</v>
      </c>
      <c r="AU1662" s="253" t="s">
        <v>84</v>
      </c>
      <c r="AV1662" s="14" t="s">
        <v>84</v>
      </c>
      <c r="AW1662" s="14" t="s">
        <v>35</v>
      </c>
      <c r="AX1662" s="14" t="s">
        <v>74</v>
      </c>
      <c r="AY1662" s="253" t="s">
        <v>171</v>
      </c>
    </row>
    <row r="1663" s="14" customFormat="1">
      <c r="A1663" s="14"/>
      <c r="B1663" s="243"/>
      <c r="C1663" s="244"/>
      <c r="D1663" s="228" t="s">
        <v>181</v>
      </c>
      <c r="E1663" s="245" t="s">
        <v>19</v>
      </c>
      <c r="F1663" s="246" t="s">
        <v>2280</v>
      </c>
      <c r="G1663" s="244"/>
      <c r="H1663" s="247">
        <v>0.23100000000000001</v>
      </c>
      <c r="I1663" s="248"/>
      <c r="J1663" s="244"/>
      <c r="K1663" s="244"/>
      <c r="L1663" s="249"/>
      <c r="M1663" s="250"/>
      <c r="N1663" s="251"/>
      <c r="O1663" s="251"/>
      <c r="P1663" s="251"/>
      <c r="Q1663" s="251"/>
      <c r="R1663" s="251"/>
      <c r="S1663" s="251"/>
      <c r="T1663" s="252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3" t="s">
        <v>181</v>
      </c>
      <c r="AU1663" s="253" t="s">
        <v>84</v>
      </c>
      <c r="AV1663" s="14" t="s">
        <v>84</v>
      </c>
      <c r="AW1663" s="14" t="s">
        <v>35</v>
      </c>
      <c r="AX1663" s="14" t="s">
        <v>74</v>
      </c>
      <c r="AY1663" s="253" t="s">
        <v>171</v>
      </c>
    </row>
    <row r="1664" s="14" customFormat="1">
      <c r="A1664" s="14"/>
      <c r="B1664" s="243"/>
      <c r="C1664" s="244"/>
      <c r="D1664" s="228" t="s">
        <v>181</v>
      </c>
      <c r="E1664" s="245" t="s">
        <v>19</v>
      </c>
      <c r="F1664" s="246" t="s">
        <v>2281</v>
      </c>
      <c r="G1664" s="244"/>
      <c r="H1664" s="247">
        <v>51.143999999999998</v>
      </c>
      <c r="I1664" s="248"/>
      <c r="J1664" s="244"/>
      <c r="K1664" s="244"/>
      <c r="L1664" s="249"/>
      <c r="M1664" s="250"/>
      <c r="N1664" s="251"/>
      <c r="O1664" s="251"/>
      <c r="P1664" s="251"/>
      <c r="Q1664" s="251"/>
      <c r="R1664" s="251"/>
      <c r="S1664" s="251"/>
      <c r="T1664" s="252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3" t="s">
        <v>181</v>
      </c>
      <c r="AU1664" s="253" t="s">
        <v>84</v>
      </c>
      <c r="AV1664" s="14" t="s">
        <v>84</v>
      </c>
      <c r="AW1664" s="14" t="s">
        <v>35</v>
      </c>
      <c r="AX1664" s="14" t="s">
        <v>74</v>
      </c>
      <c r="AY1664" s="253" t="s">
        <v>171</v>
      </c>
    </row>
    <row r="1665" s="14" customFormat="1">
      <c r="A1665" s="14"/>
      <c r="B1665" s="243"/>
      <c r="C1665" s="244"/>
      <c r="D1665" s="228" t="s">
        <v>181</v>
      </c>
      <c r="E1665" s="245" t="s">
        <v>19</v>
      </c>
      <c r="F1665" s="246" t="s">
        <v>2282</v>
      </c>
      <c r="G1665" s="244"/>
      <c r="H1665" s="247">
        <v>11.779999999999999</v>
      </c>
      <c r="I1665" s="248"/>
      <c r="J1665" s="244"/>
      <c r="K1665" s="244"/>
      <c r="L1665" s="249"/>
      <c r="M1665" s="250"/>
      <c r="N1665" s="251"/>
      <c r="O1665" s="251"/>
      <c r="P1665" s="251"/>
      <c r="Q1665" s="251"/>
      <c r="R1665" s="251"/>
      <c r="S1665" s="251"/>
      <c r="T1665" s="252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53" t="s">
        <v>181</v>
      </c>
      <c r="AU1665" s="253" t="s">
        <v>84</v>
      </c>
      <c r="AV1665" s="14" t="s">
        <v>84</v>
      </c>
      <c r="AW1665" s="14" t="s">
        <v>35</v>
      </c>
      <c r="AX1665" s="14" t="s">
        <v>74</v>
      </c>
      <c r="AY1665" s="253" t="s">
        <v>171</v>
      </c>
    </row>
    <row r="1666" s="13" customFormat="1">
      <c r="A1666" s="13"/>
      <c r="B1666" s="233"/>
      <c r="C1666" s="234"/>
      <c r="D1666" s="228" t="s">
        <v>181</v>
      </c>
      <c r="E1666" s="235" t="s">
        <v>19</v>
      </c>
      <c r="F1666" s="236" t="s">
        <v>731</v>
      </c>
      <c r="G1666" s="234"/>
      <c r="H1666" s="235" t="s">
        <v>19</v>
      </c>
      <c r="I1666" s="237"/>
      <c r="J1666" s="234"/>
      <c r="K1666" s="234"/>
      <c r="L1666" s="238"/>
      <c r="M1666" s="239"/>
      <c r="N1666" s="240"/>
      <c r="O1666" s="240"/>
      <c r="P1666" s="240"/>
      <c r="Q1666" s="240"/>
      <c r="R1666" s="240"/>
      <c r="S1666" s="240"/>
      <c r="T1666" s="241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42" t="s">
        <v>181</v>
      </c>
      <c r="AU1666" s="242" t="s">
        <v>84</v>
      </c>
      <c r="AV1666" s="13" t="s">
        <v>82</v>
      </c>
      <c r="AW1666" s="13" t="s">
        <v>35</v>
      </c>
      <c r="AX1666" s="13" t="s">
        <v>74</v>
      </c>
      <c r="AY1666" s="242" t="s">
        <v>171</v>
      </c>
    </row>
    <row r="1667" s="14" customFormat="1">
      <c r="A1667" s="14"/>
      <c r="B1667" s="243"/>
      <c r="C1667" s="244"/>
      <c r="D1667" s="228" t="s">
        <v>181</v>
      </c>
      <c r="E1667" s="245" t="s">
        <v>19</v>
      </c>
      <c r="F1667" s="246" t="s">
        <v>2283</v>
      </c>
      <c r="G1667" s="244"/>
      <c r="H1667" s="247">
        <v>6.9509999999999996</v>
      </c>
      <c r="I1667" s="248"/>
      <c r="J1667" s="244"/>
      <c r="K1667" s="244"/>
      <c r="L1667" s="249"/>
      <c r="M1667" s="250"/>
      <c r="N1667" s="251"/>
      <c r="O1667" s="251"/>
      <c r="P1667" s="251"/>
      <c r="Q1667" s="251"/>
      <c r="R1667" s="251"/>
      <c r="S1667" s="251"/>
      <c r="T1667" s="252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3" t="s">
        <v>181</v>
      </c>
      <c r="AU1667" s="253" t="s">
        <v>84</v>
      </c>
      <c r="AV1667" s="14" t="s">
        <v>84</v>
      </c>
      <c r="AW1667" s="14" t="s">
        <v>35</v>
      </c>
      <c r="AX1667" s="14" t="s">
        <v>74</v>
      </c>
      <c r="AY1667" s="253" t="s">
        <v>171</v>
      </c>
    </row>
    <row r="1668" s="14" customFormat="1">
      <c r="A1668" s="14"/>
      <c r="B1668" s="243"/>
      <c r="C1668" s="244"/>
      <c r="D1668" s="228" t="s">
        <v>181</v>
      </c>
      <c r="E1668" s="245" t="s">
        <v>19</v>
      </c>
      <c r="F1668" s="246" t="s">
        <v>2284</v>
      </c>
      <c r="G1668" s="244"/>
      <c r="H1668" s="247">
        <v>45.695999999999998</v>
      </c>
      <c r="I1668" s="248"/>
      <c r="J1668" s="244"/>
      <c r="K1668" s="244"/>
      <c r="L1668" s="249"/>
      <c r="M1668" s="250"/>
      <c r="N1668" s="251"/>
      <c r="O1668" s="251"/>
      <c r="P1668" s="251"/>
      <c r="Q1668" s="251"/>
      <c r="R1668" s="251"/>
      <c r="S1668" s="251"/>
      <c r="T1668" s="252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3" t="s">
        <v>181</v>
      </c>
      <c r="AU1668" s="253" t="s">
        <v>84</v>
      </c>
      <c r="AV1668" s="14" t="s">
        <v>84</v>
      </c>
      <c r="AW1668" s="14" t="s">
        <v>35</v>
      </c>
      <c r="AX1668" s="14" t="s">
        <v>74</v>
      </c>
      <c r="AY1668" s="253" t="s">
        <v>171</v>
      </c>
    </row>
    <row r="1669" s="14" customFormat="1">
      <c r="A1669" s="14"/>
      <c r="B1669" s="243"/>
      <c r="C1669" s="244"/>
      <c r="D1669" s="228" t="s">
        <v>181</v>
      </c>
      <c r="E1669" s="245" t="s">
        <v>19</v>
      </c>
      <c r="F1669" s="246" t="s">
        <v>2285</v>
      </c>
      <c r="G1669" s="244"/>
      <c r="H1669" s="247">
        <v>43.960999999999999</v>
      </c>
      <c r="I1669" s="248"/>
      <c r="J1669" s="244"/>
      <c r="K1669" s="244"/>
      <c r="L1669" s="249"/>
      <c r="M1669" s="250"/>
      <c r="N1669" s="251"/>
      <c r="O1669" s="251"/>
      <c r="P1669" s="251"/>
      <c r="Q1669" s="251"/>
      <c r="R1669" s="251"/>
      <c r="S1669" s="251"/>
      <c r="T1669" s="252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3" t="s">
        <v>181</v>
      </c>
      <c r="AU1669" s="253" t="s">
        <v>84</v>
      </c>
      <c r="AV1669" s="14" t="s">
        <v>84</v>
      </c>
      <c r="AW1669" s="14" t="s">
        <v>35</v>
      </c>
      <c r="AX1669" s="14" t="s">
        <v>74</v>
      </c>
      <c r="AY1669" s="253" t="s">
        <v>171</v>
      </c>
    </row>
    <row r="1670" s="14" customFormat="1">
      <c r="A1670" s="14"/>
      <c r="B1670" s="243"/>
      <c r="C1670" s="244"/>
      <c r="D1670" s="228" t="s">
        <v>181</v>
      </c>
      <c r="E1670" s="245" t="s">
        <v>19</v>
      </c>
      <c r="F1670" s="246" t="s">
        <v>2286</v>
      </c>
      <c r="G1670" s="244"/>
      <c r="H1670" s="247">
        <v>12.926</v>
      </c>
      <c r="I1670" s="248"/>
      <c r="J1670" s="244"/>
      <c r="K1670" s="244"/>
      <c r="L1670" s="249"/>
      <c r="M1670" s="250"/>
      <c r="N1670" s="251"/>
      <c r="O1670" s="251"/>
      <c r="P1670" s="251"/>
      <c r="Q1670" s="251"/>
      <c r="R1670" s="251"/>
      <c r="S1670" s="251"/>
      <c r="T1670" s="252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3" t="s">
        <v>181</v>
      </c>
      <c r="AU1670" s="253" t="s">
        <v>84</v>
      </c>
      <c r="AV1670" s="14" t="s">
        <v>84</v>
      </c>
      <c r="AW1670" s="14" t="s">
        <v>35</v>
      </c>
      <c r="AX1670" s="14" t="s">
        <v>74</v>
      </c>
      <c r="AY1670" s="253" t="s">
        <v>171</v>
      </c>
    </row>
    <row r="1671" s="14" customFormat="1">
      <c r="A1671" s="14"/>
      <c r="B1671" s="243"/>
      <c r="C1671" s="244"/>
      <c r="D1671" s="228" t="s">
        <v>181</v>
      </c>
      <c r="E1671" s="245" t="s">
        <v>19</v>
      </c>
      <c r="F1671" s="246" t="s">
        <v>2287</v>
      </c>
      <c r="G1671" s="244"/>
      <c r="H1671" s="247">
        <v>4.4640000000000004</v>
      </c>
      <c r="I1671" s="248"/>
      <c r="J1671" s="244"/>
      <c r="K1671" s="244"/>
      <c r="L1671" s="249"/>
      <c r="M1671" s="250"/>
      <c r="N1671" s="251"/>
      <c r="O1671" s="251"/>
      <c r="P1671" s="251"/>
      <c r="Q1671" s="251"/>
      <c r="R1671" s="251"/>
      <c r="S1671" s="251"/>
      <c r="T1671" s="252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3" t="s">
        <v>181</v>
      </c>
      <c r="AU1671" s="253" t="s">
        <v>84</v>
      </c>
      <c r="AV1671" s="14" t="s">
        <v>84</v>
      </c>
      <c r="AW1671" s="14" t="s">
        <v>35</v>
      </c>
      <c r="AX1671" s="14" t="s">
        <v>74</v>
      </c>
      <c r="AY1671" s="253" t="s">
        <v>171</v>
      </c>
    </row>
    <row r="1672" s="16" customFormat="1">
      <c r="A1672" s="16"/>
      <c r="B1672" s="267"/>
      <c r="C1672" s="268"/>
      <c r="D1672" s="228" t="s">
        <v>181</v>
      </c>
      <c r="E1672" s="269" t="s">
        <v>19</v>
      </c>
      <c r="F1672" s="270" t="s">
        <v>415</v>
      </c>
      <c r="G1672" s="268"/>
      <c r="H1672" s="271">
        <v>223.30099999999999</v>
      </c>
      <c r="I1672" s="272"/>
      <c r="J1672" s="268"/>
      <c r="K1672" s="268"/>
      <c r="L1672" s="273"/>
      <c r="M1672" s="274"/>
      <c r="N1672" s="275"/>
      <c r="O1672" s="275"/>
      <c r="P1672" s="275"/>
      <c r="Q1672" s="275"/>
      <c r="R1672" s="275"/>
      <c r="S1672" s="275"/>
      <c r="T1672" s="276"/>
      <c r="U1672" s="16"/>
      <c r="V1672" s="16"/>
      <c r="W1672" s="16"/>
      <c r="X1672" s="16"/>
      <c r="Y1672" s="16"/>
      <c r="Z1672" s="16"/>
      <c r="AA1672" s="16"/>
      <c r="AB1672" s="16"/>
      <c r="AC1672" s="16"/>
      <c r="AD1672" s="16"/>
      <c r="AE1672" s="16"/>
      <c r="AT1672" s="277" t="s">
        <v>181</v>
      </c>
      <c r="AU1672" s="277" t="s">
        <v>84</v>
      </c>
      <c r="AV1672" s="16" t="s">
        <v>105</v>
      </c>
      <c r="AW1672" s="16" t="s">
        <v>35</v>
      </c>
      <c r="AX1672" s="16" t="s">
        <v>74</v>
      </c>
      <c r="AY1672" s="277" t="s">
        <v>171</v>
      </c>
    </row>
    <row r="1673" s="13" customFormat="1">
      <c r="A1673" s="13"/>
      <c r="B1673" s="233"/>
      <c r="C1673" s="234"/>
      <c r="D1673" s="228" t="s">
        <v>181</v>
      </c>
      <c r="E1673" s="235" t="s">
        <v>19</v>
      </c>
      <c r="F1673" s="236" t="s">
        <v>739</v>
      </c>
      <c r="G1673" s="234"/>
      <c r="H1673" s="235" t="s">
        <v>19</v>
      </c>
      <c r="I1673" s="237"/>
      <c r="J1673" s="234"/>
      <c r="K1673" s="234"/>
      <c r="L1673" s="238"/>
      <c r="M1673" s="239"/>
      <c r="N1673" s="240"/>
      <c r="O1673" s="240"/>
      <c r="P1673" s="240"/>
      <c r="Q1673" s="240"/>
      <c r="R1673" s="240"/>
      <c r="S1673" s="240"/>
      <c r="T1673" s="241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2" t="s">
        <v>181</v>
      </c>
      <c r="AU1673" s="242" t="s">
        <v>84</v>
      </c>
      <c r="AV1673" s="13" t="s">
        <v>82</v>
      </c>
      <c r="AW1673" s="13" t="s">
        <v>35</v>
      </c>
      <c r="AX1673" s="13" t="s">
        <v>74</v>
      </c>
      <c r="AY1673" s="242" t="s">
        <v>171</v>
      </c>
    </row>
    <row r="1674" s="14" customFormat="1">
      <c r="A1674" s="14"/>
      <c r="B1674" s="243"/>
      <c r="C1674" s="244"/>
      <c r="D1674" s="228" t="s">
        <v>181</v>
      </c>
      <c r="E1674" s="245" t="s">
        <v>19</v>
      </c>
      <c r="F1674" s="246" t="s">
        <v>2288</v>
      </c>
      <c r="G1674" s="244"/>
      <c r="H1674" s="247">
        <v>6.734</v>
      </c>
      <c r="I1674" s="248"/>
      <c r="J1674" s="244"/>
      <c r="K1674" s="244"/>
      <c r="L1674" s="249"/>
      <c r="M1674" s="250"/>
      <c r="N1674" s="251"/>
      <c r="O1674" s="251"/>
      <c r="P1674" s="251"/>
      <c r="Q1674" s="251"/>
      <c r="R1674" s="251"/>
      <c r="S1674" s="251"/>
      <c r="T1674" s="252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3" t="s">
        <v>181</v>
      </c>
      <c r="AU1674" s="253" t="s">
        <v>84</v>
      </c>
      <c r="AV1674" s="14" t="s">
        <v>84</v>
      </c>
      <c r="AW1674" s="14" t="s">
        <v>35</v>
      </c>
      <c r="AX1674" s="14" t="s">
        <v>74</v>
      </c>
      <c r="AY1674" s="253" t="s">
        <v>171</v>
      </c>
    </row>
    <row r="1675" s="14" customFormat="1">
      <c r="A1675" s="14"/>
      <c r="B1675" s="243"/>
      <c r="C1675" s="244"/>
      <c r="D1675" s="228" t="s">
        <v>181</v>
      </c>
      <c r="E1675" s="245" t="s">
        <v>19</v>
      </c>
      <c r="F1675" s="246" t="s">
        <v>2289</v>
      </c>
      <c r="G1675" s="244"/>
      <c r="H1675" s="247">
        <v>29.456</v>
      </c>
      <c r="I1675" s="248"/>
      <c r="J1675" s="244"/>
      <c r="K1675" s="244"/>
      <c r="L1675" s="249"/>
      <c r="M1675" s="250"/>
      <c r="N1675" s="251"/>
      <c r="O1675" s="251"/>
      <c r="P1675" s="251"/>
      <c r="Q1675" s="251"/>
      <c r="R1675" s="251"/>
      <c r="S1675" s="251"/>
      <c r="T1675" s="252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3" t="s">
        <v>181</v>
      </c>
      <c r="AU1675" s="253" t="s">
        <v>84</v>
      </c>
      <c r="AV1675" s="14" t="s">
        <v>84</v>
      </c>
      <c r="AW1675" s="14" t="s">
        <v>35</v>
      </c>
      <c r="AX1675" s="14" t="s">
        <v>74</v>
      </c>
      <c r="AY1675" s="253" t="s">
        <v>171</v>
      </c>
    </row>
    <row r="1676" s="14" customFormat="1">
      <c r="A1676" s="14"/>
      <c r="B1676" s="243"/>
      <c r="C1676" s="244"/>
      <c r="D1676" s="228" t="s">
        <v>181</v>
      </c>
      <c r="E1676" s="245" t="s">
        <v>19</v>
      </c>
      <c r="F1676" s="246" t="s">
        <v>2290</v>
      </c>
      <c r="G1676" s="244"/>
      <c r="H1676" s="247">
        <v>36.972999999999999</v>
      </c>
      <c r="I1676" s="248"/>
      <c r="J1676" s="244"/>
      <c r="K1676" s="244"/>
      <c r="L1676" s="249"/>
      <c r="M1676" s="250"/>
      <c r="N1676" s="251"/>
      <c r="O1676" s="251"/>
      <c r="P1676" s="251"/>
      <c r="Q1676" s="251"/>
      <c r="R1676" s="251"/>
      <c r="S1676" s="251"/>
      <c r="T1676" s="252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3" t="s">
        <v>181</v>
      </c>
      <c r="AU1676" s="253" t="s">
        <v>84</v>
      </c>
      <c r="AV1676" s="14" t="s">
        <v>84</v>
      </c>
      <c r="AW1676" s="14" t="s">
        <v>35</v>
      </c>
      <c r="AX1676" s="14" t="s">
        <v>74</v>
      </c>
      <c r="AY1676" s="253" t="s">
        <v>171</v>
      </c>
    </row>
    <row r="1677" s="14" customFormat="1">
      <c r="A1677" s="14"/>
      <c r="B1677" s="243"/>
      <c r="C1677" s="244"/>
      <c r="D1677" s="228" t="s">
        <v>181</v>
      </c>
      <c r="E1677" s="245" t="s">
        <v>19</v>
      </c>
      <c r="F1677" s="246" t="s">
        <v>2291</v>
      </c>
      <c r="G1677" s="244"/>
      <c r="H1677" s="247">
        <v>7.4699999999999998</v>
      </c>
      <c r="I1677" s="248"/>
      <c r="J1677" s="244"/>
      <c r="K1677" s="244"/>
      <c r="L1677" s="249"/>
      <c r="M1677" s="250"/>
      <c r="N1677" s="251"/>
      <c r="O1677" s="251"/>
      <c r="P1677" s="251"/>
      <c r="Q1677" s="251"/>
      <c r="R1677" s="251"/>
      <c r="S1677" s="251"/>
      <c r="T1677" s="252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3" t="s">
        <v>181</v>
      </c>
      <c r="AU1677" s="253" t="s">
        <v>84</v>
      </c>
      <c r="AV1677" s="14" t="s">
        <v>84</v>
      </c>
      <c r="AW1677" s="14" t="s">
        <v>35</v>
      </c>
      <c r="AX1677" s="14" t="s">
        <v>74</v>
      </c>
      <c r="AY1677" s="253" t="s">
        <v>171</v>
      </c>
    </row>
    <row r="1678" s="14" customFormat="1">
      <c r="A1678" s="14"/>
      <c r="B1678" s="243"/>
      <c r="C1678" s="244"/>
      <c r="D1678" s="228" t="s">
        <v>181</v>
      </c>
      <c r="E1678" s="245" t="s">
        <v>19</v>
      </c>
      <c r="F1678" s="246" t="s">
        <v>2292</v>
      </c>
      <c r="G1678" s="244"/>
      <c r="H1678" s="247">
        <v>3.0750000000000002</v>
      </c>
      <c r="I1678" s="248"/>
      <c r="J1678" s="244"/>
      <c r="K1678" s="244"/>
      <c r="L1678" s="249"/>
      <c r="M1678" s="250"/>
      <c r="N1678" s="251"/>
      <c r="O1678" s="251"/>
      <c r="P1678" s="251"/>
      <c r="Q1678" s="251"/>
      <c r="R1678" s="251"/>
      <c r="S1678" s="251"/>
      <c r="T1678" s="252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3" t="s">
        <v>181</v>
      </c>
      <c r="AU1678" s="253" t="s">
        <v>84</v>
      </c>
      <c r="AV1678" s="14" t="s">
        <v>84</v>
      </c>
      <c r="AW1678" s="14" t="s">
        <v>35</v>
      </c>
      <c r="AX1678" s="14" t="s">
        <v>74</v>
      </c>
      <c r="AY1678" s="253" t="s">
        <v>171</v>
      </c>
    </row>
    <row r="1679" s="16" customFormat="1">
      <c r="A1679" s="16"/>
      <c r="B1679" s="267"/>
      <c r="C1679" s="268"/>
      <c r="D1679" s="228" t="s">
        <v>181</v>
      </c>
      <c r="E1679" s="269" t="s">
        <v>19</v>
      </c>
      <c r="F1679" s="270" t="s">
        <v>415</v>
      </c>
      <c r="G1679" s="268"/>
      <c r="H1679" s="271">
        <v>83.707999999999998</v>
      </c>
      <c r="I1679" s="272"/>
      <c r="J1679" s="268"/>
      <c r="K1679" s="268"/>
      <c r="L1679" s="273"/>
      <c r="M1679" s="274"/>
      <c r="N1679" s="275"/>
      <c r="O1679" s="275"/>
      <c r="P1679" s="275"/>
      <c r="Q1679" s="275"/>
      <c r="R1679" s="275"/>
      <c r="S1679" s="275"/>
      <c r="T1679" s="276"/>
      <c r="U1679" s="16"/>
      <c r="V1679" s="16"/>
      <c r="W1679" s="16"/>
      <c r="X1679" s="16"/>
      <c r="Y1679" s="16"/>
      <c r="Z1679" s="16"/>
      <c r="AA1679" s="16"/>
      <c r="AB1679" s="16"/>
      <c r="AC1679" s="16"/>
      <c r="AD1679" s="16"/>
      <c r="AE1679" s="16"/>
      <c r="AT1679" s="277" t="s">
        <v>181</v>
      </c>
      <c r="AU1679" s="277" t="s">
        <v>84</v>
      </c>
      <c r="AV1679" s="16" t="s">
        <v>105</v>
      </c>
      <c r="AW1679" s="16" t="s">
        <v>35</v>
      </c>
      <c r="AX1679" s="16" t="s">
        <v>74</v>
      </c>
      <c r="AY1679" s="277" t="s">
        <v>171</v>
      </c>
    </row>
    <row r="1680" s="15" customFormat="1">
      <c r="A1680" s="15"/>
      <c r="B1680" s="254"/>
      <c r="C1680" s="255"/>
      <c r="D1680" s="228" t="s">
        <v>181</v>
      </c>
      <c r="E1680" s="256" t="s">
        <v>19</v>
      </c>
      <c r="F1680" s="257" t="s">
        <v>184</v>
      </c>
      <c r="G1680" s="255"/>
      <c r="H1680" s="258">
        <v>307.00900000000001</v>
      </c>
      <c r="I1680" s="259"/>
      <c r="J1680" s="255"/>
      <c r="K1680" s="255"/>
      <c r="L1680" s="260"/>
      <c r="M1680" s="261"/>
      <c r="N1680" s="262"/>
      <c r="O1680" s="262"/>
      <c r="P1680" s="262"/>
      <c r="Q1680" s="262"/>
      <c r="R1680" s="262"/>
      <c r="S1680" s="262"/>
      <c r="T1680" s="263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T1680" s="264" t="s">
        <v>181</v>
      </c>
      <c r="AU1680" s="264" t="s">
        <v>84</v>
      </c>
      <c r="AV1680" s="15" t="s">
        <v>178</v>
      </c>
      <c r="AW1680" s="15" t="s">
        <v>35</v>
      </c>
      <c r="AX1680" s="15" t="s">
        <v>82</v>
      </c>
      <c r="AY1680" s="264" t="s">
        <v>171</v>
      </c>
    </row>
    <row r="1681" s="2" customFormat="1" ht="16.5" customHeight="1">
      <c r="A1681" s="40"/>
      <c r="B1681" s="41"/>
      <c r="C1681" s="283" t="s">
        <v>2293</v>
      </c>
      <c r="D1681" s="283" t="s">
        <v>467</v>
      </c>
      <c r="E1681" s="284" t="s">
        <v>2294</v>
      </c>
      <c r="F1681" s="285" t="s">
        <v>2295</v>
      </c>
      <c r="G1681" s="286" t="s">
        <v>177</v>
      </c>
      <c r="H1681" s="287">
        <v>319.28899999999999</v>
      </c>
      <c r="I1681" s="288"/>
      <c r="J1681" s="289">
        <f>ROUND(I1681*H1681,2)</f>
        <v>0</v>
      </c>
      <c r="K1681" s="285" t="s">
        <v>215</v>
      </c>
      <c r="L1681" s="290"/>
      <c r="M1681" s="291" t="s">
        <v>19</v>
      </c>
      <c r="N1681" s="292" t="s">
        <v>45</v>
      </c>
      <c r="O1681" s="86"/>
      <c r="P1681" s="224">
        <f>O1681*H1681</f>
        <v>0</v>
      </c>
      <c r="Q1681" s="224">
        <v>0.0118</v>
      </c>
      <c r="R1681" s="224">
        <f>Q1681*H1681</f>
        <v>3.7676101999999996</v>
      </c>
      <c r="S1681" s="224">
        <v>0</v>
      </c>
      <c r="T1681" s="225">
        <f>S1681*H1681</f>
        <v>0</v>
      </c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R1681" s="226" t="s">
        <v>386</v>
      </c>
      <c r="AT1681" s="226" t="s">
        <v>467</v>
      </c>
      <c r="AU1681" s="226" t="s">
        <v>84</v>
      </c>
      <c r="AY1681" s="19" t="s">
        <v>171</v>
      </c>
      <c r="BE1681" s="227">
        <f>IF(N1681="základní",J1681,0)</f>
        <v>0</v>
      </c>
      <c r="BF1681" s="227">
        <f>IF(N1681="snížená",J1681,0)</f>
        <v>0</v>
      </c>
      <c r="BG1681" s="227">
        <f>IF(N1681="zákl. přenesená",J1681,0)</f>
        <v>0</v>
      </c>
      <c r="BH1681" s="227">
        <f>IF(N1681="sníž. přenesená",J1681,0)</f>
        <v>0</v>
      </c>
      <c r="BI1681" s="227">
        <f>IF(N1681="nulová",J1681,0)</f>
        <v>0</v>
      </c>
      <c r="BJ1681" s="19" t="s">
        <v>82</v>
      </c>
      <c r="BK1681" s="227">
        <f>ROUND(I1681*H1681,2)</f>
        <v>0</v>
      </c>
      <c r="BL1681" s="19" t="s">
        <v>289</v>
      </c>
      <c r="BM1681" s="226" t="s">
        <v>2296</v>
      </c>
    </row>
    <row r="1682" s="2" customFormat="1">
      <c r="A1682" s="40"/>
      <c r="B1682" s="41"/>
      <c r="C1682" s="42"/>
      <c r="D1682" s="228" t="s">
        <v>180</v>
      </c>
      <c r="E1682" s="42"/>
      <c r="F1682" s="229" t="s">
        <v>2295</v>
      </c>
      <c r="G1682" s="42"/>
      <c r="H1682" s="42"/>
      <c r="I1682" s="230"/>
      <c r="J1682" s="42"/>
      <c r="K1682" s="42"/>
      <c r="L1682" s="46"/>
      <c r="M1682" s="231"/>
      <c r="N1682" s="232"/>
      <c r="O1682" s="86"/>
      <c r="P1682" s="86"/>
      <c r="Q1682" s="86"/>
      <c r="R1682" s="86"/>
      <c r="S1682" s="86"/>
      <c r="T1682" s="87"/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T1682" s="19" t="s">
        <v>180</v>
      </c>
      <c r="AU1682" s="19" t="s">
        <v>84</v>
      </c>
    </row>
    <row r="1683" s="14" customFormat="1">
      <c r="A1683" s="14"/>
      <c r="B1683" s="243"/>
      <c r="C1683" s="244"/>
      <c r="D1683" s="228" t="s">
        <v>181</v>
      </c>
      <c r="E1683" s="245" t="s">
        <v>19</v>
      </c>
      <c r="F1683" s="246" t="s">
        <v>2297</v>
      </c>
      <c r="G1683" s="244"/>
      <c r="H1683" s="247">
        <v>319.28899999999999</v>
      </c>
      <c r="I1683" s="248"/>
      <c r="J1683" s="244"/>
      <c r="K1683" s="244"/>
      <c r="L1683" s="249"/>
      <c r="M1683" s="250"/>
      <c r="N1683" s="251"/>
      <c r="O1683" s="251"/>
      <c r="P1683" s="251"/>
      <c r="Q1683" s="251"/>
      <c r="R1683" s="251"/>
      <c r="S1683" s="251"/>
      <c r="T1683" s="252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3" t="s">
        <v>181</v>
      </c>
      <c r="AU1683" s="253" t="s">
        <v>84</v>
      </c>
      <c r="AV1683" s="14" t="s">
        <v>84</v>
      </c>
      <c r="AW1683" s="14" t="s">
        <v>35</v>
      </c>
      <c r="AX1683" s="14" t="s">
        <v>74</v>
      </c>
      <c r="AY1683" s="253" t="s">
        <v>171</v>
      </c>
    </row>
    <row r="1684" s="15" customFormat="1">
      <c r="A1684" s="15"/>
      <c r="B1684" s="254"/>
      <c r="C1684" s="255"/>
      <c r="D1684" s="228" t="s">
        <v>181</v>
      </c>
      <c r="E1684" s="256" t="s">
        <v>19</v>
      </c>
      <c r="F1684" s="257" t="s">
        <v>184</v>
      </c>
      <c r="G1684" s="255"/>
      <c r="H1684" s="258">
        <v>319.28899999999999</v>
      </c>
      <c r="I1684" s="259"/>
      <c r="J1684" s="255"/>
      <c r="K1684" s="255"/>
      <c r="L1684" s="260"/>
      <c r="M1684" s="261"/>
      <c r="N1684" s="262"/>
      <c r="O1684" s="262"/>
      <c r="P1684" s="262"/>
      <c r="Q1684" s="262"/>
      <c r="R1684" s="262"/>
      <c r="S1684" s="262"/>
      <c r="T1684" s="263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T1684" s="264" t="s">
        <v>181</v>
      </c>
      <c r="AU1684" s="264" t="s">
        <v>84</v>
      </c>
      <c r="AV1684" s="15" t="s">
        <v>178</v>
      </c>
      <c r="AW1684" s="15" t="s">
        <v>35</v>
      </c>
      <c r="AX1684" s="15" t="s">
        <v>82</v>
      </c>
      <c r="AY1684" s="264" t="s">
        <v>171</v>
      </c>
    </row>
    <row r="1685" s="2" customFormat="1" ht="16.5" customHeight="1">
      <c r="A1685" s="40"/>
      <c r="B1685" s="41"/>
      <c r="C1685" s="215" t="s">
        <v>1725</v>
      </c>
      <c r="D1685" s="215" t="s">
        <v>174</v>
      </c>
      <c r="E1685" s="216" t="s">
        <v>2298</v>
      </c>
      <c r="F1685" s="217" t="s">
        <v>2299</v>
      </c>
      <c r="G1685" s="218" t="s">
        <v>177</v>
      </c>
      <c r="H1685" s="219">
        <v>307.00900000000001</v>
      </c>
      <c r="I1685" s="220"/>
      <c r="J1685" s="221">
        <f>ROUND(I1685*H1685,2)</f>
        <v>0</v>
      </c>
      <c r="K1685" s="217" t="s">
        <v>215</v>
      </c>
      <c r="L1685" s="46"/>
      <c r="M1685" s="222" t="s">
        <v>19</v>
      </c>
      <c r="N1685" s="223" t="s">
        <v>45</v>
      </c>
      <c r="O1685" s="86"/>
      <c r="P1685" s="224">
        <f>O1685*H1685</f>
        <v>0</v>
      </c>
      <c r="Q1685" s="224">
        <v>0.00093000000000000005</v>
      </c>
      <c r="R1685" s="224">
        <f>Q1685*H1685</f>
        <v>0.28551837000000002</v>
      </c>
      <c r="S1685" s="224">
        <v>0</v>
      </c>
      <c r="T1685" s="225">
        <f>S1685*H1685</f>
        <v>0</v>
      </c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R1685" s="226" t="s">
        <v>289</v>
      </c>
      <c r="AT1685" s="226" t="s">
        <v>174</v>
      </c>
      <c r="AU1685" s="226" t="s">
        <v>84</v>
      </c>
      <c r="AY1685" s="19" t="s">
        <v>171</v>
      </c>
      <c r="BE1685" s="227">
        <f>IF(N1685="základní",J1685,0)</f>
        <v>0</v>
      </c>
      <c r="BF1685" s="227">
        <f>IF(N1685="snížená",J1685,0)</f>
        <v>0</v>
      </c>
      <c r="BG1685" s="227">
        <f>IF(N1685="zákl. přenesená",J1685,0)</f>
        <v>0</v>
      </c>
      <c r="BH1685" s="227">
        <f>IF(N1685="sníž. přenesená",J1685,0)</f>
        <v>0</v>
      </c>
      <c r="BI1685" s="227">
        <f>IF(N1685="nulová",J1685,0)</f>
        <v>0</v>
      </c>
      <c r="BJ1685" s="19" t="s">
        <v>82</v>
      </c>
      <c r="BK1685" s="227">
        <f>ROUND(I1685*H1685,2)</f>
        <v>0</v>
      </c>
      <c r="BL1685" s="19" t="s">
        <v>289</v>
      </c>
      <c r="BM1685" s="226" t="s">
        <v>2300</v>
      </c>
    </row>
    <row r="1686" s="2" customFormat="1">
      <c r="A1686" s="40"/>
      <c r="B1686" s="41"/>
      <c r="C1686" s="42"/>
      <c r="D1686" s="228" t="s">
        <v>180</v>
      </c>
      <c r="E1686" s="42"/>
      <c r="F1686" s="229" t="s">
        <v>2301</v>
      </c>
      <c r="G1686" s="42"/>
      <c r="H1686" s="42"/>
      <c r="I1686" s="230"/>
      <c r="J1686" s="42"/>
      <c r="K1686" s="42"/>
      <c r="L1686" s="46"/>
      <c r="M1686" s="231"/>
      <c r="N1686" s="232"/>
      <c r="O1686" s="86"/>
      <c r="P1686" s="86"/>
      <c r="Q1686" s="86"/>
      <c r="R1686" s="86"/>
      <c r="S1686" s="86"/>
      <c r="T1686" s="87"/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T1686" s="19" t="s">
        <v>180</v>
      </c>
      <c r="AU1686" s="19" t="s">
        <v>84</v>
      </c>
    </row>
    <row r="1687" s="2" customFormat="1">
      <c r="A1687" s="40"/>
      <c r="B1687" s="41"/>
      <c r="C1687" s="42"/>
      <c r="D1687" s="265" t="s">
        <v>218</v>
      </c>
      <c r="E1687" s="42"/>
      <c r="F1687" s="266" t="s">
        <v>2302</v>
      </c>
      <c r="G1687" s="42"/>
      <c r="H1687" s="42"/>
      <c r="I1687" s="230"/>
      <c r="J1687" s="42"/>
      <c r="K1687" s="42"/>
      <c r="L1687" s="46"/>
      <c r="M1687" s="231"/>
      <c r="N1687" s="232"/>
      <c r="O1687" s="86"/>
      <c r="P1687" s="86"/>
      <c r="Q1687" s="86"/>
      <c r="R1687" s="86"/>
      <c r="S1687" s="86"/>
      <c r="T1687" s="87"/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T1687" s="19" t="s">
        <v>218</v>
      </c>
      <c r="AU1687" s="19" t="s">
        <v>84</v>
      </c>
    </row>
    <row r="1688" s="2" customFormat="1" ht="16.5" customHeight="1">
      <c r="A1688" s="40"/>
      <c r="B1688" s="41"/>
      <c r="C1688" s="215" t="s">
        <v>2303</v>
      </c>
      <c r="D1688" s="215" t="s">
        <v>174</v>
      </c>
      <c r="E1688" s="216" t="s">
        <v>2304</v>
      </c>
      <c r="F1688" s="217" t="s">
        <v>2305</v>
      </c>
      <c r="G1688" s="218" t="s">
        <v>292</v>
      </c>
      <c r="H1688" s="219">
        <v>282.27999999999997</v>
      </c>
      <c r="I1688" s="220"/>
      <c r="J1688" s="221">
        <f>ROUND(I1688*H1688,2)</f>
        <v>0</v>
      </c>
      <c r="K1688" s="217" t="s">
        <v>215</v>
      </c>
      <c r="L1688" s="46"/>
      <c r="M1688" s="222" t="s">
        <v>19</v>
      </c>
      <c r="N1688" s="223" t="s">
        <v>45</v>
      </c>
      <c r="O1688" s="86"/>
      <c r="P1688" s="224">
        <f>O1688*H1688</f>
        <v>0</v>
      </c>
      <c r="Q1688" s="224">
        <v>0.00050000000000000001</v>
      </c>
      <c r="R1688" s="224">
        <f>Q1688*H1688</f>
        <v>0.14113999999999999</v>
      </c>
      <c r="S1688" s="224">
        <v>0</v>
      </c>
      <c r="T1688" s="225">
        <f>S1688*H1688</f>
        <v>0</v>
      </c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R1688" s="226" t="s">
        <v>289</v>
      </c>
      <c r="AT1688" s="226" t="s">
        <v>174</v>
      </c>
      <c r="AU1688" s="226" t="s">
        <v>84</v>
      </c>
      <c r="AY1688" s="19" t="s">
        <v>171</v>
      </c>
      <c r="BE1688" s="227">
        <f>IF(N1688="základní",J1688,0)</f>
        <v>0</v>
      </c>
      <c r="BF1688" s="227">
        <f>IF(N1688="snížená",J1688,0)</f>
        <v>0</v>
      </c>
      <c r="BG1688" s="227">
        <f>IF(N1688="zákl. přenesená",J1688,0)</f>
        <v>0</v>
      </c>
      <c r="BH1688" s="227">
        <f>IF(N1688="sníž. přenesená",J1688,0)</f>
        <v>0</v>
      </c>
      <c r="BI1688" s="227">
        <f>IF(N1688="nulová",J1688,0)</f>
        <v>0</v>
      </c>
      <c r="BJ1688" s="19" t="s">
        <v>82</v>
      </c>
      <c r="BK1688" s="227">
        <f>ROUND(I1688*H1688,2)</f>
        <v>0</v>
      </c>
      <c r="BL1688" s="19" t="s">
        <v>289</v>
      </c>
      <c r="BM1688" s="226" t="s">
        <v>2306</v>
      </c>
    </row>
    <row r="1689" s="2" customFormat="1">
      <c r="A1689" s="40"/>
      <c r="B1689" s="41"/>
      <c r="C1689" s="42"/>
      <c r="D1689" s="228" t="s">
        <v>180</v>
      </c>
      <c r="E1689" s="42"/>
      <c r="F1689" s="229" t="s">
        <v>2307</v>
      </c>
      <c r="G1689" s="42"/>
      <c r="H1689" s="42"/>
      <c r="I1689" s="230"/>
      <c r="J1689" s="42"/>
      <c r="K1689" s="42"/>
      <c r="L1689" s="46"/>
      <c r="M1689" s="231"/>
      <c r="N1689" s="232"/>
      <c r="O1689" s="86"/>
      <c r="P1689" s="86"/>
      <c r="Q1689" s="86"/>
      <c r="R1689" s="86"/>
      <c r="S1689" s="86"/>
      <c r="T1689" s="87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T1689" s="19" t="s">
        <v>180</v>
      </c>
      <c r="AU1689" s="19" t="s">
        <v>84</v>
      </c>
    </row>
    <row r="1690" s="2" customFormat="1">
      <c r="A1690" s="40"/>
      <c r="B1690" s="41"/>
      <c r="C1690" s="42"/>
      <c r="D1690" s="265" t="s">
        <v>218</v>
      </c>
      <c r="E1690" s="42"/>
      <c r="F1690" s="266" t="s">
        <v>2308</v>
      </c>
      <c r="G1690" s="42"/>
      <c r="H1690" s="42"/>
      <c r="I1690" s="230"/>
      <c r="J1690" s="42"/>
      <c r="K1690" s="42"/>
      <c r="L1690" s="46"/>
      <c r="M1690" s="231"/>
      <c r="N1690" s="232"/>
      <c r="O1690" s="86"/>
      <c r="P1690" s="86"/>
      <c r="Q1690" s="86"/>
      <c r="R1690" s="86"/>
      <c r="S1690" s="86"/>
      <c r="T1690" s="87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T1690" s="19" t="s">
        <v>218</v>
      </c>
      <c r="AU1690" s="19" t="s">
        <v>84</v>
      </c>
    </row>
    <row r="1691" s="13" customFormat="1">
      <c r="A1691" s="13"/>
      <c r="B1691" s="233"/>
      <c r="C1691" s="234"/>
      <c r="D1691" s="228" t="s">
        <v>181</v>
      </c>
      <c r="E1691" s="235" t="s">
        <v>19</v>
      </c>
      <c r="F1691" s="236" t="s">
        <v>716</v>
      </c>
      <c r="G1691" s="234"/>
      <c r="H1691" s="235" t="s">
        <v>19</v>
      </c>
      <c r="I1691" s="237"/>
      <c r="J1691" s="234"/>
      <c r="K1691" s="234"/>
      <c r="L1691" s="238"/>
      <c r="M1691" s="239"/>
      <c r="N1691" s="240"/>
      <c r="O1691" s="240"/>
      <c r="P1691" s="240"/>
      <c r="Q1691" s="240"/>
      <c r="R1691" s="240"/>
      <c r="S1691" s="240"/>
      <c r="T1691" s="241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2" t="s">
        <v>181</v>
      </c>
      <c r="AU1691" s="242" t="s">
        <v>84</v>
      </c>
      <c r="AV1691" s="13" t="s">
        <v>82</v>
      </c>
      <c r="AW1691" s="13" t="s">
        <v>35</v>
      </c>
      <c r="AX1691" s="13" t="s">
        <v>74</v>
      </c>
      <c r="AY1691" s="242" t="s">
        <v>171</v>
      </c>
    </row>
    <row r="1692" s="14" customFormat="1">
      <c r="A1692" s="14"/>
      <c r="B1692" s="243"/>
      <c r="C1692" s="244"/>
      <c r="D1692" s="228" t="s">
        <v>181</v>
      </c>
      <c r="E1692" s="245" t="s">
        <v>19</v>
      </c>
      <c r="F1692" s="246" t="s">
        <v>2309</v>
      </c>
      <c r="G1692" s="244"/>
      <c r="H1692" s="247">
        <v>2.956</v>
      </c>
      <c r="I1692" s="248"/>
      <c r="J1692" s="244"/>
      <c r="K1692" s="244"/>
      <c r="L1692" s="249"/>
      <c r="M1692" s="250"/>
      <c r="N1692" s="251"/>
      <c r="O1692" s="251"/>
      <c r="P1692" s="251"/>
      <c r="Q1692" s="251"/>
      <c r="R1692" s="251"/>
      <c r="S1692" s="251"/>
      <c r="T1692" s="252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3" t="s">
        <v>181</v>
      </c>
      <c r="AU1692" s="253" t="s">
        <v>84</v>
      </c>
      <c r="AV1692" s="14" t="s">
        <v>84</v>
      </c>
      <c r="AW1692" s="14" t="s">
        <v>35</v>
      </c>
      <c r="AX1692" s="14" t="s">
        <v>74</v>
      </c>
      <c r="AY1692" s="253" t="s">
        <v>171</v>
      </c>
    </row>
    <row r="1693" s="14" customFormat="1">
      <c r="A1693" s="14"/>
      <c r="B1693" s="243"/>
      <c r="C1693" s="244"/>
      <c r="D1693" s="228" t="s">
        <v>181</v>
      </c>
      <c r="E1693" s="245" t="s">
        <v>19</v>
      </c>
      <c r="F1693" s="246" t="s">
        <v>2310</v>
      </c>
      <c r="G1693" s="244"/>
      <c r="H1693" s="247">
        <v>19.864000000000001</v>
      </c>
      <c r="I1693" s="248"/>
      <c r="J1693" s="244"/>
      <c r="K1693" s="244"/>
      <c r="L1693" s="249"/>
      <c r="M1693" s="250"/>
      <c r="N1693" s="251"/>
      <c r="O1693" s="251"/>
      <c r="P1693" s="251"/>
      <c r="Q1693" s="251"/>
      <c r="R1693" s="251"/>
      <c r="S1693" s="251"/>
      <c r="T1693" s="252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3" t="s">
        <v>181</v>
      </c>
      <c r="AU1693" s="253" t="s">
        <v>84</v>
      </c>
      <c r="AV1693" s="14" t="s">
        <v>84</v>
      </c>
      <c r="AW1693" s="14" t="s">
        <v>35</v>
      </c>
      <c r="AX1693" s="14" t="s">
        <v>74</v>
      </c>
      <c r="AY1693" s="253" t="s">
        <v>171</v>
      </c>
    </row>
    <row r="1694" s="14" customFormat="1">
      <c r="A1694" s="14"/>
      <c r="B1694" s="243"/>
      <c r="C1694" s="244"/>
      <c r="D1694" s="228" t="s">
        <v>181</v>
      </c>
      <c r="E1694" s="245" t="s">
        <v>19</v>
      </c>
      <c r="F1694" s="246" t="s">
        <v>2311</v>
      </c>
      <c r="G1694" s="244"/>
      <c r="H1694" s="247">
        <v>0.11</v>
      </c>
      <c r="I1694" s="248"/>
      <c r="J1694" s="244"/>
      <c r="K1694" s="244"/>
      <c r="L1694" s="249"/>
      <c r="M1694" s="250"/>
      <c r="N1694" s="251"/>
      <c r="O1694" s="251"/>
      <c r="P1694" s="251"/>
      <c r="Q1694" s="251"/>
      <c r="R1694" s="251"/>
      <c r="S1694" s="251"/>
      <c r="T1694" s="252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3" t="s">
        <v>181</v>
      </c>
      <c r="AU1694" s="253" t="s">
        <v>84</v>
      </c>
      <c r="AV1694" s="14" t="s">
        <v>84</v>
      </c>
      <c r="AW1694" s="14" t="s">
        <v>35</v>
      </c>
      <c r="AX1694" s="14" t="s">
        <v>74</v>
      </c>
      <c r="AY1694" s="253" t="s">
        <v>171</v>
      </c>
    </row>
    <row r="1695" s="14" customFormat="1">
      <c r="A1695" s="14"/>
      <c r="B1695" s="243"/>
      <c r="C1695" s="244"/>
      <c r="D1695" s="228" t="s">
        <v>181</v>
      </c>
      <c r="E1695" s="245" t="s">
        <v>19</v>
      </c>
      <c r="F1695" s="246" t="s">
        <v>2312</v>
      </c>
      <c r="G1695" s="244"/>
      <c r="H1695" s="247">
        <v>25.571999999999999</v>
      </c>
      <c r="I1695" s="248"/>
      <c r="J1695" s="244"/>
      <c r="K1695" s="244"/>
      <c r="L1695" s="249"/>
      <c r="M1695" s="250"/>
      <c r="N1695" s="251"/>
      <c r="O1695" s="251"/>
      <c r="P1695" s="251"/>
      <c r="Q1695" s="251"/>
      <c r="R1695" s="251"/>
      <c r="S1695" s="251"/>
      <c r="T1695" s="252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3" t="s">
        <v>181</v>
      </c>
      <c r="AU1695" s="253" t="s">
        <v>84</v>
      </c>
      <c r="AV1695" s="14" t="s">
        <v>84</v>
      </c>
      <c r="AW1695" s="14" t="s">
        <v>35</v>
      </c>
      <c r="AX1695" s="14" t="s">
        <v>74</v>
      </c>
      <c r="AY1695" s="253" t="s">
        <v>171</v>
      </c>
    </row>
    <row r="1696" s="14" customFormat="1">
      <c r="A1696" s="14"/>
      <c r="B1696" s="243"/>
      <c r="C1696" s="244"/>
      <c r="D1696" s="228" t="s">
        <v>181</v>
      </c>
      <c r="E1696" s="245" t="s">
        <v>19</v>
      </c>
      <c r="F1696" s="246" t="s">
        <v>2313</v>
      </c>
      <c r="G1696" s="244"/>
      <c r="H1696" s="247">
        <v>5.8899999999999997</v>
      </c>
      <c r="I1696" s="248"/>
      <c r="J1696" s="244"/>
      <c r="K1696" s="244"/>
      <c r="L1696" s="249"/>
      <c r="M1696" s="250"/>
      <c r="N1696" s="251"/>
      <c r="O1696" s="251"/>
      <c r="P1696" s="251"/>
      <c r="Q1696" s="251"/>
      <c r="R1696" s="251"/>
      <c r="S1696" s="251"/>
      <c r="T1696" s="252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3" t="s">
        <v>181</v>
      </c>
      <c r="AU1696" s="253" t="s">
        <v>84</v>
      </c>
      <c r="AV1696" s="14" t="s">
        <v>84</v>
      </c>
      <c r="AW1696" s="14" t="s">
        <v>35</v>
      </c>
      <c r="AX1696" s="14" t="s">
        <v>74</v>
      </c>
      <c r="AY1696" s="253" t="s">
        <v>171</v>
      </c>
    </row>
    <row r="1697" s="13" customFormat="1">
      <c r="A1697" s="13"/>
      <c r="B1697" s="233"/>
      <c r="C1697" s="234"/>
      <c r="D1697" s="228" t="s">
        <v>181</v>
      </c>
      <c r="E1697" s="235" t="s">
        <v>19</v>
      </c>
      <c r="F1697" s="236" t="s">
        <v>731</v>
      </c>
      <c r="G1697" s="234"/>
      <c r="H1697" s="235" t="s">
        <v>19</v>
      </c>
      <c r="I1697" s="237"/>
      <c r="J1697" s="234"/>
      <c r="K1697" s="234"/>
      <c r="L1697" s="238"/>
      <c r="M1697" s="239"/>
      <c r="N1697" s="240"/>
      <c r="O1697" s="240"/>
      <c r="P1697" s="240"/>
      <c r="Q1697" s="240"/>
      <c r="R1697" s="240"/>
      <c r="S1697" s="240"/>
      <c r="T1697" s="241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2" t="s">
        <v>181</v>
      </c>
      <c r="AU1697" s="242" t="s">
        <v>84</v>
      </c>
      <c r="AV1697" s="13" t="s">
        <v>82</v>
      </c>
      <c r="AW1697" s="13" t="s">
        <v>35</v>
      </c>
      <c r="AX1697" s="13" t="s">
        <v>74</v>
      </c>
      <c r="AY1697" s="242" t="s">
        <v>171</v>
      </c>
    </row>
    <row r="1698" s="14" customFormat="1">
      <c r="A1698" s="14"/>
      <c r="B1698" s="243"/>
      <c r="C1698" s="244"/>
      <c r="D1698" s="228" t="s">
        <v>181</v>
      </c>
      <c r="E1698" s="245" t="s">
        <v>19</v>
      </c>
      <c r="F1698" s="246" t="s">
        <v>2314</v>
      </c>
      <c r="G1698" s="244"/>
      <c r="H1698" s="247">
        <v>4.6340000000000003</v>
      </c>
      <c r="I1698" s="248"/>
      <c r="J1698" s="244"/>
      <c r="K1698" s="244"/>
      <c r="L1698" s="249"/>
      <c r="M1698" s="250"/>
      <c r="N1698" s="251"/>
      <c r="O1698" s="251"/>
      <c r="P1698" s="251"/>
      <c r="Q1698" s="251"/>
      <c r="R1698" s="251"/>
      <c r="S1698" s="251"/>
      <c r="T1698" s="252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3" t="s">
        <v>181</v>
      </c>
      <c r="AU1698" s="253" t="s">
        <v>84</v>
      </c>
      <c r="AV1698" s="14" t="s">
        <v>84</v>
      </c>
      <c r="AW1698" s="14" t="s">
        <v>35</v>
      </c>
      <c r="AX1698" s="14" t="s">
        <v>74</v>
      </c>
      <c r="AY1698" s="253" t="s">
        <v>171</v>
      </c>
    </row>
    <row r="1699" s="14" customFormat="1">
      <c r="A1699" s="14"/>
      <c r="B1699" s="243"/>
      <c r="C1699" s="244"/>
      <c r="D1699" s="228" t="s">
        <v>181</v>
      </c>
      <c r="E1699" s="245" t="s">
        <v>19</v>
      </c>
      <c r="F1699" s="246" t="s">
        <v>2315</v>
      </c>
      <c r="G1699" s="244"/>
      <c r="H1699" s="247">
        <v>21.760000000000002</v>
      </c>
      <c r="I1699" s="248"/>
      <c r="J1699" s="244"/>
      <c r="K1699" s="244"/>
      <c r="L1699" s="249"/>
      <c r="M1699" s="250"/>
      <c r="N1699" s="251"/>
      <c r="O1699" s="251"/>
      <c r="P1699" s="251"/>
      <c r="Q1699" s="251"/>
      <c r="R1699" s="251"/>
      <c r="S1699" s="251"/>
      <c r="T1699" s="252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3" t="s">
        <v>181</v>
      </c>
      <c r="AU1699" s="253" t="s">
        <v>84</v>
      </c>
      <c r="AV1699" s="14" t="s">
        <v>84</v>
      </c>
      <c r="AW1699" s="14" t="s">
        <v>35</v>
      </c>
      <c r="AX1699" s="14" t="s">
        <v>74</v>
      </c>
      <c r="AY1699" s="253" t="s">
        <v>171</v>
      </c>
    </row>
    <row r="1700" s="14" customFormat="1">
      <c r="A1700" s="14"/>
      <c r="B1700" s="243"/>
      <c r="C1700" s="244"/>
      <c r="D1700" s="228" t="s">
        <v>181</v>
      </c>
      <c r="E1700" s="245" t="s">
        <v>19</v>
      </c>
      <c r="F1700" s="246" t="s">
        <v>2316</v>
      </c>
      <c r="G1700" s="244"/>
      <c r="H1700" s="247">
        <v>20.934000000000001</v>
      </c>
      <c r="I1700" s="248"/>
      <c r="J1700" s="244"/>
      <c r="K1700" s="244"/>
      <c r="L1700" s="249"/>
      <c r="M1700" s="250"/>
      <c r="N1700" s="251"/>
      <c r="O1700" s="251"/>
      <c r="P1700" s="251"/>
      <c r="Q1700" s="251"/>
      <c r="R1700" s="251"/>
      <c r="S1700" s="251"/>
      <c r="T1700" s="252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3" t="s">
        <v>181</v>
      </c>
      <c r="AU1700" s="253" t="s">
        <v>84</v>
      </c>
      <c r="AV1700" s="14" t="s">
        <v>84</v>
      </c>
      <c r="AW1700" s="14" t="s">
        <v>35</v>
      </c>
      <c r="AX1700" s="14" t="s">
        <v>74</v>
      </c>
      <c r="AY1700" s="253" t="s">
        <v>171</v>
      </c>
    </row>
    <row r="1701" s="14" customFormat="1">
      <c r="A1701" s="14"/>
      <c r="B1701" s="243"/>
      <c r="C1701" s="244"/>
      <c r="D1701" s="228" t="s">
        <v>181</v>
      </c>
      <c r="E1701" s="245" t="s">
        <v>19</v>
      </c>
      <c r="F1701" s="246" t="s">
        <v>2317</v>
      </c>
      <c r="G1701" s="244"/>
      <c r="H1701" s="247">
        <v>6.1550000000000002</v>
      </c>
      <c r="I1701" s="248"/>
      <c r="J1701" s="244"/>
      <c r="K1701" s="244"/>
      <c r="L1701" s="249"/>
      <c r="M1701" s="250"/>
      <c r="N1701" s="251"/>
      <c r="O1701" s="251"/>
      <c r="P1701" s="251"/>
      <c r="Q1701" s="251"/>
      <c r="R1701" s="251"/>
      <c r="S1701" s="251"/>
      <c r="T1701" s="252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3" t="s">
        <v>181</v>
      </c>
      <c r="AU1701" s="253" t="s">
        <v>84</v>
      </c>
      <c r="AV1701" s="14" t="s">
        <v>84</v>
      </c>
      <c r="AW1701" s="14" t="s">
        <v>35</v>
      </c>
      <c r="AX1701" s="14" t="s">
        <v>74</v>
      </c>
      <c r="AY1701" s="253" t="s">
        <v>171</v>
      </c>
    </row>
    <row r="1702" s="14" customFormat="1">
      <c r="A1702" s="14"/>
      <c r="B1702" s="243"/>
      <c r="C1702" s="244"/>
      <c r="D1702" s="228" t="s">
        <v>181</v>
      </c>
      <c r="E1702" s="245" t="s">
        <v>19</v>
      </c>
      <c r="F1702" s="246" t="s">
        <v>2318</v>
      </c>
      <c r="G1702" s="244"/>
      <c r="H1702" s="247">
        <v>2.2320000000000002</v>
      </c>
      <c r="I1702" s="248"/>
      <c r="J1702" s="244"/>
      <c r="K1702" s="244"/>
      <c r="L1702" s="249"/>
      <c r="M1702" s="250"/>
      <c r="N1702" s="251"/>
      <c r="O1702" s="251"/>
      <c r="P1702" s="251"/>
      <c r="Q1702" s="251"/>
      <c r="R1702" s="251"/>
      <c r="S1702" s="251"/>
      <c r="T1702" s="252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3" t="s">
        <v>181</v>
      </c>
      <c r="AU1702" s="253" t="s">
        <v>84</v>
      </c>
      <c r="AV1702" s="14" t="s">
        <v>84</v>
      </c>
      <c r="AW1702" s="14" t="s">
        <v>35</v>
      </c>
      <c r="AX1702" s="14" t="s">
        <v>74</v>
      </c>
      <c r="AY1702" s="253" t="s">
        <v>171</v>
      </c>
    </row>
    <row r="1703" s="16" customFormat="1">
      <c r="A1703" s="16"/>
      <c r="B1703" s="267"/>
      <c r="C1703" s="268"/>
      <c r="D1703" s="228" t="s">
        <v>181</v>
      </c>
      <c r="E1703" s="269" t="s">
        <v>19</v>
      </c>
      <c r="F1703" s="270" t="s">
        <v>415</v>
      </c>
      <c r="G1703" s="268"/>
      <c r="H1703" s="271">
        <v>110.107</v>
      </c>
      <c r="I1703" s="272"/>
      <c r="J1703" s="268"/>
      <c r="K1703" s="268"/>
      <c r="L1703" s="273"/>
      <c r="M1703" s="274"/>
      <c r="N1703" s="275"/>
      <c r="O1703" s="275"/>
      <c r="P1703" s="275"/>
      <c r="Q1703" s="275"/>
      <c r="R1703" s="275"/>
      <c r="S1703" s="275"/>
      <c r="T1703" s="276"/>
      <c r="U1703" s="16"/>
      <c r="V1703" s="16"/>
      <c r="W1703" s="16"/>
      <c r="X1703" s="16"/>
      <c r="Y1703" s="16"/>
      <c r="Z1703" s="16"/>
      <c r="AA1703" s="16"/>
      <c r="AB1703" s="16"/>
      <c r="AC1703" s="16"/>
      <c r="AD1703" s="16"/>
      <c r="AE1703" s="16"/>
      <c r="AT1703" s="277" t="s">
        <v>181</v>
      </c>
      <c r="AU1703" s="277" t="s">
        <v>84</v>
      </c>
      <c r="AV1703" s="16" t="s">
        <v>105</v>
      </c>
      <c r="AW1703" s="16" t="s">
        <v>35</v>
      </c>
      <c r="AX1703" s="16" t="s">
        <v>74</v>
      </c>
      <c r="AY1703" s="277" t="s">
        <v>171</v>
      </c>
    </row>
    <row r="1704" s="13" customFormat="1">
      <c r="A1704" s="13"/>
      <c r="B1704" s="233"/>
      <c r="C1704" s="234"/>
      <c r="D1704" s="228" t="s">
        <v>181</v>
      </c>
      <c r="E1704" s="235" t="s">
        <v>19</v>
      </c>
      <c r="F1704" s="236" t="s">
        <v>739</v>
      </c>
      <c r="G1704" s="234"/>
      <c r="H1704" s="235" t="s">
        <v>19</v>
      </c>
      <c r="I1704" s="237"/>
      <c r="J1704" s="234"/>
      <c r="K1704" s="234"/>
      <c r="L1704" s="238"/>
      <c r="M1704" s="239"/>
      <c r="N1704" s="240"/>
      <c r="O1704" s="240"/>
      <c r="P1704" s="240"/>
      <c r="Q1704" s="240"/>
      <c r="R1704" s="240"/>
      <c r="S1704" s="240"/>
      <c r="T1704" s="241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42" t="s">
        <v>181</v>
      </c>
      <c r="AU1704" s="242" t="s">
        <v>84</v>
      </c>
      <c r="AV1704" s="13" t="s">
        <v>82</v>
      </c>
      <c r="AW1704" s="13" t="s">
        <v>35</v>
      </c>
      <c r="AX1704" s="13" t="s">
        <v>74</v>
      </c>
      <c r="AY1704" s="242" t="s">
        <v>171</v>
      </c>
    </row>
    <row r="1705" s="14" customFormat="1">
      <c r="A1705" s="14"/>
      <c r="B1705" s="243"/>
      <c r="C1705" s="244"/>
      <c r="D1705" s="228" t="s">
        <v>181</v>
      </c>
      <c r="E1705" s="245" t="s">
        <v>19</v>
      </c>
      <c r="F1705" s="246" t="s">
        <v>2319</v>
      </c>
      <c r="G1705" s="244"/>
      <c r="H1705" s="247">
        <v>4.4889999999999999</v>
      </c>
      <c r="I1705" s="248"/>
      <c r="J1705" s="244"/>
      <c r="K1705" s="244"/>
      <c r="L1705" s="249"/>
      <c r="M1705" s="250"/>
      <c r="N1705" s="251"/>
      <c r="O1705" s="251"/>
      <c r="P1705" s="251"/>
      <c r="Q1705" s="251"/>
      <c r="R1705" s="251"/>
      <c r="S1705" s="251"/>
      <c r="T1705" s="252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3" t="s">
        <v>181</v>
      </c>
      <c r="AU1705" s="253" t="s">
        <v>84</v>
      </c>
      <c r="AV1705" s="14" t="s">
        <v>84</v>
      </c>
      <c r="AW1705" s="14" t="s">
        <v>35</v>
      </c>
      <c r="AX1705" s="14" t="s">
        <v>74</v>
      </c>
      <c r="AY1705" s="253" t="s">
        <v>171</v>
      </c>
    </row>
    <row r="1706" s="14" customFormat="1">
      <c r="A1706" s="14"/>
      <c r="B1706" s="243"/>
      <c r="C1706" s="244"/>
      <c r="D1706" s="228" t="s">
        <v>181</v>
      </c>
      <c r="E1706" s="245" t="s">
        <v>19</v>
      </c>
      <c r="F1706" s="246" t="s">
        <v>2320</v>
      </c>
      <c r="G1706" s="244"/>
      <c r="H1706" s="247">
        <v>14.728</v>
      </c>
      <c r="I1706" s="248"/>
      <c r="J1706" s="244"/>
      <c r="K1706" s="244"/>
      <c r="L1706" s="249"/>
      <c r="M1706" s="250"/>
      <c r="N1706" s="251"/>
      <c r="O1706" s="251"/>
      <c r="P1706" s="251"/>
      <c r="Q1706" s="251"/>
      <c r="R1706" s="251"/>
      <c r="S1706" s="251"/>
      <c r="T1706" s="252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3" t="s">
        <v>181</v>
      </c>
      <c r="AU1706" s="253" t="s">
        <v>84</v>
      </c>
      <c r="AV1706" s="14" t="s">
        <v>84</v>
      </c>
      <c r="AW1706" s="14" t="s">
        <v>35</v>
      </c>
      <c r="AX1706" s="14" t="s">
        <v>74</v>
      </c>
      <c r="AY1706" s="253" t="s">
        <v>171</v>
      </c>
    </row>
    <row r="1707" s="14" customFormat="1">
      <c r="A1707" s="14"/>
      <c r="B1707" s="243"/>
      <c r="C1707" s="244"/>
      <c r="D1707" s="228" t="s">
        <v>181</v>
      </c>
      <c r="E1707" s="245" t="s">
        <v>19</v>
      </c>
      <c r="F1707" s="246" t="s">
        <v>2321</v>
      </c>
      <c r="G1707" s="244"/>
      <c r="H1707" s="247">
        <v>17.606000000000002</v>
      </c>
      <c r="I1707" s="248"/>
      <c r="J1707" s="244"/>
      <c r="K1707" s="244"/>
      <c r="L1707" s="249"/>
      <c r="M1707" s="250"/>
      <c r="N1707" s="251"/>
      <c r="O1707" s="251"/>
      <c r="P1707" s="251"/>
      <c r="Q1707" s="251"/>
      <c r="R1707" s="251"/>
      <c r="S1707" s="251"/>
      <c r="T1707" s="252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3" t="s">
        <v>181</v>
      </c>
      <c r="AU1707" s="253" t="s">
        <v>84</v>
      </c>
      <c r="AV1707" s="14" t="s">
        <v>84</v>
      </c>
      <c r="AW1707" s="14" t="s">
        <v>35</v>
      </c>
      <c r="AX1707" s="14" t="s">
        <v>74</v>
      </c>
      <c r="AY1707" s="253" t="s">
        <v>171</v>
      </c>
    </row>
    <row r="1708" s="14" customFormat="1">
      <c r="A1708" s="14"/>
      <c r="B1708" s="243"/>
      <c r="C1708" s="244"/>
      <c r="D1708" s="228" t="s">
        <v>181</v>
      </c>
      <c r="E1708" s="245" t="s">
        <v>19</v>
      </c>
      <c r="F1708" s="246" t="s">
        <v>2322</v>
      </c>
      <c r="G1708" s="244"/>
      <c r="H1708" s="247">
        <v>3.5569999999999999</v>
      </c>
      <c r="I1708" s="248"/>
      <c r="J1708" s="244"/>
      <c r="K1708" s="244"/>
      <c r="L1708" s="249"/>
      <c r="M1708" s="250"/>
      <c r="N1708" s="251"/>
      <c r="O1708" s="251"/>
      <c r="P1708" s="251"/>
      <c r="Q1708" s="251"/>
      <c r="R1708" s="251"/>
      <c r="S1708" s="251"/>
      <c r="T1708" s="252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3" t="s">
        <v>181</v>
      </c>
      <c r="AU1708" s="253" t="s">
        <v>84</v>
      </c>
      <c r="AV1708" s="14" t="s">
        <v>84</v>
      </c>
      <c r="AW1708" s="14" t="s">
        <v>35</v>
      </c>
      <c r="AX1708" s="14" t="s">
        <v>74</v>
      </c>
      <c r="AY1708" s="253" t="s">
        <v>171</v>
      </c>
    </row>
    <row r="1709" s="14" customFormat="1">
      <c r="A1709" s="14"/>
      <c r="B1709" s="243"/>
      <c r="C1709" s="244"/>
      <c r="D1709" s="228" t="s">
        <v>181</v>
      </c>
      <c r="E1709" s="245" t="s">
        <v>19</v>
      </c>
      <c r="F1709" s="246" t="s">
        <v>2323</v>
      </c>
      <c r="G1709" s="244"/>
      <c r="H1709" s="247">
        <v>4.3929999999999998</v>
      </c>
      <c r="I1709" s="248"/>
      <c r="J1709" s="244"/>
      <c r="K1709" s="244"/>
      <c r="L1709" s="249"/>
      <c r="M1709" s="250"/>
      <c r="N1709" s="251"/>
      <c r="O1709" s="251"/>
      <c r="P1709" s="251"/>
      <c r="Q1709" s="251"/>
      <c r="R1709" s="251"/>
      <c r="S1709" s="251"/>
      <c r="T1709" s="252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3" t="s">
        <v>181</v>
      </c>
      <c r="AU1709" s="253" t="s">
        <v>84</v>
      </c>
      <c r="AV1709" s="14" t="s">
        <v>84</v>
      </c>
      <c r="AW1709" s="14" t="s">
        <v>35</v>
      </c>
      <c r="AX1709" s="14" t="s">
        <v>74</v>
      </c>
      <c r="AY1709" s="253" t="s">
        <v>171</v>
      </c>
    </row>
    <row r="1710" s="16" customFormat="1">
      <c r="A1710" s="16"/>
      <c r="B1710" s="267"/>
      <c r="C1710" s="268"/>
      <c r="D1710" s="228" t="s">
        <v>181</v>
      </c>
      <c r="E1710" s="269" t="s">
        <v>19</v>
      </c>
      <c r="F1710" s="270" t="s">
        <v>415</v>
      </c>
      <c r="G1710" s="268"/>
      <c r="H1710" s="271">
        <v>44.773000000000003</v>
      </c>
      <c r="I1710" s="272"/>
      <c r="J1710" s="268"/>
      <c r="K1710" s="268"/>
      <c r="L1710" s="273"/>
      <c r="M1710" s="274"/>
      <c r="N1710" s="275"/>
      <c r="O1710" s="275"/>
      <c r="P1710" s="275"/>
      <c r="Q1710" s="275"/>
      <c r="R1710" s="275"/>
      <c r="S1710" s="275"/>
      <c r="T1710" s="276"/>
      <c r="U1710" s="16"/>
      <c r="V1710" s="16"/>
      <c r="W1710" s="16"/>
      <c r="X1710" s="16"/>
      <c r="Y1710" s="16"/>
      <c r="Z1710" s="16"/>
      <c r="AA1710" s="16"/>
      <c r="AB1710" s="16"/>
      <c r="AC1710" s="16"/>
      <c r="AD1710" s="16"/>
      <c r="AE1710" s="16"/>
      <c r="AT1710" s="277" t="s">
        <v>181</v>
      </c>
      <c r="AU1710" s="277" t="s">
        <v>84</v>
      </c>
      <c r="AV1710" s="16" t="s">
        <v>105</v>
      </c>
      <c r="AW1710" s="16" t="s">
        <v>35</v>
      </c>
      <c r="AX1710" s="16" t="s">
        <v>74</v>
      </c>
      <c r="AY1710" s="277" t="s">
        <v>171</v>
      </c>
    </row>
    <row r="1711" s="14" customFormat="1">
      <c r="A1711" s="14"/>
      <c r="B1711" s="243"/>
      <c r="C1711" s="244"/>
      <c r="D1711" s="228" t="s">
        <v>181</v>
      </c>
      <c r="E1711" s="245" t="s">
        <v>19</v>
      </c>
      <c r="F1711" s="246" t="s">
        <v>2324</v>
      </c>
      <c r="G1711" s="244"/>
      <c r="H1711" s="247">
        <v>9</v>
      </c>
      <c r="I1711" s="248"/>
      <c r="J1711" s="244"/>
      <c r="K1711" s="244"/>
      <c r="L1711" s="249"/>
      <c r="M1711" s="250"/>
      <c r="N1711" s="251"/>
      <c r="O1711" s="251"/>
      <c r="P1711" s="251"/>
      <c r="Q1711" s="251"/>
      <c r="R1711" s="251"/>
      <c r="S1711" s="251"/>
      <c r="T1711" s="252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53" t="s">
        <v>181</v>
      </c>
      <c r="AU1711" s="253" t="s">
        <v>84</v>
      </c>
      <c r="AV1711" s="14" t="s">
        <v>84</v>
      </c>
      <c r="AW1711" s="14" t="s">
        <v>35</v>
      </c>
      <c r="AX1711" s="14" t="s">
        <v>74</v>
      </c>
      <c r="AY1711" s="253" t="s">
        <v>171</v>
      </c>
    </row>
    <row r="1712" s="14" customFormat="1">
      <c r="A1712" s="14"/>
      <c r="B1712" s="243"/>
      <c r="C1712" s="244"/>
      <c r="D1712" s="228" t="s">
        <v>181</v>
      </c>
      <c r="E1712" s="245" t="s">
        <v>19</v>
      </c>
      <c r="F1712" s="246" t="s">
        <v>2325</v>
      </c>
      <c r="G1712" s="244"/>
      <c r="H1712" s="247">
        <v>32</v>
      </c>
      <c r="I1712" s="248"/>
      <c r="J1712" s="244"/>
      <c r="K1712" s="244"/>
      <c r="L1712" s="249"/>
      <c r="M1712" s="250"/>
      <c r="N1712" s="251"/>
      <c r="O1712" s="251"/>
      <c r="P1712" s="251"/>
      <c r="Q1712" s="251"/>
      <c r="R1712" s="251"/>
      <c r="S1712" s="251"/>
      <c r="T1712" s="252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3" t="s">
        <v>181</v>
      </c>
      <c r="AU1712" s="253" t="s">
        <v>84</v>
      </c>
      <c r="AV1712" s="14" t="s">
        <v>84</v>
      </c>
      <c r="AW1712" s="14" t="s">
        <v>35</v>
      </c>
      <c r="AX1712" s="14" t="s">
        <v>74</v>
      </c>
      <c r="AY1712" s="253" t="s">
        <v>171</v>
      </c>
    </row>
    <row r="1713" s="14" customFormat="1">
      <c r="A1713" s="14"/>
      <c r="B1713" s="243"/>
      <c r="C1713" s="244"/>
      <c r="D1713" s="228" t="s">
        <v>181</v>
      </c>
      <c r="E1713" s="245" t="s">
        <v>19</v>
      </c>
      <c r="F1713" s="246" t="s">
        <v>2324</v>
      </c>
      <c r="G1713" s="244"/>
      <c r="H1713" s="247">
        <v>9</v>
      </c>
      <c r="I1713" s="248"/>
      <c r="J1713" s="244"/>
      <c r="K1713" s="244"/>
      <c r="L1713" s="249"/>
      <c r="M1713" s="250"/>
      <c r="N1713" s="251"/>
      <c r="O1713" s="251"/>
      <c r="P1713" s="251"/>
      <c r="Q1713" s="251"/>
      <c r="R1713" s="251"/>
      <c r="S1713" s="251"/>
      <c r="T1713" s="252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53" t="s">
        <v>181</v>
      </c>
      <c r="AU1713" s="253" t="s">
        <v>84</v>
      </c>
      <c r="AV1713" s="14" t="s">
        <v>84</v>
      </c>
      <c r="AW1713" s="14" t="s">
        <v>35</v>
      </c>
      <c r="AX1713" s="14" t="s">
        <v>74</v>
      </c>
      <c r="AY1713" s="253" t="s">
        <v>171</v>
      </c>
    </row>
    <row r="1714" s="14" customFormat="1">
      <c r="A1714" s="14"/>
      <c r="B1714" s="243"/>
      <c r="C1714" s="244"/>
      <c r="D1714" s="228" t="s">
        <v>181</v>
      </c>
      <c r="E1714" s="245" t="s">
        <v>19</v>
      </c>
      <c r="F1714" s="246" t="s">
        <v>2326</v>
      </c>
      <c r="G1714" s="244"/>
      <c r="H1714" s="247">
        <v>36</v>
      </c>
      <c r="I1714" s="248"/>
      <c r="J1714" s="244"/>
      <c r="K1714" s="244"/>
      <c r="L1714" s="249"/>
      <c r="M1714" s="250"/>
      <c r="N1714" s="251"/>
      <c r="O1714" s="251"/>
      <c r="P1714" s="251"/>
      <c r="Q1714" s="251"/>
      <c r="R1714" s="251"/>
      <c r="S1714" s="251"/>
      <c r="T1714" s="252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3" t="s">
        <v>181</v>
      </c>
      <c r="AU1714" s="253" t="s">
        <v>84</v>
      </c>
      <c r="AV1714" s="14" t="s">
        <v>84</v>
      </c>
      <c r="AW1714" s="14" t="s">
        <v>35</v>
      </c>
      <c r="AX1714" s="14" t="s">
        <v>74</v>
      </c>
      <c r="AY1714" s="253" t="s">
        <v>171</v>
      </c>
    </row>
    <row r="1715" s="14" customFormat="1">
      <c r="A1715" s="14"/>
      <c r="B1715" s="243"/>
      <c r="C1715" s="244"/>
      <c r="D1715" s="228" t="s">
        <v>181</v>
      </c>
      <c r="E1715" s="245" t="s">
        <v>19</v>
      </c>
      <c r="F1715" s="246" t="s">
        <v>2327</v>
      </c>
      <c r="G1715" s="244"/>
      <c r="H1715" s="247">
        <v>12</v>
      </c>
      <c r="I1715" s="248"/>
      <c r="J1715" s="244"/>
      <c r="K1715" s="244"/>
      <c r="L1715" s="249"/>
      <c r="M1715" s="250"/>
      <c r="N1715" s="251"/>
      <c r="O1715" s="251"/>
      <c r="P1715" s="251"/>
      <c r="Q1715" s="251"/>
      <c r="R1715" s="251"/>
      <c r="S1715" s="251"/>
      <c r="T1715" s="252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3" t="s">
        <v>181</v>
      </c>
      <c r="AU1715" s="253" t="s">
        <v>84</v>
      </c>
      <c r="AV1715" s="14" t="s">
        <v>84</v>
      </c>
      <c r="AW1715" s="14" t="s">
        <v>35</v>
      </c>
      <c r="AX1715" s="14" t="s">
        <v>74</v>
      </c>
      <c r="AY1715" s="253" t="s">
        <v>171</v>
      </c>
    </row>
    <row r="1716" s="14" customFormat="1">
      <c r="A1716" s="14"/>
      <c r="B1716" s="243"/>
      <c r="C1716" s="244"/>
      <c r="D1716" s="228" t="s">
        <v>181</v>
      </c>
      <c r="E1716" s="245" t="s">
        <v>19</v>
      </c>
      <c r="F1716" s="246" t="s">
        <v>2328</v>
      </c>
      <c r="G1716" s="244"/>
      <c r="H1716" s="247">
        <v>28</v>
      </c>
      <c r="I1716" s="248"/>
      <c r="J1716" s="244"/>
      <c r="K1716" s="244"/>
      <c r="L1716" s="249"/>
      <c r="M1716" s="250"/>
      <c r="N1716" s="251"/>
      <c r="O1716" s="251"/>
      <c r="P1716" s="251"/>
      <c r="Q1716" s="251"/>
      <c r="R1716" s="251"/>
      <c r="S1716" s="251"/>
      <c r="T1716" s="252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3" t="s">
        <v>181</v>
      </c>
      <c r="AU1716" s="253" t="s">
        <v>84</v>
      </c>
      <c r="AV1716" s="14" t="s">
        <v>84</v>
      </c>
      <c r="AW1716" s="14" t="s">
        <v>35</v>
      </c>
      <c r="AX1716" s="14" t="s">
        <v>74</v>
      </c>
      <c r="AY1716" s="253" t="s">
        <v>171</v>
      </c>
    </row>
    <row r="1717" s="14" customFormat="1">
      <c r="A1717" s="14"/>
      <c r="B1717" s="243"/>
      <c r="C1717" s="244"/>
      <c r="D1717" s="228" t="s">
        <v>181</v>
      </c>
      <c r="E1717" s="245" t="s">
        <v>19</v>
      </c>
      <c r="F1717" s="246" t="s">
        <v>2329</v>
      </c>
      <c r="G1717" s="244"/>
      <c r="H1717" s="247">
        <v>1.3999999999999999</v>
      </c>
      <c r="I1717" s="248"/>
      <c r="J1717" s="244"/>
      <c r="K1717" s="244"/>
      <c r="L1717" s="249"/>
      <c r="M1717" s="250"/>
      <c r="N1717" s="251"/>
      <c r="O1717" s="251"/>
      <c r="P1717" s="251"/>
      <c r="Q1717" s="251"/>
      <c r="R1717" s="251"/>
      <c r="S1717" s="251"/>
      <c r="T1717" s="252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3" t="s">
        <v>181</v>
      </c>
      <c r="AU1717" s="253" t="s">
        <v>84</v>
      </c>
      <c r="AV1717" s="14" t="s">
        <v>84</v>
      </c>
      <c r="AW1717" s="14" t="s">
        <v>35</v>
      </c>
      <c r="AX1717" s="14" t="s">
        <v>74</v>
      </c>
      <c r="AY1717" s="253" t="s">
        <v>171</v>
      </c>
    </row>
    <row r="1718" s="15" customFormat="1">
      <c r="A1718" s="15"/>
      <c r="B1718" s="254"/>
      <c r="C1718" s="255"/>
      <c r="D1718" s="228" t="s">
        <v>181</v>
      </c>
      <c r="E1718" s="256" t="s">
        <v>19</v>
      </c>
      <c r="F1718" s="257" t="s">
        <v>184</v>
      </c>
      <c r="G1718" s="255"/>
      <c r="H1718" s="258">
        <v>282.27999999999997</v>
      </c>
      <c r="I1718" s="259"/>
      <c r="J1718" s="255"/>
      <c r="K1718" s="255"/>
      <c r="L1718" s="260"/>
      <c r="M1718" s="261"/>
      <c r="N1718" s="262"/>
      <c r="O1718" s="262"/>
      <c r="P1718" s="262"/>
      <c r="Q1718" s="262"/>
      <c r="R1718" s="262"/>
      <c r="S1718" s="262"/>
      <c r="T1718" s="263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T1718" s="264" t="s">
        <v>181</v>
      </c>
      <c r="AU1718" s="264" t="s">
        <v>84</v>
      </c>
      <c r="AV1718" s="15" t="s">
        <v>178</v>
      </c>
      <c r="AW1718" s="15" t="s">
        <v>35</v>
      </c>
      <c r="AX1718" s="15" t="s">
        <v>82</v>
      </c>
      <c r="AY1718" s="264" t="s">
        <v>171</v>
      </c>
    </row>
    <row r="1719" s="2" customFormat="1" ht="16.5" customHeight="1">
      <c r="A1719" s="40"/>
      <c r="B1719" s="41"/>
      <c r="C1719" s="215" t="s">
        <v>1733</v>
      </c>
      <c r="D1719" s="215" t="s">
        <v>174</v>
      </c>
      <c r="E1719" s="216" t="s">
        <v>2330</v>
      </c>
      <c r="F1719" s="217" t="s">
        <v>2331</v>
      </c>
      <c r="G1719" s="218" t="s">
        <v>286</v>
      </c>
      <c r="H1719" s="219">
        <v>6.5890000000000004</v>
      </c>
      <c r="I1719" s="220"/>
      <c r="J1719" s="221">
        <f>ROUND(I1719*H1719,2)</f>
        <v>0</v>
      </c>
      <c r="K1719" s="217" t="s">
        <v>215</v>
      </c>
      <c r="L1719" s="46"/>
      <c r="M1719" s="222" t="s">
        <v>19</v>
      </c>
      <c r="N1719" s="223" t="s">
        <v>45</v>
      </c>
      <c r="O1719" s="86"/>
      <c r="P1719" s="224">
        <f>O1719*H1719</f>
        <v>0</v>
      </c>
      <c r="Q1719" s="224">
        <v>0</v>
      </c>
      <c r="R1719" s="224">
        <f>Q1719*H1719</f>
        <v>0</v>
      </c>
      <c r="S1719" s="224">
        <v>0</v>
      </c>
      <c r="T1719" s="225">
        <f>S1719*H1719</f>
        <v>0</v>
      </c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R1719" s="226" t="s">
        <v>289</v>
      </c>
      <c r="AT1719" s="226" t="s">
        <v>174</v>
      </c>
      <c r="AU1719" s="226" t="s">
        <v>84</v>
      </c>
      <c r="AY1719" s="19" t="s">
        <v>171</v>
      </c>
      <c r="BE1719" s="227">
        <f>IF(N1719="základní",J1719,0)</f>
        <v>0</v>
      </c>
      <c r="BF1719" s="227">
        <f>IF(N1719="snížená",J1719,0)</f>
        <v>0</v>
      </c>
      <c r="BG1719" s="227">
        <f>IF(N1719="zákl. přenesená",J1719,0)</f>
        <v>0</v>
      </c>
      <c r="BH1719" s="227">
        <f>IF(N1719="sníž. přenesená",J1719,0)</f>
        <v>0</v>
      </c>
      <c r="BI1719" s="227">
        <f>IF(N1719="nulová",J1719,0)</f>
        <v>0</v>
      </c>
      <c r="BJ1719" s="19" t="s">
        <v>82</v>
      </c>
      <c r="BK1719" s="227">
        <f>ROUND(I1719*H1719,2)</f>
        <v>0</v>
      </c>
      <c r="BL1719" s="19" t="s">
        <v>289</v>
      </c>
      <c r="BM1719" s="226" t="s">
        <v>2332</v>
      </c>
    </row>
    <row r="1720" s="2" customFormat="1">
      <c r="A1720" s="40"/>
      <c r="B1720" s="41"/>
      <c r="C1720" s="42"/>
      <c r="D1720" s="228" t="s">
        <v>180</v>
      </c>
      <c r="E1720" s="42"/>
      <c r="F1720" s="229" t="s">
        <v>2333</v>
      </c>
      <c r="G1720" s="42"/>
      <c r="H1720" s="42"/>
      <c r="I1720" s="230"/>
      <c r="J1720" s="42"/>
      <c r="K1720" s="42"/>
      <c r="L1720" s="46"/>
      <c r="M1720" s="231"/>
      <c r="N1720" s="232"/>
      <c r="O1720" s="86"/>
      <c r="P1720" s="86"/>
      <c r="Q1720" s="86"/>
      <c r="R1720" s="86"/>
      <c r="S1720" s="86"/>
      <c r="T1720" s="87"/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T1720" s="19" t="s">
        <v>180</v>
      </c>
      <c r="AU1720" s="19" t="s">
        <v>84</v>
      </c>
    </row>
    <row r="1721" s="2" customFormat="1">
      <c r="A1721" s="40"/>
      <c r="B1721" s="41"/>
      <c r="C1721" s="42"/>
      <c r="D1721" s="265" t="s">
        <v>218</v>
      </c>
      <c r="E1721" s="42"/>
      <c r="F1721" s="266" t="s">
        <v>2334</v>
      </c>
      <c r="G1721" s="42"/>
      <c r="H1721" s="42"/>
      <c r="I1721" s="230"/>
      <c r="J1721" s="42"/>
      <c r="K1721" s="42"/>
      <c r="L1721" s="46"/>
      <c r="M1721" s="231"/>
      <c r="N1721" s="232"/>
      <c r="O1721" s="86"/>
      <c r="P1721" s="86"/>
      <c r="Q1721" s="86"/>
      <c r="R1721" s="86"/>
      <c r="S1721" s="86"/>
      <c r="T1721" s="87"/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T1721" s="19" t="s">
        <v>218</v>
      </c>
      <c r="AU1721" s="19" t="s">
        <v>84</v>
      </c>
    </row>
    <row r="1722" s="12" customFormat="1" ht="22.8" customHeight="1">
      <c r="A1722" s="12"/>
      <c r="B1722" s="199"/>
      <c r="C1722" s="200"/>
      <c r="D1722" s="201" t="s">
        <v>73</v>
      </c>
      <c r="E1722" s="213" t="s">
        <v>2335</v>
      </c>
      <c r="F1722" s="213" t="s">
        <v>2336</v>
      </c>
      <c r="G1722" s="200"/>
      <c r="H1722" s="200"/>
      <c r="I1722" s="203"/>
      <c r="J1722" s="214">
        <f>BK1722</f>
        <v>0</v>
      </c>
      <c r="K1722" s="200"/>
      <c r="L1722" s="205"/>
      <c r="M1722" s="206"/>
      <c r="N1722" s="207"/>
      <c r="O1722" s="207"/>
      <c r="P1722" s="208">
        <f>SUM(P1723:P1730)</f>
        <v>0</v>
      </c>
      <c r="Q1722" s="207"/>
      <c r="R1722" s="208">
        <f>SUM(R1723:R1730)</f>
        <v>1.3771972544</v>
      </c>
      <c r="S1722" s="207"/>
      <c r="T1722" s="209">
        <f>SUM(T1723:T1730)</f>
        <v>0</v>
      </c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  <c r="AR1722" s="210" t="s">
        <v>84</v>
      </c>
      <c r="AT1722" s="211" t="s">
        <v>73</v>
      </c>
      <c r="AU1722" s="211" t="s">
        <v>82</v>
      </c>
      <c r="AY1722" s="210" t="s">
        <v>171</v>
      </c>
      <c r="BK1722" s="212">
        <f>SUM(BK1723:BK1730)</f>
        <v>0</v>
      </c>
    </row>
    <row r="1723" s="2" customFormat="1" ht="21.75" customHeight="1">
      <c r="A1723" s="40"/>
      <c r="B1723" s="41"/>
      <c r="C1723" s="215" t="s">
        <v>2337</v>
      </c>
      <c r="D1723" s="215" t="s">
        <v>174</v>
      </c>
      <c r="E1723" s="216" t="s">
        <v>2338</v>
      </c>
      <c r="F1723" s="217" t="s">
        <v>2339</v>
      </c>
      <c r="G1723" s="218" t="s">
        <v>177</v>
      </c>
      <c r="H1723" s="219">
        <v>4602.9319999999998</v>
      </c>
      <c r="I1723" s="220"/>
      <c r="J1723" s="221">
        <f>ROUND(I1723*H1723,2)</f>
        <v>0</v>
      </c>
      <c r="K1723" s="217" t="s">
        <v>215</v>
      </c>
      <c r="L1723" s="46"/>
      <c r="M1723" s="222" t="s">
        <v>19</v>
      </c>
      <c r="N1723" s="223" t="s">
        <v>45</v>
      </c>
      <c r="O1723" s="86"/>
      <c r="P1723" s="224">
        <f>O1723*H1723</f>
        <v>0</v>
      </c>
      <c r="Q1723" s="224">
        <v>0.00028600000000000001</v>
      </c>
      <c r="R1723" s="224">
        <f>Q1723*H1723</f>
        <v>1.3164385519999999</v>
      </c>
      <c r="S1723" s="224">
        <v>0</v>
      </c>
      <c r="T1723" s="225">
        <f>S1723*H1723</f>
        <v>0</v>
      </c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R1723" s="226" t="s">
        <v>289</v>
      </c>
      <c r="AT1723" s="226" t="s">
        <v>174</v>
      </c>
      <c r="AU1723" s="226" t="s">
        <v>84</v>
      </c>
      <c r="AY1723" s="19" t="s">
        <v>171</v>
      </c>
      <c r="BE1723" s="227">
        <f>IF(N1723="základní",J1723,0)</f>
        <v>0</v>
      </c>
      <c r="BF1723" s="227">
        <f>IF(N1723="snížená",J1723,0)</f>
        <v>0</v>
      </c>
      <c r="BG1723" s="227">
        <f>IF(N1723="zákl. přenesená",J1723,0)</f>
        <v>0</v>
      </c>
      <c r="BH1723" s="227">
        <f>IF(N1723="sníž. přenesená",J1723,0)</f>
        <v>0</v>
      </c>
      <c r="BI1723" s="227">
        <f>IF(N1723="nulová",J1723,0)</f>
        <v>0</v>
      </c>
      <c r="BJ1723" s="19" t="s">
        <v>82</v>
      </c>
      <c r="BK1723" s="227">
        <f>ROUND(I1723*H1723,2)</f>
        <v>0</v>
      </c>
      <c r="BL1723" s="19" t="s">
        <v>289</v>
      </c>
      <c r="BM1723" s="226" t="s">
        <v>2340</v>
      </c>
    </row>
    <row r="1724" s="2" customFormat="1">
      <c r="A1724" s="40"/>
      <c r="B1724" s="41"/>
      <c r="C1724" s="42"/>
      <c r="D1724" s="228" t="s">
        <v>180</v>
      </c>
      <c r="E1724" s="42"/>
      <c r="F1724" s="229" t="s">
        <v>2341</v>
      </c>
      <c r="G1724" s="42"/>
      <c r="H1724" s="42"/>
      <c r="I1724" s="230"/>
      <c r="J1724" s="42"/>
      <c r="K1724" s="42"/>
      <c r="L1724" s="46"/>
      <c r="M1724" s="231"/>
      <c r="N1724" s="232"/>
      <c r="O1724" s="86"/>
      <c r="P1724" s="86"/>
      <c r="Q1724" s="86"/>
      <c r="R1724" s="86"/>
      <c r="S1724" s="86"/>
      <c r="T1724" s="87"/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T1724" s="19" t="s">
        <v>180</v>
      </c>
      <c r="AU1724" s="19" t="s">
        <v>84</v>
      </c>
    </row>
    <row r="1725" s="2" customFormat="1">
      <c r="A1725" s="40"/>
      <c r="B1725" s="41"/>
      <c r="C1725" s="42"/>
      <c r="D1725" s="265" t="s">
        <v>218</v>
      </c>
      <c r="E1725" s="42"/>
      <c r="F1725" s="266" t="s">
        <v>2342</v>
      </c>
      <c r="G1725" s="42"/>
      <c r="H1725" s="42"/>
      <c r="I1725" s="230"/>
      <c r="J1725" s="42"/>
      <c r="K1725" s="42"/>
      <c r="L1725" s="46"/>
      <c r="M1725" s="231"/>
      <c r="N1725" s="232"/>
      <c r="O1725" s="86"/>
      <c r="P1725" s="86"/>
      <c r="Q1725" s="86"/>
      <c r="R1725" s="86"/>
      <c r="S1725" s="86"/>
      <c r="T1725" s="87"/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T1725" s="19" t="s">
        <v>218</v>
      </c>
      <c r="AU1725" s="19" t="s">
        <v>84</v>
      </c>
    </row>
    <row r="1726" s="14" customFormat="1">
      <c r="A1726" s="14"/>
      <c r="B1726" s="243"/>
      <c r="C1726" s="244"/>
      <c r="D1726" s="228" t="s">
        <v>181</v>
      </c>
      <c r="E1726" s="245" t="s">
        <v>19</v>
      </c>
      <c r="F1726" s="246" t="s">
        <v>2343</v>
      </c>
      <c r="G1726" s="244"/>
      <c r="H1726" s="247">
        <v>4602.9319999999998</v>
      </c>
      <c r="I1726" s="248"/>
      <c r="J1726" s="244"/>
      <c r="K1726" s="244"/>
      <c r="L1726" s="249"/>
      <c r="M1726" s="250"/>
      <c r="N1726" s="251"/>
      <c r="O1726" s="251"/>
      <c r="P1726" s="251"/>
      <c r="Q1726" s="251"/>
      <c r="R1726" s="251"/>
      <c r="S1726" s="251"/>
      <c r="T1726" s="252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3" t="s">
        <v>181</v>
      </c>
      <c r="AU1726" s="253" t="s">
        <v>84</v>
      </c>
      <c r="AV1726" s="14" t="s">
        <v>84</v>
      </c>
      <c r="AW1726" s="14" t="s">
        <v>35</v>
      </c>
      <c r="AX1726" s="14" t="s">
        <v>74</v>
      </c>
      <c r="AY1726" s="253" t="s">
        <v>171</v>
      </c>
    </row>
    <row r="1727" s="15" customFormat="1">
      <c r="A1727" s="15"/>
      <c r="B1727" s="254"/>
      <c r="C1727" s="255"/>
      <c r="D1727" s="228" t="s">
        <v>181</v>
      </c>
      <c r="E1727" s="256" t="s">
        <v>19</v>
      </c>
      <c r="F1727" s="257" t="s">
        <v>184</v>
      </c>
      <c r="G1727" s="255"/>
      <c r="H1727" s="258">
        <v>4602.9319999999998</v>
      </c>
      <c r="I1727" s="259"/>
      <c r="J1727" s="255"/>
      <c r="K1727" s="255"/>
      <c r="L1727" s="260"/>
      <c r="M1727" s="261"/>
      <c r="N1727" s="262"/>
      <c r="O1727" s="262"/>
      <c r="P1727" s="262"/>
      <c r="Q1727" s="262"/>
      <c r="R1727" s="262"/>
      <c r="S1727" s="262"/>
      <c r="T1727" s="263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T1727" s="264" t="s">
        <v>181</v>
      </c>
      <c r="AU1727" s="264" t="s">
        <v>84</v>
      </c>
      <c r="AV1727" s="15" t="s">
        <v>178</v>
      </c>
      <c r="AW1727" s="15" t="s">
        <v>35</v>
      </c>
      <c r="AX1727" s="15" t="s">
        <v>82</v>
      </c>
      <c r="AY1727" s="264" t="s">
        <v>171</v>
      </c>
    </row>
    <row r="1728" s="2" customFormat="1" ht="21.75" customHeight="1">
      <c r="A1728" s="40"/>
      <c r="B1728" s="41"/>
      <c r="C1728" s="215" t="s">
        <v>1738</v>
      </c>
      <c r="D1728" s="215" t="s">
        <v>174</v>
      </c>
      <c r="E1728" s="216" t="s">
        <v>2344</v>
      </c>
      <c r="F1728" s="217" t="s">
        <v>2345</v>
      </c>
      <c r="G1728" s="218" t="s">
        <v>177</v>
      </c>
      <c r="H1728" s="219">
        <v>4602.9319999999998</v>
      </c>
      <c r="I1728" s="220"/>
      <c r="J1728" s="221">
        <f>ROUND(I1728*H1728,2)</f>
        <v>0</v>
      </c>
      <c r="K1728" s="217" t="s">
        <v>215</v>
      </c>
      <c r="L1728" s="46"/>
      <c r="M1728" s="222" t="s">
        <v>19</v>
      </c>
      <c r="N1728" s="223" t="s">
        <v>45</v>
      </c>
      <c r="O1728" s="86"/>
      <c r="P1728" s="224">
        <f>O1728*H1728</f>
        <v>0</v>
      </c>
      <c r="Q1728" s="224">
        <v>1.3200000000000001E-05</v>
      </c>
      <c r="R1728" s="224">
        <f>Q1728*H1728</f>
        <v>0.060758702400000003</v>
      </c>
      <c r="S1728" s="224">
        <v>0</v>
      </c>
      <c r="T1728" s="225">
        <f>S1728*H1728</f>
        <v>0</v>
      </c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R1728" s="226" t="s">
        <v>289</v>
      </c>
      <c r="AT1728" s="226" t="s">
        <v>174</v>
      </c>
      <c r="AU1728" s="226" t="s">
        <v>84</v>
      </c>
      <c r="AY1728" s="19" t="s">
        <v>171</v>
      </c>
      <c r="BE1728" s="227">
        <f>IF(N1728="základní",J1728,0)</f>
        <v>0</v>
      </c>
      <c r="BF1728" s="227">
        <f>IF(N1728="snížená",J1728,0)</f>
        <v>0</v>
      </c>
      <c r="BG1728" s="227">
        <f>IF(N1728="zákl. přenesená",J1728,0)</f>
        <v>0</v>
      </c>
      <c r="BH1728" s="227">
        <f>IF(N1728="sníž. přenesená",J1728,0)</f>
        <v>0</v>
      </c>
      <c r="BI1728" s="227">
        <f>IF(N1728="nulová",J1728,0)</f>
        <v>0</v>
      </c>
      <c r="BJ1728" s="19" t="s">
        <v>82</v>
      </c>
      <c r="BK1728" s="227">
        <f>ROUND(I1728*H1728,2)</f>
        <v>0</v>
      </c>
      <c r="BL1728" s="19" t="s">
        <v>289</v>
      </c>
      <c r="BM1728" s="226" t="s">
        <v>2346</v>
      </c>
    </row>
    <row r="1729" s="2" customFormat="1">
      <c r="A1729" s="40"/>
      <c r="B1729" s="41"/>
      <c r="C1729" s="42"/>
      <c r="D1729" s="228" t="s">
        <v>180</v>
      </c>
      <c r="E1729" s="42"/>
      <c r="F1729" s="229" t="s">
        <v>2347</v>
      </c>
      <c r="G1729" s="42"/>
      <c r="H1729" s="42"/>
      <c r="I1729" s="230"/>
      <c r="J1729" s="42"/>
      <c r="K1729" s="42"/>
      <c r="L1729" s="46"/>
      <c r="M1729" s="231"/>
      <c r="N1729" s="232"/>
      <c r="O1729" s="86"/>
      <c r="P1729" s="86"/>
      <c r="Q1729" s="86"/>
      <c r="R1729" s="86"/>
      <c r="S1729" s="86"/>
      <c r="T1729" s="87"/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T1729" s="19" t="s">
        <v>180</v>
      </c>
      <c r="AU1729" s="19" t="s">
        <v>84</v>
      </c>
    </row>
    <row r="1730" s="2" customFormat="1">
      <c r="A1730" s="40"/>
      <c r="B1730" s="41"/>
      <c r="C1730" s="42"/>
      <c r="D1730" s="265" t="s">
        <v>218</v>
      </c>
      <c r="E1730" s="42"/>
      <c r="F1730" s="266" t="s">
        <v>2348</v>
      </c>
      <c r="G1730" s="42"/>
      <c r="H1730" s="42"/>
      <c r="I1730" s="230"/>
      <c r="J1730" s="42"/>
      <c r="K1730" s="42"/>
      <c r="L1730" s="46"/>
      <c r="M1730" s="231"/>
      <c r="N1730" s="232"/>
      <c r="O1730" s="86"/>
      <c r="P1730" s="86"/>
      <c r="Q1730" s="86"/>
      <c r="R1730" s="86"/>
      <c r="S1730" s="86"/>
      <c r="T1730" s="87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T1730" s="19" t="s">
        <v>218</v>
      </c>
      <c r="AU1730" s="19" t="s">
        <v>84</v>
      </c>
    </row>
    <row r="1731" s="12" customFormat="1" ht="25.92" customHeight="1">
      <c r="A1731" s="12"/>
      <c r="B1731" s="199"/>
      <c r="C1731" s="200"/>
      <c r="D1731" s="201" t="s">
        <v>73</v>
      </c>
      <c r="E1731" s="202" t="s">
        <v>467</v>
      </c>
      <c r="F1731" s="202" t="s">
        <v>468</v>
      </c>
      <c r="G1731" s="200"/>
      <c r="H1731" s="200"/>
      <c r="I1731" s="203"/>
      <c r="J1731" s="204">
        <f>BK1731</f>
        <v>0</v>
      </c>
      <c r="K1731" s="200"/>
      <c r="L1731" s="205"/>
      <c r="M1731" s="206"/>
      <c r="N1731" s="207"/>
      <c r="O1731" s="207"/>
      <c r="P1731" s="208">
        <f>P1732</f>
        <v>0</v>
      </c>
      <c r="Q1731" s="207"/>
      <c r="R1731" s="208">
        <f>R1732</f>
        <v>0</v>
      </c>
      <c r="S1731" s="207"/>
      <c r="T1731" s="209">
        <f>T1732</f>
        <v>0</v>
      </c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R1731" s="210" t="s">
        <v>105</v>
      </c>
      <c r="AT1731" s="211" t="s">
        <v>73</v>
      </c>
      <c r="AU1731" s="211" t="s">
        <v>74</v>
      </c>
      <c r="AY1731" s="210" t="s">
        <v>171</v>
      </c>
      <c r="BK1731" s="212">
        <f>BK1732</f>
        <v>0</v>
      </c>
    </row>
    <row r="1732" s="12" customFormat="1" ht="22.8" customHeight="1">
      <c r="A1732" s="12"/>
      <c r="B1732" s="199"/>
      <c r="C1732" s="200"/>
      <c r="D1732" s="201" t="s">
        <v>73</v>
      </c>
      <c r="E1732" s="213" t="s">
        <v>2349</v>
      </c>
      <c r="F1732" s="213" t="s">
        <v>2350</v>
      </c>
      <c r="G1732" s="200"/>
      <c r="H1732" s="200"/>
      <c r="I1732" s="203"/>
      <c r="J1732" s="214">
        <f>BK1732</f>
        <v>0</v>
      </c>
      <c r="K1732" s="200"/>
      <c r="L1732" s="205"/>
      <c r="M1732" s="206"/>
      <c r="N1732" s="207"/>
      <c r="O1732" s="207"/>
      <c r="P1732" s="208">
        <f>SUM(P1733:P1743)</f>
        <v>0</v>
      </c>
      <c r="Q1732" s="207"/>
      <c r="R1732" s="208">
        <f>SUM(R1733:R1743)</f>
        <v>0</v>
      </c>
      <c r="S1732" s="207"/>
      <c r="T1732" s="209">
        <f>SUM(T1733:T1743)</f>
        <v>0</v>
      </c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R1732" s="210" t="s">
        <v>105</v>
      </c>
      <c r="AT1732" s="211" t="s">
        <v>73</v>
      </c>
      <c r="AU1732" s="211" t="s">
        <v>82</v>
      </c>
      <c r="AY1732" s="210" t="s">
        <v>171</v>
      </c>
      <c r="BK1732" s="212">
        <f>SUM(BK1733:BK1743)</f>
        <v>0</v>
      </c>
    </row>
    <row r="1733" s="2" customFormat="1" ht="16.5" customHeight="1">
      <c r="A1733" s="40"/>
      <c r="B1733" s="41"/>
      <c r="C1733" s="215" t="s">
        <v>2351</v>
      </c>
      <c r="D1733" s="215" t="s">
        <v>174</v>
      </c>
      <c r="E1733" s="216" t="s">
        <v>2352</v>
      </c>
      <c r="F1733" s="217" t="s">
        <v>2353</v>
      </c>
      <c r="G1733" s="218" t="s">
        <v>206</v>
      </c>
      <c r="H1733" s="219">
        <v>1</v>
      </c>
      <c r="I1733" s="220"/>
      <c r="J1733" s="221">
        <f>ROUND(I1733*H1733,2)</f>
        <v>0</v>
      </c>
      <c r="K1733" s="217" t="s">
        <v>19</v>
      </c>
      <c r="L1733" s="46"/>
      <c r="M1733" s="222" t="s">
        <v>19</v>
      </c>
      <c r="N1733" s="223" t="s">
        <v>45</v>
      </c>
      <c r="O1733" s="86"/>
      <c r="P1733" s="224">
        <f>O1733*H1733</f>
        <v>0</v>
      </c>
      <c r="Q1733" s="224">
        <v>0</v>
      </c>
      <c r="R1733" s="224">
        <f>Q1733*H1733</f>
        <v>0</v>
      </c>
      <c r="S1733" s="224">
        <v>0</v>
      </c>
      <c r="T1733" s="225">
        <f>S1733*H1733</f>
        <v>0</v>
      </c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R1733" s="226" t="s">
        <v>474</v>
      </c>
      <c r="AT1733" s="226" t="s">
        <v>174</v>
      </c>
      <c r="AU1733" s="226" t="s">
        <v>84</v>
      </c>
      <c r="AY1733" s="19" t="s">
        <v>171</v>
      </c>
      <c r="BE1733" s="227">
        <f>IF(N1733="základní",J1733,0)</f>
        <v>0</v>
      </c>
      <c r="BF1733" s="227">
        <f>IF(N1733="snížená",J1733,0)</f>
        <v>0</v>
      </c>
      <c r="BG1733" s="227">
        <f>IF(N1733="zákl. přenesená",J1733,0)</f>
        <v>0</v>
      </c>
      <c r="BH1733" s="227">
        <f>IF(N1733="sníž. přenesená",J1733,0)</f>
        <v>0</v>
      </c>
      <c r="BI1733" s="227">
        <f>IF(N1733="nulová",J1733,0)</f>
        <v>0</v>
      </c>
      <c r="BJ1733" s="19" t="s">
        <v>82</v>
      </c>
      <c r="BK1733" s="227">
        <f>ROUND(I1733*H1733,2)</f>
        <v>0</v>
      </c>
      <c r="BL1733" s="19" t="s">
        <v>474</v>
      </c>
      <c r="BM1733" s="226" t="s">
        <v>2354</v>
      </c>
    </row>
    <row r="1734" s="2" customFormat="1">
      <c r="A1734" s="40"/>
      <c r="B1734" s="41"/>
      <c r="C1734" s="42"/>
      <c r="D1734" s="228" t="s">
        <v>180</v>
      </c>
      <c r="E1734" s="42"/>
      <c r="F1734" s="229" t="s">
        <v>2353</v>
      </c>
      <c r="G1734" s="42"/>
      <c r="H1734" s="42"/>
      <c r="I1734" s="230"/>
      <c r="J1734" s="42"/>
      <c r="K1734" s="42"/>
      <c r="L1734" s="46"/>
      <c r="M1734" s="231"/>
      <c r="N1734" s="232"/>
      <c r="O1734" s="86"/>
      <c r="P1734" s="86"/>
      <c r="Q1734" s="86"/>
      <c r="R1734" s="86"/>
      <c r="S1734" s="86"/>
      <c r="T1734" s="87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T1734" s="19" t="s">
        <v>180</v>
      </c>
      <c r="AU1734" s="19" t="s">
        <v>84</v>
      </c>
    </row>
    <row r="1735" s="2" customFormat="1">
      <c r="A1735" s="40"/>
      <c r="B1735" s="41"/>
      <c r="C1735" s="42"/>
      <c r="D1735" s="228" t="s">
        <v>478</v>
      </c>
      <c r="E1735" s="42"/>
      <c r="F1735" s="278" t="s">
        <v>2355</v>
      </c>
      <c r="G1735" s="42"/>
      <c r="H1735" s="42"/>
      <c r="I1735" s="230"/>
      <c r="J1735" s="42"/>
      <c r="K1735" s="42"/>
      <c r="L1735" s="46"/>
      <c r="M1735" s="231"/>
      <c r="N1735" s="232"/>
      <c r="O1735" s="86"/>
      <c r="P1735" s="86"/>
      <c r="Q1735" s="86"/>
      <c r="R1735" s="86"/>
      <c r="S1735" s="86"/>
      <c r="T1735" s="87"/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T1735" s="19" t="s">
        <v>478</v>
      </c>
      <c r="AU1735" s="19" t="s">
        <v>84</v>
      </c>
    </row>
    <row r="1736" s="2" customFormat="1" ht="16.5" customHeight="1">
      <c r="A1736" s="40"/>
      <c r="B1736" s="41"/>
      <c r="C1736" s="215" t="s">
        <v>1744</v>
      </c>
      <c r="D1736" s="215" t="s">
        <v>174</v>
      </c>
      <c r="E1736" s="216" t="s">
        <v>2356</v>
      </c>
      <c r="F1736" s="217" t="s">
        <v>2357</v>
      </c>
      <c r="G1736" s="218" t="s">
        <v>206</v>
      </c>
      <c r="H1736" s="219">
        <v>1</v>
      </c>
      <c r="I1736" s="220"/>
      <c r="J1736" s="221">
        <f>ROUND(I1736*H1736,2)</f>
        <v>0</v>
      </c>
      <c r="K1736" s="217" t="s">
        <v>19</v>
      </c>
      <c r="L1736" s="46"/>
      <c r="M1736" s="222" t="s">
        <v>19</v>
      </c>
      <c r="N1736" s="223" t="s">
        <v>45</v>
      </c>
      <c r="O1736" s="86"/>
      <c r="P1736" s="224">
        <f>O1736*H1736</f>
        <v>0</v>
      </c>
      <c r="Q1736" s="224">
        <v>0</v>
      </c>
      <c r="R1736" s="224">
        <f>Q1736*H1736</f>
        <v>0</v>
      </c>
      <c r="S1736" s="224">
        <v>0</v>
      </c>
      <c r="T1736" s="225">
        <f>S1736*H1736</f>
        <v>0</v>
      </c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R1736" s="226" t="s">
        <v>474</v>
      </c>
      <c r="AT1736" s="226" t="s">
        <v>174</v>
      </c>
      <c r="AU1736" s="226" t="s">
        <v>84</v>
      </c>
      <c r="AY1736" s="19" t="s">
        <v>171</v>
      </c>
      <c r="BE1736" s="227">
        <f>IF(N1736="základní",J1736,0)</f>
        <v>0</v>
      </c>
      <c r="BF1736" s="227">
        <f>IF(N1736="snížená",J1736,0)</f>
        <v>0</v>
      </c>
      <c r="BG1736" s="227">
        <f>IF(N1736="zákl. přenesená",J1736,0)</f>
        <v>0</v>
      </c>
      <c r="BH1736" s="227">
        <f>IF(N1736="sníž. přenesená",J1736,0)</f>
        <v>0</v>
      </c>
      <c r="BI1736" s="227">
        <f>IF(N1736="nulová",J1736,0)</f>
        <v>0</v>
      </c>
      <c r="BJ1736" s="19" t="s">
        <v>82</v>
      </c>
      <c r="BK1736" s="227">
        <f>ROUND(I1736*H1736,2)</f>
        <v>0</v>
      </c>
      <c r="BL1736" s="19" t="s">
        <v>474</v>
      </c>
      <c r="BM1736" s="226" t="s">
        <v>2358</v>
      </c>
    </row>
    <row r="1737" s="2" customFormat="1">
      <c r="A1737" s="40"/>
      <c r="B1737" s="41"/>
      <c r="C1737" s="42"/>
      <c r="D1737" s="228" t="s">
        <v>180</v>
      </c>
      <c r="E1737" s="42"/>
      <c r="F1737" s="229" t="s">
        <v>2357</v>
      </c>
      <c r="G1737" s="42"/>
      <c r="H1737" s="42"/>
      <c r="I1737" s="230"/>
      <c r="J1737" s="42"/>
      <c r="K1737" s="42"/>
      <c r="L1737" s="46"/>
      <c r="M1737" s="231"/>
      <c r="N1737" s="232"/>
      <c r="O1737" s="86"/>
      <c r="P1737" s="86"/>
      <c r="Q1737" s="86"/>
      <c r="R1737" s="86"/>
      <c r="S1737" s="86"/>
      <c r="T1737" s="87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T1737" s="19" t="s">
        <v>180</v>
      </c>
      <c r="AU1737" s="19" t="s">
        <v>84</v>
      </c>
    </row>
    <row r="1738" s="2" customFormat="1">
      <c r="A1738" s="40"/>
      <c r="B1738" s="41"/>
      <c r="C1738" s="42"/>
      <c r="D1738" s="228" t="s">
        <v>478</v>
      </c>
      <c r="E1738" s="42"/>
      <c r="F1738" s="278" t="s">
        <v>2359</v>
      </c>
      <c r="G1738" s="42"/>
      <c r="H1738" s="42"/>
      <c r="I1738" s="230"/>
      <c r="J1738" s="42"/>
      <c r="K1738" s="42"/>
      <c r="L1738" s="46"/>
      <c r="M1738" s="231"/>
      <c r="N1738" s="232"/>
      <c r="O1738" s="86"/>
      <c r="P1738" s="86"/>
      <c r="Q1738" s="86"/>
      <c r="R1738" s="86"/>
      <c r="S1738" s="86"/>
      <c r="T1738" s="87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T1738" s="19" t="s">
        <v>478</v>
      </c>
      <c r="AU1738" s="19" t="s">
        <v>84</v>
      </c>
    </row>
    <row r="1739" s="2" customFormat="1" ht="16.5" customHeight="1">
      <c r="A1739" s="40"/>
      <c r="B1739" s="41"/>
      <c r="C1739" s="215" t="s">
        <v>2360</v>
      </c>
      <c r="D1739" s="215" t="s">
        <v>174</v>
      </c>
      <c r="E1739" s="216" t="s">
        <v>2361</v>
      </c>
      <c r="F1739" s="217" t="s">
        <v>1428</v>
      </c>
      <c r="G1739" s="218" t="s">
        <v>971</v>
      </c>
      <c r="H1739" s="219">
        <v>1</v>
      </c>
      <c r="I1739" s="220"/>
      <c r="J1739" s="221">
        <f>ROUND(I1739*H1739,2)</f>
        <v>0</v>
      </c>
      <c r="K1739" s="217" t="s">
        <v>19</v>
      </c>
      <c r="L1739" s="46"/>
      <c r="M1739" s="222" t="s">
        <v>19</v>
      </c>
      <c r="N1739" s="223" t="s">
        <v>45</v>
      </c>
      <c r="O1739" s="86"/>
      <c r="P1739" s="224">
        <f>O1739*H1739</f>
        <v>0</v>
      </c>
      <c r="Q1739" s="224">
        <v>0</v>
      </c>
      <c r="R1739" s="224">
        <f>Q1739*H1739</f>
        <v>0</v>
      </c>
      <c r="S1739" s="224">
        <v>0</v>
      </c>
      <c r="T1739" s="225">
        <f>S1739*H1739</f>
        <v>0</v>
      </c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R1739" s="226" t="s">
        <v>474</v>
      </c>
      <c r="AT1739" s="226" t="s">
        <v>174</v>
      </c>
      <c r="AU1739" s="226" t="s">
        <v>84</v>
      </c>
      <c r="AY1739" s="19" t="s">
        <v>171</v>
      </c>
      <c r="BE1739" s="227">
        <f>IF(N1739="základní",J1739,0)</f>
        <v>0</v>
      </c>
      <c r="BF1739" s="227">
        <f>IF(N1739="snížená",J1739,0)</f>
        <v>0</v>
      </c>
      <c r="BG1739" s="227">
        <f>IF(N1739="zákl. přenesená",J1739,0)</f>
        <v>0</v>
      </c>
      <c r="BH1739" s="227">
        <f>IF(N1739="sníž. přenesená",J1739,0)</f>
        <v>0</v>
      </c>
      <c r="BI1739" s="227">
        <f>IF(N1739="nulová",J1739,0)</f>
        <v>0</v>
      </c>
      <c r="BJ1739" s="19" t="s">
        <v>82</v>
      </c>
      <c r="BK1739" s="227">
        <f>ROUND(I1739*H1739,2)</f>
        <v>0</v>
      </c>
      <c r="BL1739" s="19" t="s">
        <v>474</v>
      </c>
      <c r="BM1739" s="226" t="s">
        <v>2362</v>
      </c>
    </row>
    <row r="1740" s="2" customFormat="1">
      <c r="A1740" s="40"/>
      <c r="B1740" s="41"/>
      <c r="C1740" s="42"/>
      <c r="D1740" s="228" t="s">
        <v>180</v>
      </c>
      <c r="E1740" s="42"/>
      <c r="F1740" s="229" t="s">
        <v>1428</v>
      </c>
      <c r="G1740" s="42"/>
      <c r="H1740" s="42"/>
      <c r="I1740" s="230"/>
      <c r="J1740" s="42"/>
      <c r="K1740" s="42"/>
      <c r="L1740" s="46"/>
      <c r="M1740" s="231"/>
      <c r="N1740" s="232"/>
      <c r="O1740" s="86"/>
      <c r="P1740" s="86"/>
      <c r="Q1740" s="86"/>
      <c r="R1740" s="86"/>
      <c r="S1740" s="86"/>
      <c r="T1740" s="87"/>
      <c r="U1740" s="40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T1740" s="19" t="s">
        <v>180</v>
      </c>
      <c r="AU1740" s="19" t="s">
        <v>84</v>
      </c>
    </row>
    <row r="1741" s="2" customFormat="1" ht="16.5" customHeight="1">
      <c r="A1741" s="40"/>
      <c r="B1741" s="41"/>
      <c r="C1741" s="215" t="s">
        <v>1749</v>
      </c>
      <c r="D1741" s="215" t="s">
        <v>174</v>
      </c>
      <c r="E1741" s="216" t="s">
        <v>2363</v>
      </c>
      <c r="F1741" s="217" t="s">
        <v>2364</v>
      </c>
      <c r="G1741" s="218" t="s">
        <v>971</v>
      </c>
      <c r="H1741" s="219">
        <v>1</v>
      </c>
      <c r="I1741" s="220"/>
      <c r="J1741" s="221">
        <f>ROUND(I1741*H1741,2)</f>
        <v>0</v>
      </c>
      <c r="K1741" s="217" t="s">
        <v>19</v>
      </c>
      <c r="L1741" s="46"/>
      <c r="M1741" s="222" t="s">
        <v>19</v>
      </c>
      <c r="N1741" s="223" t="s">
        <v>45</v>
      </c>
      <c r="O1741" s="86"/>
      <c r="P1741" s="224">
        <f>O1741*H1741</f>
        <v>0</v>
      </c>
      <c r="Q1741" s="224">
        <v>0</v>
      </c>
      <c r="R1741" s="224">
        <f>Q1741*H1741</f>
        <v>0</v>
      </c>
      <c r="S1741" s="224">
        <v>0</v>
      </c>
      <c r="T1741" s="225">
        <f>S1741*H1741</f>
        <v>0</v>
      </c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R1741" s="226" t="s">
        <v>474</v>
      </c>
      <c r="AT1741" s="226" t="s">
        <v>174</v>
      </c>
      <c r="AU1741" s="226" t="s">
        <v>84</v>
      </c>
      <c r="AY1741" s="19" t="s">
        <v>171</v>
      </c>
      <c r="BE1741" s="227">
        <f>IF(N1741="základní",J1741,0)</f>
        <v>0</v>
      </c>
      <c r="BF1741" s="227">
        <f>IF(N1741="snížená",J1741,0)</f>
        <v>0</v>
      </c>
      <c r="BG1741" s="227">
        <f>IF(N1741="zákl. přenesená",J1741,0)</f>
        <v>0</v>
      </c>
      <c r="BH1741" s="227">
        <f>IF(N1741="sníž. přenesená",J1741,0)</f>
        <v>0</v>
      </c>
      <c r="BI1741" s="227">
        <f>IF(N1741="nulová",J1741,0)</f>
        <v>0</v>
      </c>
      <c r="BJ1741" s="19" t="s">
        <v>82</v>
      </c>
      <c r="BK1741" s="227">
        <f>ROUND(I1741*H1741,2)</f>
        <v>0</v>
      </c>
      <c r="BL1741" s="19" t="s">
        <v>474</v>
      </c>
      <c r="BM1741" s="226" t="s">
        <v>2365</v>
      </c>
    </row>
    <row r="1742" s="2" customFormat="1">
      <c r="A1742" s="40"/>
      <c r="B1742" s="41"/>
      <c r="C1742" s="42"/>
      <c r="D1742" s="228" t="s">
        <v>180</v>
      </c>
      <c r="E1742" s="42"/>
      <c r="F1742" s="229" t="s">
        <v>2364</v>
      </c>
      <c r="G1742" s="42"/>
      <c r="H1742" s="42"/>
      <c r="I1742" s="230"/>
      <c r="J1742" s="42"/>
      <c r="K1742" s="42"/>
      <c r="L1742" s="46"/>
      <c r="M1742" s="231"/>
      <c r="N1742" s="232"/>
      <c r="O1742" s="86"/>
      <c r="P1742" s="86"/>
      <c r="Q1742" s="86"/>
      <c r="R1742" s="86"/>
      <c r="S1742" s="86"/>
      <c r="T1742" s="87"/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T1742" s="19" t="s">
        <v>180</v>
      </c>
      <c r="AU1742" s="19" t="s">
        <v>84</v>
      </c>
    </row>
    <row r="1743" s="2" customFormat="1">
      <c r="A1743" s="40"/>
      <c r="B1743" s="41"/>
      <c r="C1743" s="42"/>
      <c r="D1743" s="228" t="s">
        <v>478</v>
      </c>
      <c r="E1743" s="42"/>
      <c r="F1743" s="278" t="s">
        <v>2366</v>
      </c>
      <c r="G1743" s="42"/>
      <c r="H1743" s="42"/>
      <c r="I1743" s="230"/>
      <c r="J1743" s="42"/>
      <c r="K1743" s="42"/>
      <c r="L1743" s="46"/>
      <c r="M1743" s="279"/>
      <c r="N1743" s="280"/>
      <c r="O1743" s="281"/>
      <c r="P1743" s="281"/>
      <c r="Q1743" s="281"/>
      <c r="R1743" s="281"/>
      <c r="S1743" s="281"/>
      <c r="T1743" s="282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T1743" s="19" t="s">
        <v>478</v>
      </c>
      <c r="AU1743" s="19" t="s">
        <v>84</v>
      </c>
    </row>
    <row r="1744" s="2" customFormat="1" ht="6.96" customHeight="1">
      <c r="A1744" s="40"/>
      <c r="B1744" s="61"/>
      <c r="C1744" s="62"/>
      <c r="D1744" s="62"/>
      <c r="E1744" s="62"/>
      <c r="F1744" s="62"/>
      <c r="G1744" s="62"/>
      <c r="H1744" s="62"/>
      <c r="I1744" s="62"/>
      <c r="J1744" s="62"/>
      <c r="K1744" s="62"/>
      <c r="L1744" s="46"/>
      <c r="M1744" s="40"/>
      <c r="O1744" s="40"/>
      <c r="P1744" s="40"/>
      <c r="Q1744" s="40"/>
      <c r="R1744" s="40"/>
      <c r="S1744" s="40"/>
      <c r="T1744" s="40"/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</row>
  </sheetData>
  <sheetProtection sheet="1" autoFilter="0" formatColumns="0" formatRows="0" objects="1" scenarios="1" spinCount="100000" saltValue="XA4quTYCIxRiRvFSYVnuK4XLXik6oeyBLPdJ60X2D5FdrHH0SeuqYoN3jFh6TzaMRrMt92q5/2mSs3Fzk9AmMg==" hashValue="lTWwbXYzq9MsGFufK8WVRupChtE3x853zJmSMkv93bE0TpnhWRNyo2ethiySdL+wazs/BxUY7+COyff9rAr8DQ==" algorithmName="SHA-512" password="CC35"/>
  <autoFilter ref="C110:K17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9:H99"/>
    <mergeCell ref="E101:H101"/>
    <mergeCell ref="E103:H103"/>
    <mergeCell ref="L2:V2"/>
  </mergeCells>
  <hyperlinks>
    <hyperlink ref="F116" r:id="rId1" display="https://podminky.urs.cz/item/CS_URS_2022_01/122251504"/>
    <hyperlink ref="F121" r:id="rId2" display="https://podminky.urs.cz/item/CS_URS_2022_01/132251254"/>
    <hyperlink ref="F132" r:id="rId3" display="https://podminky.urs.cz/item/CS_URS_2022_01/162751117"/>
    <hyperlink ref="F137" r:id="rId4" display="https://podminky.urs.cz/item/CS_URS_2022_01/171201231"/>
    <hyperlink ref="F142" r:id="rId5" display="https://podminky.urs.cz/item/CS_URS_2022_01/171251201"/>
    <hyperlink ref="F145" r:id="rId6" display="https://podminky.urs.cz/item/CS_URS_2022_01/174111101"/>
    <hyperlink ref="F151" r:id="rId7" display="https://podminky.urs.cz/item/CS_URS_2022_01/271572211"/>
    <hyperlink ref="F158" r:id="rId8" display="https://podminky.urs.cz/item/CS_URS_2022_01/273313611"/>
    <hyperlink ref="F164" r:id="rId9" display="https://podminky.urs.cz/item/CS_URS_2022_01/273321611"/>
    <hyperlink ref="F170" r:id="rId10" display="https://podminky.urs.cz/item/CS_URS_2022_01/273351121"/>
    <hyperlink ref="F178" r:id="rId11" display="https://podminky.urs.cz/item/CS_URS_2022_01/273351122"/>
    <hyperlink ref="F181" r:id="rId12" display="https://podminky.urs.cz/item/CS_URS_2022_01/273362021"/>
    <hyperlink ref="F187" r:id="rId13" display="https://podminky.urs.cz/item/CS_URS_2022_01/274313711"/>
    <hyperlink ref="F197" r:id="rId14" display="https://podminky.urs.cz/item/CS_URS_2022_01/274351121"/>
    <hyperlink ref="F207" r:id="rId15" display="https://podminky.urs.cz/item/CS_URS_2022_01/274351122"/>
    <hyperlink ref="F210" r:id="rId16" display="https://podminky.urs.cz/item/CS_URS_2022_01/274361821"/>
    <hyperlink ref="F215" r:id="rId17" display="https://podminky.urs.cz/item/CS_URS_2022_01/275313711"/>
    <hyperlink ref="F222" r:id="rId18" display="https://podminky.urs.cz/item/CS_URS_2022_01/275351121"/>
    <hyperlink ref="F229" r:id="rId19" display="https://podminky.urs.cz/item/CS_URS_2022_01/275351122"/>
    <hyperlink ref="F232" r:id="rId20" display="https://podminky.urs.cz/item/CS_URS_2022_01/275361821"/>
    <hyperlink ref="F237" r:id="rId21" display="https://podminky.urs.cz/item/CS_URS_2022_01/279113134"/>
    <hyperlink ref="F243" r:id="rId22" display="https://podminky.urs.cz/item/CS_URS_2022_01/279113135"/>
    <hyperlink ref="F252" r:id="rId23" display="https://podminky.urs.cz/item/CS_URS_2022_01/279361821"/>
    <hyperlink ref="F261" r:id="rId24" display="https://podminky.urs.cz/item/CS_URS_2022_01/311234051"/>
    <hyperlink ref="F309" r:id="rId25" display="https://podminky.urs.cz/item/CS_URS_2022_01/311236101"/>
    <hyperlink ref="F318" r:id="rId26" display="https://podminky.urs.cz/item/CS_URS_2022_01/311237161"/>
    <hyperlink ref="F326" r:id="rId27" display="https://podminky.urs.cz/item/CS_URS_2022_01/311261218"/>
    <hyperlink ref="F347" r:id="rId28" display="https://podminky.urs.cz/item/CS_URS_2022_01/311311972"/>
    <hyperlink ref="F352" r:id="rId29" display="https://podminky.urs.cz/item/CS_URS_2022_01/311351131"/>
    <hyperlink ref="F357" r:id="rId30" display="https://podminky.urs.cz/item/CS_URS_2022_01/311361821"/>
    <hyperlink ref="F362" r:id="rId31" display="https://podminky.urs.cz/item/CS_URS_2022_01/317168012"/>
    <hyperlink ref="F367" r:id="rId32" display="https://podminky.urs.cz/item/CS_URS_2022_01/317168017"/>
    <hyperlink ref="F372" r:id="rId33" display="https://podminky.urs.cz/item/CS_URS_2022_01/317168022"/>
    <hyperlink ref="F377" r:id="rId34" display="https://podminky.urs.cz/item/CS_URS_2022_01/317168025"/>
    <hyperlink ref="F383" r:id="rId35" display="https://podminky.urs.cz/item/CS_URS_2022_01/317168027"/>
    <hyperlink ref="F389" r:id="rId36" display="https://podminky.urs.cz/item/CS_URS_2022_01/317168052"/>
    <hyperlink ref="F396" r:id="rId37" display="https://podminky.urs.cz/item/CS_URS_2022_01/317168053"/>
    <hyperlink ref="F403" r:id="rId38" display="https://podminky.urs.cz/item/CS_URS_2022_01/317168054"/>
    <hyperlink ref="F408" r:id="rId39" display="https://podminky.urs.cz/item/CS_URS_2022_01/317168055"/>
    <hyperlink ref="F416" r:id="rId40" display="https://podminky.urs.cz/item/CS_URS_2022_01/317168057"/>
    <hyperlink ref="F424" r:id="rId41" display="https://podminky.urs.cz/item/CS_URS_2022_01/317168058"/>
    <hyperlink ref="F430" r:id="rId42" display="https://podminky.urs.cz/item/CS_URS_2022_01/317321411"/>
    <hyperlink ref="F451" r:id="rId43" display="https://podminky.urs.cz/item/CS_URS_2022_01/317351107"/>
    <hyperlink ref="F471" r:id="rId44" display="https://podminky.urs.cz/item/CS_URS_2022_01/317351108"/>
    <hyperlink ref="F474" r:id="rId45" display="https://podminky.urs.cz/item/CS_URS_2022_01/317361821"/>
    <hyperlink ref="F484" r:id="rId46" display="https://podminky.urs.cz/item/CS_URS_2022_01/330321410"/>
    <hyperlink ref="F489" r:id="rId47" display="https://podminky.urs.cz/item/CS_URS_2022_01/331351121"/>
    <hyperlink ref="F494" r:id="rId48" display="https://podminky.urs.cz/item/CS_URS_2022_01/331351122"/>
    <hyperlink ref="F497" r:id="rId49" display="https://podminky.urs.cz/item/CS_URS_2022_01/331361821"/>
    <hyperlink ref="F502" r:id="rId50" display="https://podminky.urs.cz/item/CS_URS_2022_01/342244111"/>
    <hyperlink ref="F524" r:id="rId51" display="https://podminky.urs.cz/item/CS_URS_2022_01/342244121"/>
    <hyperlink ref="F548" r:id="rId52" display="https://podminky.urs.cz/item/CS_URS_2022_01/342272205"/>
    <hyperlink ref="F558" r:id="rId53" display="https://podminky.urs.cz/item/CS_URS_2022_01/342272225"/>
    <hyperlink ref="F590" r:id="rId54" display="https://podminky.urs.cz/item/CS_URS_2022_01/411321616"/>
    <hyperlink ref="F598" r:id="rId55" display="https://podminky.urs.cz/item/CS_URS_2022_01/411351011"/>
    <hyperlink ref="F608" r:id="rId56" display="https://podminky.urs.cz/item/CS_URS_2022_01/411351012"/>
    <hyperlink ref="F611" r:id="rId57" display="https://podminky.urs.cz/item/CS_URS_2022_01/411354313"/>
    <hyperlink ref="F616" r:id="rId58" display="https://podminky.urs.cz/item/CS_URS_2022_01/411354314"/>
    <hyperlink ref="F619" r:id="rId59" display="https://podminky.urs.cz/item/CS_URS_2022_01/411361821"/>
    <hyperlink ref="F640" r:id="rId60" display="https://podminky.urs.cz/item/CS_URS_2022_01/413321414"/>
    <hyperlink ref="F656" r:id="rId61" display="https://podminky.urs.cz/item/CS_URS_2022_01/413351111"/>
    <hyperlink ref="F680" r:id="rId62" display="https://podminky.urs.cz/item/CS_URS_2022_01/413351112"/>
    <hyperlink ref="F683" r:id="rId63" display="https://podminky.urs.cz/item/CS_URS_2022_01/413352111"/>
    <hyperlink ref="F696" r:id="rId64" display="https://podminky.urs.cz/item/CS_URS_2022_01/413352112"/>
    <hyperlink ref="F699" r:id="rId65" display="https://podminky.urs.cz/item/CS_URS_2022_01/417321515"/>
    <hyperlink ref="F711" r:id="rId66" display="https://podminky.urs.cz/item/CS_URS_2022_01/417351115"/>
    <hyperlink ref="F719" r:id="rId67" display="https://podminky.urs.cz/item/CS_URS_2022_01/417351116"/>
    <hyperlink ref="F722" r:id="rId68" display="https://podminky.urs.cz/item/CS_URS_2022_01/417361821"/>
    <hyperlink ref="F733" r:id="rId69" display="https://podminky.urs.cz/item/CS_URS_2022_01/612341121"/>
    <hyperlink ref="F744" r:id="rId70" display="https://podminky.urs.cz/item/CS_URS_2022_01/621142001"/>
    <hyperlink ref="F747" r:id="rId71" display="https://podminky.urs.cz/item/CS_URS_2022_01/621221041"/>
    <hyperlink ref="F754" r:id="rId72" display="https://podminky.urs.cz/item/CS_URS_2022_01/621521032"/>
    <hyperlink ref="F757" r:id="rId73" display="https://podminky.urs.cz/item/CS_URS_2022_01/622142001"/>
    <hyperlink ref="F760" r:id="rId74" display="https://podminky.urs.cz/item/CS_URS_2022_01/622221041"/>
    <hyperlink ref="F776" r:id="rId75" display="https://podminky.urs.cz/item/CS_URS_2022_01/622222001"/>
    <hyperlink ref="F781" r:id="rId76" display="https://podminky.urs.cz/item/CS_URS_2022_01/622252001"/>
    <hyperlink ref="F791" r:id="rId77" display="https://podminky.urs.cz/item/CS_URS_2022_01/622252002"/>
    <hyperlink ref="F809" r:id="rId78" display="https://podminky.urs.cz/item/CS_URS_2022_01/622521032"/>
    <hyperlink ref="F814" r:id="rId79" display="https://podminky.urs.cz/item/CS_URS_2022_01/631311114"/>
    <hyperlink ref="F820" r:id="rId80" display="https://podminky.urs.cz/item/CS_URS_2022_01/631311134"/>
    <hyperlink ref="F825" r:id="rId81" display="https://podminky.urs.cz/item/CS_URS_2022_01/631311135"/>
    <hyperlink ref="F831" r:id="rId82" display="https://podminky.urs.cz/item/CS_URS_2022_01/631319011"/>
    <hyperlink ref="F834" r:id="rId83" display="https://podminky.urs.cz/item/CS_URS_2022_01/631319013"/>
    <hyperlink ref="F837" r:id="rId84" display="https://podminky.urs.cz/item/CS_URS_2022_01/631362021"/>
    <hyperlink ref="F841" r:id="rId85" display="https://podminky.urs.cz/item/CS_URS_2022_01/632481213"/>
    <hyperlink ref="F844" r:id="rId86" display="https://podminky.urs.cz/item/CS_URS_2022_01/633811111"/>
    <hyperlink ref="F850" r:id="rId87" display="https://podminky.urs.cz/item/CS_URS_2022_01/6363R01"/>
    <hyperlink ref="F876" r:id="rId88" display="https://podminky.urs.cz/item/CS_URS_2022_01/941111122"/>
    <hyperlink ref="F881" r:id="rId89" display="https://podminky.urs.cz/item/CS_URS_2022_01/941111222"/>
    <hyperlink ref="F886" r:id="rId90" display="https://podminky.urs.cz/item/CS_URS_2022_01/941111822"/>
    <hyperlink ref="F889" r:id="rId91" display="https://podminky.urs.cz/item/CS_URS_2022_01/944511111"/>
    <hyperlink ref="F892" r:id="rId92" display="https://podminky.urs.cz/item/CS_URS_2022_01/944511211"/>
    <hyperlink ref="F897" r:id="rId93" display="https://podminky.urs.cz/item/CS_URS_2022_01/944511811"/>
    <hyperlink ref="F900" r:id="rId94" display="https://podminky.urs.cz/item/CS_URS_2022_01/949101111"/>
    <hyperlink ref="F903" r:id="rId95" display="https://podminky.urs.cz/item/CS_URS_2022_01/952901111"/>
    <hyperlink ref="F908" r:id="rId96" display="https://podminky.urs.cz/item/CS_URS_2022_01/953511112"/>
    <hyperlink ref="F914" r:id="rId97" display="https://podminky.urs.cz/item/CS_URS_2022_01/965042221"/>
    <hyperlink ref="F920" r:id="rId98" display="https://podminky.urs.cz/item/CS_URS_2022_01/971033561"/>
    <hyperlink ref="F926" r:id="rId99" display="https://podminky.urs.cz/item/CS_URS_2022_01/971033651"/>
    <hyperlink ref="F944" r:id="rId100" display="https://podminky.urs.cz/item/CS_URS_2022_01/977151111"/>
    <hyperlink ref="F952" r:id="rId101" display="https://podminky.urs.cz/item/CS_URS_2022_01/997013114"/>
    <hyperlink ref="F963" r:id="rId102" display="https://podminky.urs.cz/item/CS_URS_2022_01/998011003"/>
    <hyperlink ref="F968" r:id="rId103" display="https://podminky.urs.cz/item/CS_URS_2022_01/711111001"/>
    <hyperlink ref="F979" r:id="rId104" display="https://podminky.urs.cz/item/CS_URS_2022_01/711112001"/>
    <hyperlink ref="F991" r:id="rId105" display="https://podminky.urs.cz/item/CS_URS_2022_01/711141559"/>
    <hyperlink ref="F998" r:id="rId106" display="https://podminky.urs.cz/item/CS_URS_2022_01/711142559"/>
    <hyperlink ref="F1005" r:id="rId107" display="https://podminky.urs.cz/item/CS_URS_2022_01/711199095"/>
    <hyperlink ref="F1008" r:id="rId108" display="https://podminky.urs.cz/item/CS_URS_2022_01/711199097"/>
    <hyperlink ref="F1011" r:id="rId109" display="https://podminky.urs.cz/item/CS_URS_2022_01/998711103"/>
    <hyperlink ref="F1015" r:id="rId110" display="https://podminky.urs.cz/item/CS_URS_2022_01/712311101"/>
    <hyperlink ref="F1026" r:id="rId111" display="https://podminky.urs.cz/item/CS_URS_2022_01/712331111"/>
    <hyperlink ref="F1033" r:id="rId112" display="https://podminky.urs.cz/item/CS_URS_2022_01/712341559"/>
    <hyperlink ref="F1040" r:id="rId113" display="https://podminky.urs.cz/item/CS_URS_2022_01/712341559"/>
    <hyperlink ref="F1051" r:id="rId114" display="https://podminky.urs.cz/item/CS_URS_2022_01/712361802"/>
    <hyperlink ref="F1058" r:id="rId115" display="https://podminky.urs.cz/item/CS_URS_2022_01/712431111"/>
    <hyperlink ref="F1069" r:id="rId116" display="https://podminky.urs.cz/item/CS_URS_2022_01/998712103"/>
    <hyperlink ref="F1073" r:id="rId117" display="https://podminky.urs.cz/item/CS_URS_2022_01/713121111"/>
    <hyperlink ref="F1082" r:id="rId118" display="https://podminky.urs.cz/item/CS_URS_2022_01/713121111"/>
    <hyperlink ref="F1092" r:id="rId119" display="https://podminky.urs.cz/item/CS_URS_2022_01/713121111"/>
    <hyperlink ref="F1101" r:id="rId120" display="https://podminky.urs.cz/item/CS_URS_2022_01/713131141"/>
    <hyperlink ref="F1111" r:id="rId121" display="https://podminky.urs.cz/item/CS_URS_2022_01/713131141"/>
    <hyperlink ref="F1124" r:id="rId122" display="https://podminky.urs.cz/item/CS_URS_2022_01/713141136"/>
    <hyperlink ref="F1131" r:id="rId123" display="https://podminky.urs.cz/item/CS_URS_2022_01/713141336"/>
    <hyperlink ref="F1139" r:id="rId124" display="https://podminky.urs.cz/item/CS_URS_2022_01/998713103"/>
    <hyperlink ref="F1143" r:id="rId125" display="https://podminky.urs.cz/item/CS_URS_2022_01/725291708"/>
    <hyperlink ref="F1146" r:id="rId126" display="https://podminky.urs.cz/item/CS_URS_2022_01/725291722"/>
    <hyperlink ref="F1150" r:id="rId127" display="https://podminky.urs.cz/item/CS_URS_2022_01/762083121"/>
    <hyperlink ref="F1153" r:id="rId128" display="https://podminky.urs.cz/item/CS_URS_2022_01/762332132"/>
    <hyperlink ref="F1176" r:id="rId129" display="https://podminky.urs.cz/item/CS_URS_2022_01/762332133"/>
    <hyperlink ref="F1186" r:id="rId130" display="https://podminky.urs.cz/item/CS_URS_2022_01/762341026"/>
    <hyperlink ref="F1192" r:id="rId131" display="https://podminky.urs.cz/item/CS_URS_2022_01/762395000"/>
    <hyperlink ref="F1195" r:id="rId132" display="https://podminky.urs.cz/item/CS_URS_2022_01/762591140"/>
    <hyperlink ref="F1212" r:id="rId133" display="https://podminky.urs.cz/item/CS_URS_2022_01/998762103"/>
    <hyperlink ref="F1216" r:id="rId134" display="https://podminky.urs.cz/item/CS_URS_2022_01/763111311"/>
    <hyperlink ref="F1224" r:id="rId135" display="https://podminky.urs.cz/item/CS_URS_2022_01/763111717"/>
    <hyperlink ref="F1227" r:id="rId136" display="https://podminky.urs.cz/item/CS_URS_2022_01/763131714"/>
    <hyperlink ref="F1230" r:id="rId137" display="https://podminky.urs.cz/item/CS_URS_2022_01/763131765"/>
    <hyperlink ref="F1233" r:id="rId138" display="https://podminky.urs.cz/item/CS_URS_2022_01/763131771"/>
    <hyperlink ref="F1236" r:id="rId139" display="https://podminky.urs.cz/item/CS_URS_2022_01/763135101"/>
    <hyperlink ref="F1243" r:id="rId140" display="https://podminky.urs.cz/item/CS_URS_2022_01/763135701"/>
    <hyperlink ref="F1252" r:id="rId141" display="https://podminky.urs.cz/item/CS_URS_2022_01/998763303"/>
    <hyperlink ref="F1256" r:id="rId142" display="https://podminky.urs.cz/item/CS_URS_2022_01/764212403"/>
    <hyperlink ref="F1263" r:id="rId143" display="https://podminky.urs.cz/item/CS_URS_2022_01/764212436"/>
    <hyperlink ref="F1272" r:id="rId144" display="https://podminky.urs.cz/item/CS_URS_2022_01/764214611"/>
    <hyperlink ref="F1286" r:id="rId145" display="https://podminky.urs.cz/item/CS_URS_2022_01/764216604"/>
    <hyperlink ref="F1296" r:id="rId146" display="https://podminky.urs.cz/item/CS_URS_2022_01/764511601"/>
    <hyperlink ref="F1305" r:id="rId147" display="https://podminky.urs.cz/item/CS_URS_2022_01/764511643"/>
    <hyperlink ref="F1310" r:id="rId148" display="https://podminky.urs.cz/item/CS_URS_2022_01/764518623"/>
    <hyperlink ref="F1326" r:id="rId149" display="https://podminky.urs.cz/item/CS_URS_2022_01/998764103"/>
    <hyperlink ref="F1330" r:id="rId150" display="https://podminky.urs.cz/item/CS_URS_2022_01/765151001"/>
    <hyperlink ref="F1336" r:id="rId151" display="https://podminky.urs.cz/item/CS_URS_2022_01/765151021"/>
    <hyperlink ref="F1339" r:id="rId152" display="https://podminky.urs.cz/item/CS_URS_2022_01/998765103"/>
    <hyperlink ref="F1471" r:id="rId153" display="https://podminky.urs.cz/item/CS_URS_2022_01/998766203"/>
    <hyperlink ref="F1475" r:id="rId154" display="https://podminky.urs.cz/item/CS_URS_2022_01/767531111"/>
    <hyperlink ref="F1553" r:id="rId155" display="https://podminky.urs.cz/item/CS_URS_2022_01/998767203"/>
    <hyperlink ref="F1557" r:id="rId156" display="https://podminky.urs.cz/item/CS_URS_2022_01/771121011"/>
    <hyperlink ref="F1560" r:id="rId157" display="https://podminky.urs.cz/item/CS_URS_2022_01/771151011"/>
    <hyperlink ref="F1563" r:id="rId158" display="https://podminky.urs.cz/item/CS_URS_2022_01/771474112"/>
    <hyperlink ref="F1575" r:id="rId159" display="https://podminky.urs.cz/item/CS_URS_2022_01/771574111"/>
    <hyperlink ref="F1586" r:id="rId160" display="https://podminky.urs.cz/item/CS_URS_2022_01/771577113"/>
    <hyperlink ref="F1589" r:id="rId161" display="https://podminky.urs.cz/item/CS_URS_2022_01/771591112"/>
    <hyperlink ref="F1592" r:id="rId162" display="https://podminky.urs.cz/item/CS_URS_2022_01/771592011"/>
    <hyperlink ref="F1595" r:id="rId163" display="https://podminky.urs.cz/item/CS_URS_2022_01/998771103"/>
    <hyperlink ref="F1599" r:id="rId164" display="https://podminky.urs.cz/item/CS_URS_2022_01/776111311"/>
    <hyperlink ref="F1602" r:id="rId165" display="https://podminky.urs.cz/item/CS_URS_2022_01/776121112"/>
    <hyperlink ref="F1605" r:id="rId166" display="https://podminky.urs.cz/item/CS_URS_2022_01/776141111"/>
    <hyperlink ref="F1608" r:id="rId167" display="https://podminky.urs.cz/item/CS_URS_2022_01/776221111"/>
    <hyperlink ref="F1619" r:id="rId168" display="https://podminky.urs.cz/item/CS_URS_2022_01/776411111"/>
    <hyperlink ref="F1646" r:id="rId169" display="https://podminky.urs.cz/item/CS_URS_2022_01/776991121"/>
    <hyperlink ref="F1649" r:id="rId170" display="https://podminky.urs.cz/item/CS_URS_2022_01/998776103"/>
    <hyperlink ref="F1653" r:id="rId171" display="https://podminky.urs.cz/item/CS_URS_2022_01/781121011"/>
    <hyperlink ref="F1656" r:id="rId172" display="https://podminky.urs.cz/item/CS_URS_2022_01/781131112"/>
    <hyperlink ref="F1659" r:id="rId173" display="https://podminky.urs.cz/item/CS_URS_2022_01/781474112"/>
    <hyperlink ref="F1687" r:id="rId174" display="https://podminky.urs.cz/item/CS_URS_2022_01/781477113"/>
    <hyperlink ref="F1690" r:id="rId175" display="https://podminky.urs.cz/item/CS_URS_2022_01/781494511"/>
    <hyperlink ref="F1721" r:id="rId176" display="https://podminky.urs.cz/item/CS_URS_2022_01/998781103"/>
    <hyperlink ref="F1725" r:id="rId177" display="https://podminky.urs.cz/item/CS_URS_2022_01/784221103"/>
    <hyperlink ref="F1730" r:id="rId178" display="https://podminky.urs.cz/item/CS_URS_2022_01/78422114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  <c r="AZ2" s="294" t="s">
        <v>2367</v>
      </c>
      <c r="BA2" s="294" t="s">
        <v>19</v>
      </c>
      <c r="BB2" s="294" t="s">
        <v>19</v>
      </c>
      <c r="BC2" s="294" t="s">
        <v>2368</v>
      </c>
      <c r="BD2" s="294" t="s">
        <v>84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  <c r="AZ3" s="294" t="s">
        <v>2369</v>
      </c>
      <c r="BA3" s="294" t="s">
        <v>19</v>
      </c>
      <c r="BB3" s="294" t="s">
        <v>19</v>
      </c>
      <c r="BC3" s="294" t="s">
        <v>2370</v>
      </c>
      <c r="BD3" s="294" t="s">
        <v>84</v>
      </c>
    </row>
    <row r="4" s="1" customFormat="1" ht="24.96" customHeight="1">
      <c r="B4" s="22"/>
      <c r="D4" s="143" t="s">
        <v>125</v>
      </c>
      <c r="L4" s="22"/>
      <c r="M4" s="144" t="s">
        <v>10</v>
      </c>
      <c r="AT4" s="19" t="s">
        <v>4</v>
      </c>
      <c r="AZ4" s="294" t="s">
        <v>2371</v>
      </c>
      <c r="BA4" s="294" t="s">
        <v>19</v>
      </c>
      <c r="BB4" s="294" t="s">
        <v>19</v>
      </c>
      <c r="BC4" s="294" t="s">
        <v>2372</v>
      </c>
      <c r="BD4" s="294" t="s">
        <v>84</v>
      </c>
    </row>
    <row r="5" s="1" customFormat="1" ht="6.96" customHeight="1">
      <c r="B5" s="22"/>
      <c r="L5" s="22"/>
      <c r="AZ5" s="294" t="s">
        <v>2373</v>
      </c>
      <c r="BA5" s="294" t="s">
        <v>19</v>
      </c>
      <c r="BB5" s="294" t="s">
        <v>19</v>
      </c>
      <c r="BC5" s="294" t="s">
        <v>2374</v>
      </c>
      <c r="BD5" s="294" t="s">
        <v>84</v>
      </c>
    </row>
    <row r="6" s="1" customFormat="1" ht="12" customHeight="1">
      <c r="B6" s="22"/>
      <c r="D6" s="145" t="s">
        <v>16</v>
      </c>
      <c r="L6" s="22"/>
      <c r="AZ6" s="294" t="s">
        <v>2375</v>
      </c>
      <c r="BA6" s="294" t="s">
        <v>19</v>
      </c>
      <c r="BB6" s="294" t="s">
        <v>19</v>
      </c>
      <c r="BC6" s="294" t="s">
        <v>828</v>
      </c>
      <c r="BD6" s="294" t="s">
        <v>84</v>
      </c>
    </row>
    <row r="7" s="1" customFormat="1" ht="16.5" customHeight="1">
      <c r="B7" s="22"/>
      <c r="E7" s="146" t="str">
        <f>'Rekapitulace stavby'!K6</f>
        <v>SPŠ a SOU Pelhřimov – Rekonstrukce dílen Křemešnická</v>
      </c>
      <c r="F7" s="145"/>
      <c r="G7" s="145"/>
      <c r="H7" s="145"/>
      <c r="L7" s="22"/>
      <c r="AZ7" s="294" t="s">
        <v>2376</v>
      </c>
      <c r="BA7" s="294" t="s">
        <v>19</v>
      </c>
      <c r="BB7" s="294" t="s">
        <v>19</v>
      </c>
      <c r="BC7" s="294" t="s">
        <v>2377</v>
      </c>
      <c r="BD7" s="294" t="s">
        <v>84</v>
      </c>
    </row>
    <row r="8" s="1" customFormat="1" ht="12" customHeight="1">
      <c r="B8" s="22"/>
      <c r="D8" s="145" t="s">
        <v>126</v>
      </c>
      <c r="L8" s="22"/>
    </row>
    <row r="9" s="2" customFormat="1" ht="16.5" customHeight="1">
      <c r="A9" s="40"/>
      <c r="B9" s="46"/>
      <c r="C9" s="40"/>
      <c r="D9" s="40"/>
      <c r="E9" s="146" t="s">
        <v>547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548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2378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14. 1. 2022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32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5" t="s">
        <v>28</v>
      </c>
      <c r="J23" s="135" t="s">
        <v>34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37</v>
      </c>
      <c r="F26" s="40"/>
      <c r="G26" s="40"/>
      <c r="H26" s="40"/>
      <c r="I26" s="145" t="s">
        <v>28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38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40</v>
      </c>
      <c r="E32" s="40"/>
      <c r="F32" s="40"/>
      <c r="G32" s="40"/>
      <c r="H32" s="40"/>
      <c r="I32" s="40"/>
      <c r="J32" s="156">
        <f>ROUND(J103,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42</v>
      </c>
      <c r="G34" s="40"/>
      <c r="H34" s="40"/>
      <c r="I34" s="157" t="s">
        <v>41</v>
      </c>
      <c r="J34" s="157" t="s">
        <v>43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44</v>
      </c>
      <c r="E35" s="145" t="s">
        <v>45</v>
      </c>
      <c r="F35" s="159">
        <f>ROUND((SUM(BE103:BE499)),  2)</f>
        <v>0</v>
      </c>
      <c r="G35" s="40"/>
      <c r="H35" s="40"/>
      <c r="I35" s="160">
        <v>0.20999999999999999</v>
      </c>
      <c r="J35" s="159">
        <f>ROUND(((SUM(BE103:BE499))*I35),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46</v>
      </c>
      <c r="F36" s="159">
        <f>ROUND((SUM(BF103:BF499)),  2)</f>
        <v>0</v>
      </c>
      <c r="G36" s="40"/>
      <c r="H36" s="40"/>
      <c r="I36" s="160">
        <v>0.14999999999999999</v>
      </c>
      <c r="J36" s="159">
        <f>ROUND(((SUM(BF103:BF499))*I36),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ROUND((SUM(BG103:BG499)),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48</v>
      </c>
      <c r="F38" s="159">
        <f>ROUND((SUM(BH103:BH499)),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ROUND((SUM(BI103:BI499)),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128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SPŠ a SOU Pelhřimov – Rekonstrukce dílen Křemešnická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547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548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B - Zdravotně technické instalace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Obec Pelhřimov [547492] </v>
      </c>
      <c r="G56" s="42"/>
      <c r="H56" s="42"/>
      <c r="I56" s="34" t="s">
        <v>23</v>
      </c>
      <c r="J56" s="74" t="str">
        <f>IF(J14="","",J14)</f>
        <v>14. 1. 2022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Vysočina, Žižkova 1882/57, 586 01 Jihlava</v>
      </c>
      <c r="G58" s="42"/>
      <c r="H58" s="42"/>
      <c r="I58" s="34" t="s">
        <v>31</v>
      </c>
      <c r="J58" s="38" t="str">
        <f>E23</f>
        <v>INVENTE s.r.o., Žerotínova 483/1, 370 04 České Bud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129</v>
      </c>
      <c r="D61" s="174"/>
      <c r="E61" s="174"/>
      <c r="F61" s="174"/>
      <c r="G61" s="174"/>
      <c r="H61" s="174"/>
      <c r="I61" s="174"/>
      <c r="J61" s="175" t="s">
        <v>130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72</v>
      </c>
      <c r="D63" s="42"/>
      <c r="E63" s="42"/>
      <c r="F63" s="42"/>
      <c r="G63" s="42"/>
      <c r="H63" s="42"/>
      <c r="I63" s="42"/>
      <c r="J63" s="104">
        <f>J103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131</v>
      </c>
    </row>
    <row r="64" s="9" customFormat="1" ht="24.96" customHeight="1">
      <c r="A64" s="9"/>
      <c r="B64" s="177"/>
      <c r="C64" s="178"/>
      <c r="D64" s="179" t="s">
        <v>132</v>
      </c>
      <c r="E64" s="180"/>
      <c r="F64" s="180"/>
      <c r="G64" s="180"/>
      <c r="H64" s="180"/>
      <c r="I64" s="180"/>
      <c r="J64" s="181">
        <f>J104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550</v>
      </c>
      <c r="E65" s="185"/>
      <c r="F65" s="185"/>
      <c r="G65" s="185"/>
      <c r="H65" s="185"/>
      <c r="I65" s="185"/>
      <c r="J65" s="186">
        <f>J105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552</v>
      </c>
      <c r="E66" s="185"/>
      <c r="F66" s="185"/>
      <c r="G66" s="185"/>
      <c r="H66" s="185"/>
      <c r="I66" s="185"/>
      <c r="J66" s="186">
        <f>J156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553</v>
      </c>
      <c r="E67" s="185"/>
      <c r="F67" s="185"/>
      <c r="G67" s="185"/>
      <c r="H67" s="185"/>
      <c r="I67" s="185"/>
      <c r="J67" s="186">
        <f>J160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2379</v>
      </c>
      <c r="E68" s="185"/>
      <c r="F68" s="185"/>
      <c r="G68" s="185"/>
      <c r="H68" s="185"/>
      <c r="I68" s="185"/>
      <c r="J68" s="186">
        <f>J165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133</v>
      </c>
      <c r="E69" s="185"/>
      <c r="F69" s="185"/>
      <c r="G69" s="185"/>
      <c r="H69" s="185"/>
      <c r="I69" s="185"/>
      <c r="J69" s="186">
        <f>J212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135</v>
      </c>
      <c r="E70" s="180"/>
      <c r="F70" s="180"/>
      <c r="G70" s="180"/>
      <c r="H70" s="180"/>
      <c r="I70" s="180"/>
      <c r="J70" s="181">
        <f>J231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556</v>
      </c>
      <c r="E71" s="185"/>
      <c r="F71" s="185"/>
      <c r="G71" s="185"/>
      <c r="H71" s="185"/>
      <c r="I71" s="185"/>
      <c r="J71" s="186">
        <f>J232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2380</v>
      </c>
      <c r="E72" s="185"/>
      <c r="F72" s="185"/>
      <c r="G72" s="185"/>
      <c r="H72" s="185"/>
      <c r="I72" s="185"/>
      <c r="J72" s="186">
        <f>J273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2381</v>
      </c>
      <c r="E73" s="185"/>
      <c r="F73" s="185"/>
      <c r="G73" s="185"/>
      <c r="H73" s="185"/>
      <c r="I73" s="185"/>
      <c r="J73" s="186">
        <f>J328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2382</v>
      </c>
      <c r="E74" s="185"/>
      <c r="F74" s="185"/>
      <c r="G74" s="185"/>
      <c r="H74" s="185"/>
      <c r="I74" s="185"/>
      <c r="J74" s="186">
        <f>J389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557</v>
      </c>
      <c r="E75" s="185"/>
      <c r="F75" s="185"/>
      <c r="G75" s="185"/>
      <c r="H75" s="185"/>
      <c r="I75" s="185"/>
      <c r="J75" s="186">
        <f>J408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2383</v>
      </c>
      <c r="E76" s="185"/>
      <c r="F76" s="185"/>
      <c r="G76" s="185"/>
      <c r="H76" s="185"/>
      <c r="I76" s="185"/>
      <c r="J76" s="186">
        <f>J468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7"/>
      <c r="C77" s="178"/>
      <c r="D77" s="179" t="s">
        <v>148</v>
      </c>
      <c r="E77" s="180"/>
      <c r="F77" s="180"/>
      <c r="G77" s="180"/>
      <c r="H77" s="180"/>
      <c r="I77" s="180"/>
      <c r="J77" s="181">
        <f>J480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149</v>
      </c>
      <c r="E78" s="180"/>
      <c r="F78" s="180"/>
      <c r="G78" s="180"/>
      <c r="H78" s="180"/>
      <c r="I78" s="180"/>
      <c r="J78" s="181">
        <f>J485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3"/>
      <c r="C79" s="127"/>
      <c r="D79" s="184" t="s">
        <v>150</v>
      </c>
      <c r="E79" s="185"/>
      <c r="F79" s="185"/>
      <c r="G79" s="185"/>
      <c r="H79" s="185"/>
      <c r="I79" s="185"/>
      <c r="J79" s="186">
        <f>J486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153</v>
      </c>
      <c r="E80" s="185"/>
      <c r="F80" s="185"/>
      <c r="G80" s="185"/>
      <c r="H80" s="185"/>
      <c r="I80" s="185"/>
      <c r="J80" s="186">
        <f>J494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155</v>
      </c>
      <c r="E81" s="185"/>
      <c r="F81" s="185"/>
      <c r="G81" s="185"/>
      <c r="H81" s="185"/>
      <c r="I81" s="185"/>
      <c r="J81" s="186">
        <f>J497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5" t="s">
        <v>156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16</v>
      </c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172" t="str">
        <f>E7</f>
        <v>SPŠ a SOU Pelhřimov – Rekonstrukce dílen Křemešnická</v>
      </c>
      <c r="F91" s="34"/>
      <c r="G91" s="34"/>
      <c r="H91" s="34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" customFormat="1" ht="12" customHeight="1">
      <c r="B92" s="23"/>
      <c r="C92" s="34" t="s">
        <v>126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40"/>
      <c r="B93" s="41"/>
      <c r="C93" s="42"/>
      <c r="D93" s="42"/>
      <c r="E93" s="172" t="s">
        <v>547</v>
      </c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548</v>
      </c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E11</f>
        <v>B - Zdravotně technické instalace</v>
      </c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F14</f>
        <v xml:space="preserve"> Obec Pelhřimov [547492] </v>
      </c>
      <c r="G97" s="42"/>
      <c r="H97" s="42"/>
      <c r="I97" s="34" t="s">
        <v>23</v>
      </c>
      <c r="J97" s="74" t="str">
        <f>IF(J14="","",J14)</f>
        <v>14. 1. 2022</v>
      </c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40.05" customHeight="1">
      <c r="A99" s="40"/>
      <c r="B99" s="41"/>
      <c r="C99" s="34" t="s">
        <v>25</v>
      </c>
      <c r="D99" s="42"/>
      <c r="E99" s="42"/>
      <c r="F99" s="29" t="str">
        <f>E17</f>
        <v>Kraj Vysočina, Žižkova 1882/57, 586 01 Jihlava</v>
      </c>
      <c r="G99" s="42"/>
      <c r="H99" s="42"/>
      <c r="I99" s="34" t="s">
        <v>31</v>
      </c>
      <c r="J99" s="38" t="str">
        <f>E23</f>
        <v>INVENTE s.r.o., Žerotínova 483/1, 370 04 České Bud</v>
      </c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29</v>
      </c>
      <c r="D100" s="42"/>
      <c r="E100" s="42"/>
      <c r="F100" s="29" t="str">
        <f>IF(E20="","",E20)</f>
        <v>Vyplň údaj</v>
      </c>
      <c r="G100" s="42"/>
      <c r="H100" s="42"/>
      <c r="I100" s="34" t="s">
        <v>36</v>
      </c>
      <c r="J100" s="38" t="str">
        <f>E26</f>
        <v xml:space="preserve"> </v>
      </c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88"/>
      <c r="B102" s="189"/>
      <c r="C102" s="190" t="s">
        <v>157</v>
      </c>
      <c r="D102" s="191" t="s">
        <v>59</v>
      </c>
      <c r="E102" s="191" t="s">
        <v>55</v>
      </c>
      <c r="F102" s="191" t="s">
        <v>56</v>
      </c>
      <c r="G102" s="191" t="s">
        <v>158</v>
      </c>
      <c r="H102" s="191" t="s">
        <v>159</v>
      </c>
      <c r="I102" s="191" t="s">
        <v>160</v>
      </c>
      <c r="J102" s="191" t="s">
        <v>130</v>
      </c>
      <c r="K102" s="192" t="s">
        <v>161</v>
      </c>
      <c r="L102" s="193"/>
      <c r="M102" s="94" t="s">
        <v>19</v>
      </c>
      <c r="N102" s="95" t="s">
        <v>44</v>
      </c>
      <c r="O102" s="95" t="s">
        <v>162</v>
      </c>
      <c r="P102" s="95" t="s">
        <v>163</v>
      </c>
      <c r="Q102" s="95" t="s">
        <v>164</v>
      </c>
      <c r="R102" s="95" t="s">
        <v>165</v>
      </c>
      <c r="S102" s="95" t="s">
        <v>166</v>
      </c>
      <c r="T102" s="96" t="s">
        <v>167</v>
      </c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</row>
    <row r="103" s="2" customFormat="1" ht="22.8" customHeight="1">
      <c r="A103" s="40"/>
      <c r="B103" s="41"/>
      <c r="C103" s="101" t="s">
        <v>168</v>
      </c>
      <c r="D103" s="42"/>
      <c r="E103" s="42"/>
      <c r="F103" s="42"/>
      <c r="G103" s="42"/>
      <c r="H103" s="42"/>
      <c r="I103" s="42"/>
      <c r="J103" s="194">
        <f>BK103</f>
        <v>0</v>
      </c>
      <c r="K103" s="42"/>
      <c r="L103" s="46"/>
      <c r="M103" s="97"/>
      <c r="N103" s="195"/>
      <c r="O103" s="98"/>
      <c r="P103" s="196">
        <f>P104+P231+P480+P485</f>
        <v>0</v>
      </c>
      <c r="Q103" s="98"/>
      <c r="R103" s="196">
        <f>R104+R231+R480+R485</f>
        <v>44.486555000000003</v>
      </c>
      <c r="S103" s="98"/>
      <c r="T103" s="197">
        <f>T104+T231+T480+T485</f>
        <v>1.1833599999999998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73</v>
      </c>
      <c r="AU103" s="19" t="s">
        <v>131</v>
      </c>
      <c r="BK103" s="198">
        <f>BK104+BK231+BK480+BK485</f>
        <v>0</v>
      </c>
    </row>
    <row r="104" s="12" customFormat="1" ht="25.92" customHeight="1">
      <c r="A104" s="12"/>
      <c r="B104" s="199"/>
      <c r="C104" s="200"/>
      <c r="D104" s="201" t="s">
        <v>73</v>
      </c>
      <c r="E104" s="202" t="s">
        <v>169</v>
      </c>
      <c r="F104" s="202" t="s">
        <v>170</v>
      </c>
      <c r="G104" s="200"/>
      <c r="H104" s="200"/>
      <c r="I104" s="203"/>
      <c r="J104" s="204">
        <f>BK104</f>
        <v>0</v>
      </c>
      <c r="K104" s="200"/>
      <c r="L104" s="205"/>
      <c r="M104" s="206"/>
      <c r="N104" s="207"/>
      <c r="O104" s="207"/>
      <c r="P104" s="208">
        <f>P105+P156+P160+P165+P212</f>
        <v>0</v>
      </c>
      <c r="Q104" s="207"/>
      <c r="R104" s="208">
        <f>R105+R156+R160+R165+R212</f>
        <v>41.170665</v>
      </c>
      <c r="S104" s="207"/>
      <c r="T104" s="209">
        <f>T105+T156+T160+T165+T212</f>
        <v>1.1769999999999998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82</v>
      </c>
      <c r="AT104" s="211" t="s">
        <v>73</v>
      </c>
      <c r="AU104" s="211" t="s">
        <v>74</v>
      </c>
      <c r="AY104" s="210" t="s">
        <v>171</v>
      </c>
      <c r="BK104" s="212">
        <f>BK105+BK156+BK160+BK165+BK212</f>
        <v>0</v>
      </c>
    </row>
    <row r="105" s="12" customFormat="1" ht="22.8" customHeight="1">
      <c r="A105" s="12"/>
      <c r="B105" s="199"/>
      <c r="C105" s="200"/>
      <c r="D105" s="201" t="s">
        <v>73</v>
      </c>
      <c r="E105" s="213" t="s">
        <v>82</v>
      </c>
      <c r="F105" s="213" t="s">
        <v>563</v>
      </c>
      <c r="G105" s="200"/>
      <c r="H105" s="200"/>
      <c r="I105" s="203"/>
      <c r="J105" s="214">
        <f>BK105</f>
        <v>0</v>
      </c>
      <c r="K105" s="200"/>
      <c r="L105" s="205"/>
      <c r="M105" s="206"/>
      <c r="N105" s="207"/>
      <c r="O105" s="207"/>
      <c r="P105" s="208">
        <f>SUM(P106:P155)</f>
        <v>0</v>
      </c>
      <c r="Q105" s="207"/>
      <c r="R105" s="208">
        <f>SUM(R106:R155)</f>
        <v>0</v>
      </c>
      <c r="S105" s="207"/>
      <c r="T105" s="209">
        <f>SUM(T106:T155)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82</v>
      </c>
      <c r="AT105" s="211" t="s">
        <v>73</v>
      </c>
      <c r="AU105" s="211" t="s">
        <v>82</v>
      </c>
      <c r="AY105" s="210" t="s">
        <v>171</v>
      </c>
      <c r="BK105" s="212">
        <f>SUM(BK106:BK155)</f>
        <v>0</v>
      </c>
    </row>
    <row r="106" s="2" customFormat="1" ht="16.5" customHeight="1">
      <c r="A106" s="40"/>
      <c r="B106" s="41"/>
      <c r="C106" s="215" t="s">
        <v>82</v>
      </c>
      <c r="D106" s="215" t="s">
        <v>174</v>
      </c>
      <c r="E106" s="216" t="s">
        <v>2384</v>
      </c>
      <c r="F106" s="217" t="s">
        <v>2385</v>
      </c>
      <c r="G106" s="218" t="s">
        <v>214</v>
      </c>
      <c r="H106" s="219">
        <v>49.920000000000002</v>
      </c>
      <c r="I106" s="220"/>
      <c r="J106" s="221">
        <f>ROUND(I106*H106,2)</f>
        <v>0</v>
      </c>
      <c r="K106" s="217" t="s">
        <v>2386</v>
      </c>
      <c r="L106" s="46"/>
      <c r="M106" s="222" t="s">
        <v>19</v>
      </c>
      <c r="N106" s="223" t="s">
        <v>45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178</v>
      </c>
      <c r="AT106" s="226" t="s">
        <v>174</v>
      </c>
      <c r="AU106" s="226" t="s">
        <v>84</v>
      </c>
      <c r="AY106" s="19" t="s">
        <v>171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82</v>
      </c>
      <c r="BK106" s="227">
        <f>ROUND(I106*H106,2)</f>
        <v>0</v>
      </c>
      <c r="BL106" s="19" t="s">
        <v>178</v>
      </c>
      <c r="BM106" s="226" t="s">
        <v>2387</v>
      </c>
    </row>
    <row r="107" s="2" customFormat="1">
      <c r="A107" s="40"/>
      <c r="B107" s="41"/>
      <c r="C107" s="42"/>
      <c r="D107" s="228" t="s">
        <v>180</v>
      </c>
      <c r="E107" s="42"/>
      <c r="F107" s="229" t="s">
        <v>2388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180</v>
      </c>
      <c r="AU107" s="19" t="s">
        <v>84</v>
      </c>
    </row>
    <row r="108" s="2" customFormat="1">
      <c r="A108" s="40"/>
      <c r="B108" s="41"/>
      <c r="C108" s="42"/>
      <c r="D108" s="265" t="s">
        <v>218</v>
      </c>
      <c r="E108" s="42"/>
      <c r="F108" s="266" t="s">
        <v>2389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218</v>
      </c>
      <c r="AU108" s="19" t="s">
        <v>84</v>
      </c>
    </row>
    <row r="109" s="14" customFormat="1">
      <c r="A109" s="14"/>
      <c r="B109" s="243"/>
      <c r="C109" s="244"/>
      <c r="D109" s="228" t="s">
        <v>181</v>
      </c>
      <c r="E109" s="245" t="s">
        <v>2371</v>
      </c>
      <c r="F109" s="246" t="s">
        <v>2372</v>
      </c>
      <c r="G109" s="244"/>
      <c r="H109" s="247">
        <v>49.920000000000002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181</v>
      </c>
      <c r="AU109" s="253" t="s">
        <v>84</v>
      </c>
      <c r="AV109" s="14" t="s">
        <v>84</v>
      </c>
      <c r="AW109" s="14" t="s">
        <v>35</v>
      </c>
      <c r="AX109" s="14" t="s">
        <v>82</v>
      </c>
      <c r="AY109" s="253" t="s">
        <v>171</v>
      </c>
    </row>
    <row r="110" s="2" customFormat="1" ht="21.75" customHeight="1">
      <c r="A110" s="40"/>
      <c r="B110" s="41"/>
      <c r="C110" s="215" t="s">
        <v>84</v>
      </c>
      <c r="D110" s="215" t="s">
        <v>174</v>
      </c>
      <c r="E110" s="216" t="s">
        <v>2390</v>
      </c>
      <c r="F110" s="217" t="s">
        <v>2391</v>
      </c>
      <c r="G110" s="218" t="s">
        <v>214</v>
      </c>
      <c r="H110" s="219">
        <v>101.76000000000001</v>
      </c>
      <c r="I110" s="220"/>
      <c r="J110" s="221">
        <f>ROUND(I110*H110,2)</f>
        <v>0</v>
      </c>
      <c r="K110" s="217" t="s">
        <v>2386</v>
      </c>
      <c r="L110" s="46"/>
      <c r="M110" s="222" t="s">
        <v>19</v>
      </c>
      <c r="N110" s="223" t="s">
        <v>45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178</v>
      </c>
      <c r="AT110" s="226" t="s">
        <v>174</v>
      </c>
      <c r="AU110" s="226" t="s">
        <v>84</v>
      </c>
      <c r="AY110" s="19" t="s">
        <v>171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82</v>
      </c>
      <c r="BK110" s="227">
        <f>ROUND(I110*H110,2)</f>
        <v>0</v>
      </c>
      <c r="BL110" s="19" t="s">
        <v>178</v>
      </c>
      <c r="BM110" s="226" t="s">
        <v>2392</v>
      </c>
    </row>
    <row r="111" s="2" customFormat="1">
      <c r="A111" s="40"/>
      <c r="B111" s="41"/>
      <c r="C111" s="42"/>
      <c r="D111" s="228" t="s">
        <v>180</v>
      </c>
      <c r="E111" s="42"/>
      <c r="F111" s="229" t="s">
        <v>2393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180</v>
      </c>
      <c r="AU111" s="19" t="s">
        <v>84</v>
      </c>
    </row>
    <row r="112" s="2" customFormat="1">
      <c r="A112" s="40"/>
      <c r="B112" s="41"/>
      <c r="C112" s="42"/>
      <c r="D112" s="265" t="s">
        <v>218</v>
      </c>
      <c r="E112" s="42"/>
      <c r="F112" s="266" t="s">
        <v>2394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218</v>
      </c>
      <c r="AU112" s="19" t="s">
        <v>84</v>
      </c>
    </row>
    <row r="113" s="14" customFormat="1">
      <c r="A113" s="14"/>
      <c r="B113" s="243"/>
      <c r="C113" s="244"/>
      <c r="D113" s="228" t="s">
        <v>181</v>
      </c>
      <c r="E113" s="245" t="s">
        <v>2369</v>
      </c>
      <c r="F113" s="246" t="s">
        <v>2395</v>
      </c>
      <c r="G113" s="244"/>
      <c r="H113" s="247">
        <v>101.76000000000001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181</v>
      </c>
      <c r="AU113" s="253" t="s">
        <v>84</v>
      </c>
      <c r="AV113" s="14" t="s">
        <v>84</v>
      </c>
      <c r="AW113" s="14" t="s">
        <v>35</v>
      </c>
      <c r="AX113" s="14" t="s">
        <v>82</v>
      </c>
      <c r="AY113" s="253" t="s">
        <v>171</v>
      </c>
    </row>
    <row r="114" s="2" customFormat="1" ht="21.75" customHeight="1">
      <c r="A114" s="40"/>
      <c r="B114" s="41"/>
      <c r="C114" s="215" t="s">
        <v>105</v>
      </c>
      <c r="D114" s="215" t="s">
        <v>174</v>
      </c>
      <c r="E114" s="216" t="s">
        <v>2396</v>
      </c>
      <c r="F114" s="217" t="s">
        <v>2397</v>
      </c>
      <c r="G114" s="218" t="s">
        <v>214</v>
      </c>
      <c r="H114" s="219">
        <v>148</v>
      </c>
      <c r="I114" s="220"/>
      <c r="J114" s="221">
        <f>ROUND(I114*H114,2)</f>
        <v>0</v>
      </c>
      <c r="K114" s="217" t="s">
        <v>2386</v>
      </c>
      <c r="L114" s="46"/>
      <c r="M114" s="222" t="s">
        <v>19</v>
      </c>
      <c r="N114" s="223" t="s">
        <v>45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178</v>
      </c>
      <c r="AT114" s="226" t="s">
        <v>174</v>
      </c>
      <c r="AU114" s="226" t="s">
        <v>84</v>
      </c>
      <c r="AY114" s="19" t="s">
        <v>171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82</v>
      </c>
      <c r="BK114" s="227">
        <f>ROUND(I114*H114,2)</f>
        <v>0</v>
      </c>
      <c r="BL114" s="19" t="s">
        <v>178</v>
      </c>
      <c r="BM114" s="226" t="s">
        <v>2398</v>
      </c>
    </row>
    <row r="115" s="2" customFormat="1">
      <c r="A115" s="40"/>
      <c r="B115" s="41"/>
      <c r="C115" s="42"/>
      <c r="D115" s="228" t="s">
        <v>180</v>
      </c>
      <c r="E115" s="42"/>
      <c r="F115" s="229" t="s">
        <v>2399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180</v>
      </c>
      <c r="AU115" s="19" t="s">
        <v>84</v>
      </c>
    </row>
    <row r="116" s="2" customFormat="1">
      <c r="A116" s="40"/>
      <c r="B116" s="41"/>
      <c r="C116" s="42"/>
      <c r="D116" s="265" t="s">
        <v>218</v>
      </c>
      <c r="E116" s="42"/>
      <c r="F116" s="266" t="s">
        <v>2400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218</v>
      </c>
      <c r="AU116" s="19" t="s">
        <v>84</v>
      </c>
    </row>
    <row r="117" s="13" customFormat="1">
      <c r="A117" s="13"/>
      <c r="B117" s="233"/>
      <c r="C117" s="234"/>
      <c r="D117" s="228" t="s">
        <v>181</v>
      </c>
      <c r="E117" s="235" t="s">
        <v>19</v>
      </c>
      <c r="F117" s="236" t="s">
        <v>2401</v>
      </c>
      <c r="G117" s="234"/>
      <c r="H117" s="235" t="s">
        <v>19</v>
      </c>
      <c r="I117" s="237"/>
      <c r="J117" s="234"/>
      <c r="K117" s="234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181</v>
      </c>
      <c r="AU117" s="242" t="s">
        <v>84</v>
      </c>
      <c r="AV117" s="13" t="s">
        <v>82</v>
      </c>
      <c r="AW117" s="13" t="s">
        <v>35</v>
      </c>
      <c r="AX117" s="13" t="s">
        <v>74</v>
      </c>
      <c r="AY117" s="242" t="s">
        <v>171</v>
      </c>
    </row>
    <row r="118" s="14" customFormat="1">
      <c r="A118" s="14"/>
      <c r="B118" s="243"/>
      <c r="C118" s="244"/>
      <c r="D118" s="228" t="s">
        <v>181</v>
      </c>
      <c r="E118" s="245" t="s">
        <v>19</v>
      </c>
      <c r="F118" s="246" t="s">
        <v>2375</v>
      </c>
      <c r="G118" s="244"/>
      <c r="H118" s="247">
        <v>74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181</v>
      </c>
      <c r="AU118" s="253" t="s">
        <v>84</v>
      </c>
      <c r="AV118" s="14" t="s">
        <v>84</v>
      </c>
      <c r="AW118" s="14" t="s">
        <v>35</v>
      </c>
      <c r="AX118" s="14" t="s">
        <v>74</v>
      </c>
      <c r="AY118" s="253" t="s">
        <v>171</v>
      </c>
    </row>
    <row r="119" s="13" customFormat="1">
      <c r="A119" s="13"/>
      <c r="B119" s="233"/>
      <c r="C119" s="234"/>
      <c r="D119" s="228" t="s">
        <v>181</v>
      </c>
      <c r="E119" s="235" t="s">
        <v>19</v>
      </c>
      <c r="F119" s="236" t="s">
        <v>2402</v>
      </c>
      <c r="G119" s="234"/>
      <c r="H119" s="235" t="s">
        <v>19</v>
      </c>
      <c r="I119" s="237"/>
      <c r="J119" s="234"/>
      <c r="K119" s="234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181</v>
      </c>
      <c r="AU119" s="242" t="s">
        <v>84</v>
      </c>
      <c r="AV119" s="13" t="s">
        <v>82</v>
      </c>
      <c r="AW119" s="13" t="s">
        <v>35</v>
      </c>
      <c r="AX119" s="13" t="s">
        <v>74</v>
      </c>
      <c r="AY119" s="242" t="s">
        <v>171</v>
      </c>
    </row>
    <row r="120" s="14" customFormat="1">
      <c r="A120" s="14"/>
      <c r="B120" s="243"/>
      <c r="C120" s="244"/>
      <c r="D120" s="228" t="s">
        <v>181</v>
      </c>
      <c r="E120" s="245" t="s">
        <v>19</v>
      </c>
      <c r="F120" s="246" t="s">
        <v>2375</v>
      </c>
      <c r="G120" s="244"/>
      <c r="H120" s="247">
        <v>74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181</v>
      </c>
      <c r="AU120" s="253" t="s">
        <v>84</v>
      </c>
      <c r="AV120" s="14" t="s">
        <v>84</v>
      </c>
      <c r="AW120" s="14" t="s">
        <v>35</v>
      </c>
      <c r="AX120" s="14" t="s">
        <v>74</v>
      </c>
      <c r="AY120" s="253" t="s">
        <v>171</v>
      </c>
    </row>
    <row r="121" s="15" customFormat="1">
      <c r="A121" s="15"/>
      <c r="B121" s="254"/>
      <c r="C121" s="255"/>
      <c r="D121" s="228" t="s">
        <v>181</v>
      </c>
      <c r="E121" s="256" t="s">
        <v>19</v>
      </c>
      <c r="F121" s="257" t="s">
        <v>184</v>
      </c>
      <c r="G121" s="255"/>
      <c r="H121" s="258">
        <v>148</v>
      </c>
      <c r="I121" s="259"/>
      <c r="J121" s="255"/>
      <c r="K121" s="255"/>
      <c r="L121" s="260"/>
      <c r="M121" s="261"/>
      <c r="N121" s="262"/>
      <c r="O121" s="262"/>
      <c r="P121" s="262"/>
      <c r="Q121" s="262"/>
      <c r="R121" s="262"/>
      <c r="S121" s="262"/>
      <c r="T121" s="263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4" t="s">
        <v>181</v>
      </c>
      <c r="AU121" s="264" t="s">
        <v>84</v>
      </c>
      <c r="AV121" s="15" t="s">
        <v>178</v>
      </c>
      <c r="AW121" s="15" t="s">
        <v>35</v>
      </c>
      <c r="AX121" s="15" t="s">
        <v>82</v>
      </c>
      <c r="AY121" s="264" t="s">
        <v>171</v>
      </c>
    </row>
    <row r="122" s="2" customFormat="1" ht="21.75" customHeight="1">
      <c r="A122" s="40"/>
      <c r="B122" s="41"/>
      <c r="C122" s="215" t="s">
        <v>178</v>
      </c>
      <c r="D122" s="215" t="s">
        <v>174</v>
      </c>
      <c r="E122" s="216" t="s">
        <v>580</v>
      </c>
      <c r="F122" s="217" t="s">
        <v>581</v>
      </c>
      <c r="G122" s="218" t="s">
        <v>214</v>
      </c>
      <c r="H122" s="219">
        <v>77.680000000000007</v>
      </c>
      <c r="I122" s="220"/>
      <c r="J122" s="221">
        <f>ROUND(I122*H122,2)</f>
        <v>0</v>
      </c>
      <c r="K122" s="217" t="s">
        <v>2386</v>
      </c>
      <c r="L122" s="46"/>
      <c r="M122" s="222" t="s">
        <v>19</v>
      </c>
      <c r="N122" s="223" t="s">
        <v>45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178</v>
      </c>
      <c r="AT122" s="226" t="s">
        <v>174</v>
      </c>
      <c r="AU122" s="226" t="s">
        <v>84</v>
      </c>
      <c r="AY122" s="19" t="s">
        <v>171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82</v>
      </c>
      <c r="BK122" s="227">
        <f>ROUND(I122*H122,2)</f>
        <v>0</v>
      </c>
      <c r="BL122" s="19" t="s">
        <v>178</v>
      </c>
      <c r="BM122" s="226" t="s">
        <v>2403</v>
      </c>
    </row>
    <row r="123" s="2" customFormat="1">
      <c r="A123" s="40"/>
      <c r="B123" s="41"/>
      <c r="C123" s="42"/>
      <c r="D123" s="228" t="s">
        <v>180</v>
      </c>
      <c r="E123" s="42"/>
      <c r="F123" s="229" t="s">
        <v>582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180</v>
      </c>
      <c r="AU123" s="19" t="s">
        <v>84</v>
      </c>
    </row>
    <row r="124" s="2" customFormat="1">
      <c r="A124" s="40"/>
      <c r="B124" s="41"/>
      <c r="C124" s="42"/>
      <c r="D124" s="265" t="s">
        <v>218</v>
      </c>
      <c r="E124" s="42"/>
      <c r="F124" s="266" t="s">
        <v>2404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218</v>
      </c>
      <c r="AU124" s="19" t="s">
        <v>84</v>
      </c>
    </row>
    <row r="125" s="13" customFormat="1">
      <c r="A125" s="13"/>
      <c r="B125" s="233"/>
      <c r="C125" s="234"/>
      <c r="D125" s="228" t="s">
        <v>181</v>
      </c>
      <c r="E125" s="235" t="s">
        <v>19</v>
      </c>
      <c r="F125" s="236" t="s">
        <v>2405</v>
      </c>
      <c r="G125" s="234"/>
      <c r="H125" s="235" t="s">
        <v>19</v>
      </c>
      <c r="I125" s="237"/>
      <c r="J125" s="234"/>
      <c r="K125" s="234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181</v>
      </c>
      <c r="AU125" s="242" t="s">
        <v>84</v>
      </c>
      <c r="AV125" s="13" t="s">
        <v>82</v>
      </c>
      <c r="AW125" s="13" t="s">
        <v>35</v>
      </c>
      <c r="AX125" s="13" t="s">
        <v>74</v>
      </c>
      <c r="AY125" s="242" t="s">
        <v>171</v>
      </c>
    </row>
    <row r="126" s="14" customFormat="1">
      <c r="A126" s="14"/>
      <c r="B126" s="243"/>
      <c r="C126" s="244"/>
      <c r="D126" s="228" t="s">
        <v>181</v>
      </c>
      <c r="E126" s="245" t="s">
        <v>2376</v>
      </c>
      <c r="F126" s="246" t="s">
        <v>2406</v>
      </c>
      <c r="G126" s="244"/>
      <c r="H126" s="247">
        <v>77.680000000000007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181</v>
      </c>
      <c r="AU126" s="253" t="s">
        <v>84</v>
      </c>
      <c r="AV126" s="14" t="s">
        <v>84</v>
      </c>
      <c r="AW126" s="14" t="s">
        <v>35</v>
      </c>
      <c r="AX126" s="14" t="s">
        <v>82</v>
      </c>
      <c r="AY126" s="253" t="s">
        <v>171</v>
      </c>
    </row>
    <row r="127" s="2" customFormat="1" ht="16.5" customHeight="1">
      <c r="A127" s="40"/>
      <c r="B127" s="41"/>
      <c r="C127" s="215" t="s">
        <v>195</v>
      </c>
      <c r="D127" s="215" t="s">
        <v>174</v>
      </c>
      <c r="E127" s="216" t="s">
        <v>2407</v>
      </c>
      <c r="F127" s="217" t="s">
        <v>2408</v>
      </c>
      <c r="G127" s="218" t="s">
        <v>214</v>
      </c>
      <c r="H127" s="219">
        <v>151.68000000000001</v>
      </c>
      <c r="I127" s="220"/>
      <c r="J127" s="221">
        <f>ROUND(I127*H127,2)</f>
        <v>0</v>
      </c>
      <c r="K127" s="217" t="s">
        <v>2386</v>
      </c>
      <c r="L127" s="46"/>
      <c r="M127" s="222" t="s">
        <v>19</v>
      </c>
      <c r="N127" s="223" t="s">
        <v>45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178</v>
      </c>
      <c r="AT127" s="226" t="s">
        <v>174</v>
      </c>
      <c r="AU127" s="226" t="s">
        <v>84</v>
      </c>
      <c r="AY127" s="19" t="s">
        <v>171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82</v>
      </c>
      <c r="BK127" s="227">
        <f>ROUND(I127*H127,2)</f>
        <v>0</v>
      </c>
      <c r="BL127" s="19" t="s">
        <v>178</v>
      </c>
      <c r="BM127" s="226" t="s">
        <v>2409</v>
      </c>
    </row>
    <row r="128" s="2" customFormat="1">
      <c r="A128" s="40"/>
      <c r="B128" s="41"/>
      <c r="C128" s="42"/>
      <c r="D128" s="228" t="s">
        <v>180</v>
      </c>
      <c r="E128" s="42"/>
      <c r="F128" s="229" t="s">
        <v>2410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180</v>
      </c>
      <c r="AU128" s="19" t="s">
        <v>84</v>
      </c>
    </row>
    <row r="129" s="2" customFormat="1">
      <c r="A129" s="40"/>
      <c r="B129" s="41"/>
      <c r="C129" s="42"/>
      <c r="D129" s="265" t="s">
        <v>218</v>
      </c>
      <c r="E129" s="42"/>
      <c r="F129" s="266" t="s">
        <v>2411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218</v>
      </c>
      <c r="AU129" s="19" t="s">
        <v>84</v>
      </c>
    </row>
    <row r="130" s="13" customFormat="1">
      <c r="A130" s="13"/>
      <c r="B130" s="233"/>
      <c r="C130" s="234"/>
      <c r="D130" s="228" t="s">
        <v>181</v>
      </c>
      <c r="E130" s="235" t="s">
        <v>19</v>
      </c>
      <c r="F130" s="236" t="s">
        <v>2402</v>
      </c>
      <c r="G130" s="234"/>
      <c r="H130" s="235" t="s">
        <v>19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181</v>
      </c>
      <c r="AU130" s="242" t="s">
        <v>84</v>
      </c>
      <c r="AV130" s="13" t="s">
        <v>82</v>
      </c>
      <c r="AW130" s="13" t="s">
        <v>35</v>
      </c>
      <c r="AX130" s="13" t="s">
        <v>74</v>
      </c>
      <c r="AY130" s="242" t="s">
        <v>171</v>
      </c>
    </row>
    <row r="131" s="14" customFormat="1">
      <c r="A131" s="14"/>
      <c r="B131" s="243"/>
      <c r="C131" s="244"/>
      <c r="D131" s="228" t="s">
        <v>181</v>
      </c>
      <c r="E131" s="245" t="s">
        <v>19</v>
      </c>
      <c r="F131" s="246" t="s">
        <v>2375</v>
      </c>
      <c r="G131" s="244"/>
      <c r="H131" s="247">
        <v>74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181</v>
      </c>
      <c r="AU131" s="253" t="s">
        <v>84</v>
      </c>
      <c r="AV131" s="14" t="s">
        <v>84</v>
      </c>
      <c r="AW131" s="14" t="s">
        <v>35</v>
      </c>
      <c r="AX131" s="14" t="s">
        <v>74</v>
      </c>
      <c r="AY131" s="253" t="s">
        <v>171</v>
      </c>
    </row>
    <row r="132" s="13" customFormat="1">
      <c r="A132" s="13"/>
      <c r="B132" s="233"/>
      <c r="C132" s="234"/>
      <c r="D132" s="228" t="s">
        <v>181</v>
      </c>
      <c r="E132" s="235" t="s">
        <v>19</v>
      </c>
      <c r="F132" s="236" t="s">
        <v>2412</v>
      </c>
      <c r="G132" s="234"/>
      <c r="H132" s="235" t="s">
        <v>19</v>
      </c>
      <c r="I132" s="237"/>
      <c r="J132" s="234"/>
      <c r="K132" s="234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181</v>
      </c>
      <c r="AU132" s="242" t="s">
        <v>84</v>
      </c>
      <c r="AV132" s="13" t="s">
        <v>82</v>
      </c>
      <c r="AW132" s="13" t="s">
        <v>35</v>
      </c>
      <c r="AX132" s="13" t="s">
        <v>74</v>
      </c>
      <c r="AY132" s="242" t="s">
        <v>171</v>
      </c>
    </row>
    <row r="133" s="14" customFormat="1">
      <c r="A133" s="14"/>
      <c r="B133" s="243"/>
      <c r="C133" s="244"/>
      <c r="D133" s="228" t="s">
        <v>181</v>
      </c>
      <c r="E133" s="245" t="s">
        <v>19</v>
      </c>
      <c r="F133" s="246" t="s">
        <v>2376</v>
      </c>
      <c r="G133" s="244"/>
      <c r="H133" s="247">
        <v>77.680000000000007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181</v>
      </c>
      <c r="AU133" s="253" t="s">
        <v>84</v>
      </c>
      <c r="AV133" s="14" t="s">
        <v>84</v>
      </c>
      <c r="AW133" s="14" t="s">
        <v>35</v>
      </c>
      <c r="AX133" s="14" t="s">
        <v>74</v>
      </c>
      <c r="AY133" s="253" t="s">
        <v>171</v>
      </c>
    </row>
    <row r="134" s="15" customFormat="1">
      <c r="A134" s="15"/>
      <c r="B134" s="254"/>
      <c r="C134" s="255"/>
      <c r="D134" s="228" t="s">
        <v>181</v>
      </c>
      <c r="E134" s="256" t="s">
        <v>19</v>
      </c>
      <c r="F134" s="257" t="s">
        <v>184</v>
      </c>
      <c r="G134" s="255"/>
      <c r="H134" s="258">
        <v>151.68000000000001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181</v>
      </c>
      <c r="AU134" s="264" t="s">
        <v>84</v>
      </c>
      <c r="AV134" s="15" t="s">
        <v>178</v>
      </c>
      <c r="AW134" s="15" t="s">
        <v>35</v>
      </c>
      <c r="AX134" s="15" t="s">
        <v>82</v>
      </c>
      <c r="AY134" s="264" t="s">
        <v>171</v>
      </c>
    </row>
    <row r="135" s="2" customFormat="1" ht="16.5" customHeight="1">
      <c r="A135" s="40"/>
      <c r="B135" s="41"/>
      <c r="C135" s="215" t="s">
        <v>199</v>
      </c>
      <c r="D135" s="215" t="s">
        <v>174</v>
      </c>
      <c r="E135" s="216" t="s">
        <v>585</v>
      </c>
      <c r="F135" s="217" t="s">
        <v>586</v>
      </c>
      <c r="G135" s="218" t="s">
        <v>286</v>
      </c>
      <c r="H135" s="219">
        <v>155.36000000000001</v>
      </c>
      <c r="I135" s="220"/>
      <c r="J135" s="221">
        <f>ROUND(I135*H135,2)</f>
        <v>0</v>
      </c>
      <c r="K135" s="217" t="s">
        <v>2386</v>
      </c>
      <c r="L135" s="46"/>
      <c r="M135" s="222" t="s">
        <v>19</v>
      </c>
      <c r="N135" s="223" t="s">
        <v>45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178</v>
      </c>
      <c r="AT135" s="226" t="s">
        <v>174</v>
      </c>
      <c r="AU135" s="226" t="s">
        <v>84</v>
      </c>
      <c r="AY135" s="19" t="s">
        <v>171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82</v>
      </c>
      <c r="BK135" s="227">
        <f>ROUND(I135*H135,2)</f>
        <v>0</v>
      </c>
      <c r="BL135" s="19" t="s">
        <v>178</v>
      </c>
      <c r="BM135" s="226" t="s">
        <v>2413</v>
      </c>
    </row>
    <row r="136" s="2" customFormat="1">
      <c r="A136" s="40"/>
      <c r="B136" s="41"/>
      <c r="C136" s="42"/>
      <c r="D136" s="228" t="s">
        <v>180</v>
      </c>
      <c r="E136" s="42"/>
      <c r="F136" s="229" t="s">
        <v>587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180</v>
      </c>
      <c r="AU136" s="19" t="s">
        <v>84</v>
      </c>
    </row>
    <row r="137" s="2" customFormat="1">
      <c r="A137" s="40"/>
      <c r="B137" s="41"/>
      <c r="C137" s="42"/>
      <c r="D137" s="265" t="s">
        <v>218</v>
      </c>
      <c r="E137" s="42"/>
      <c r="F137" s="266" t="s">
        <v>2414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218</v>
      </c>
      <c r="AU137" s="19" t="s">
        <v>84</v>
      </c>
    </row>
    <row r="138" s="14" customFormat="1">
      <c r="A138" s="14"/>
      <c r="B138" s="243"/>
      <c r="C138" s="244"/>
      <c r="D138" s="228" t="s">
        <v>181</v>
      </c>
      <c r="E138" s="245" t="s">
        <v>19</v>
      </c>
      <c r="F138" s="246" t="s">
        <v>2376</v>
      </c>
      <c r="G138" s="244"/>
      <c r="H138" s="247">
        <v>77.680000000000007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181</v>
      </c>
      <c r="AU138" s="253" t="s">
        <v>84</v>
      </c>
      <c r="AV138" s="14" t="s">
        <v>84</v>
      </c>
      <c r="AW138" s="14" t="s">
        <v>35</v>
      </c>
      <c r="AX138" s="14" t="s">
        <v>82</v>
      </c>
      <c r="AY138" s="253" t="s">
        <v>171</v>
      </c>
    </row>
    <row r="139" s="14" customFormat="1">
      <c r="A139" s="14"/>
      <c r="B139" s="243"/>
      <c r="C139" s="244"/>
      <c r="D139" s="228" t="s">
        <v>181</v>
      </c>
      <c r="E139" s="244"/>
      <c r="F139" s="246" t="s">
        <v>2415</v>
      </c>
      <c r="G139" s="244"/>
      <c r="H139" s="247">
        <v>155.36000000000001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181</v>
      </c>
      <c r="AU139" s="253" t="s">
        <v>84</v>
      </c>
      <c r="AV139" s="14" t="s">
        <v>84</v>
      </c>
      <c r="AW139" s="14" t="s">
        <v>4</v>
      </c>
      <c r="AX139" s="14" t="s">
        <v>82</v>
      </c>
      <c r="AY139" s="253" t="s">
        <v>171</v>
      </c>
    </row>
    <row r="140" s="2" customFormat="1" ht="16.5" customHeight="1">
      <c r="A140" s="40"/>
      <c r="B140" s="41"/>
      <c r="C140" s="215" t="s">
        <v>203</v>
      </c>
      <c r="D140" s="215" t="s">
        <v>174</v>
      </c>
      <c r="E140" s="216" t="s">
        <v>590</v>
      </c>
      <c r="F140" s="217" t="s">
        <v>591</v>
      </c>
      <c r="G140" s="218" t="s">
        <v>214</v>
      </c>
      <c r="H140" s="219">
        <v>77.680000000000007</v>
      </c>
      <c r="I140" s="220"/>
      <c r="J140" s="221">
        <f>ROUND(I140*H140,2)</f>
        <v>0</v>
      </c>
      <c r="K140" s="217" t="s">
        <v>2386</v>
      </c>
      <c r="L140" s="46"/>
      <c r="M140" s="222" t="s">
        <v>19</v>
      </c>
      <c r="N140" s="223" t="s">
        <v>45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178</v>
      </c>
      <c r="AT140" s="226" t="s">
        <v>174</v>
      </c>
      <c r="AU140" s="226" t="s">
        <v>84</v>
      </c>
      <c r="AY140" s="19" t="s">
        <v>171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82</v>
      </c>
      <c r="BK140" s="227">
        <f>ROUND(I140*H140,2)</f>
        <v>0</v>
      </c>
      <c r="BL140" s="19" t="s">
        <v>178</v>
      </c>
      <c r="BM140" s="226" t="s">
        <v>2416</v>
      </c>
    </row>
    <row r="141" s="2" customFormat="1">
      <c r="A141" s="40"/>
      <c r="B141" s="41"/>
      <c r="C141" s="42"/>
      <c r="D141" s="228" t="s">
        <v>180</v>
      </c>
      <c r="E141" s="42"/>
      <c r="F141" s="229" t="s">
        <v>592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180</v>
      </c>
      <c r="AU141" s="19" t="s">
        <v>84</v>
      </c>
    </row>
    <row r="142" s="2" customFormat="1">
      <c r="A142" s="40"/>
      <c r="B142" s="41"/>
      <c r="C142" s="42"/>
      <c r="D142" s="265" t="s">
        <v>218</v>
      </c>
      <c r="E142" s="42"/>
      <c r="F142" s="266" t="s">
        <v>2417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218</v>
      </c>
      <c r="AU142" s="19" t="s">
        <v>84</v>
      </c>
    </row>
    <row r="143" s="14" customFormat="1">
      <c r="A143" s="14"/>
      <c r="B143" s="243"/>
      <c r="C143" s="244"/>
      <c r="D143" s="228" t="s">
        <v>181</v>
      </c>
      <c r="E143" s="245" t="s">
        <v>19</v>
      </c>
      <c r="F143" s="246" t="s">
        <v>2376</v>
      </c>
      <c r="G143" s="244"/>
      <c r="H143" s="247">
        <v>77.680000000000007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181</v>
      </c>
      <c r="AU143" s="253" t="s">
        <v>84</v>
      </c>
      <c r="AV143" s="14" t="s">
        <v>84</v>
      </c>
      <c r="AW143" s="14" t="s">
        <v>35</v>
      </c>
      <c r="AX143" s="14" t="s">
        <v>82</v>
      </c>
      <c r="AY143" s="253" t="s">
        <v>171</v>
      </c>
    </row>
    <row r="144" s="2" customFormat="1" ht="16.5" customHeight="1">
      <c r="A144" s="40"/>
      <c r="B144" s="41"/>
      <c r="C144" s="215" t="s">
        <v>208</v>
      </c>
      <c r="D144" s="215" t="s">
        <v>174</v>
      </c>
      <c r="E144" s="216" t="s">
        <v>2418</v>
      </c>
      <c r="F144" s="217" t="s">
        <v>2419</v>
      </c>
      <c r="G144" s="218" t="s">
        <v>214</v>
      </c>
      <c r="H144" s="219">
        <v>74</v>
      </c>
      <c r="I144" s="220"/>
      <c r="J144" s="221">
        <f>ROUND(I144*H144,2)</f>
        <v>0</v>
      </c>
      <c r="K144" s="217" t="s">
        <v>2386</v>
      </c>
      <c r="L144" s="46"/>
      <c r="M144" s="222" t="s">
        <v>19</v>
      </c>
      <c r="N144" s="223" t="s">
        <v>45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178</v>
      </c>
      <c r="AT144" s="226" t="s">
        <v>174</v>
      </c>
      <c r="AU144" s="226" t="s">
        <v>84</v>
      </c>
      <c r="AY144" s="19" t="s">
        <v>171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82</v>
      </c>
      <c r="BK144" s="227">
        <f>ROUND(I144*H144,2)</f>
        <v>0</v>
      </c>
      <c r="BL144" s="19" t="s">
        <v>178</v>
      </c>
      <c r="BM144" s="226" t="s">
        <v>2420</v>
      </c>
    </row>
    <row r="145" s="2" customFormat="1">
      <c r="A145" s="40"/>
      <c r="B145" s="41"/>
      <c r="C145" s="42"/>
      <c r="D145" s="228" t="s">
        <v>180</v>
      </c>
      <c r="E145" s="42"/>
      <c r="F145" s="229" t="s">
        <v>2421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180</v>
      </c>
      <c r="AU145" s="19" t="s">
        <v>84</v>
      </c>
    </row>
    <row r="146" s="2" customFormat="1">
      <c r="A146" s="40"/>
      <c r="B146" s="41"/>
      <c r="C146" s="42"/>
      <c r="D146" s="265" t="s">
        <v>218</v>
      </c>
      <c r="E146" s="42"/>
      <c r="F146" s="266" t="s">
        <v>2422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218</v>
      </c>
      <c r="AU146" s="19" t="s">
        <v>84</v>
      </c>
    </row>
    <row r="147" s="14" customFormat="1">
      <c r="A147" s="14"/>
      <c r="B147" s="243"/>
      <c r="C147" s="244"/>
      <c r="D147" s="228" t="s">
        <v>181</v>
      </c>
      <c r="E147" s="245" t="s">
        <v>2375</v>
      </c>
      <c r="F147" s="246" t="s">
        <v>2423</v>
      </c>
      <c r="G147" s="244"/>
      <c r="H147" s="247">
        <v>74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181</v>
      </c>
      <c r="AU147" s="253" t="s">
        <v>84</v>
      </c>
      <c r="AV147" s="14" t="s">
        <v>84</v>
      </c>
      <c r="AW147" s="14" t="s">
        <v>35</v>
      </c>
      <c r="AX147" s="14" t="s">
        <v>82</v>
      </c>
      <c r="AY147" s="253" t="s">
        <v>171</v>
      </c>
    </row>
    <row r="148" s="2" customFormat="1" ht="16.5" customHeight="1">
      <c r="A148" s="40"/>
      <c r="B148" s="41"/>
      <c r="C148" s="215" t="s">
        <v>172</v>
      </c>
      <c r="D148" s="215" t="s">
        <v>174</v>
      </c>
      <c r="E148" s="216" t="s">
        <v>2424</v>
      </c>
      <c r="F148" s="217" t="s">
        <v>2425</v>
      </c>
      <c r="G148" s="218" t="s">
        <v>214</v>
      </c>
      <c r="H148" s="219">
        <v>63.119999999999997</v>
      </c>
      <c r="I148" s="220"/>
      <c r="J148" s="221">
        <f>ROUND(I148*H148,2)</f>
        <v>0</v>
      </c>
      <c r="K148" s="217" t="s">
        <v>2386</v>
      </c>
      <c r="L148" s="46"/>
      <c r="M148" s="222" t="s">
        <v>19</v>
      </c>
      <c r="N148" s="223" t="s">
        <v>45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178</v>
      </c>
      <c r="AT148" s="226" t="s">
        <v>174</v>
      </c>
      <c r="AU148" s="226" t="s">
        <v>84</v>
      </c>
      <c r="AY148" s="19" t="s">
        <v>171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82</v>
      </c>
      <c r="BK148" s="227">
        <f>ROUND(I148*H148,2)</f>
        <v>0</v>
      </c>
      <c r="BL148" s="19" t="s">
        <v>178</v>
      </c>
      <c r="BM148" s="226" t="s">
        <v>2426</v>
      </c>
    </row>
    <row r="149" s="2" customFormat="1">
      <c r="A149" s="40"/>
      <c r="B149" s="41"/>
      <c r="C149" s="42"/>
      <c r="D149" s="228" t="s">
        <v>180</v>
      </c>
      <c r="E149" s="42"/>
      <c r="F149" s="229" t="s">
        <v>2427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180</v>
      </c>
      <c r="AU149" s="19" t="s">
        <v>84</v>
      </c>
    </row>
    <row r="150" s="2" customFormat="1">
      <c r="A150" s="40"/>
      <c r="B150" s="41"/>
      <c r="C150" s="42"/>
      <c r="D150" s="265" t="s">
        <v>218</v>
      </c>
      <c r="E150" s="42"/>
      <c r="F150" s="266" t="s">
        <v>2428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218</v>
      </c>
      <c r="AU150" s="19" t="s">
        <v>84</v>
      </c>
    </row>
    <row r="151" s="14" customFormat="1">
      <c r="A151" s="14"/>
      <c r="B151" s="243"/>
      <c r="C151" s="244"/>
      <c r="D151" s="228" t="s">
        <v>181</v>
      </c>
      <c r="E151" s="245" t="s">
        <v>2373</v>
      </c>
      <c r="F151" s="246" t="s">
        <v>2429</v>
      </c>
      <c r="G151" s="244"/>
      <c r="H151" s="247">
        <v>63.119999999999997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181</v>
      </c>
      <c r="AU151" s="253" t="s">
        <v>84</v>
      </c>
      <c r="AV151" s="14" t="s">
        <v>84</v>
      </c>
      <c r="AW151" s="14" t="s">
        <v>35</v>
      </c>
      <c r="AX151" s="14" t="s">
        <v>82</v>
      </c>
      <c r="AY151" s="253" t="s">
        <v>171</v>
      </c>
    </row>
    <row r="152" s="2" customFormat="1" ht="16.5" customHeight="1">
      <c r="A152" s="40"/>
      <c r="B152" s="41"/>
      <c r="C152" s="283" t="s">
        <v>220</v>
      </c>
      <c r="D152" s="283" t="s">
        <v>467</v>
      </c>
      <c r="E152" s="284" t="s">
        <v>2430</v>
      </c>
      <c r="F152" s="285" t="s">
        <v>2431</v>
      </c>
      <c r="G152" s="286" t="s">
        <v>286</v>
      </c>
      <c r="H152" s="287">
        <v>126.24</v>
      </c>
      <c r="I152" s="288"/>
      <c r="J152" s="289">
        <f>ROUND(I152*H152,2)</f>
        <v>0</v>
      </c>
      <c r="K152" s="285" t="s">
        <v>2386</v>
      </c>
      <c r="L152" s="290"/>
      <c r="M152" s="291" t="s">
        <v>19</v>
      </c>
      <c r="N152" s="292" t="s">
        <v>45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208</v>
      </c>
      <c r="AT152" s="226" t="s">
        <v>467</v>
      </c>
      <c r="AU152" s="226" t="s">
        <v>84</v>
      </c>
      <c r="AY152" s="19" t="s">
        <v>171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82</v>
      </c>
      <c r="BK152" s="227">
        <f>ROUND(I152*H152,2)</f>
        <v>0</v>
      </c>
      <c r="BL152" s="19" t="s">
        <v>178</v>
      </c>
      <c r="BM152" s="226" t="s">
        <v>2432</v>
      </c>
    </row>
    <row r="153" s="2" customFormat="1">
      <c r="A153" s="40"/>
      <c r="B153" s="41"/>
      <c r="C153" s="42"/>
      <c r="D153" s="228" t="s">
        <v>180</v>
      </c>
      <c r="E153" s="42"/>
      <c r="F153" s="229" t="s">
        <v>2431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180</v>
      </c>
      <c r="AU153" s="19" t="s">
        <v>84</v>
      </c>
    </row>
    <row r="154" s="14" customFormat="1">
      <c r="A154" s="14"/>
      <c r="B154" s="243"/>
      <c r="C154" s="244"/>
      <c r="D154" s="228" t="s">
        <v>181</v>
      </c>
      <c r="E154" s="245" t="s">
        <v>19</v>
      </c>
      <c r="F154" s="246" t="s">
        <v>2373</v>
      </c>
      <c r="G154" s="244"/>
      <c r="H154" s="247">
        <v>63.119999999999997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181</v>
      </c>
      <c r="AU154" s="253" t="s">
        <v>84</v>
      </c>
      <c r="AV154" s="14" t="s">
        <v>84</v>
      </c>
      <c r="AW154" s="14" t="s">
        <v>35</v>
      </c>
      <c r="AX154" s="14" t="s">
        <v>82</v>
      </c>
      <c r="AY154" s="253" t="s">
        <v>171</v>
      </c>
    </row>
    <row r="155" s="14" customFormat="1">
      <c r="A155" s="14"/>
      <c r="B155" s="243"/>
      <c r="C155" s="244"/>
      <c r="D155" s="228" t="s">
        <v>181</v>
      </c>
      <c r="E155" s="244"/>
      <c r="F155" s="246" t="s">
        <v>2433</v>
      </c>
      <c r="G155" s="244"/>
      <c r="H155" s="247">
        <v>126.24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181</v>
      </c>
      <c r="AU155" s="253" t="s">
        <v>84</v>
      </c>
      <c r="AV155" s="14" t="s">
        <v>84</v>
      </c>
      <c r="AW155" s="14" t="s">
        <v>4</v>
      </c>
      <c r="AX155" s="14" t="s">
        <v>82</v>
      </c>
      <c r="AY155" s="253" t="s">
        <v>171</v>
      </c>
    </row>
    <row r="156" s="12" customFormat="1" ht="22.8" customHeight="1">
      <c r="A156" s="12"/>
      <c r="B156" s="199"/>
      <c r="C156" s="200"/>
      <c r="D156" s="201" t="s">
        <v>73</v>
      </c>
      <c r="E156" s="213" t="s">
        <v>105</v>
      </c>
      <c r="F156" s="213" t="s">
        <v>705</v>
      </c>
      <c r="G156" s="200"/>
      <c r="H156" s="200"/>
      <c r="I156" s="203"/>
      <c r="J156" s="214">
        <f>BK156</f>
        <v>0</v>
      </c>
      <c r="K156" s="200"/>
      <c r="L156" s="205"/>
      <c r="M156" s="206"/>
      <c r="N156" s="207"/>
      <c r="O156" s="207"/>
      <c r="P156" s="208">
        <f>SUM(P157:P159)</f>
        <v>0</v>
      </c>
      <c r="Q156" s="207"/>
      <c r="R156" s="208">
        <f>SUM(R157:R159)</f>
        <v>0</v>
      </c>
      <c r="S156" s="207"/>
      <c r="T156" s="209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0" t="s">
        <v>82</v>
      </c>
      <c r="AT156" s="211" t="s">
        <v>73</v>
      </c>
      <c r="AU156" s="211" t="s">
        <v>82</v>
      </c>
      <c r="AY156" s="210" t="s">
        <v>171</v>
      </c>
      <c r="BK156" s="212">
        <f>SUM(BK157:BK159)</f>
        <v>0</v>
      </c>
    </row>
    <row r="157" s="2" customFormat="1" ht="16.5" customHeight="1">
      <c r="A157" s="40"/>
      <c r="B157" s="41"/>
      <c r="C157" s="215" t="s">
        <v>225</v>
      </c>
      <c r="D157" s="215" t="s">
        <v>174</v>
      </c>
      <c r="E157" s="216" t="s">
        <v>2434</v>
      </c>
      <c r="F157" s="217" t="s">
        <v>2435</v>
      </c>
      <c r="G157" s="218" t="s">
        <v>292</v>
      </c>
      <c r="H157" s="219">
        <v>79</v>
      </c>
      <c r="I157" s="220"/>
      <c r="J157" s="221">
        <f>ROUND(I157*H157,2)</f>
        <v>0</v>
      </c>
      <c r="K157" s="217" t="s">
        <v>2386</v>
      </c>
      <c r="L157" s="46"/>
      <c r="M157" s="222" t="s">
        <v>19</v>
      </c>
      <c r="N157" s="223" t="s">
        <v>45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178</v>
      </c>
      <c r="AT157" s="226" t="s">
        <v>174</v>
      </c>
      <c r="AU157" s="226" t="s">
        <v>84</v>
      </c>
      <c r="AY157" s="19" t="s">
        <v>171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82</v>
      </c>
      <c r="BK157" s="227">
        <f>ROUND(I157*H157,2)</f>
        <v>0</v>
      </c>
      <c r="BL157" s="19" t="s">
        <v>178</v>
      </c>
      <c r="BM157" s="226" t="s">
        <v>2436</v>
      </c>
    </row>
    <row r="158" s="2" customFormat="1">
      <c r="A158" s="40"/>
      <c r="B158" s="41"/>
      <c r="C158" s="42"/>
      <c r="D158" s="228" t="s">
        <v>180</v>
      </c>
      <c r="E158" s="42"/>
      <c r="F158" s="229" t="s">
        <v>2437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180</v>
      </c>
      <c r="AU158" s="19" t="s">
        <v>84</v>
      </c>
    </row>
    <row r="159" s="2" customFormat="1">
      <c r="A159" s="40"/>
      <c r="B159" s="41"/>
      <c r="C159" s="42"/>
      <c r="D159" s="265" t="s">
        <v>218</v>
      </c>
      <c r="E159" s="42"/>
      <c r="F159" s="266" t="s">
        <v>2438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218</v>
      </c>
      <c r="AU159" s="19" t="s">
        <v>84</v>
      </c>
    </row>
    <row r="160" s="12" customFormat="1" ht="22.8" customHeight="1">
      <c r="A160" s="12"/>
      <c r="B160" s="199"/>
      <c r="C160" s="200"/>
      <c r="D160" s="201" t="s">
        <v>73</v>
      </c>
      <c r="E160" s="213" t="s">
        <v>178</v>
      </c>
      <c r="F160" s="213" t="s">
        <v>967</v>
      </c>
      <c r="G160" s="200"/>
      <c r="H160" s="200"/>
      <c r="I160" s="203"/>
      <c r="J160" s="214">
        <f>BK160</f>
        <v>0</v>
      </c>
      <c r="K160" s="200"/>
      <c r="L160" s="205"/>
      <c r="M160" s="206"/>
      <c r="N160" s="207"/>
      <c r="O160" s="207"/>
      <c r="P160" s="208">
        <f>SUM(P161:P164)</f>
        <v>0</v>
      </c>
      <c r="Q160" s="207"/>
      <c r="R160" s="208">
        <f>SUM(R161:R164)</f>
        <v>0</v>
      </c>
      <c r="S160" s="207"/>
      <c r="T160" s="209">
        <f>SUM(T161:T164)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0" t="s">
        <v>82</v>
      </c>
      <c r="AT160" s="211" t="s">
        <v>73</v>
      </c>
      <c r="AU160" s="211" t="s">
        <v>82</v>
      </c>
      <c r="AY160" s="210" t="s">
        <v>171</v>
      </c>
      <c r="BK160" s="212">
        <f>SUM(BK161:BK164)</f>
        <v>0</v>
      </c>
    </row>
    <row r="161" s="2" customFormat="1" ht="16.5" customHeight="1">
      <c r="A161" s="40"/>
      <c r="B161" s="41"/>
      <c r="C161" s="215" t="s">
        <v>245</v>
      </c>
      <c r="D161" s="215" t="s">
        <v>174</v>
      </c>
      <c r="E161" s="216" t="s">
        <v>2439</v>
      </c>
      <c r="F161" s="217" t="s">
        <v>2440</v>
      </c>
      <c r="G161" s="218" t="s">
        <v>214</v>
      </c>
      <c r="H161" s="219">
        <v>14.560000000000001</v>
      </c>
      <c r="I161" s="220"/>
      <c r="J161" s="221">
        <f>ROUND(I161*H161,2)</f>
        <v>0</v>
      </c>
      <c r="K161" s="217" t="s">
        <v>2386</v>
      </c>
      <c r="L161" s="46"/>
      <c r="M161" s="222" t="s">
        <v>19</v>
      </c>
      <c r="N161" s="223" t="s">
        <v>45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178</v>
      </c>
      <c r="AT161" s="226" t="s">
        <v>174</v>
      </c>
      <c r="AU161" s="226" t="s">
        <v>84</v>
      </c>
      <c r="AY161" s="19" t="s">
        <v>171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82</v>
      </c>
      <c r="BK161" s="227">
        <f>ROUND(I161*H161,2)</f>
        <v>0</v>
      </c>
      <c r="BL161" s="19" t="s">
        <v>178</v>
      </c>
      <c r="BM161" s="226" t="s">
        <v>2441</v>
      </c>
    </row>
    <row r="162" s="2" customFormat="1">
      <c r="A162" s="40"/>
      <c r="B162" s="41"/>
      <c r="C162" s="42"/>
      <c r="D162" s="228" t="s">
        <v>180</v>
      </c>
      <c r="E162" s="42"/>
      <c r="F162" s="229" t="s">
        <v>2442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180</v>
      </c>
      <c r="AU162" s="19" t="s">
        <v>84</v>
      </c>
    </row>
    <row r="163" s="2" customFormat="1">
      <c r="A163" s="40"/>
      <c r="B163" s="41"/>
      <c r="C163" s="42"/>
      <c r="D163" s="265" t="s">
        <v>218</v>
      </c>
      <c r="E163" s="42"/>
      <c r="F163" s="266" t="s">
        <v>2443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218</v>
      </c>
      <c r="AU163" s="19" t="s">
        <v>84</v>
      </c>
    </row>
    <row r="164" s="14" customFormat="1">
      <c r="A164" s="14"/>
      <c r="B164" s="243"/>
      <c r="C164" s="244"/>
      <c r="D164" s="228" t="s">
        <v>181</v>
      </c>
      <c r="E164" s="245" t="s">
        <v>2367</v>
      </c>
      <c r="F164" s="246" t="s">
        <v>2444</v>
      </c>
      <c r="G164" s="244"/>
      <c r="H164" s="247">
        <v>14.560000000000001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181</v>
      </c>
      <c r="AU164" s="253" t="s">
        <v>84</v>
      </c>
      <c r="AV164" s="14" t="s">
        <v>84</v>
      </c>
      <c r="AW164" s="14" t="s">
        <v>35</v>
      </c>
      <c r="AX164" s="14" t="s">
        <v>82</v>
      </c>
      <c r="AY164" s="253" t="s">
        <v>171</v>
      </c>
    </row>
    <row r="165" s="12" customFormat="1" ht="22.8" customHeight="1">
      <c r="A165" s="12"/>
      <c r="B165" s="199"/>
      <c r="C165" s="200"/>
      <c r="D165" s="201" t="s">
        <v>73</v>
      </c>
      <c r="E165" s="213" t="s">
        <v>208</v>
      </c>
      <c r="F165" s="213" t="s">
        <v>2445</v>
      </c>
      <c r="G165" s="200"/>
      <c r="H165" s="200"/>
      <c r="I165" s="203"/>
      <c r="J165" s="214">
        <f>BK165</f>
        <v>0</v>
      </c>
      <c r="K165" s="200"/>
      <c r="L165" s="205"/>
      <c r="M165" s="206"/>
      <c r="N165" s="207"/>
      <c r="O165" s="207"/>
      <c r="P165" s="208">
        <f>SUM(P166:P211)</f>
        <v>0</v>
      </c>
      <c r="Q165" s="207"/>
      <c r="R165" s="208">
        <f>SUM(R166:R211)</f>
        <v>33.725704999999998</v>
      </c>
      <c r="S165" s="207"/>
      <c r="T165" s="209">
        <f>SUM(T166:T211)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0" t="s">
        <v>82</v>
      </c>
      <c r="AT165" s="211" t="s">
        <v>73</v>
      </c>
      <c r="AU165" s="211" t="s">
        <v>82</v>
      </c>
      <c r="AY165" s="210" t="s">
        <v>171</v>
      </c>
      <c r="BK165" s="212">
        <f>SUM(BK166:BK211)</f>
        <v>0</v>
      </c>
    </row>
    <row r="166" s="2" customFormat="1" ht="16.5" customHeight="1">
      <c r="A166" s="40"/>
      <c r="B166" s="41"/>
      <c r="C166" s="215" t="s">
        <v>258</v>
      </c>
      <c r="D166" s="215" t="s">
        <v>174</v>
      </c>
      <c r="E166" s="216" t="s">
        <v>2446</v>
      </c>
      <c r="F166" s="217" t="s">
        <v>2447</v>
      </c>
      <c r="G166" s="218" t="s">
        <v>292</v>
      </c>
      <c r="H166" s="219">
        <v>22</v>
      </c>
      <c r="I166" s="220"/>
      <c r="J166" s="221">
        <f>ROUND(I166*H166,2)</f>
        <v>0</v>
      </c>
      <c r="K166" s="217" t="s">
        <v>2386</v>
      </c>
      <c r="L166" s="46"/>
      <c r="M166" s="222" t="s">
        <v>19</v>
      </c>
      <c r="N166" s="223" t="s">
        <v>45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178</v>
      </c>
      <c r="AT166" s="226" t="s">
        <v>174</v>
      </c>
      <c r="AU166" s="226" t="s">
        <v>84</v>
      </c>
      <c r="AY166" s="19" t="s">
        <v>171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82</v>
      </c>
      <c r="BK166" s="227">
        <f>ROUND(I166*H166,2)</f>
        <v>0</v>
      </c>
      <c r="BL166" s="19" t="s">
        <v>178</v>
      </c>
      <c r="BM166" s="226" t="s">
        <v>2448</v>
      </c>
    </row>
    <row r="167" s="2" customFormat="1">
      <c r="A167" s="40"/>
      <c r="B167" s="41"/>
      <c r="C167" s="42"/>
      <c r="D167" s="228" t="s">
        <v>180</v>
      </c>
      <c r="E167" s="42"/>
      <c r="F167" s="229" t="s">
        <v>2449</v>
      </c>
      <c r="G167" s="42"/>
      <c r="H167" s="42"/>
      <c r="I167" s="230"/>
      <c r="J167" s="42"/>
      <c r="K167" s="42"/>
      <c r="L167" s="46"/>
      <c r="M167" s="231"/>
      <c r="N167" s="23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180</v>
      </c>
      <c r="AU167" s="19" t="s">
        <v>84</v>
      </c>
    </row>
    <row r="168" s="2" customFormat="1">
      <c r="A168" s="40"/>
      <c r="B168" s="41"/>
      <c r="C168" s="42"/>
      <c r="D168" s="265" t="s">
        <v>218</v>
      </c>
      <c r="E168" s="42"/>
      <c r="F168" s="266" t="s">
        <v>2450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218</v>
      </c>
      <c r="AU168" s="19" t="s">
        <v>84</v>
      </c>
    </row>
    <row r="169" s="2" customFormat="1" ht="16.5" customHeight="1">
      <c r="A169" s="40"/>
      <c r="B169" s="41"/>
      <c r="C169" s="283" t="s">
        <v>268</v>
      </c>
      <c r="D169" s="283" t="s">
        <v>467</v>
      </c>
      <c r="E169" s="284" t="s">
        <v>2451</v>
      </c>
      <c r="F169" s="285" t="s">
        <v>2452</v>
      </c>
      <c r="G169" s="286" t="s">
        <v>292</v>
      </c>
      <c r="H169" s="287">
        <v>22</v>
      </c>
      <c r="I169" s="288"/>
      <c r="J169" s="289">
        <f>ROUND(I169*H169,2)</f>
        <v>0</v>
      </c>
      <c r="K169" s="285" t="s">
        <v>2386</v>
      </c>
      <c r="L169" s="290"/>
      <c r="M169" s="291" t="s">
        <v>19</v>
      </c>
      <c r="N169" s="292" t="s">
        <v>45</v>
      </c>
      <c r="O169" s="86"/>
      <c r="P169" s="224">
        <f>O169*H169</f>
        <v>0</v>
      </c>
      <c r="Q169" s="224">
        <v>0.00106</v>
      </c>
      <c r="R169" s="224">
        <f>Q169*H169</f>
        <v>0.02332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208</v>
      </c>
      <c r="AT169" s="226" t="s">
        <v>467</v>
      </c>
      <c r="AU169" s="226" t="s">
        <v>84</v>
      </c>
      <c r="AY169" s="19" t="s">
        <v>171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82</v>
      </c>
      <c r="BK169" s="227">
        <f>ROUND(I169*H169,2)</f>
        <v>0</v>
      </c>
      <c r="BL169" s="19" t="s">
        <v>178</v>
      </c>
      <c r="BM169" s="226" t="s">
        <v>2453</v>
      </c>
    </row>
    <row r="170" s="2" customFormat="1">
      <c r="A170" s="40"/>
      <c r="B170" s="41"/>
      <c r="C170" s="42"/>
      <c r="D170" s="228" t="s">
        <v>180</v>
      </c>
      <c r="E170" s="42"/>
      <c r="F170" s="229" t="s">
        <v>2452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180</v>
      </c>
      <c r="AU170" s="19" t="s">
        <v>84</v>
      </c>
    </row>
    <row r="171" s="2" customFormat="1" ht="16.5" customHeight="1">
      <c r="A171" s="40"/>
      <c r="B171" s="41"/>
      <c r="C171" s="215" t="s">
        <v>8</v>
      </c>
      <c r="D171" s="215" t="s">
        <v>174</v>
      </c>
      <c r="E171" s="216" t="s">
        <v>2454</v>
      </c>
      <c r="F171" s="217" t="s">
        <v>2455</v>
      </c>
      <c r="G171" s="218" t="s">
        <v>292</v>
      </c>
      <c r="H171" s="219">
        <v>20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45</v>
      </c>
      <c r="O171" s="86"/>
      <c r="P171" s="224">
        <f>O171*H171</f>
        <v>0</v>
      </c>
      <c r="Q171" s="224">
        <v>9.0000000000000006E-05</v>
      </c>
      <c r="R171" s="224">
        <f>Q171*H171</f>
        <v>0.0018000000000000002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178</v>
      </c>
      <c r="AT171" s="226" t="s">
        <v>174</v>
      </c>
      <c r="AU171" s="226" t="s">
        <v>84</v>
      </c>
      <c r="AY171" s="19" t="s">
        <v>171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82</v>
      </c>
      <c r="BK171" s="227">
        <f>ROUND(I171*H171,2)</f>
        <v>0</v>
      </c>
      <c r="BL171" s="19" t="s">
        <v>178</v>
      </c>
      <c r="BM171" s="226" t="s">
        <v>2456</v>
      </c>
    </row>
    <row r="172" s="2" customFormat="1">
      <c r="A172" s="40"/>
      <c r="B172" s="41"/>
      <c r="C172" s="42"/>
      <c r="D172" s="228" t="s">
        <v>180</v>
      </c>
      <c r="E172" s="42"/>
      <c r="F172" s="229" t="s">
        <v>2455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180</v>
      </c>
      <c r="AU172" s="19" t="s">
        <v>84</v>
      </c>
    </row>
    <row r="173" s="2" customFormat="1" ht="16.5" customHeight="1">
      <c r="A173" s="40"/>
      <c r="B173" s="41"/>
      <c r="C173" s="215" t="s">
        <v>289</v>
      </c>
      <c r="D173" s="215" t="s">
        <v>174</v>
      </c>
      <c r="E173" s="216" t="s">
        <v>2457</v>
      </c>
      <c r="F173" s="217" t="s">
        <v>2458</v>
      </c>
      <c r="G173" s="218" t="s">
        <v>971</v>
      </c>
      <c r="H173" s="219">
        <v>1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45</v>
      </c>
      <c r="O173" s="86"/>
      <c r="P173" s="224">
        <f>O173*H173</f>
        <v>0</v>
      </c>
      <c r="Q173" s="224">
        <v>9.0000000000000006E-05</v>
      </c>
      <c r="R173" s="224">
        <f>Q173*H173</f>
        <v>9.0000000000000006E-05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178</v>
      </c>
      <c r="AT173" s="226" t="s">
        <v>174</v>
      </c>
      <c r="AU173" s="226" t="s">
        <v>84</v>
      </c>
      <c r="AY173" s="19" t="s">
        <v>171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82</v>
      </c>
      <c r="BK173" s="227">
        <f>ROUND(I173*H173,2)</f>
        <v>0</v>
      </c>
      <c r="BL173" s="19" t="s">
        <v>178</v>
      </c>
      <c r="BM173" s="226" t="s">
        <v>2459</v>
      </c>
    </row>
    <row r="174" s="2" customFormat="1">
      <c r="A174" s="40"/>
      <c r="B174" s="41"/>
      <c r="C174" s="42"/>
      <c r="D174" s="228" t="s">
        <v>180</v>
      </c>
      <c r="E174" s="42"/>
      <c r="F174" s="229" t="s">
        <v>2458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180</v>
      </c>
      <c r="AU174" s="19" t="s">
        <v>84</v>
      </c>
    </row>
    <row r="175" s="2" customFormat="1" ht="16.5" customHeight="1">
      <c r="A175" s="40"/>
      <c r="B175" s="41"/>
      <c r="C175" s="215" t="s">
        <v>7</v>
      </c>
      <c r="D175" s="215" t="s">
        <v>174</v>
      </c>
      <c r="E175" s="216" t="s">
        <v>2460</v>
      </c>
      <c r="F175" s="217" t="s">
        <v>2461</v>
      </c>
      <c r="G175" s="218" t="s">
        <v>971</v>
      </c>
      <c r="H175" s="219">
        <v>2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45</v>
      </c>
      <c r="O175" s="86"/>
      <c r="P175" s="224">
        <f>O175*H175</f>
        <v>0</v>
      </c>
      <c r="Q175" s="224">
        <v>2.7262499999999998</v>
      </c>
      <c r="R175" s="224">
        <f>Q175*H175</f>
        <v>5.4524999999999997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178</v>
      </c>
      <c r="AT175" s="226" t="s">
        <v>174</v>
      </c>
      <c r="AU175" s="226" t="s">
        <v>84</v>
      </c>
      <c r="AY175" s="19" t="s">
        <v>171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82</v>
      </c>
      <c r="BK175" s="227">
        <f>ROUND(I175*H175,2)</f>
        <v>0</v>
      </c>
      <c r="BL175" s="19" t="s">
        <v>178</v>
      </c>
      <c r="BM175" s="226" t="s">
        <v>2462</v>
      </c>
    </row>
    <row r="176" s="2" customFormat="1">
      <c r="A176" s="40"/>
      <c r="B176" s="41"/>
      <c r="C176" s="42"/>
      <c r="D176" s="228" t="s">
        <v>180</v>
      </c>
      <c r="E176" s="42"/>
      <c r="F176" s="229" t="s">
        <v>2461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180</v>
      </c>
      <c r="AU176" s="19" t="s">
        <v>84</v>
      </c>
    </row>
    <row r="177" s="2" customFormat="1" ht="16.5" customHeight="1">
      <c r="A177" s="40"/>
      <c r="B177" s="41"/>
      <c r="C177" s="283" t="s">
        <v>319</v>
      </c>
      <c r="D177" s="283" t="s">
        <v>467</v>
      </c>
      <c r="E177" s="284" t="s">
        <v>2463</v>
      </c>
      <c r="F177" s="285" t="s">
        <v>2464</v>
      </c>
      <c r="G177" s="286" t="s">
        <v>206</v>
      </c>
      <c r="H177" s="287">
        <v>1</v>
      </c>
      <c r="I177" s="288"/>
      <c r="J177" s="289">
        <f>ROUND(I177*H177,2)</f>
        <v>0</v>
      </c>
      <c r="K177" s="285" t="s">
        <v>2386</v>
      </c>
      <c r="L177" s="290"/>
      <c r="M177" s="291" t="s">
        <v>19</v>
      </c>
      <c r="N177" s="292" t="s">
        <v>45</v>
      </c>
      <c r="O177" s="86"/>
      <c r="P177" s="224">
        <f>O177*H177</f>
        <v>0</v>
      </c>
      <c r="Q177" s="224">
        <v>0.012</v>
      </c>
      <c r="R177" s="224">
        <f>Q177*H177</f>
        <v>0.012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208</v>
      </c>
      <c r="AT177" s="226" t="s">
        <v>467</v>
      </c>
      <c r="AU177" s="226" t="s">
        <v>84</v>
      </c>
      <c r="AY177" s="19" t="s">
        <v>171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82</v>
      </c>
      <c r="BK177" s="227">
        <f>ROUND(I177*H177,2)</f>
        <v>0</v>
      </c>
      <c r="BL177" s="19" t="s">
        <v>178</v>
      </c>
      <c r="BM177" s="226" t="s">
        <v>2465</v>
      </c>
    </row>
    <row r="178" s="2" customFormat="1">
      <c r="A178" s="40"/>
      <c r="B178" s="41"/>
      <c r="C178" s="42"/>
      <c r="D178" s="228" t="s">
        <v>180</v>
      </c>
      <c r="E178" s="42"/>
      <c r="F178" s="229" t="s">
        <v>2464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180</v>
      </c>
      <c r="AU178" s="19" t="s">
        <v>84</v>
      </c>
    </row>
    <row r="179" s="2" customFormat="1" ht="16.5" customHeight="1">
      <c r="A179" s="40"/>
      <c r="B179" s="41"/>
      <c r="C179" s="215" t="s">
        <v>324</v>
      </c>
      <c r="D179" s="215" t="s">
        <v>174</v>
      </c>
      <c r="E179" s="216" t="s">
        <v>2466</v>
      </c>
      <c r="F179" s="217" t="s">
        <v>2467</v>
      </c>
      <c r="G179" s="218" t="s">
        <v>971</v>
      </c>
      <c r="H179" s="219">
        <v>5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45</v>
      </c>
      <c r="O179" s="86"/>
      <c r="P179" s="224">
        <f>O179*H179</f>
        <v>0</v>
      </c>
      <c r="Q179" s="224">
        <v>2.7262499999999998</v>
      </c>
      <c r="R179" s="224">
        <f>Q179*H179</f>
        <v>13.63125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178</v>
      </c>
      <c r="AT179" s="226" t="s">
        <v>174</v>
      </c>
      <c r="AU179" s="226" t="s">
        <v>84</v>
      </c>
      <c r="AY179" s="19" t="s">
        <v>171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82</v>
      </c>
      <c r="BK179" s="227">
        <f>ROUND(I179*H179,2)</f>
        <v>0</v>
      </c>
      <c r="BL179" s="19" t="s">
        <v>178</v>
      </c>
      <c r="BM179" s="226" t="s">
        <v>2468</v>
      </c>
    </row>
    <row r="180" s="2" customFormat="1">
      <c r="A180" s="40"/>
      <c r="B180" s="41"/>
      <c r="C180" s="42"/>
      <c r="D180" s="228" t="s">
        <v>180</v>
      </c>
      <c r="E180" s="42"/>
      <c r="F180" s="229" t="s">
        <v>2467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180</v>
      </c>
      <c r="AU180" s="19" t="s">
        <v>84</v>
      </c>
    </row>
    <row r="181" s="2" customFormat="1" ht="16.5" customHeight="1">
      <c r="A181" s="40"/>
      <c r="B181" s="41"/>
      <c r="C181" s="215" t="s">
        <v>333</v>
      </c>
      <c r="D181" s="215" t="s">
        <v>174</v>
      </c>
      <c r="E181" s="216" t="s">
        <v>2469</v>
      </c>
      <c r="F181" s="217" t="s">
        <v>2470</v>
      </c>
      <c r="G181" s="218" t="s">
        <v>971</v>
      </c>
      <c r="H181" s="219">
        <v>5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45</v>
      </c>
      <c r="O181" s="86"/>
      <c r="P181" s="224">
        <f>O181*H181</f>
        <v>0</v>
      </c>
      <c r="Q181" s="224">
        <v>2.7262499999999998</v>
      </c>
      <c r="R181" s="224">
        <f>Q181*H181</f>
        <v>13.63125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178</v>
      </c>
      <c r="AT181" s="226" t="s">
        <v>174</v>
      </c>
      <c r="AU181" s="226" t="s">
        <v>84</v>
      </c>
      <c r="AY181" s="19" t="s">
        <v>171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82</v>
      </c>
      <c r="BK181" s="227">
        <f>ROUND(I181*H181,2)</f>
        <v>0</v>
      </c>
      <c r="BL181" s="19" t="s">
        <v>178</v>
      </c>
      <c r="BM181" s="226" t="s">
        <v>2471</v>
      </c>
    </row>
    <row r="182" s="2" customFormat="1">
      <c r="A182" s="40"/>
      <c r="B182" s="41"/>
      <c r="C182" s="42"/>
      <c r="D182" s="228" t="s">
        <v>180</v>
      </c>
      <c r="E182" s="42"/>
      <c r="F182" s="229" t="s">
        <v>2470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180</v>
      </c>
      <c r="AU182" s="19" t="s">
        <v>84</v>
      </c>
    </row>
    <row r="183" s="2" customFormat="1" ht="16.5" customHeight="1">
      <c r="A183" s="40"/>
      <c r="B183" s="41"/>
      <c r="C183" s="215" t="s">
        <v>294</v>
      </c>
      <c r="D183" s="215" t="s">
        <v>174</v>
      </c>
      <c r="E183" s="216" t="s">
        <v>2472</v>
      </c>
      <c r="F183" s="217" t="s">
        <v>2473</v>
      </c>
      <c r="G183" s="218" t="s">
        <v>206</v>
      </c>
      <c r="H183" s="219">
        <v>1</v>
      </c>
      <c r="I183" s="220"/>
      <c r="J183" s="221">
        <f>ROUND(I183*H183,2)</f>
        <v>0</v>
      </c>
      <c r="K183" s="217" t="s">
        <v>2386</v>
      </c>
      <c r="L183" s="46"/>
      <c r="M183" s="222" t="s">
        <v>19</v>
      </c>
      <c r="N183" s="223" t="s">
        <v>45</v>
      </c>
      <c r="O183" s="86"/>
      <c r="P183" s="224">
        <f>O183*H183</f>
        <v>0</v>
      </c>
      <c r="Q183" s="224">
        <v>0.1056</v>
      </c>
      <c r="R183" s="224">
        <f>Q183*H183</f>
        <v>0.1056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178</v>
      </c>
      <c r="AT183" s="226" t="s">
        <v>174</v>
      </c>
      <c r="AU183" s="226" t="s">
        <v>84</v>
      </c>
      <c r="AY183" s="19" t="s">
        <v>171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82</v>
      </c>
      <c r="BK183" s="227">
        <f>ROUND(I183*H183,2)</f>
        <v>0</v>
      </c>
      <c r="BL183" s="19" t="s">
        <v>178</v>
      </c>
      <c r="BM183" s="226" t="s">
        <v>2474</v>
      </c>
    </row>
    <row r="184" s="2" customFormat="1">
      <c r="A184" s="40"/>
      <c r="B184" s="41"/>
      <c r="C184" s="42"/>
      <c r="D184" s="228" t="s">
        <v>180</v>
      </c>
      <c r="E184" s="42"/>
      <c r="F184" s="229" t="s">
        <v>2475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180</v>
      </c>
      <c r="AU184" s="19" t="s">
        <v>84</v>
      </c>
    </row>
    <row r="185" s="2" customFormat="1">
      <c r="A185" s="40"/>
      <c r="B185" s="41"/>
      <c r="C185" s="42"/>
      <c r="D185" s="265" t="s">
        <v>218</v>
      </c>
      <c r="E185" s="42"/>
      <c r="F185" s="266" t="s">
        <v>2476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218</v>
      </c>
      <c r="AU185" s="19" t="s">
        <v>84</v>
      </c>
    </row>
    <row r="186" s="2" customFormat="1" ht="16.5" customHeight="1">
      <c r="A186" s="40"/>
      <c r="B186" s="41"/>
      <c r="C186" s="215" t="s">
        <v>299</v>
      </c>
      <c r="D186" s="215" t="s">
        <v>174</v>
      </c>
      <c r="E186" s="216" t="s">
        <v>2477</v>
      </c>
      <c r="F186" s="217" t="s">
        <v>2478</v>
      </c>
      <c r="G186" s="218" t="s">
        <v>206</v>
      </c>
      <c r="H186" s="219">
        <v>1</v>
      </c>
      <c r="I186" s="220"/>
      <c r="J186" s="221">
        <f>ROUND(I186*H186,2)</f>
        <v>0</v>
      </c>
      <c r="K186" s="217" t="s">
        <v>2386</v>
      </c>
      <c r="L186" s="46"/>
      <c r="M186" s="222" t="s">
        <v>19</v>
      </c>
      <c r="N186" s="223" t="s">
        <v>45</v>
      </c>
      <c r="O186" s="86"/>
      <c r="P186" s="224">
        <f>O186*H186</f>
        <v>0</v>
      </c>
      <c r="Q186" s="224">
        <v>0.024240000000000001</v>
      </c>
      <c r="R186" s="224">
        <f>Q186*H186</f>
        <v>0.024240000000000001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178</v>
      </c>
      <c r="AT186" s="226" t="s">
        <v>174</v>
      </c>
      <c r="AU186" s="226" t="s">
        <v>84</v>
      </c>
      <c r="AY186" s="19" t="s">
        <v>171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82</v>
      </c>
      <c r="BK186" s="227">
        <f>ROUND(I186*H186,2)</f>
        <v>0</v>
      </c>
      <c r="BL186" s="19" t="s">
        <v>178</v>
      </c>
      <c r="BM186" s="226" t="s">
        <v>2479</v>
      </c>
    </row>
    <row r="187" s="2" customFormat="1">
      <c r="A187" s="40"/>
      <c r="B187" s="41"/>
      <c r="C187" s="42"/>
      <c r="D187" s="228" t="s">
        <v>180</v>
      </c>
      <c r="E187" s="42"/>
      <c r="F187" s="229" t="s">
        <v>2480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180</v>
      </c>
      <c r="AU187" s="19" t="s">
        <v>84</v>
      </c>
    </row>
    <row r="188" s="2" customFormat="1">
      <c r="A188" s="40"/>
      <c r="B188" s="41"/>
      <c r="C188" s="42"/>
      <c r="D188" s="265" t="s">
        <v>218</v>
      </c>
      <c r="E188" s="42"/>
      <c r="F188" s="266" t="s">
        <v>2481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218</v>
      </c>
      <c r="AU188" s="19" t="s">
        <v>84</v>
      </c>
    </row>
    <row r="189" s="2" customFormat="1" ht="16.5" customHeight="1">
      <c r="A189" s="40"/>
      <c r="B189" s="41"/>
      <c r="C189" s="215" t="s">
        <v>305</v>
      </c>
      <c r="D189" s="215" t="s">
        <v>174</v>
      </c>
      <c r="E189" s="216" t="s">
        <v>2482</v>
      </c>
      <c r="F189" s="217" t="s">
        <v>2483</v>
      </c>
      <c r="G189" s="218" t="s">
        <v>206</v>
      </c>
      <c r="H189" s="219">
        <v>1</v>
      </c>
      <c r="I189" s="220"/>
      <c r="J189" s="221">
        <f>ROUND(I189*H189,2)</f>
        <v>0</v>
      </c>
      <c r="K189" s="217" t="s">
        <v>2386</v>
      </c>
      <c r="L189" s="46"/>
      <c r="M189" s="222" t="s">
        <v>19</v>
      </c>
      <c r="N189" s="223" t="s">
        <v>45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178</v>
      </c>
      <c r="AT189" s="226" t="s">
        <v>174</v>
      </c>
      <c r="AU189" s="226" t="s">
        <v>84</v>
      </c>
      <c r="AY189" s="19" t="s">
        <v>171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82</v>
      </c>
      <c r="BK189" s="227">
        <f>ROUND(I189*H189,2)</f>
        <v>0</v>
      </c>
      <c r="BL189" s="19" t="s">
        <v>178</v>
      </c>
      <c r="BM189" s="226" t="s">
        <v>2484</v>
      </c>
    </row>
    <row r="190" s="2" customFormat="1">
      <c r="A190" s="40"/>
      <c r="B190" s="41"/>
      <c r="C190" s="42"/>
      <c r="D190" s="228" t="s">
        <v>180</v>
      </c>
      <c r="E190" s="42"/>
      <c r="F190" s="229" t="s">
        <v>2485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180</v>
      </c>
      <c r="AU190" s="19" t="s">
        <v>84</v>
      </c>
    </row>
    <row r="191" s="2" customFormat="1">
      <c r="A191" s="40"/>
      <c r="B191" s="41"/>
      <c r="C191" s="42"/>
      <c r="D191" s="265" t="s">
        <v>218</v>
      </c>
      <c r="E191" s="42"/>
      <c r="F191" s="266" t="s">
        <v>2486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218</v>
      </c>
      <c r="AU191" s="19" t="s">
        <v>84</v>
      </c>
    </row>
    <row r="192" s="2" customFormat="1" ht="21.75" customHeight="1">
      <c r="A192" s="40"/>
      <c r="B192" s="41"/>
      <c r="C192" s="215" t="s">
        <v>310</v>
      </c>
      <c r="D192" s="215" t="s">
        <v>174</v>
      </c>
      <c r="E192" s="216" t="s">
        <v>2487</v>
      </c>
      <c r="F192" s="217" t="s">
        <v>2488</v>
      </c>
      <c r="G192" s="218" t="s">
        <v>206</v>
      </c>
      <c r="H192" s="219">
        <v>1</v>
      </c>
      <c r="I192" s="220"/>
      <c r="J192" s="221">
        <f>ROUND(I192*H192,2)</f>
        <v>0</v>
      </c>
      <c r="K192" s="217" t="s">
        <v>2386</v>
      </c>
      <c r="L192" s="46"/>
      <c r="M192" s="222" t="s">
        <v>19</v>
      </c>
      <c r="N192" s="223" t="s">
        <v>45</v>
      </c>
      <c r="O192" s="86"/>
      <c r="P192" s="224">
        <f>O192*H192</f>
        <v>0</v>
      </c>
      <c r="Q192" s="224">
        <v>0.30399999999999999</v>
      </c>
      <c r="R192" s="224">
        <f>Q192*H192</f>
        <v>0.30399999999999999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178</v>
      </c>
      <c r="AT192" s="226" t="s">
        <v>174</v>
      </c>
      <c r="AU192" s="226" t="s">
        <v>84</v>
      </c>
      <c r="AY192" s="19" t="s">
        <v>171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82</v>
      </c>
      <c r="BK192" s="227">
        <f>ROUND(I192*H192,2)</f>
        <v>0</v>
      </c>
      <c r="BL192" s="19" t="s">
        <v>178</v>
      </c>
      <c r="BM192" s="226" t="s">
        <v>2489</v>
      </c>
    </row>
    <row r="193" s="2" customFormat="1">
      <c r="A193" s="40"/>
      <c r="B193" s="41"/>
      <c r="C193" s="42"/>
      <c r="D193" s="228" t="s">
        <v>180</v>
      </c>
      <c r="E193" s="42"/>
      <c r="F193" s="229" t="s">
        <v>2490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180</v>
      </c>
      <c r="AU193" s="19" t="s">
        <v>84</v>
      </c>
    </row>
    <row r="194" s="2" customFormat="1">
      <c r="A194" s="40"/>
      <c r="B194" s="41"/>
      <c r="C194" s="42"/>
      <c r="D194" s="265" t="s">
        <v>218</v>
      </c>
      <c r="E194" s="42"/>
      <c r="F194" s="266" t="s">
        <v>2491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218</v>
      </c>
      <c r="AU194" s="19" t="s">
        <v>84</v>
      </c>
    </row>
    <row r="195" s="2" customFormat="1" ht="21.75" customHeight="1">
      <c r="A195" s="40"/>
      <c r="B195" s="41"/>
      <c r="C195" s="215" t="s">
        <v>341</v>
      </c>
      <c r="D195" s="215" t="s">
        <v>174</v>
      </c>
      <c r="E195" s="216" t="s">
        <v>2492</v>
      </c>
      <c r="F195" s="217" t="s">
        <v>2493</v>
      </c>
      <c r="G195" s="218" t="s">
        <v>214</v>
      </c>
      <c r="H195" s="219">
        <v>10.5</v>
      </c>
      <c r="I195" s="220"/>
      <c r="J195" s="221">
        <f>ROUND(I195*H195,2)</f>
        <v>0</v>
      </c>
      <c r="K195" s="217" t="s">
        <v>2386</v>
      </c>
      <c r="L195" s="46"/>
      <c r="M195" s="222" t="s">
        <v>19</v>
      </c>
      <c r="N195" s="223" t="s">
        <v>45</v>
      </c>
      <c r="O195" s="86"/>
      <c r="P195" s="224">
        <f>O195*H195</f>
        <v>0</v>
      </c>
      <c r="Q195" s="224">
        <v>0.050889999999999998</v>
      </c>
      <c r="R195" s="224">
        <f>Q195*H195</f>
        <v>0.53434499999999996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178</v>
      </c>
      <c r="AT195" s="226" t="s">
        <v>174</v>
      </c>
      <c r="AU195" s="226" t="s">
        <v>84</v>
      </c>
      <c r="AY195" s="19" t="s">
        <v>171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82</v>
      </c>
      <c r="BK195" s="227">
        <f>ROUND(I195*H195,2)</f>
        <v>0</v>
      </c>
      <c r="BL195" s="19" t="s">
        <v>178</v>
      </c>
      <c r="BM195" s="226" t="s">
        <v>2494</v>
      </c>
    </row>
    <row r="196" s="2" customFormat="1">
      <c r="A196" s="40"/>
      <c r="B196" s="41"/>
      <c r="C196" s="42"/>
      <c r="D196" s="228" t="s">
        <v>180</v>
      </c>
      <c r="E196" s="42"/>
      <c r="F196" s="229" t="s">
        <v>2495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180</v>
      </c>
      <c r="AU196" s="19" t="s">
        <v>84</v>
      </c>
    </row>
    <row r="197" s="2" customFormat="1">
      <c r="A197" s="40"/>
      <c r="B197" s="41"/>
      <c r="C197" s="42"/>
      <c r="D197" s="265" t="s">
        <v>218</v>
      </c>
      <c r="E197" s="42"/>
      <c r="F197" s="266" t="s">
        <v>2496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218</v>
      </c>
      <c r="AU197" s="19" t="s">
        <v>84</v>
      </c>
    </row>
    <row r="198" s="2" customFormat="1">
      <c r="A198" s="40"/>
      <c r="B198" s="41"/>
      <c r="C198" s="42"/>
      <c r="D198" s="228" t="s">
        <v>478</v>
      </c>
      <c r="E198" s="42"/>
      <c r="F198" s="278" t="s">
        <v>2497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478</v>
      </c>
      <c r="AU198" s="19" t="s">
        <v>84</v>
      </c>
    </row>
    <row r="199" s="2" customFormat="1" ht="16.5" customHeight="1">
      <c r="A199" s="40"/>
      <c r="B199" s="41"/>
      <c r="C199" s="215" t="s">
        <v>345</v>
      </c>
      <c r="D199" s="215" t="s">
        <v>174</v>
      </c>
      <c r="E199" s="216" t="s">
        <v>2498</v>
      </c>
      <c r="F199" s="217" t="s">
        <v>2499</v>
      </c>
      <c r="G199" s="218" t="s">
        <v>292</v>
      </c>
      <c r="H199" s="219">
        <v>22</v>
      </c>
      <c r="I199" s="220"/>
      <c r="J199" s="221">
        <f>ROUND(I199*H199,2)</f>
        <v>0</v>
      </c>
      <c r="K199" s="217" t="s">
        <v>2386</v>
      </c>
      <c r="L199" s="46"/>
      <c r="M199" s="222" t="s">
        <v>19</v>
      </c>
      <c r="N199" s="223" t="s">
        <v>45</v>
      </c>
      <c r="O199" s="86"/>
      <c r="P199" s="224">
        <f>O199*H199</f>
        <v>0</v>
      </c>
      <c r="Q199" s="224">
        <v>9.0000000000000006E-05</v>
      </c>
      <c r="R199" s="224">
        <f>Q199*H199</f>
        <v>0.00198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178</v>
      </c>
      <c r="AT199" s="226" t="s">
        <v>174</v>
      </c>
      <c r="AU199" s="226" t="s">
        <v>84</v>
      </c>
      <c r="AY199" s="19" t="s">
        <v>171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82</v>
      </c>
      <c r="BK199" s="227">
        <f>ROUND(I199*H199,2)</f>
        <v>0</v>
      </c>
      <c r="BL199" s="19" t="s">
        <v>178</v>
      </c>
      <c r="BM199" s="226" t="s">
        <v>2500</v>
      </c>
    </row>
    <row r="200" s="2" customFormat="1">
      <c r="A200" s="40"/>
      <c r="B200" s="41"/>
      <c r="C200" s="42"/>
      <c r="D200" s="228" t="s">
        <v>180</v>
      </c>
      <c r="E200" s="42"/>
      <c r="F200" s="229" t="s">
        <v>2501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180</v>
      </c>
      <c r="AU200" s="19" t="s">
        <v>84</v>
      </c>
    </row>
    <row r="201" s="2" customFormat="1">
      <c r="A201" s="40"/>
      <c r="B201" s="41"/>
      <c r="C201" s="42"/>
      <c r="D201" s="265" t="s">
        <v>218</v>
      </c>
      <c r="E201" s="42"/>
      <c r="F201" s="266" t="s">
        <v>2502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218</v>
      </c>
      <c r="AU201" s="19" t="s">
        <v>84</v>
      </c>
    </row>
    <row r="202" s="2" customFormat="1" ht="16.5" customHeight="1">
      <c r="A202" s="40"/>
      <c r="B202" s="41"/>
      <c r="C202" s="215" t="s">
        <v>351</v>
      </c>
      <c r="D202" s="215" t="s">
        <v>174</v>
      </c>
      <c r="E202" s="216" t="s">
        <v>2503</v>
      </c>
      <c r="F202" s="217" t="s">
        <v>2504</v>
      </c>
      <c r="G202" s="218" t="s">
        <v>971</v>
      </c>
      <c r="H202" s="219">
        <v>1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45</v>
      </c>
      <c r="O202" s="86"/>
      <c r="P202" s="224">
        <f>O202*H202</f>
        <v>0</v>
      </c>
      <c r="Q202" s="224">
        <v>9.0000000000000006E-05</v>
      </c>
      <c r="R202" s="224">
        <f>Q202*H202</f>
        <v>9.0000000000000006E-05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178</v>
      </c>
      <c r="AT202" s="226" t="s">
        <v>174</v>
      </c>
      <c r="AU202" s="226" t="s">
        <v>84</v>
      </c>
      <c r="AY202" s="19" t="s">
        <v>171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82</v>
      </c>
      <c r="BK202" s="227">
        <f>ROUND(I202*H202,2)</f>
        <v>0</v>
      </c>
      <c r="BL202" s="19" t="s">
        <v>178</v>
      </c>
      <c r="BM202" s="226" t="s">
        <v>2505</v>
      </c>
    </row>
    <row r="203" s="2" customFormat="1">
      <c r="A203" s="40"/>
      <c r="B203" s="41"/>
      <c r="C203" s="42"/>
      <c r="D203" s="228" t="s">
        <v>180</v>
      </c>
      <c r="E203" s="42"/>
      <c r="F203" s="229" t="s">
        <v>2504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180</v>
      </c>
      <c r="AU203" s="19" t="s">
        <v>84</v>
      </c>
    </row>
    <row r="204" s="2" customFormat="1" ht="16.5" customHeight="1">
      <c r="A204" s="40"/>
      <c r="B204" s="41"/>
      <c r="C204" s="215" t="s">
        <v>355</v>
      </c>
      <c r="D204" s="215" t="s">
        <v>174</v>
      </c>
      <c r="E204" s="216" t="s">
        <v>2506</v>
      </c>
      <c r="F204" s="217" t="s">
        <v>2507</v>
      </c>
      <c r="G204" s="218" t="s">
        <v>971</v>
      </c>
      <c r="H204" s="219">
        <v>2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45</v>
      </c>
      <c r="O204" s="86"/>
      <c r="P204" s="224">
        <f>O204*H204</f>
        <v>0</v>
      </c>
      <c r="Q204" s="224">
        <v>9.0000000000000006E-05</v>
      </c>
      <c r="R204" s="224">
        <f>Q204*H204</f>
        <v>0.00018000000000000001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178</v>
      </c>
      <c r="AT204" s="226" t="s">
        <v>174</v>
      </c>
      <c r="AU204" s="226" t="s">
        <v>84</v>
      </c>
      <c r="AY204" s="19" t="s">
        <v>171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82</v>
      </c>
      <c r="BK204" s="227">
        <f>ROUND(I204*H204,2)</f>
        <v>0</v>
      </c>
      <c r="BL204" s="19" t="s">
        <v>178</v>
      </c>
      <c r="BM204" s="226" t="s">
        <v>2508</v>
      </c>
    </row>
    <row r="205" s="2" customFormat="1">
      <c r="A205" s="40"/>
      <c r="B205" s="41"/>
      <c r="C205" s="42"/>
      <c r="D205" s="228" t="s">
        <v>180</v>
      </c>
      <c r="E205" s="42"/>
      <c r="F205" s="229" t="s">
        <v>2507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180</v>
      </c>
      <c r="AU205" s="19" t="s">
        <v>84</v>
      </c>
    </row>
    <row r="206" s="2" customFormat="1" ht="16.5" customHeight="1">
      <c r="A206" s="40"/>
      <c r="B206" s="41"/>
      <c r="C206" s="215" t="s">
        <v>366</v>
      </c>
      <c r="D206" s="215" t="s">
        <v>174</v>
      </c>
      <c r="E206" s="216" t="s">
        <v>2509</v>
      </c>
      <c r="F206" s="217" t="s">
        <v>2510</v>
      </c>
      <c r="G206" s="218" t="s">
        <v>971</v>
      </c>
      <c r="H206" s="219">
        <v>1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45</v>
      </c>
      <c r="O206" s="86"/>
      <c r="P206" s="224">
        <f>O206*H206</f>
        <v>0</v>
      </c>
      <c r="Q206" s="224">
        <v>9.0000000000000006E-05</v>
      </c>
      <c r="R206" s="224">
        <f>Q206*H206</f>
        <v>9.0000000000000006E-05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178</v>
      </c>
      <c r="AT206" s="226" t="s">
        <v>174</v>
      </c>
      <c r="AU206" s="226" t="s">
        <v>84</v>
      </c>
      <c r="AY206" s="19" t="s">
        <v>171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82</v>
      </c>
      <c r="BK206" s="227">
        <f>ROUND(I206*H206,2)</f>
        <v>0</v>
      </c>
      <c r="BL206" s="19" t="s">
        <v>178</v>
      </c>
      <c r="BM206" s="226" t="s">
        <v>2511</v>
      </c>
    </row>
    <row r="207" s="2" customFormat="1">
      <c r="A207" s="40"/>
      <c r="B207" s="41"/>
      <c r="C207" s="42"/>
      <c r="D207" s="228" t="s">
        <v>180</v>
      </c>
      <c r="E207" s="42"/>
      <c r="F207" s="229" t="s">
        <v>2510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180</v>
      </c>
      <c r="AU207" s="19" t="s">
        <v>84</v>
      </c>
    </row>
    <row r="208" s="2" customFormat="1" ht="16.5" customHeight="1">
      <c r="A208" s="40"/>
      <c r="B208" s="41"/>
      <c r="C208" s="215" t="s">
        <v>374</v>
      </c>
      <c r="D208" s="215" t="s">
        <v>174</v>
      </c>
      <c r="E208" s="216" t="s">
        <v>2512</v>
      </c>
      <c r="F208" s="217" t="s">
        <v>2513</v>
      </c>
      <c r="G208" s="218" t="s">
        <v>292</v>
      </c>
      <c r="H208" s="219">
        <v>32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45</v>
      </c>
      <c r="O208" s="86"/>
      <c r="P208" s="224">
        <f>O208*H208</f>
        <v>0</v>
      </c>
      <c r="Q208" s="224">
        <v>9.0000000000000006E-05</v>
      </c>
      <c r="R208" s="224">
        <f>Q208*H208</f>
        <v>0.0028800000000000002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178</v>
      </c>
      <c r="AT208" s="226" t="s">
        <v>174</v>
      </c>
      <c r="AU208" s="226" t="s">
        <v>84</v>
      </c>
      <c r="AY208" s="19" t="s">
        <v>171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82</v>
      </c>
      <c r="BK208" s="227">
        <f>ROUND(I208*H208,2)</f>
        <v>0</v>
      </c>
      <c r="BL208" s="19" t="s">
        <v>178</v>
      </c>
      <c r="BM208" s="226" t="s">
        <v>2514</v>
      </c>
    </row>
    <row r="209" s="2" customFormat="1">
      <c r="A209" s="40"/>
      <c r="B209" s="41"/>
      <c r="C209" s="42"/>
      <c r="D209" s="228" t="s">
        <v>180</v>
      </c>
      <c r="E209" s="42"/>
      <c r="F209" s="229" t="s">
        <v>2513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180</v>
      </c>
      <c r="AU209" s="19" t="s">
        <v>84</v>
      </c>
    </row>
    <row r="210" s="2" customFormat="1" ht="16.5" customHeight="1">
      <c r="A210" s="40"/>
      <c r="B210" s="41"/>
      <c r="C210" s="215" t="s">
        <v>379</v>
      </c>
      <c r="D210" s="215" t="s">
        <v>174</v>
      </c>
      <c r="E210" s="216" t="s">
        <v>2515</v>
      </c>
      <c r="F210" s="217" t="s">
        <v>2516</v>
      </c>
      <c r="G210" s="218" t="s">
        <v>971</v>
      </c>
      <c r="H210" s="219">
        <v>1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45</v>
      </c>
      <c r="O210" s="86"/>
      <c r="P210" s="224">
        <f>O210*H210</f>
        <v>0</v>
      </c>
      <c r="Q210" s="224">
        <v>9.0000000000000006E-05</v>
      </c>
      <c r="R210" s="224">
        <f>Q210*H210</f>
        <v>9.0000000000000006E-05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178</v>
      </c>
      <c r="AT210" s="226" t="s">
        <v>174</v>
      </c>
      <c r="AU210" s="226" t="s">
        <v>84</v>
      </c>
      <c r="AY210" s="19" t="s">
        <v>171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82</v>
      </c>
      <c r="BK210" s="227">
        <f>ROUND(I210*H210,2)</f>
        <v>0</v>
      </c>
      <c r="BL210" s="19" t="s">
        <v>178</v>
      </c>
      <c r="BM210" s="226" t="s">
        <v>2517</v>
      </c>
    </row>
    <row r="211" s="2" customFormat="1">
      <c r="A211" s="40"/>
      <c r="B211" s="41"/>
      <c r="C211" s="42"/>
      <c r="D211" s="228" t="s">
        <v>180</v>
      </c>
      <c r="E211" s="42"/>
      <c r="F211" s="229" t="s">
        <v>2516</v>
      </c>
      <c r="G211" s="42"/>
      <c r="H211" s="42"/>
      <c r="I211" s="230"/>
      <c r="J211" s="42"/>
      <c r="K211" s="42"/>
      <c r="L211" s="46"/>
      <c r="M211" s="231"/>
      <c r="N211" s="23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180</v>
      </c>
      <c r="AU211" s="19" t="s">
        <v>84</v>
      </c>
    </row>
    <row r="212" s="12" customFormat="1" ht="22.8" customHeight="1">
      <c r="A212" s="12"/>
      <c r="B212" s="199"/>
      <c r="C212" s="200"/>
      <c r="D212" s="201" t="s">
        <v>73</v>
      </c>
      <c r="E212" s="213" t="s">
        <v>172</v>
      </c>
      <c r="F212" s="213" t="s">
        <v>173</v>
      </c>
      <c r="G212" s="200"/>
      <c r="H212" s="200"/>
      <c r="I212" s="203"/>
      <c r="J212" s="214">
        <f>BK212</f>
        <v>0</v>
      </c>
      <c r="K212" s="200"/>
      <c r="L212" s="205"/>
      <c r="M212" s="206"/>
      <c r="N212" s="207"/>
      <c r="O212" s="207"/>
      <c r="P212" s="208">
        <f>SUM(P213:P230)</f>
        <v>0</v>
      </c>
      <c r="Q212" s="207"/>
      <c r="R212" s="208">
        <f>SUM(R213:R230)</f>
        <v>7.4449600000000009</v>
      </c>
      <c r="S212" s="207"/>
      <c r="T212" s="209">
        <f>SUM(T213:T230)</f>
        <v>1.1769999999999998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0" t="s">
        <v>82</v>
      </c>
      <c r="AT212" s="211" t="s">
        <v>73</v>
      </c>
      <c r="AU212" s="211" t="s">
        <v>82</v>
      </c>
      <c r="AY212" s="210" t="s">
        <v>171</v>
      </c>
      <c r="BK212" s="212">
        <f>SUM(BK213:BK230)</f>
        <v>0</v>
      </c>
    </row>
    <row r="213" s="2" customFormat="1" ht="21.75" customHeight="1">
      <c r="A213" s="40"/>
      <c r="B213" s="41"/>
      <c r="C213" s="215" t="s">
        <v>386</v>
      </c>
      <c r="D213" s="215" t="s">
        <v>174</v>
      </c>
      <c r="E213" s="216" t="s">
        <v>2518</v>
      </c>
      <c r="F213" s="217" t="s">
        <v>2519</v>
      </c>
      <c r="G213" s="218" t="s">
        <v>292</v>
      </c>
      <c r="H213" s="219">
        <v>11.5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45</v>
      </c>
      <c r="O213" s="86"/>
      <c r="P213" s="224">
        <f>O213*H213</f>
        <v>0</v>
      </c>
      <c r="Q213" s="224">
        <v>0.63788</v>
      </c>
      <c r="R213" s="224">
        <f>Q213*H213</f>
        <v>7.3356200000000005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178</v>
      </c>
      <c r="AT213" s="226" t="s">
        <v>174</v>
      </c>
      <c r="AU213" s="226" t="s">
        <v>84</v>
      </c>
      <c r="AY213" s="19" t="s">
        <v>171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82</v>
      </c>
      <c r="BK213" s="227">
        <f>ROUND(I213*H213,2)</f>
        <v>0</v>
      </c>
      <c r="BL213" s="19" t="s">
        <v>178</v>
      </c>
      <c r="BM213" s="226" t="s">
        <v>2520</v>
      </c>
    </row>
    <row r="214" s="2" customFormat="1">
      <c r="A214" s="40"/>
      <c r="B214" s="41"/>
      <c r="C214" s="42"/>
      <c r="D214" s="228" t="s">
        <v>180</v>
      </c>
      <c r="E214" s="42"/>
      <c r="F214" s="229" t="s">
        <v>2521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180</v>
      </c>
      <c r="AU214" s="19" t="s">
        <v>84</v>
      </c>
    </row>
    <row r="215" s="2" customFormat="1" ht="16.5" customHeight="1">
      <c r="A215" s="40"/>
      <c r="B215" s="41"/>
      <c r="C215" s="215" t="s">
        <v>391</v>
      </c>
      <c r="D215" s="215" t="s">
        <v>174</v>
      </c>
      <c r="E215" s="216" t="s">
        <v>2522</v>
      </c>
      <c r="F215" s="217" t="s">
        <v>2523</v>
      </c>
      <c r="G215" s="218" t="s">
        <v>206</v>
      </c>
      <c r="H215" s="219">
        <v>1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45</v>
      </c>
      <c r="O215" s="86"/>
      <c r="P215" s="224">
        <f>O215*H215</f>
        <v>0</v>
      </c>
      <c r="Q215" s="224">
        <v>0.0012800000000000001</v>
      </c>
      <c r="R215" s="224">
        <f>Q215*H215</f>
        <v>0.0012800000000000001</v>
      </c>
      <c r="S215" s="224">
        <v>0.021000000000000001</v>
      </c>
      <c r="T215" s="225">
        <f>S215*H215</f>
        <v>0.021000000000000001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178</v>
      </c>
      <c r="AT215" s="226" t="s">
        <v>174</v>
      </c>
      <c r="AU215" s="226" t="s">
        <v>84</v>
      </c>
      <c r="AY215" s="19" t="s">
        <v>171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82</v>
      </c>
      <c r="BK215" s="227">
        <f>ROUND(I215*H215,2)</f>
        <v>0</v>
      </c>
      <c r="BL215" s="19" t="s">
        <v>178</v>
      </c>
      <c r="BM215" s="226" t="s">
        <v>2524</v>
      </c>
    </row>
    <row r="216" s="2" customFormat="1">
      <c r="A216" s="40"/>
      <c r="B216" s="41"/>
      <c r="C216" s="42"/>
      <c r="D216" s="228" t="s">
        <v>180</v>
      </c>
      <c r="E216" s="42"/>
      <c r="F216" s="229" t="s">
        <v>2525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180</v>
      </c>
      <c r="AU216" s="19" t="s">
        <v>84</v>
      </c>
    </row>
    <row r="217" s="2" customFormat="1" ht="16.5" customHeight="1">
      <c r="A217" s="40"/>
      <c r="B217" s="41"/>
      <c r="C217" s="215" t="s">
        <v>397</v>
      </c>
      <c r="D217" s="215" t="s">
        <v>174</v>
      </c>
      <c r="E217" s="216" t="s">
        <v>2526</v>
      </c>
      <c r="F217" s="217" t="s">
        <v>2527</v>
      </c>
      <c r="G217" s="218" t="s">
        <v>206</v>
      </c>
      <c r="H217" s="219">
        <v>31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45</v>
      </c>
      <c r="O217" s="86"/>
      <c r="P217" s="224">
        <f>O217*H217</f>
        <v>0</v>
      </c>
      <c r="Q217" s="224">
        <v>0.00124</v>
      </c>
      <c r="R217" s="224">
        <f>Q217*H217</f>
        <v>0.038440000000000002</v>
      </c>
      <c r="S217" s="224">
        <v>0.0061999999999999998</v>
      </c>
      <c r="T217" s="225">
        <f>S217*H217</f>
        <v>0.19219999999999998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178</v>
      </c>
      <c r="AT217" s="226" t="s">
        <v>174</v>
      </c>
      <c r="AU217" s="226" t="s">
        <v>84</v>
      </c>
      <c r="AY217" s="19" t="s">
        <v>171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82</v>
      </c>
      <c r="BK217" s="227">
        <f>ROUND(I217*H217,2)</f>
        <v>0</v>
      </c>
      <c r="BL217" s="19" t="s">
        <v>178</v>
      </c>
      <c r="BM217" s="226" t="s">
        <v>2528</v>
      </c>
    </row>
    <row r="218" s="2" customFormat="1">
      <c r="A218" s="40"/>
      <c r="B218" s="41"/>
      <c r="C218" s="42"/>
      <c r="D218" s="228" t="s">
        <v>180</v>
      </c>
      <c r="E218" s="42"/>
      <c r="F218" s="229" t="s">
        <v>2529</v>
      </c>
      <c r="G218" s="42"/>
      <c r="H218" s="42"/>
      <c r="I218" s="230"/>
      <c r="J218" s="42"/>
      <c r="K218" s="42"/>
      <c r="L218" s="46"/>
      <c r="M218" s="231"/>
      <c r="N218" s="23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180</v>
      </c>
      <c r="AU218" s="19" t="s">
        <v>84</v>
      </c>
    </row>
    <row r="219" s="2" customFormat="1" ht="16.5" customHeight="1">
      <c r="A219" s="40"/>
      <c r="B219" s="41"/>
      <c r="C219" s="215" t="s">
        <v>419</v>
      </c>
      <c r="D219" s="215" t="s">
        <v>174</v>
      </c>
      <c r="E219" s="216" t="s">
        <v>2530</v>
      </c>
      <c r="F219" s="217" t="s">
        <v>2531</v>
      </c>
      <c r="G219" s="218" t="s">
        <v>206</v>
      </c>
      <c r="H219" s="219">
        <v>10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45</v>
      </c>
      <c r="O219" s="86"/>
      <c r="P219" s="224">
        <f>O219*H219</f>
        <v>0</v>
      </c>
      <c r="Q219" s="224">
        <v>0.0015</v>
      </c>
      <c r="R219" s="224">
        <f>Q219*H219</f>
        <v>0.014999999999999999</v>
      </c>
      <c r="S219" s="224">
        <v>0.021000000000000001</v>
      </c>
      <c r="T219" s="225">
        <f>S219*H219</f>
        <v>0.21000000000000002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178</v>
      </c>
      <c r="AT219" s="226" t="s">
        <v>174</v>
      </c>
      <c r="AU219" s="226" t="s">
        <v>84</v>
      </c>
      <c r="AY219" s="19" t="s">
        <v>171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82</v>
      </c>
      <c r="BK219" s="227">
        <f>ROUND(I219*H219,2)</f>
        <v>0</v>
      </c>
      <c r="BL219" s="19" t="s">
        <v>178</v>
      </c>
      <c r="BM219" s="226" t="s">
        <v>2532</v>
      </c>
    </row>
    <row r="220" s="2" customFormat="1">
      <c r="A220" s="40"/>
      <c r="B220" s="41"/>
      <c r="C220" s="42"/>
      <c r="D220" s="228" t="s">
        <v>180</v>
      </c>
      <c r="E220" s="42"/>
      <c r="F220" s="229" t="s">
        <v>2533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180</v>
      </c>
      <c r="AU220" s="19" t="s">
        <v>84</v>
      </c>
    </row>
    <row r="221" s="2" customFormat="1" ht="16.5" customHeight="1">
      <c r="A221" s="40"/>
      <c r="B221" s="41"/>
      <c r="C221" s="215" t="s">
        <v>428</v>
      </c>
      <c r="D221" s="215" t="s">
        <v>174</v>
      </c>
      <c r="E221" s="216" t="s">
        <v>2534</v>
      </c>
      <c r="F221" s="217" t="s">
        <v>2535</v>
      </c>
      <c r="G221" s="218" t="s">
        <v>206</v>
      </c>
      <c r="H221" s="219">
        <v>22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45</v>
      </c>
      <c r="O221" s="86"/>
      <c r="P221" s="224">
        <f>O221*H221</f>
        <v>0</v>
      </c>
      <c r="Q221" s="224">
        <v>0.0016199999999999999</v>
      </c>
      <c r="R221" s="224">
        <f>Q221*H221</f>
        <v>0.035639999999999998</v>
      </c>
      <c r="S221" s="224">
        <v>0.029000000000000001</v>
      </c>
      <c r="T221" s="225">
        <f>S221*H221</f>
        <v>0.63800000000000001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178</v>
      </c>
      <c r="AT221" s="226" t="s">
        <v>174</v>
      </c>
      <c r="AU221" s="226" t="s">
        <v>84</v>
      </c>
      <c r="AY221" s="19" t="s">
        <v>171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82</v>
      </c>
      <c r="BK221" s="227">
        <f>ROUND(I221*H221,2)</f>
        <v>0</v>
      </c>
      <c r="BL221" s="19" t="s">
        <v>178</v>
      </c>
      <c r="BM221" s="226" t="s">
        <v>2536</v>
      </c>
    </row>
    <row r="222" s="2" customFormat="1">
      <c r="A222" s="40"/>
      <c r="B222" s="41"/>
      <c r="C222" s="42"/>
      <c r="D222" s="228" t="s">
        <v>180</v>
      </c>
      <c r="E222" s="42"/>
      <c r="F222" s="229" t="s">
        <v>2537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180</v>
      </c>
      <c r="AU222" s="19" t="s">
        <v>84</v>
      </c>
    </row>
    <row r="223" s="2" customFormat="1" ht="16.5" customHeight="1">
      <c r="A223" s="40"/>
      <c r="B223" s="41"/>
      <c r="C223" s="215" t="s">
        <v>437</v>
      </c>
      <c r="D223" s="215" t="s">
        <v>174</v>
      </c>
      <c r="E223" s="216" t="s">
        <v>2538</v>
      </c>
      <c r="F223" s="217" t="s">
        <v>2539</v>
      </c>
      <c r="G223" s="218" t="s">
        <v>206</v>
      </c>
      <c r="H223" s="219">
        <v>1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45</v>
      </c>
      <c r="O223" s="86"/>
      <c r="P223" s="224">
        <f>O223*H223</f>
        <v>0</v>
      </c>
      <c r="Q223" s="224">
        <v>0.0016199999999999999</v>
      </c>
      <c r="R223" s="224">
        <f>Q223*H223</f>
        <v>0.0016199999999999999</v>
      </c>
      <c r="S223" s="224">
        <v>0.029000000000000001</v>
      </c>
      <c r="T223" s="225">
        <f>S223*H223</f>
        <v>0.029000000000000001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178</v>
      </c>
      <c r="AT223" s="226" t="s">
        <v>174</v>
      </c>
      <c r="AU223" s="226" t="s">
        <v>84</v>
      </c>
      <c r="AY223" s="19" t="s">
        <v>171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82</v>
      </c>
      <c r="BK223" s="227">
        <f>ROUND(I223*H223,2)</f>
        <v>0</v>
      </c>
      <c r="BL223" s="19" t="s">
        <v>178</v>
      </c>
      <c r="BM223" s="226" t="s">
        <v>2540</v>
      </c>
    </row>
    <row r="224" s="2" customFormat="1">
      <c r="A224" s="40"/>
      <c r="B224" s="41"/>
      <c r="C224" s="42"/>
      <c r="D224" s="228" t="s">
        <v>180</v>
      </c>
      <c r="E224" s="42"/>
      <c r="F224" s="229" t="s">
        <v>2539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180</v>
      </c>
      <c r="AU224" s="19" t="s">
        <v>84</v>
      </c>
    </row>
    <row r="225" s="2" customFormat="1" ht="16.5" customHeight="1">
      <c r="A225" s="40"/>
      <c r="B225" s="41"/>
      <c r="C225" s="215" t="s">
        <v>446</v>
      </c>
      <c r="D225" s="215" t="s">
        <v>174</v>
      </c>
      <c r="E225" s="216" t="s">
        <v>2541</v>
      </c>
      <c r="F225" s="217" t="s">
        <v>2542</v>
      </c>
      <c r="G225" s="218" t="s">
        <v>206</v>
      </c>
      <c r="H225" s="219">
        <v>1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45</v>
      </c>
      <c r="O225" s="86"/>
      <c r="P225" s="224">
        <f>O225*H225</f>
        <v>0</v>
      </c>
      <c r="Q225" s="224">
        <v>0.00124</v>
      </c>
      <c r="R225" s="224">
        <f>Q225*H225</f>
        <v>0.00124</v>
      </c>
      <c r="S225" s="224">
        <v>0.0061999999999999998</v>
      </c>
      <c r="T225" s="225">
        <f>S225*H225</f>
        <v>0.0061999999999999998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178</v>
      </c>
      <c r="AT225" s="226" t="s">
        <v>174</v>
      </c>
      <c r="AU225" s="226" t="s">
        <v>84</v>
      </c>
      <c r="AY225" s="19" t="s">
        <v>171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82</v>
      </c>
      <c r="BK225" s="227">
        <f>ROUND(I225*H225,2)</f>
        <v>0</v>
      </c>
      <c r="BL225" s="19" t="s">
        <v>178</v>
      </c>
      <c r="BM225" s="226" t="s">
        <v>2543</v>
      </c>
    </row>
    <row r="226" s="2" customFormat="1">
      <c r="A226" s="40"/>
      <c r="B226" s="41"/>
      <c r="C226" s="42"/>
      <c r="D226" s="228" t="s">
        <v>180</v>
      </c>
      <c r="E226" s="42"/>
      <c r="F226" s="229" t="s">
        <v>2542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180</v>
      </c>
      <c r="AU226" s="19" t="s">
        <v>84</v>
      </c>
    </row>
    <row r="227" s="2" customFormat="1" ht="16.5" customHeight="1">
      <c r="A227" s="40"/>
      <c r="B227" s="41"/>
      <c r="C227" s="215" t="s">
        <v>463</v>
      </c>
      <c r="D227" s="215" t="s">
        <v>174</v>
      </c>
      <c r="E227" s="216" t="s">
        <v>2544</v>
      </c>
      <c r="F227" s="217" t="s">
        <v>2545</v>
      </c>
      <c r="G227" s="218" t="s">
        <v>206</v>
      </c>
      <c r="H227" s="219">
        <v>7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45</v>
      </c>
      <c r="O227" s="86"/>
      <c r="P227" s="224">
        <f>O227*H227</f>
        <v>0</v>
      </c>
      <c r="Q227" s="224">
        <v>0.00124</v>
      </c>
      <c r="R227" s="224">
        <f>Q227*H227</f>
        <v>0.0086800000000000002</v>
      </c>
      <c r="S227" s="224">
        <v>0.0061999999999999998</v>
      </c>
      <c r="T227" s="225">
        <f>S227*H227</f>
        <v>0.043400000000000001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178</v>
      </c>
      <c r="AT227" s="226" t="s">
        <v>174</v>
      </c>
      <c r="AU227" s="226" t="s">
        <v>84</v>
      </c>
      <c r="AY227" s="19" t="s">
        <v>171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82</v>
      </c>
      <c r="BK227" s="227">
        <f>ROUND(I227*H227,2)</f>
        <v>0</v>
      </c>
      <c r="BL227" s="19" t="s">
        <v>178</v>
      </c>
      <c r="BM227" s="226" t="s">
        <v>2546</v>
      </c>
    </row>
    <row r="228" s="2" customFormat="1">
      <c r="A228" s="40"/>
      <c r="B228" s="41"/>
      <c r="C228" s="42"/>
      <c r="D228" s="228" t="s">
        <v>180</v>
      </c>
      <c r="E228" s="42"/>
      <c r="F228" s="229" t="s">
        <v>2542</v>
      </c>
      <c r="G228" s="42"/>
      <c r="H228" s="42"/>
      <c r="I228" s="230"/>
      <c r="J228" s="42"/>
      <c r="K228" s="42"/>
      <c r="L228" s="46"/>
      <c r="M228" s="231"/>
      <c r="N228" s="23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180</v>
      </c>
      <c r="AU228" s="19" t="s">
        <v>84</v>
      </c>
    </row>
    <row r="229" s="2" customFormat="1" ht="16.5" customHeight="1">
      <c r="A229" s="40"/>
      <c r="B229" s="41"/>
      <c r="C229" s="215" t="s">
        <v>471</v>
      </c>
      <c r="D229" s="215" t="s">
        <v>174</v>
      </c>
      <c r="E229" s="216" t="s">
        <v>2547</v>
      </c>
      <c r="F229" s="217" t="s">
        <v>2548</v>
      </c>
      <c r="G229" s="218" t="s">
        <v>206</v>
      </c>
      <c r="H229" s="219">
        <v>6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45</v>
      </c>
      <c r="O229" s="86"/>
      <c r="P229" s="224">
        <f>O229*H229</f>
        <v>0</v>
      </c>
      <c r="Q229" s="224">
        <v>0.00124</v>
      </c>
      <c r="R229" s="224">
        <f>Q229*H229</f>
        <v>0.0074400000000000004</v>
      </c>
      <c r="S229" s="224">
        <v>0.0061999999999999998</v>
      </c>
      <c r="T229" s="225">
        <f>S229*H229</f>
        <v>0.037199999999999997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178</v>
      </c>
      <c r="AT229" s="226" t="s">
        <v>174</v>
      </c>
      <c r="AU229" s="226" t="s">
        <v>84</v>
      </c>
      <c r="AY229" s="19" t="s">
        <v>171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82</v>
      </c>
      <c r="BK229" s="227">
        <f>ROUND(I229*H229,2)</f>
        <v>0</v>
      </c>
      <c r="BL229" s="19" t="s">
        <v>178</v>
      </c>
      <c r="BM229" s="226" t="s">
        <v>2549</v>
      </c>
    </row>
    <row r="230" s="2" customFormat="1">
      <c r="A230" s="40"/>
      <c r="B230" s="41"/>
      <c r="C230" s="42"/>
      <c r="D230" s="228" t="s">
        <v>180</v>
      </c>
      <c r="E230" s="42"/>
      <c r="F230" s="229" t="s">
        <v>2542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180</v>
      </c>
      <c r="AU230" s="19" t="s">
        <v>84</v>
      </c>
    </row>
    <row r="231" s="12" customFormat="1" ht="25.92" customHeight="1">
      <c r="A231" s="12"/>
      <c r="B231" s="199"/>
      <c r="C231" s="200"/>
      <c r="D231" s="201" t="s">
        <v>73</v>
      </c>
      <c r="E231" s="202" t="s">
        <v>329</v>
      </c>
      <c r="F231" s="202" t="s">
        <v>330</v>
      </c>
      <c r="G231" s="200"/>
      <c r="H231" s="200"/>
      <c r="I231" s="203"/>
      <c r="J231" s="204">
        <f>BK231</f>
        <v>0</v>
      </c>
      <c r="K231" s="200"/>
      <c r="L231" s="205"/>
      <c r="M231" s="206"/>
      <c r="N231" s="207"/>
      <c r="O231" s="207"/>
      <c r="P231" s="208">
        <f>P232+P273+P328+P389+P408+P468</f>
        <v>0</v>
      </c>
      <c r="Q231" s="207"/>
      <c r="R231" s="208">
        <f>R232+R273+R328+R389+R408+R468</f>
        <v>3.31589</v>
      </c>
      <c r="S231" s="207"/>
      <c r="T231" s="209">
        <f>T232+T273+T328+T389+T408+T468</f>
        <v>0.0063599999999999993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0" t="s">
        <v>84</v>
      </c>
      <c r="AT231" s="211" t="s">
        <v>73</v>
      </c>
      <c r="AU231" s="211" t="s">
        <v>74</v>
      </c>
      <c r="AY231" s="210" t="s">
        <v>171</v>
      </c>
      <c r="BK231" s="212">
        <f>BK232+BK273+BK328+BK389+BK408+BK468</f>
        <v>0</v>
      </c>
    </row>
    <row r="232" s="12" customFormat="1" ht="22.8" customHeight="1">
      <c r="A232" s="12"/>
      <c r="B232" s="199"/>
      <c r="C232" s="200"/>
      <c r="D232" s="201" t="s">
        <v>73</v>
      </c>
      <c r="E232" s="213" t="s">
        <v>1553</v>
      </c>
      <c r="F232" s="213" t="s">
        <v>1554</v>
      </c>
      <c r="G232" s="200"/>
      <c r="H232" s="200"/>
      <c r="I232" s="203"/>
      <c r="J232" s="214">
        <f>BK232</f>
        <v>0</v>
      </c>
      <c r="K232" s="200"/>
      <c r="L232" s="205"/>
      <c r="M232" s="206"/>
      <c r="N232" s="207"/>
      <c r="O232" s="207"/>
      <c r="P232" s="208">
        <f>SUM(P233:P272)</f>
        <v>0</v>
      </c>
      <c r="Q232" s="207"/>
      <c r="R232" s="208">
        <f>SUM(R233:R272)</f>
        <v>0.2404</v>
      </c>
      <c r="S232" s="207"/>
      <c r="T232" s="209">
        <f>SUM(T233:T272)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0" t="s">
        <v>84</v>
      </c>
      <c r="AT232" s="211" t="s">
        <v>73</v>
      </c>
      <c r="AU232" s="211" t="s">
        <v>82</v>
      </c>
      <c r="AY232" s="210" t="s">
        <v>171</v>
      </c>
      <c r="BK232" s="212">
        <f>SUM(BK233:BK272)</f>
        <v>0</v>
      </c>
    </row>
    <row r="233" s="2" customFormat="1" ht="16.5" customHeight="1">
      <c r="A233" s="40"/>
      <c r="B233" s="41"/>
      <c r="C233" s="215" t="s">
        <v>482</v>
      </c>
      <c r="D233" s="215" t="s">
        <v>174</v>
      </c>
      <c r="E233" s="216" t="s">
        <v>2550</v>
      </c>
      <c r="F233" s="217" t="s">
        <v>2551</v>
      </c>
      <c r="G233" s="218" t="s">
        <v>292</v>
      </c>
      <c r="H233" s="219">
        <v>331</v>
      </c>
      <c r="I233" s="220"/>
      <c r="J233" s="221">
        <f>ROUND(I233*H233,2)</f>
        <v>0</v>
      </c>
      <c r="K233" s="217" t="s">
        <v>2386</v>
      </c>
      <c r="L233" s="46"/>
      <c r="M233" s="222" t="s">
        <v>19</v>
      </c>
      <c r="N233" s="223" t="s">
        <v>45</v>
      </c>
      <c r="O233" s="86"/>
      <c r="P233" s="224">
        <f>O233*H233</f>
        <v>0</v>
      </c>
      <c r="Q233" s="224">
        <v>6.0000000000000002E-05</v>
      </c>
      <c r="R233" s="224">
        <f>Q233*H233</f>
        <v>0.019859999999999999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289</v>
      </c>
      <c r="AT233" s="226" t="s">
        <v>174</v>
      </c>
      <c r="AU233" s="226" t="s">
        <v>84</v>
      </c>
      <c r="AY233" s="19" t="s">
        <v>171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82</v>
      </c>
      <c r="BK233" s="227">
        <f>ROUND(I233*H233,2)</f>
        <v>0</v>
      </c>
      <c r="BL233" s="19" t="s">
        <v>289</v>
      </c>
      <c r="BM233" s="226" t="s">
        <v>2552</v>
      </c>
    </row>
    <row r="234" s="2" customFormat="1">
      <c r="A234" s="40"/>
      <c r="B234" s="41"/>
      <c r="C234" s="42"/>
      <c r="D234" s="228" t="s">
        <v>180</v>
      </c>
      <c r="E234" s="42"/>
      <c r="F234" s="229" t="s">
        <v>2553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180</v>
      </c>
      <c r="AU234" s="19" t="s">
        <v>84</v>
      </c>
    </row>
    <row r="235" s="2" customFormat="1">
      <c r="A235" s="40"/>
      <c r="B235" s="41"/>
      <c r="C235" s="42"/>
      <c r="D235" s="265" t="s">
        <v>218</v>
      </c>
      <c r="E235" s="42"/>
      <c r="F235" s="266" t="s">
        <v>2554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218</v>
      </c>
      <c r="AU235" s="19" t="s">
        <v>84</v>
      </c>
    </row>
    <row r="236" s="2" customFormat="1" ht="16.5" customHeight="1">
      <c r="A236" s="40"/>
      <c r="B236" s="41"/>
      <c r="C236" s="283" t="s">
        <v>490</v>
      </c>
      <c r="D236" s="283" t="s">
        <v>467</v>
      </c>
      <c r="E236" s="284" t="s">
        <v>2555</v>
      </c>
      <c r="F236" s="285" t="s">
        <v>2556</v>
      </c>
      <c r="G236" s="286" t="s">
        <v>292</v>
      </c>
      <c r="H236" s="287">
        <v>188</v>
      </c>
      <c r="I236" s="288"/>
      <c r="J236" s="289">
        <f>ROUND(I236*H236,2)</f>
        <v>0</v>
      </c>
      <c r="K236" s="285" t="s">
        <v>2386</v>
      </c>
      <c r="L236" s="290"/>
      <c r="M236" s="291" t="s">
        <v>19</v>
      </c>
      <c r="N236" s="292" t="s">
        <v>45</v>
      </c>
      <c r="O236" s="86"/>
      <c r="P236" s="224">
        <f>O236*H236</f>
        <v>0</v>
      </c>
      <c r="Q236" s="224">
        <v>2.0000000000000002E-05</v>
      </c>
      <c r="R236" s="224">
        <f>Q236*H236</f>
        <v>0.0037600000000000003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386</v>
      </c>
      <c r="AT236" s="226" t="s">
        <v>467</v>
      </c>
      <c r="AU236" s="226" t="s">
        <v>84</v>
      </c>
      <c r="AY236" s="19" t="s">
        <v>171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82</v>
      </c>
      <c r="BK236" s="227">
        <f>ROUND(I236*H236,2)</f>
        <v>0</v>
      </c>
      <c r="BL236" s="19" t="s">
        <v>289</v>
      </c>
      <c r="BM236" s="226" t="s">
        <v>2557</v>
      </c>
    </row>
    <row r="237" s="2" customFormat="1">
      <c r="A237" s="40"/>
      <c r="B237" s="41"/>
      <c r="C237" s="42"/>
      <c r="D237" s="228" t="s">
        <v>180</v>
      </c>
      <c r="E237" s="42"/>
      <c r="F237" s="229" t="s">
        <v>2556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180</v>
      </c>
      <c r="AU237" s="19" t="s">
        <v>84</v>
      </c>
    </row>
    <row r="238" s="2" customFormat="1" ht="16.5" customHeight="1">
      <c r="A238" s="40"/>
      <c r="B238" s="41"/>
      <c r="C238" s="283" t="s">
        <v>497</v>
      </c>
      <c r="D238" s="283" t="s">
        <v>467</v>
      </c>
      <c r="E238" s="284" t="s">
        <v>2558</v>
      </c>
      <c r="F238" s="285" t="s">
        <v>2559</v>
      </c>
      <c r="G238" s="286" t="s">
        <v>292</v>
      </c>
      <c r="H238" s="287">
        <v>45</v>
      </c>
      <c r="I238" s="288"/>
      <c r="J238" s="289">
        <f>ROUND(I238*H238,2)</f>
        <v>0</v>
      </c>
      <c r="K238" s="285" t="s">
        <v>2386</v>
      </c>
      <c r="L238" s="290"/>
      <c r="M238" s="291" t="s">
        <v>19</v>
      </c>
      <c r="N238" s="292" t="s">
        <v>45</v>
      </c>
      <c r="O238" s="86"/>
      <c r="P238" s="224">
        <f>O238*H238</f>
        <v>0</v>
      </c>
      <c r="Q238" s="224">
        <v>3.0000000000000001E-05</v>
      </c>
      <c r="R238" s="224">
        <f>Q238*H238</f>
        <v>0.0013500000000000001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386</v>
      </c>
      <c r="AT238" s="226" t="s">
        <v>467</v>
      </c>
      <c r="AU238" s="226" t="s">
        <v>84</v>
      </c>
      <c r="AY238" s="19" t="s">
        <v>171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82</v>
      </c>
      <c r="BK238" s="227">
        <f>ROUND(I238*H238,2)</f>
        <v>0</v>
      </c>
      <c r="BL238" s="19" t="s">
        <v>289</v>
      </c>
      <c r="BM238" s="226" t="s">
        <v>2560</v>
      </c>
    </row>
    <row r="239" s="2" customFormat="1">
      <c r="A239" s="40"/>
      <c r="B239" s="41"/>
      <c r="C239" s="42"/>
      <c r="D239" s="228" t="s">
        <v>180</v>
      </c>
      <c r="E239" s="42"/>
      <c r="F239" s="229" t="s">
        <v>2559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180</v>
      </c>
      <c r="AU239" s="19" t="s">
        <v>84</v>
      </c>
    </row>
    <row r="240" s="2" customFormat="1" ht="16.5" customHeight="1">
      <c r="A240" s="40"/>
      <c r="B240" s="41"/>
      <c r="C240" s="283" t="s">
        <v>505</v>
      </c>
      <c r="D240" s="283" t="s">
        <v>467</v>
      </c>
      <c r="E240" s="284" t="s">
        <v>2561</v>
      </c>
      <c r="F240" s="285" t="s">
        <v>2562</v>
      </c>
      <c r="G240" s="286" t="s">
        <v>292</v>
      </c>
      <c r="H240" s="287">
        <v>53</v>
      </c>
      <c r="I240" s="288"/>
      <c r="J240" s="289">
        <f>ROUND(I240*H240,2)</f>
        <v>0</v>
      </c>
      <c r="K240" s="285" t="s">
        <v>2386</v>
      </c>
      <c r="L240" s="290"/>
      <c r="M240" s="291" t="s">
        <v>19</v>
      </c>
      <c r="N240" s="292" t="s">
        <v>45</v>
      </c>
      <c r="O240" s="86"/>
      <c r="P240" s="224">
        <f>O240*H240</f>
        <v>0</v>
      </c>
      <c r="Q240" s="224">
        <v>3.0000000000000001E-05</v>
      </c>
      <c r="R240" s="224">
        <f>Q240*H240</f>
        <v>0.0015900000000000001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386</v>
      </c>
      <c r="AT240" s="226" t="s">
        <v>467</v>
      </c>
      <c r="AU240" s="226" t="s">
        <v>84</v>
      </c>
      <c r="AY240" s="19" t="s">
        <v>171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82</v>
      </c>
      <c r="BK240" s="227">
        <f>ROUND(I240*H240,2)</f>
        <v>0</v>
      </c>
      <c r="BL240" s="19" t="s">
        <v>289</v>
      </c>
      <c r="BM240" s="226" t="s">
        <v>2563</v>
      </c>
    </row>
    <row r="241" s="2" customFormat="1">
      <c r="A241" s="40"/>
      <c r="B241" s="41"/>
      <c r="C241" s="42"/>
      <c r="D241" s="228" t="s">
        <v>180</v>
      </c>
      <c r="E241" s="42"/>
      <c r="F241" s="229" t="s">
        <v>2562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180</v>
      </c>
      <c r="AU241" s="19" t="s">
        <v>84</v>
      </c>
    </row>
    <row r="242" s="2" customFormat="1" ht="16.5" customHeight="1">
      <c r="A242" s="40"/>
      <c r="B242" s="41"/>
      <c r="C242" s="283" t="s">
        <v>513</v>
      </c>
      <c r="D242" s="283" t="s">
        <v>467</v>
      </c>
      <c r="E242" s="284" t="s">
        <v>2564</v>
      </c>
      <c r="F242" s="285" t="s">
        <v>2565</v>
      </c>
      <c r="G242" s="286" t="s">
        <v>292</v>
      </c>
      <c r="H242" s="287">
        <v>7</v>
      </c>
      <c r="I242" s="288"/>
      <c r="J242" s="289">
        <f>ROUND(I242*H242,2)</f>
        <v>0</v>
      </c>
      <c r="K242" s="285" t="s">
        <v>2386</v>
      </c>
      <c r="L242" s="290"/>
      <c r="M242" s="291" t="s">
        <v>19</v>
      </c>
      <c r="N242" s="292" t="s">
        <v>45</v>
      </c>
      <c r="O242" s="86"/>
      <c r="P242" s="224">
        <f>O242*H242</f>
        <v>0</v>
      </c>
      <c r="Q242" s="224">
        <v>6.0000000000000002E-05</v>
      </c>
      <c r="R242" s="224">
        <f>Q242*H242</f>
        <v>0.00042000000000000002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386</v>
      </c>
      <c r="AT242" s="226" t="s">
        <v>467</v>
      </c>
      <c r="AU242" s="226" t="s">
        <v>84</v>
      </c>
      <c r="AY242" s="19" t="s">
        <v>171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82</v>
      </c>
      <c r="BK242" s="227">
        <f>ROUND(I242*H242,2)</f>
        <v>0</v>
      </c>
      <c r="BL242" s="19" t="s">
        <v>289</v>
      </c>
      <c r="BM242" s="226" t="s">
        <v>2566</v>
      </c>
    </row>
    <row r="243" s="2" customFormat="1">
      <c r="A243" s="40"/>
      <c r="B243" s="41"/>
      <c r="C243" s="42"/>
      <c r="D243" s="228" t="s">
        <v>180</v>
      </c>
      <c r="E243" s="42"/>
      <c r="F243" s="229" t="s">
        <v>2565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180</v>
      </c>
      <c r="AU243" s="19" t="s">
        <v>84</v>
      </c>
    </row>
    <row r="244" s="2" customFormat="1" ht="16.5" customHeight="1">
      <c r="A244" s="40"/>
      <c r="B244" s="41"/>
      <c r="C244" s="283" t="s">
        <v>528</v>
      </c>
      <c r="D244" s="283" t="s">
        <v>467</v>
      </c>
      <c r="E244" s="284" t="s">
        <v>2567</v>
      </c>
      <c r="F244" s="285" t="s">
        <v>2568</v>
      </c>
      <c r="G244" s="286" t="s">
        <v>292</v>
      </c>
      <c r="H244" s="287">
        <v>4</v>
      </c>
      <c r="I244" s="288"/>
      <c r="J244" s="289">
        <f>ROUND(I244*H244,2)</f>
        <v>0</v>
      </c>
      <c r="K244" s="285" t="s">
        <v>2386</v>
      </c>
      <c r="L244" s="290"/>
      <c r="M244" s="291" t="s">
        <v>19</v>
      </c>
      <c r="N244" s="292" t="s">
        <v>45</v>
      </c>
      <c r="O244" s="86"/>
      <c r="P244" s="224">
        <f>O244*H244</f>
        <v>0</v>
      </c>
      <c r="Q244" s="224">
        <v>6.0000000000000002E-05</v>
      </c>
      <c r="R244" s="224">
        <f>Q244*H244</f>
        <v>0.00024000000000000001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386</v>
      </c>
      <c r="AT244" s="226" t="s">
        <v>467</v>
      </c>
      <c r="AU244" s="226" t="s">
        <v>84</v>
      </c>
      <c r="AY244" s="19" t="s">
        <v>171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82</v>
      </c>
      <c r="BK244" s="227">
        <f>ROUND(I244*H244,2)</f>
        <v>0</v>
      </c>
      <c r="BL244" s="19" t="s">
        <v>289</v>
      </c>
      <c r="BM244" s="226" t="s">
        <v>2569</v>
      </c>
    </row>
    <row r="245" s="2" customFormat="1">
      <c r="A245" s="40"/>
      <c r="B245" s="41"/>
      <c r="C245" s="42"/>
      <c r="D245" s="228" t="s">
        <v>180</v>
      </c>
      <c r="E245" s="42"/>
      <c r="F245" s="229" t="s">
        <v>2568</v>
      </c>
      <c r="G245" s="42"/>
      <c r="H245" s="42"/>
      <c r="I245" s="230"/>
      <c r="J245" s="42"/>
      <c r="K245" s="42"/>
      <c r="L245" s="46"/>
      <c r="M245" s="231"/>
      <c r="N245" s="232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180</v>
      </c>
      <c r="AU245" s="19" t="s">
        <v>84</v>
      </c>
    </row>
    <row r="246" s="2" customFormat="1" ht="16.5" customHeight="1">
      <c r="A246" s="40"/>
      <c r="B246" s="41"/>
      <c r="C246" s="283" t="s">
        <v>536</v>
      </c>
      <c r="D246" s="283" t="s">
        <v>467</v>
      </c>
      <c r="E246" s="284" t="s">
        <v>2570</v>
      </c>
      <c r="F246" s="285" t="s">
        <v>2571</v>
      </c>
      <c r="G246" s="286" t="s">
        <v>292</v>
      </c>
      <c r="H246" s="287">
        <v>10</v>
      </c>
      <c r="I246" s="288"/>
      <c r="J246" s="289">
        <f>ROUND(I246*H246,2)</f>
        <v>0</v>
      </c>
      <c r="K246" s="285" t="s">
        <v>2386</v>
      </c>
      <c r="L246" s="290"/>
      <c r="M246" s="291" t="s">
        <v>19</v>
      </c>
      <c r="N246" s="292" t="s">
        <v>45</v>
      </c>
      <c r="O246" s="86"/>
      <c r="P246" s="224">
        <f>O246*H246</f>
        <v>0</v>
      </c>
      <c r="Q246" s="224">
        <v>8.0000000000000007E-05</v>
      </c>
      <c r="R246" s="224">
        <f>Q246*H246</f>
        <v>0.00080000000000000004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386</v>
      </c>
      <c r="AT246" s="226" t="s">
        <v>467</v>
      </c>
      <c r="AU246" s="226" t="s">
        <v>84</v>
      </c>
      <c r="AY246" s="19" t="s">
        <v>171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82</v>
      </c>
      <c r="BK246" s="227">
        <f>ROUND(I246*H246,2)</f>
        <v>0</v>
      </c>
      <c r="BL246" s="19" t="s">
        <v>289</v>
      </c>
      <c r="BM246" s="226" t="s">
        <v>2572</v>
      </c>
    </row>
    <row r="247" s="2" customFormat="1">
      <c r="A247" s="40"/>
      <c r="B247" s="41"/>
      <c r="C247" s="42"/>
      <c r="D247" s="228" t="s">
        <v>180</v>
      </c>
      <c r="E247" s="42"/>
      <c r="F247" s="229" t="s">
        <v>2571</v>
      </c>
      <c r="G247" s="42"/>
      <c r="H247" s="42"/>
      <c r="I247" s="230"/>
      <c r="J247" s="42"/>
      <c r="K247" s="42"/>
      <c r="L247" s="46"/>
      <c r="M247" s="231"/>
      <c r="N247" s="232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180</v>
      </c>
      <c r="AU247" s="19" t="s">
        <v>84</v>
      </c>
    </row>
    <row r="248" s="2" customFormat="1" ht="16.5" customHeight="1">
      <c r="A248" s="40"/>
      <c r="B248" s="41"/>
      <c r="C248" s="283" t="s">
        <v>543</v>
      </c>
      <c r="D248" s="283" t="s">
        <v>467</v>
      </c>
      <c r="E248" s="284" t="s">
        <v>2573</v>
      </c>
      <c r="F248" s="285" t="s">
        <v>2574</v>
      </c>
      <c r="G248" s="286" t="s">
        <v>292</v>
      </c>
      <c r="H248" s="287">
        <v>24</v>
      </c>
      <c r="I248" s="288"/>
      <c r="J248" s="289">
        <f>ROUND(I248*H248,2)</f>
        <v>0</v>
      </c>
      <c r="K248" s="285" t="s">
        <v>2386</v>
      </c>
      <c r="L248" s="290"/>
      <c r="M248" s="291" t="s">
        <v>19</v>
      </c>
      <c r="N248" s="292" t="s">
        <v>45</v>
      </c>
      <c r="O248" s="86"/>
      <c r="P248" s="224">
        <f>O248*H248</f>
        <v>0</v>
      </c>
      <c r="Q248" s="224">
        <v>9.0000000000000006E-05</v>
      </c>
      <c r="R248" s="224">
        <f>Q248*H248</f>
        <v>0.00216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386</v>
      </c>
      <c r="AT248" s="226" t="s">
        <v>467</v>
      </c>
      <c r="AU248" s="226" t="s">
        <v>84</v>
      </c>
      <c r="AY248" s="19" t="s">
        <v>171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82</v>
      </c>
      <c r="BK248" s="227">
        <f>ROUND(I248*H248,2)</f>
        <v>0</v>
      </c>
      <c r="BL248" s="19" t="s">
        <v>289</v>
      </c>
      <c r="BM248" s="226" t="s">
        <v>2575</v>
      </c>
    </row>
    <row r="249" s="2" customFormat="1">
      <c r="A249" s="40"/>
      <c r="B249" s="41"/>
      <c r="C249" s="42"/>
      <c r="D249" s="228" t="s">
        <v>180</v>
      </c>
      <c r="E249" s="42"/>
      <c r="F249" s="229" t="s">
        <v>2574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180</v>
      </c>
      <c r="AU249" s="19" t="s">
        <v>84</v>
      </c>
    </row>
    <row r="250" s="2" customFormat="1" ht="21.75" customHeight="1">
      <c r="A250" s="40"/>
      <c r="B250" s="41"/>
      <c r="C250" s="215" t="s">
        <v>520</v>
      </c>
      <c r="D250" s="215" t="s">
        <v>174</v>
      </c>
      <c r="E250" s="216" t="s">
        <v>2576</v>
      </c>
      <c r="F250" s="217" t="s">
        <v>2577</v>
      </c>
      <c r="G250" s="218" t="s">
        <v>292</v>
      </c>
      <c r="H250" s="219">
        <v>236</v>
      </c>
      <c r="I250" s="220"/>
      <c r="J250" s="221">
        <f>ROUND(I250*H250,2)</f>
        <v>0</v>
      </c>
      <c r="K250" s="217" t="s">
        <v>2386</v>
      </c>
      <c r="L250" s="46"/>
      <c r="M250" s="222" t="s">
        <v>19</v>
      </c>
      <c r="N250" s="223" t="s">
        <v>45</v>
      </c>
      <c r="O250" s="86"/>
      <c r="P250" s="224">
        <f>O250*H250</f>
        <v>0</v>
      </c>
      <c r="Q250" s="224">
        <v>0.00019000000000000001</v>
      </c>
      <c r="R250" s="224">
        <f>Q250*H250</f>
        <v>0.044840000000000005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289</v>
      </c>
      <c r="AT250" s="226" t="s">
        <v>174</v>
      </c>
      <c r="AU250" s="226" t="s">
        <v>84</v>
      </c>
      <c r="AY250" s="19" t="s">
        <v>171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82</v>
      </c>
      <c r="BK250" s="227">
        <f>ROUND(I250*H250,2)</f>
        <v>0</v>
      </c>
      <c r="BL250" s="19" t="s">
        <v>289</v>
      </c>
      <c r="BM250" s="226" t="s">
        <v>2578</v>
      </c>
    </row>
    <row r="251" s="2" customFormat="1">
      <c r="A251" s="40"/>
      <c r="B251" s="41"/>
      <c r="C251" s="42"/>
      <c r="D251" s="228" t="s">
        <v>180</v>
      </c>
      <c r="E251" s="42"/>
      <c r="F251" s="229" t="s">
        <v>2579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180</v>
      </c>
      <c r="AU251" s="19" t="s">
        <v>84</v>
      </c>
    </row>
    <row r="252" s="2" customFormat="1">
      <c r="A252" s="40"/>
      <c r="B252" s="41"/>
      <c r="C252" s="42"/>
      <c r="D252" s="265" t="s">
        <v>218</v>
      </c>
      <c r="E252" s="42"/>
      <c r="F252" s="266" t="s">
        <v>2580</v>
      </c>
      <c r="G252" s="42"/>
      <c r="H252" s="42"/>
      <c r="I252" s="230"/>
      <c r="J252" s="42"/>
      <c r="K252" s="42"/>
      <c r="L252" s="46"/>
      <c r="M252" s="231"/>
      <c r="N252" s="23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218</v>
      </c>
      <c r="AU252" s="19" t="s">
        <v>84</v>
      </c>
    </row>
    <row r="253" s="2" customFormat="1" ht="16.5" customHeight="1">
      <c r="A253" s="40"/>
      <c r="B253" s="41"/>
      <c r="C253" s="283" t="s">
        <v>275</v>
      </c>
      <c r="D253" s="283" t="s">
        <v>467</v>
      </c>
      <c r="E253" s="284" t="s">
        <v>2581</v>
      </c>
      <c r="F253" s="285" t="s">
        <v>2582</v>
      </c>
      <c r="G253" s="286" t="s">
        <v>292</v>
      </c>
      <c r="H253" s="287">
        <v>105</v>
      </c>
      <c r="I253" s="288"/>
      <c r="J253" s="289">
        <f>ROUND(I253*H253,2)</f>
        <v>0</v>
      </c>
      <c r="K253" s="285" t="s">
        <v>2386</v>
      </c>
      <c r="L253" s="290"/>
      <c r="M253" s="291" t="s">
        <v>19</v>
      </c>
      <c r="N253" s="292" t="s">
        <v>45</v>
      </c>
      <c r="O253" s="86"/>
      <c r="P253" s="224">
        <f>O253*H253</f>
        <v>0</v>
      </c>
      <c r="Q253" s="224">
        <v>0.00025000000000000001</v>
      </c>
      <c r="R253" s="224">
        <f>Q253*H253</f>
        <v>0.026249999999999999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386</v>
      </c>
      <c r="AT253" s="226" t="s">
        <v>467</v>
      </c>
      <c r="AU253" s="226" t="s">
        <v>84</v>
      </c>
      <c r="AY253" s="19" t="s">
        <v>171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82</v>
      </c>
      <c r="BK253" s="227">
        <f>ROUND(I253*H253,2)</f>
        <v>0</v>
      </c>
      <c r="BL253" s="19" t="s">
        <v>289</v>
      </c>
      <c r="BM253" s="226" t="s">
        <v>2583</v>
      </c>
    </row>
    <row r="254" s="2" customFormat="1">
      <c r="A254" s="40"/>
      <c r="B254" s="41"/>
      <c r="C254" s="42"/>
      <c r="D254" s="228" t="s">
        <v>180</v>
      </c>
      <c r="E254" s="42"/>
      <c r="F254" s="229" t="s">
        <v>2582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180</v>
      </c>
      <c r="AU254" s="19" t="s">
        <v>84</v>
      </c>
    </row>
    <row r="255" s="2" customFormat="1" ht="16.5" customHeight="1">
      <c r="A255" s="40"/>
      <c r="B255" s="41"/>
      <c r="C255" s="283" t="s">
        <v>360</v>
      </c>
      <c r="D255" s="283" t="s">
        <v>467</v>
      </c>
      <c r="E255" s="284" t="s">
        <v>2584</v>
      </c>
      <c r="F255" s="285" t="s">
        <v>2585</v>
      </c>
      <c r="G255" s="286" t="s">
        <v>292</v>
      </c>
      <c r="H255" s="287">
        <v>57</v>
      </c>
      <c r="I255" s="288"/>
      <c r="J255" s="289">
        <f>ROUND(I255*H255,2)</f>
        <v>0</v>
      </c>
      <c r="K255" s="285" t="s">
        <v>2386</v>
      </c>
      <c r="L255" s="290"/>
      <c r="M255" s="291" t="s">
        <v>19</v>
      </c>
      <c r="N255" s="292" t="s">
        <v>45</v>
      </c>
      <c r="O255" s="86"/>
      <c r="P255" s="224">
        <f>O255*H255</f>
        <v>0</v>
      </c>
      <c r="Q255" s="224">
        <v>0.00027</v>
      </c>
      <c r="R255" s="224">
        <f>Q255*H255</f>
        <v>0.015390000000000001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386</v>
      </c>
      <c r="AT255" s="226" t="s">
        <v>467</v>
      </c>
      <c r="AU255" s="226" t="s">
        <v>84</v>
      </c>
      <c r="AY255" s="19" t="s">
        <v>171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82</v>
      </c>
      <c r="BK255" s="227">
        <f>ROUND(I255*H255,2)</f>
        <v>0</v>
      </c>
      <c r="BL255" s="19" t="s">
        <v>289</v>
      </c>
      <c r="BM255" s="226" t="s">
        <v>2586</v>
      </c>
    </row>
    <row r="256" s="2" customFormat="1">
      <c r="A256" s="40"/>
      <c r="B256" s="41"/>
      <c r="C256" s="42"/>
      <c r="D256" s="228" t="s">
        <v>180</v>
      </c>
      <c r="E256" s="42"/>
      <c r="F256" s="229" t="s">
        <v>2585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180</v>
      </c>
      <c r="AU256" s="19" t="s">
        <v>84</v>
      </c>
    </row>
    <row r="257" s="2" customFormat="1" ht="16.5" customHeight="1">
      <c r="A257" s="40"/>
      <c r="B257" s="41"/>
      <c r="C257" s="283" t="s">
        <v>755</v>
      </c>
      <c r="D257" s="283" t="s">
        <v>467</v>
      </c>
      <c r="E257" s="284" t="s">
        <v>2587</v>
      </c>
      <c r="F257" s="285" t="s">
        <v>2588</v>
      </c>
      <c r="G257" s="286" t="s">
        <v>292</v>
      </c>
      <c r="H257" s="287">
        <v>53</v>
      </c>
      <c r="I257" s="288"/>
      <c r="J257" s="289">
        <f>ROUND(I257*H257,2)</f>
        <v>0</v>
      </c>
      <c r="K257" s="285" t="s">
        <v>2386</v>
      </c>
      <c r="L257" s="290"/>
      <c r="M257" s="291" t="s">
        <v>19</v>
      </c>
      <c r="N257" s="292" t="s">
        <v>45</v>
      </c>
      <c r="O257" s="86"/>
      <c r="P257" s="224">
        <f>O257*H257</f>
        <v>0</v>
      </c>
      <c r="Q257" s="224">
        <v>0.00029</v>
      </c>
      <c r="R257" s="224">
        <f>Q257*H257</f>
        <v>0.01537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386</v>
      </c>
      <c r="AT257" s="226" t="s">
        <v>467</v>
      </c>
      <c r="AU257" s="226" t="s">
        <v>84</v>
      </c>
      <c r="AY257" s="19" t="s">
        <v>171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82</v>
      </c>
      <c r="BK257" s="227">
        <f>ROUND(I257*H257,2)</f>
        <v>0</v>
      </c>
      <c r="BL257" s="19" t="s">
        <v>289</v>
      </c>
      <c r="BM257" s="226" t="s">
        <v>2589</v>
      </c>
    </row>
    <row r="258" s="2" customFormat="1">
      <c r="A258" s="40"/>
      <c r="B258" s="41"/>
      <c r="C258" s="42"/>
      <c r="D258" s="228" t="s">
        <v>180</v>
      </c>
      <c r="E258" s="42"/>
      <c r="F258" s="229" t="s">
        <v>2588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180</v>
      </c>
      <c r="AU258" s="19" t="s">
        <v>84</v>
      </c>
    </row>
    <row r="259" s="2" customFormat="1" ht="16.5" customHeight="1">
      <c r="A259" s="40"/>
      <c r="B259" s="41"/>
      <c r="C259" s="283" t="s">
        <v>941</v>
      </c>
      <c r="D259" s="283" t="s">
        <v>467</v>
      </c>
      <c r="E259" s="284" t="s">
        <v>2590</v>
      </c>
      <c r="F259" s="285" t="s">
        <v>2591</v>
      </c>
      <c r="G259" s="286" t="s">
        <v>292</v>
      </c>
      <c r="H259" s="287">
        <v>7</v>
      </c>
      <c r="I259" s="288"/>
      <c r="J259" s="289">
        <f>ROUND(I259*H259,2)</f>
        <v>0</v>
      </c>
      <c r="K259" s="285" t="s">
        <v>2386</v>
      </c>
      <c r="L259" s="290"/>
      <c r="M259" s="291" t="s">
        <v>19</v>
      </c>
      <c r="N259" s="292" t="s">
        <v>45</v>
      </c>
      <c r="O259" s="86"/>
      <c r="P259" s="224">
        <f>O259*H259</f>
        <v>0</v>
      </c>
      <c r="Q259" s="224">
        <v>0.00064999999999999997</v>
      </c>
      <c r="R259" s="224">
        <f>Q259*H259</f>
        <v>0.0045500000000000002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386</v>
      </c>
      <c r="AT259" s="226" t="s">
        <v>467</v>
      </c>
      <c r="AU259" s="226" t="s">
        <v>84</v>
      </c>
      <c r="AY259" s="19" t="s">
        <v>171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82</v>
      </c>
      <c r="BK259" s="227">
        <f>ROUND(I259*H259,2)</f>
        <v>0</v>
      </c>
      <c r="BL259" s="19" t="s">
        <v>289</v>
      </c>
      <c r="BM259" s="226" t="s">
        <v>2592</v>
      </c>
    </row>
    <row r="260" s="2" customFormat="1">
      <c r="A260" s="40"/>
      <c r="B260" s="41"/>
      <c r="C260" s="42"/>
      <c r="D260" s="228" t="s">
        <v>180</v>
      </c>
      <c r="E260" s="42"/>
      <c r="F260" s="229" t="s">
        <v>2591</v>
      </c>
      <c r="G260" s="42"/>
      <c r="H260" s="42"/>
      <c r="I260" s="230"/>
      <c r="J260" s="42"/>
      <c r="K260" s="42"/>
      <c r="L260" s="46"/>
      <c r="M260" s="231"/>
      <c r="N260" s="232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180</v>
      </c>
      <c r="AU260" s="19" t="s">
        <v>84</v>
      </c>
    </row>
    <row r="261" s="2" customFormat="1" ht="16.5" customHeight="1">
      <c r="A261" s="40"/>
      <c r="B261" s="41"/>
      <c r="C261" s="283" t="s">
        <v>761</v>
      </c>
      <c r="D261" s="283" t="s">
        <v>467</v>
      </c>
      <c r="E261" s="284" t="s">
        <v>2593</v>
      </c>
      <c r="F261" s="285" t="s">
        <v>2594</v>
      </c>
      <c r="G261" s="286" t="s">
        <v>292</v>
      </c>
      <c r="H261" s="287">
        <v>4</v>
      </c>
      <c r="I261" s="288"/>
      <c r="J261" s="289">
        <f>ROUND(I261*H261,2)</f>
        <v>0</v>
      </c>
      <c r="K261" s="285" t="s">
        <v>2386</v>
      </c>
      <c r="L261" s="290"/>
      <c r="M261" s="291" t="s">
        <v>19</v>
      </c>
      <c r="N261" s="292" t="s">
        <v>45</v>
      </c>
      <c r="O261" s="86"/>
      <c r="P261" s="224">
        <f>O261*H261</f>
        <v>0</v>
      </c>
      <c r="Q261" s="224">
        <v>0.0010100000000000001</v>
      </c>
      <c r="R261" s="224">
        <f>Q261*H261</f>
        <v>0.0040400000000000002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386</v>
      </c>
      <c r="AT261" s="226" t="s">
        <v>467</v>
      </c>
      <c r="AU261" s="226" t="s">
        <v>84</v>
      </c>
      <c r="AY261" s="19" t="s">
        <v>171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82</v>
      </c>
      <c r="BK261" s="227">
        <f>ROUND(I261*H261,2)</f>
        <v>0</v>
      </c>
      <c r="BL261" s="19" t="s">
        <v>289</v>
      </c>
      <c r="BM261" s="226" t="s">
        <v>2595</v>
      </c>
    </row>
    <row r="262" s="2" customFormat="1">
      <c r="A262" s="40"/>
      <c r="B262" s="41"/>
      <c r="C262" s="42"/>
      <c r="D262" s="228" t="s">
        <v>180</v>
      </c>
      <c r="E262" s="42"/>
      <c r="F262" s="229" t="s">
        <v>2594</v>
      </c>
      <c r="G262" s="42"/>
      <c r="H262" s="42"/>
      <c r="I262" s="230"/>
      <c r="J262" s="42"/>
      <c r="K262" s="42"/>
      <c r="L262" s="46"/>
      <c r="M262" s="231"/>
      <c r="N262" s="23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180</v>
      </c>
      <c r="AU262" s="19" t="s">
        <v>84</v>
      </c>
    </row>
    <row r="263" s="2" customFormat="1" ht="16.5" customHeight="1">
      <c r="A263" s="40"/>
      <c r="B263" s="41"/>
      <c r="C263" s="283" t="s">
        <v>968</v>
      </c>
      <c r="D263" s="283" t="s">
        <v>467</v>
      </c>
      <c r="E263" s="284" t="s">
        <v>2596</v>
      </c>
      <c r="F263" s="285" t="s">
        <v>2597</v>
      </c>
      <c r="G263" s="286" t="s">
        <v>292</v>
      </c>
      <c r="H263" s="287">
        <v>10</v>
      </c>
      <c r="I263" s="288"/>
      <c r="J263" s="289">
        <f>ROUND(I263*H263,2)</f>
        <v>0</v>
      </c>
      <c r="K263" s="285" t="s">
        <v>2386</v>
      </c>
      <c r="L263" s="290"/>
      <c r="M263" s="291" t="s">
        <v>19</v>
      </c>
      <c r="N263" s="292" t="s">
        <v>45</v>
      </c>
      <c r="O263" s="86"/>
      <c r="P263" s="224">
        <f>O263*H263</f>
        <v>0</v>
      </c>
      <c r="Q263" s="224">
        <v>0.0011800000000000001</v>
      </c>
      <c r="R263" s="224">
        <f>Q263*H263</f>
        <v>0.011800000000000002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386</v>
      </c>
      <c r="AT263" s="226" t="s">
        <v>467</v>
      </c>
      <c r="AU263" s="226" t="s">
        <v>84</v>
      </c>
      <c r="AY263" s="19" t="s">
        <v>171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82</v>
      </c>
      <c r="BK263" s="227">
        <f>ROUND(I263*H263,2)</f>
        <v>0</v>
      </c>
      <c r="BL263" s="19" t="s">
        <v>289</v>
      </c>
      <c r="BM263" s="226" t="s">
        <v>2598</v>
      </c>
    </row>
    <row r="264" s="2" customFormat="1">
      <c r="A264" s="40"/>
      <c r="B264" s="41"/>
      <c r="C264" s="42"/>
      <c r="D264" s="228" t="s">
        <v>180</v>
      </c>
      <c r="E264" s="42"/>
      <c r="F264" s="229" t="s">
        <v>2597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180</v>
      </c>
      <c r="AU264" s="19" t="s">
        <v>84</v>
      </c>
    </row>
    <row r="265" s="2" customFormat="1" ht="21.75" customHeight="1">
      <c r="A265" s="40"/>
      <c r="B265" s="41"/>
      <c r="C265" s="215" t="s">
        <v>774</v>
      </c>
      <c r="D265" s="215" t="s">
        <v>174</v>
      </c>
      <c r="E265" s="216" t="s">
        <v>2599</v>
      </c>
      <c r="F265" s="217" t="s">
        <v>2600</v>
      </c>
      <c r="G265" s="218" t="s">
        <v>292</v>
      </c>
      <c r="H265" s="219">
        <v>53</v>
      </c>
      <c r="I265" s="220"/>
      <c r="J265" s="221">
        <f>ROUND(I265*H265,2)</f>
        <v>0</v>
      </c>
      <c r="K265" s="217" t="s">
        <v>2386</v>
      </c>
      <c r="L265" s="46"/>
      <c r="M265" s="222" t="s">
        <v>19</v>
      </c>
      <c r="N265" s="223" t="s">
        <v>45</v>
      </c>
      <c r="O265" s="86"/>
      <c r="P265" s="224">
        <f>O265*H265</f>
        <v>0</v>
      </c>
      <c r="Q265" s="224">
        <v>0.00027</v>
      </c>
      <c r="R265" s="224">
        <f>Q265*H265</f>
        <v>0.01431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289</v>
      </c>
      <c r="AT265" s="226" t="s">
        <v>174</v>
      </c>
      <c r="AU265" s="226" t="s">
        <v>84</v>
      </c>
      <c r="AY265" s="19" t="s">
        <v>171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82</v>
      </c>
      <c r="BK265" s="227">
        <f>ROUND(I265*H265,2)</f>
        <v>0</v>
      </c>
      <c r="BL265" s="19" t="s">
        <v>289</v>
      </c>
      <c r="BM265" s="226" t="s">
        <v>2601</v>
      </c>
    </row>
    <row r="266" s="2" customFormat="1">
      <c r="A266" s="40"/>
      <c r="B266" s="41"/>
      <c r="C266" s="42"/>
      <c r="D266" s="228" t="s">
        <v>180</v>
      </c>
      <c r="E266" s="42"/>
      <c r="F266" s="229" t="s">
        <v>2602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180</v>
      </c>
      <c r="AU266" s="19" t="s">
        <v>84</v>
      </c>
    </row>
    <row r="267" s="2" customFormat="1">
      <c r="A267" s="40"/>
      <c r="B267" s="41"/>
      <c r="C267" s="42"/>
      <c r="D267" s="265" t="s">
        <v>218</v>
      </c>
      <c r="E267" s="42"/>
      <c r="F267" s="266" t="s">
        <v>2603</v>
      </c>
      <c r="G267" s="42"/>
      <c r="H267" s="42"/>
      <c r="I267" s="230"/>
      <c r="J267" s="42"/>
      <c r="K267" s="42"/>
      <c r="L267" s="46"/>
      <c r="M267" s="231"/>
      <c r="N267" s="232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218</v>
      </c>
      <c r="AU267" s="19" t="s">
        <v>84</v>
      </c>
    </row>
    <row r="268" s="2" customFormat="1" ht="16.5" customHeight="1">
      <c r="A268" s="40"/>
      <c r="B268" s="41"/>
      <c r="C268" s="283" t="s">
        <v>988</v>
      </c>
      <c r="D268" s="283" t="s">
        <v>467</v>
      </c>
      <c r="E268" s="284" t="s">
        <v>2604</v>
      </c>
      <c r="F268" s="285" t="s">
        <v>2605</v>
      </c>
      <c r="G268" s="286" t="s">
        <v>292</v>
      </c>
      <c r="H268" s="287">
        <v>53</v>
      </c>
      <c r="I268" s="288"/>
      <c r="J268" s="289">
        <f>ROUND(I268*H268,2)</f>
        <v>0</v>
      </c>
      <c r="K268" s="285" t="s">
        <v>2386</v>
      </c>
      <c r="L268" s="290"/>
      <c r="M268" s="291" t="s">
        <v>19</v>
      </c>
      <c r="N268" s="292" t="s">
        <v>45</v>
      </c>
      <c r="O268" s="86"/>
      <c r="P268" s="224">
        <f>O268*H268</f>
        <v>0</v>
      </c>
      <c r="Q268" s="224">
        <v>0.00139</v>
      </c>
      <c r="R268" s="224">
        <f>Q268*H268</f>
        <v>0.073669999999999999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386</v>
      </c>
      <c r="AT268" s="226" t="s">
        <v>467</v>
      </c>
      <c r="AU268" s="226" t="s">
        <v>84</v>
      </c>
      <c r="AY268" s="19" t="s">
        <v>171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82</v>
      </c>
      <c r="BK268" s="227">
        <f>ROUND(I268*H268,2)</f>
        <v>0</v>
      </c>
      <c r="BL268" s="19" t="s">
        <v>289</v>
      </c>
      <c r="BM268" s="226" t="s">
        <v>2606</v>
      </c>
    </row>
    <row r="269" s="2" customFormat="1">
      <c r="A269" s="40"/>
      <c r="B269" s="41"/>
      <c r="C269" s="42"/>
      <c r="D269" s="228" t="s">
        <v>180</v>
      </c>
      <c r="E269" s="42"/>
      <c r="F269" s="229" t="s">
        <v>2605</v>
      </c>
      <c r="G269" s="42"/>
      <c r="H269" s="42"/>
      <c r="I269" s="230"/>
      <c r="J269" s="42"/>
      <c r="K269" s="42"/>
      <c r="L269" s="46"/>
      <c r="M269" s="231"/>
      <c r="N269" s="232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180</v>
      </c>
      <c r="AU269" s="19" t="s">
        <v>84</v>
      </c>
    </row>
    <row r="270" s="2" customFormat="1" ht="16.5" customHeight="1">
      <c r="A270" s="40"/>
      <c r="B270" s="41"/>
      <c r="C270" s="215" t="s">
        <v>780</v>
      </c>
      <c r="D270" s="215" t="s">
        <v>174</v>
      </c>
      <c r="E270" s="216" t="s">
        <v>2607</v>
      </c>
      <c r="F270" s="217" t="s">
        <v>2608</v>
      </c>
      <c r="G270" s="218" t="s">
        <v>2039</v>
      </c>
      <c r="H270" s="293"/>
      <c r="I270" s="220"/>
      <c r="J270" s="221">
        <f>ROUND(I270*H270,2)</f>
        <v>0</v>
      </c>
      <c r="K270" s="217" t="s">
        <v>2386</v>
      </c>
      <c r="L270" s="46"/>
      <c r="M270" s="222" t="s">
        <v>19</v>
      </c>
      <c r="N270" s="223" t="s">
        <v>45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289</v>
      </c>
      <c r="AT270" s="226" t="s">
        <v>174</v>
      </c>
      <c r="AU270" s="226" t="s">
        <v>84</v>
      </c>
      <c r="AY270" s="19" t="s">
        <v>171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82</v>
      </c>
      <c r="BK270" s="227">
        <f>ROUND(I270*H270,2)</f>
        <v>0</v>
      </c>
      <c r="BL270" s="19" t="s">
        <v>289</v>
      </c>
      <c r="BM270" s="226" t="s">
        <v>2609</v>
      </c>
    </row>
    <row r="271" s="2" customFormat="1">
      <c r="A271" s="40"/>
      <c r="B271" s="41"/>
      <c r="C271" s="42"/>
      <c r="D271" s="228" t="s">
        <v>180</v>
      </c>
      <c r="E271" s="42"/>
      <c r="F271" s="229" t="s">
        <v>2610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180</v>
      </c>
      <c r="AU271" s="19" t="s">
        <v>84</v>
      </c>
    </row>
    <row r="272" s="2" customFormat="1">
      <c r="A272" s="40"/>
      <c r="B272" s="41"/>
      <c r="C272" s="42"/>
      <c r="D272" s="265" t="s">
        <v>218</v>
      </c>
      <c r="E272" s="42"/>
      <c r="F272" s="266" t="s">
        <v>2611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218</v>
      </c>
      <c r="AU272" s="19" t="s">
        <v>84</v>
      </c>
    </row>
    <row r="273" s="12" customFormat="1" ht="22.8" customHeight="1">
      <c r="A273" s="12"/>
      <c r="B273" s="199"/>
      <c r="C273" s="200"/>
      <c r="D273" s="201" t="s">
        <v>73</v>
      </c>
      <c r="E273" s="213" t="s">
        <v>2612</v>
      </c>
      <c r="F273" s="213" t="s">
        <v>2613</v>
      </c>
      <c r="G273" s="200"/>
      <c r="H273" s="200"/>
      <c r="I273" s="203"/>
      <c r="J273" s="214">
        <f>BK273</f>
        <v>0</v>
      </c>
      <c r="K273" s="200"/>
      <c r="L273" s="205"/>
      <c r="M273" s="206"/>
      <c r="N273" s="207"/>
      <c r="O273" s="207"/>
      <c r="P273" s="208">
        <f>SUM(P274:P327)</f>
        <v>0</v>
      </c>
      <c r="Q273" s="207"/>
      <c r="R273" s="208">
        <f>SUM(R274:R327)</f>
        <v>0.82905000000000006</v>
      </c>
      <c r="S273" s="207"/>
      <c r="T273" s="209">
        <f>SUM(T274:T327)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0" t="s">
        <v>84</v>
      </c>
      <c r="AT273" s="211" t="s">
        <v>73</v>
      </c>
      <c r="AU273" s="211" t="s">
        <v>82</v>
      </c>
      <c r="AY273" s="210" t="s">
        <v>171</v>
      </c>
      <c r="BK273" s="212">
        <f>SUM(BK274:BK327)</f>
        <v>0</v>
      </c>
    </row>
    <row r="274" s="2" customFormat="1" ht="16.5" customHeight="1">
      <c r="A274" s="40"/>
      <c r="B274" s="41"/>
      <c r="C274" s="215" t="s">
        <v>1006</v>
      </c>
      <c r="D274" s="215" t="s">
        <v>174</v>
      </c>
      <c r="E274" s="216" t="s">
        <v>2614</v>
      </c>
      <c r="F274" s="217" t="s">
        <v>2615</v>
      </c>
      <c r="G274" s="218" t="s">
        <v>292</v>
      </c>
      <c r="H274" s="219">
        <v>45</v>
      </c>
      <c r="I274" s="220"/>
      <c r="J274" s="221">
        <f>ROUND(I274*H274,2)</f>
        <v>0</v>
      </c>
      <c r="K274" s="217" t="s">
        <v>2386</v>
      </c>
      <c r="L274" s="46"/>
      <c r="M274" s="222" t="s">
        <v>19</v>
      </c>
      <c r="N274" s="223" t="s">
        <v>45</v>
      </c>
      <c r="O274" s="86"/>
      <c r="P274" s="224">
        <f>O274*H274</f>
        <v>0</v>
      </c>
      <c r="Q274" s="224">
        <v>0.0016800000000000001</v>
      </c>
      <c r="R274" s="224">
        <f>Q274*H274</f>
        <v>0.075600000000000001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289</v>
      </c>
      <c r="AT274" s="226" t="s">
        <v>174</v>
      </c>
      <c r="AU274" s="226" t="s">
        <v>84</v>
      </c>
      <c r="AY274" s="19" t="s">
        <v>171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82</v>
      </c>
      <c r="BK274" s="227">
        <f>ROUND(I274*H274,2)</f>
        <v>0</v>
      </c>
      <c r="BL274" s="19" t="s">
        <v>289</v>
      </c>
      <c r="BM274" s="226" t="s">
        <v>2616</v>
      </c>
    </row>
    <row r="275" s="2" customFormat="1">
      <c r="A275" s="40"/>
      <c r="B275" s="41"/>
      <c r="C275" s="42"/>
      <c r="D275" s="228" t="s">
        <v>180</v>
      </c>
      <c r="E275" s="42"/>
      <c r="F275" s="229" t="s">
        <v>2617</v>
      </c>
      <c r="G275" s="42"/>
      <c r="H275" s="42"/>
      <c r="I275" s="230"/>
      <c r="J275" s="42"/>
      <c r="K275" s="42"/>
      <c r="L275" s="46"/>
      <c r="M275" s="231"/>
      <c r="N275" s="23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180</v>
      </c>
      <c r="AU275" s="19" t="s">
        <v>84</v>
      </c>
    </row>
    <row r="276" s="2" customFormat="1">
      <c r="A276" s="40"/>
      <c r="B276" s="41"/>
      <c r="C276" s="42"/>
      <c r="D276" s="265" t="s">
        <v>218</v>
      </c>
      <c r="E276" s="42"/>
      <c r="F276" s="266" t="s">
        <v>2618</v>
      </c>
      <c r="G276" s="42"/>
      <c r="H276" s="42"/>
      <c r="I276" s="230"/>
      <c r="J276" s="42"/>
      <c r="K276" s="42"/>
      <c r="L276" s="46"/>
      <c r="M276" s="231"/>
      <c r="N276" s="232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218</v>
      </c>
      <c r="AU276" s="19" t="s">
        <v>84</v>
      </c>
    </row>
    <row r="277" s="2" customFormat="1" ht="16.5" customHeight="1">
      <c r="A277" s="40"/>
      <c r="B277" s="41"/>
      <c r="C277" s="215" t="s">
        <v>786</v>
      </c>
      <c r="D277" s="215" t="s">
        <v>174</v>
      </c>
      <c r="E277" s="216" t="s">
        <v>2619</v>
      </c>
      <c r="F277" s="217" t="s">
        <v>2620</v>
      </c>
      <c r="G277" s="218" t="s">
        <v>292</v>
      </c>
      <c r="H277" s="219">
        <v>22</v>
      </c>
      <c r="I277" s="220"/>
      <c r="J277" s="221">
        <f>ROUND(I277*H277,2)</f>
        <v>0</v>
      </c>
      <c r="K277" s="217" t="s">
        <v>2386</v>
      </c>
      <c r="L277" s="46"/>
      <c r="M277" s="222" t="s">
        <v>19</v>
      </c>
      <c r="N277" s="223" t="s">
        <v>45</v>
      </c>
      <c r="O277" s="86"/>
      <c r="P277" s="224">
        <f>O277*H277</f>
        <v>0</v>
      </c>
      <c r="Q277" s="224">
        <v>0.00191</v>
      </c>
      <c r="R277" s="224">
        <f>Q277*H277</f>
        <v>0.042020000000000002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289</v>
      </c>
      <c r="AT277" s="226" t="s">
        <v>174</v>
      </c>
      <c r="AU277" s="226" t="s">
        <v>84</v>
      </c>
      <c r="AY277" s="19" t="s">
        <v>171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82</v>
      </c>
      <c r="BK277" s="227">
        <f>ROUND(I277*H277,2)</f>
        <v>0</v>
      </c>
      <c r="BL277" s="19" t="s">
        <v>289</v>
      </c>
      <c r="BM277" s="226" t="s">
        <v>2621</v>
      </c>
    </row>
    <row r="278" s="2" customFormat="1">
      <c r="A278" s="40"/>
      <c r="B278" s="41"/>
      <c r="C278" s="42"/>
      <c r="D278" s="228" t="s">
        <v>180</v>
      </c>
      <c r="E278" s="42"/>
      <c r="F278" s="229" t="s">
        <v>2622</v>
      </c>
      <c r="G278" s="42"/>
      <c r="H278" s="42"/>
      <c r="I278" s="230"/>
      <c r="J278" s="42"/>
      <c r="K278" s="42"/>
      <c r="L278" s="46"/>
      <c r="M278" s="231"/>
      <c r="N278" s="232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180</v>
      </c>
      <c r="AU278" s="19" t="s">
        <v>84</v>
      </c>
    </row>
    <row r="279" s="2" customFormat="1">
      <c r="A279" s="40"/>
      <c r="B279" s="41"/>
      <c r="C279" s="42"/>
      <c r="D279" s="265" t="s">
        <v>218</v>
      </c>
      <c r="E279" s="42"/>
      <c r="F279" s="266" t="s">
        <v>2623</v>
      </c>
      <c r="G279" s="42"/>
      <c r="H279" s="42"/>
      <c r="I279" s="230"/>
      <c r="J279" s="42"/>
      <c r="K279" s="42"/>
      <c r="L279" s="46"/>
      <c r="M279" s="231"/>
      <c r="N279" s="232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218</v>
      </c>
      <c r="AU279" s="19" t="s">
        <v>84</v>
      </c>
    </row>
    <row r="280" s="2" customFormat="1" ht="16.5" customHeight="1">
      <c r="A280" s="40"/>
      <c r="B280" s="41"/>
      <c r="C280" s="215" t="s">
        <v>1018</v>
      </c>
      <c r="D280" s="215" t="s">
        <v>174</v>
      </c>
      <c r="E280" s="216" t="s">
        <v>2624</v>
      </c>
      <c r="F280" s="217" t="s">
        <v>2625</v>
      </c>
      <c r="G280" s="218" t="s">
        <v>292</v>
      </c>
      <c r="H280" s="219">
        <v>44</v>
      </c>
      <c r="I280" s="220"/>
      <c r="J280" s="221">
        <f>ROUND(I280*H280,2)</f>
        <v>0</v>
      </c>
      <c r="K280" s="217" t="s">
        <v>2386</v>
      </c>
      <c r="L280" s="46"/>
      <c r="M280" s="222" t="s">
        <v>19</v>
      </c>
      <c r="N280" s="223" t="s">
        <v>45</v>
      </c>
      <c r="O280" s="86"/>
      <c r="P280" s="224">
        <f>O280*H280</f>
        <v>0</v>
      </c>
      <c r="Q280" s="224">
        <v>0.00142</v>
      </c>
      <c r="R280" s="224">
        <f>Q280*H280</f>
        <v>0.062480000000000001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289</v>
      </c>
      <c r="AT280" s="226" t="s">
        <v>174</v>
      </c>
      <c r="AU280" s="226" t="s">
        <v>84</v>
      </c>
      <c r="AY280" s="19" t="s">
        <v>171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82</v>
      </c>
      <c r="BK280" s="227">
        <f>ROUND(I280*H280,2)</f>
        <v>0</v>
      </c>
      <c r="BL280" s="19" t="s">
        <v>289</v>
      </c>
      <c r="BM280" s="226" t="s">
        <v>2626</v>
      </c>
    </row>
    <row r="281" s="2" customFormat="1">
      <c r="A281" s="40"/>
      <c r="B281" s="41"/>
      <c r="C281" s="42"/>
      <c r="D281" s="228" t="s">
        <v>180</v>
      </c>
      <c r="E281" s="42"/>
      <c r="F281" s="229" t="s">
        <v>2627</v>
      </c>
      <c r="G281" s="42"/>
      <c r="H281" s="42"/>
      <c r="I281" s="230"/>
      <c r="J281" s="42"/>
      <c r="K281" s="42"/>
      <c r="L281" s="46"/>
      <c r="M281" s="231"/>
      <c r="N281" s="232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180</v>
      </c>
      <c r="AU281" s="19" t="s">
        <v>84</v>
      </c>
    </row>
    <row r="282" s="2" customFormat="1">
      <c r="A282" s="40"/>
      <c r="B282" s="41"/>
      <c r="C282" s="42"/>
      <c r="D282" s="265" t="s">
        <v>218</v>
      </c>
      <c r="E282" s="42"/>
      <c r="F282" s="266" t="s">
        <v>2628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218</v>
      </c>
      <c r="AU282" s="19" t="s">
        <v>84</v>
      </c>
    </row>
    <row r="283" s="2" customFormat="1" ht="16.5" customHeight="1">
      <c r="A283" s="40"/>
      <c r="B283" s="41"/>
      <c r="C283" s="215" t="s">
        <v>792</v>
      </c>
      <c r="D283" s="215" t="s">
        <v>174</v>
      </c>
      <c r="E283" s="216" t="s">
        <v>2629</v>
      </c>
      <c r="F283" s="217" t="s">
        <v>2630</v>
      </c>
      <c r="G283" s="218" t="s">
        <v>292</v>
      </c>
      <c r="H283" s="219">
        <v>53</v>
      </c>
      <c r="I283" s="220"/>
      <c r="J283" s="221">
        <f>ROUND(I283*H283,2)</f>
        <v>0</v>
      </c>
      <c r="K283" s="217" t="s">
        <v>2386</v>
      </c>
      <c r="L283" s="46"/>
      <c r="M283" s="222" t="s">
        <v>19</v>
      </c>
      <c r="N283" s="223" t="s">
        <v>45</v>
      </c>
      <c r="O283" s="86"/>
      <c r="P283" s="224">
        <f>O283*H283</f>
        <v>0</v>
      </c>
      <c r="Q283" s="224">
        <v>0.0074400000000000004</v>
      </c>
      <c r="R283" s="224">
        <f>Q283*H283</f>
        <v>0.39432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289</v>
      </c>
      <c r="AT283" s="226" t="s">
        <v>174</v>
      </c>
      <c r="AU283" s="226" t="s">
        <v>84</v>
      </c>
      <c r="AY283" s="19" t="s">
        <v>171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82</v>
      </c>
      <c r="BK283" s="227">
        <f>ROUND(I283*H283,2)</f>
        <v>0</v>
      </c>
      <c r="BL283" s="19" t="s">
        <v>289</v>
      </c>
      <c r="BM283" s="226" t="s">
        <v>2631</v>
      </c>
    </row>
    <row r="284" s="2" customFormat="1">
      <c r="A284" s="40"/>
      <c r="B284" s="41"/>
      <c r="C284" s="42"/>
      <c r="D284" s="228" t="s">
        <v>180</v>
      </c>
      <c r="E284" s="42"/>
      <c r="F284" s="229" t="s">
        <v>2632</v>
      </c>
      <c r="G284" s="42"/>
      <c r="H284" s="42"/>
      <c r="I284" s="230"/>
      <c r="J284" s="42"/>
      <c r="K284" s="42"/>
      <c r="L284" s="46"/>
      <c r="M284" s="231"/>
      <c r="N284" s="232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180</v>
      </c>
      <c r="AU284" s="19" t="s">
        <v>84</v>
      </c>
    </row>
    <row r="285" s="2" customFormat="1">
      <c r="A285" s="40"/>
      <c r="B285" s="41"/>
      <c r="C285" s="42"/>
      <c r="D285" s="265" t="s">
        <v>218</v>
      </c>
      <c r="E285" s="42"/>
      <c r="F285" s="266" t="s">
        <v>2633</v>
      </c>
      <c r="G285" s="42"/>
      <c r="H285" s="42"/>
      <c r="I285" s="230"/>
      <c r="J285" s="42"/>
      <c r="K285" s="42"/>
      <c r="L285" s="46"/>
      <c r="M285" s="231"/>
      <c r="N285" s="232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218</v>
      </c>
      <c r="AU285" s="19" t="s">
        <v>84</v>
      </c>
    </row>
    <row r="286" s="2" customFormat="1" ht="16.5" customHeight="1">
      <c r="A286" s="40"/>
      <c r="B286" s="41"/>
      <c r="C286" s="215" t="s">
        <v>1048</v>
      </c>
      <c r="D286" s="215" t="s">
        <v>174</v>
      </c>
      <c r="E286" s="216" t="s">
        <v>2634</v>
      </c>
      <c r="F286" s="217" t="s">
        <v>2635</v>
      </c>
      <c r="G286" s="218" t="s">
        <v>292</v>
      </c>
      <c r="H286" s="219">
        <v>43</v>
      </c>
      <c r="I286" s="220"/>
      <c r="J286" s="221">
        <f>ROUND(I286*H286,2)</f>
        <v>0</v>
      </c>
      <c r="K286" s="217" t="s">
        <v>2386</v>
      </c>
      <c r="L286" s="46"/>
      <c r="M286" s="222" t="s">
        <v>19</v>
      </c>
      <c r="N286" s="223" t="s">
        <v>45</v>
      </c>
      <c r="O286" s="86"/>
      <c r="P286" s="224">
        <f>O286*H286</f>
        <v>0</v>
      </c>
      <c r="Q286" s="224">
        <v>0.00059000000000000003</v>
      </c>
      <c r="R286" s="224">
        <f>Q286*H286</f>
        <v>0.02537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289</v>
      </c>
      <c r="AT286" s="226" t="s">
        <v>174</v>
      </c>
      <c r="AU286" s="226" t="s">
        <v>84</v>
      </c>
      <c r="AY286" s="19" t="s">
        <v>171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82</v>
      </c>
      <c r="BK286" s="227">
        <f>ROUND(I286*H286,2)</f>
        <v>0</v>
      </c>
      <c r="BL286" s="19" t="s">
        <v>289</v>
      </c>
      <c r="BM286" s="226" t="s">
        <v>2636</v>
      </c>
    </row>
    <row r="287" s="2" customFormat="1">
      <c r="A287" s="40"/>
      <c r="B287" s="41"/>
      <c r="C287" s="42"/>
      <c r="D287" s="228" t="s">
        <v>180</v>
      </c>
      <c r="E287" s="42"/>
      <c r="F287" s="229" t="s">
        <v>2637</v>
      </c>
      <c r="G287" s="42"/>
      <c r="H287" s="42"/>
      <c r="I287" s="230"/>
      <c r="J287" s="42"/>
      <c r="K287" s="42"/>
      <c r="L287" s="46"/>
      <c r="M287" s="231"/>
      <c r="N287" s="232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180</v>
      </c>
      <c r="AU287" s="19" t="s">
        <v>84</v>
      </c>
    </row>
    <row r="288" s="2" customFormat="1">
      <c r="A288" s="40"/>
      <c r="B288" s="41"/>
      <c r="C288" s="42"/>
      <c r="D288" s="265" t="s">
        <v>218</v>
      </c>
      <c r="E288" s="42"/>
      <c r="F288" s="266" t="s">
        <v>2638</v>
      </c>
      <c r="G288" s="42"/>
      <c r="H288" s="42"/>
      <c r="I288" s="230"/>
      <c r="J288" s="42"/>
      <c r="K288" s="42"/>
      <c r="L288" s="46"/>
      <c r="M288" s="231"/>
      <c r="N288" s="23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218</v>
      </c>
      <c r="AU288" s="19" t="s">
        <v>84</v>
      </c>
    </row>
    <row r="289" s="2" customFormat="1" ht="16.5" customHeight="1">
      <c r="A289" s="40"/>
      <c r="B289" s="41"/>
      <c r="C289" s="215" t="s">
        <v>474</v>
      </c>
      <c r="D289" s="215" t="s">
        <v>174</v>
      </c>
      <c r="E289" s="216" t="s">
        <v>2639</v>
      </c>
      <c r="F289" s="217" t="s">
        <v>2640</v>
      </c>
      <c r="G289" s="218" t="s">
        <v>292</v>
      </c>
      <c r="H289" s="219">
        <v>50</v>
      </c>
      <c r="I289" s="220"/>
      <c r="J289" s="221">
        <f>ROUND(I289*H289,2)</f>
        <v>0</v>
      </c>
      <c r="K289" s="217" t="s">
        <v>2386</v>
      </c>
      <c r="L289" s="46"/>
      <c r="M289" s="222" t="s">
        <v>19</v>
      </c>
      <c r="N289" s="223" t="s">
        <v>45</v>
      </c>
      <c r="O289" s="86"/>
      <c r="P289" s="224">
        <f>O289*H289</f>
        <v>0</v>
      </c>
      <c r="Q289" s="224">
        <v>0.0020100000000000001</v>
      </c>
      <c r="R289" s="224">
        <f>Q289*H289</f>
        <v>0.10050000000000001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289</v>
      </c>
      <c r="AT289" s="226" t="s">
        <v>174</v>
      </c>
      <c r="AU289" s="226" t="s">
        <v>84</v>
      </c>
      <c r="AY289" s="19" t="s">
        <v>171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82</v>
      </c>
      <c r="BK289" s="227">
        <f>ROUND(I289*H289,2)</f>
        <v>0</v>
      </c>
      <c r="BL289" s="19" t="s">
        <v>289</v>
      </c>
      <c r="BM289" s="226" t="s">
        <v>2641</v>
      </c>
    </row>
    <row r="290" s="2" customFormat="1">
      <c r="A290" s="40"/>
      <c r="B290" s="41"/>
      <c r="C290" s="42"/>
      <c r="D290" s="228" t="s">
        <v>180</v>
      </c>
      <c r="E290" s="42"/>
      <c r="F290" s="229" t="s">
        <v>2642</v>
      </c>
      <c r="G290" s="42"/>
      <c r="H290" s="42"/>
      <c r="I290" s="230"/>
      <c r="J290" s="42"/>
      <c r="K290" s="42"/>
      <c r="L290" s="46"/>
      <c r="M290" s="231"/>
      <c r="N290" s="23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180</v>
      </c>
      <c r="AU290" s="19" t="s">
        <v>84</v>
      </c>
    </row>
    <row r="291" s="2" customFormat="1">
      <c r="A291" s="40"/>
      <c r="B291" s="41"/>
      <c r="C291" s="42"/>
      <c r="D291" s="265" t="s">
        <v>218</v>
      </c>
      <c r="E291" s="42"/>
      <c r="F291" s="266" t="s">
        <v>2643</v>
      </c>
      <c r="G291" s="42"/>
      <c r="H291" s="42"/>
      <c r="I291" s="230"/>
      <c r="J291" s="42"/>
      <c r="K291" s="42"/>
      <c r="L291" s="46"/>
      <c r="M291" s="231"/>
      <c r="N291" s="232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218</v>
      </c>
      <c r="AU291" s="19" t="s">
        <v>84</v>
      </c>
    </row>
    <row r="292" s="2" customFormat="1" ht="16.5" customHeight="1">
      <c r="A292" s="40"/>
      <c r="B292" s="41"/>
      <c r="C292" s="215" t="s">
        <v>1088</v>
      </c>
      <c r="D292" s="215" t="s">
        <v>174</v>
      </c>
      <c r="E292" s="216" t="s">
        <v>2644</v>
      </c>
      <c r="F292" s="217" t="s">
        <v>2645</v>
      </c>
      <c r="G292" s="218" t="s">
        <v>292</v>
      </c>
      <c r="H292" s="219">
        <v>40</v>
      </c>
      <c r="I292" s="220"/>
      <c r="J292" s="221">
        <f>ROUND(I292*H292,2)</f>
        <v>0</v>
      </c>
      <c r="K292" s="217" t="s">
        <v>19</v>
      </c>
      <c r="L292" s="46"/>
      <c r="M292" s="222" t="s">
        <v>19</v>
      </c>
      <c r="N292" s="223" t="s">
        <v>45</v>
      </c>
      <c r="O292" s="86"/>
      <c r="P292" s="224">
        <f>O292*H292</f>
        <v>0</v>
      </c>
      <c r="Q292" s="224">
        <v>0.00040999999999999999</v>
      </c>
      <c r="R292" s="224">
        <f>Q292*H292</f>
        <v>0.016399999999999998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289</v>
      </c>
      <c r="AT292" s="226" t="s">
        <v>174</v>
      </c>
      <c r="AU292" s="226" t="s">
        <v>84</v>
      </c>
      <c r="AY292" s="19" t="s">
        <v>171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82</v>
      </c>
      <c r="BK292" s="227">
        <f>ROUND(I292*H292,2)</f>
        <v>0</v>
      </c>
      <c r="BL292" s="19" t="s">
        <v>289</v>
      </c>
      <c r="BM292" s="226" t="s">
        <v>2646</v>
      </c>
    </row>
    <row r="293" s="2" customFormat="1">
      <c r="A293" s="40"/>
      <c r="B293" s="41"/>
      <c r="C293" s="42"/>
      <c r="D293" s="228" t="s">
        <v>180</v>
      </c>
      <c r="E293" s="42"/>
      <c r="F293" s="229" t="s">
        <v>2647</v>
      </c>
      <c r="G293" s="42"/>
      <c r="H293" s="42"/>
      <c r="I293" s="230"/>
      <c r="J293" s="42"/>
      <c r="K293" s="42"/>
      <c r="L293" s="46"/>
      <c r="M293" s="231"/>
      <c r="N293" s="232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180</v>
      </c>
      <c r="AU293" s="19" t="s">
        <v>84</v>
      </c>
    </row>
    <row r="294" s="2" customFormat="1" ht="16.5" customHeight="1">
      <c r="A294" s="40"/>
      <c r="B294" s="41"/>
      <c r="C294" s="215" t="s">
        <v>804</v>
      </c>
      <c r="D294" s="215" t="s">
        <v>174</v>
      </c>
      <c r="E294" s="216" t="s">
        <v>2648</v>
      </c>
      <c r="F294" s="217" t="s">
        <v>2649</v>
      </c>
      <c r="G294" s="218" t="s">
        <v>292</v>
      </c>
      <c r="H294" s="219">
        <v>19</v>
      </c>
      <c r="I294" s="220"/>
      <c r="J294" s="221">
        <f>ROUND(I294*H294,2)</f>
        <v>0</v>
      </c>
      <c r="K294" s="217" t="s">
        <v>2386</v>
      </c>
      <c r="L294" s="46"/>
      <c r="M294" s="222" t="s">
        <v>19</v>
      </c>
      <c r="N294" s="223" t="s">
        <v>45</v>
      </c>
      <c r="O294" s="86"/>
      <c r="P294" s="224">
        <f>O294*H294</f>
        <v>0</v>
      </c>
      <c r="Q294" s="224">
        <v>0.00040999999999999999</v>
      </c>
      <c r="R294" s="224">
        <f>Q294*H294</f>
        <v>0.00779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289</v>
      </c>
      <c r="AT294" s="226" t="s">
        <v>174</v>
      </c>
      <c r="AU294" s="226" t="s">
        <v>84</v>
      </c>
      <c r="AY294" s="19" t="s">
        <v>171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82</v>
      </c>
      <c r="BK294" s="227">
        <f>ROUND(I294*H294,2)</f>
        <v>0</v>
      </c>
      <c r="BL294" s="19" t="s">
        <v>289</v>
      </c>
      <c r="BM294" s="226" t="s">
        <v>2650</v>
      </c>
    </row>
    <row r="295" s="2" customFormat="1">
      <c r="A295" s="40"/>
      <c r="B295" s="41"/>
      <c r="C295" s="42"/>
      <c r="D295" s="228" t="s">
        <v>180</v>
      </c>
      <c r="E295" s="42"/>
      <c r="F295" s="229" t="s">
        <v>2651</v>
      </c>
      <c r="G295" s="42"/>
      <c r="H295" s="42"/>
      <c r="I295" s="230"/>
      <c r="J295" s="42"/>
      <c r="K295" s="42"/>
      <c r="L295" s="46"/>
      <c r="M295" s="231"/>
      <c r="N295" s="232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180</v>
      </c>
      <c r="AU295" s="19" t="s">
        <v>84</v>
      </c>
    </row>
    <row r="296" s="2" customFormat="1">
      <c r="A296" s="40"/>
      <c r="B296" s="41"/>
      <c r="C296" s="42"/>
      <c r="D296" s="265" t="s">
        <v>218</v>
      </c>
      <c r="E296" s="42"/>
      <c r="F296" s="266" t="s">
        <v>2652</v>
      </c>
      <c r="G296" s="42"/>
      <c r="H296" s="42"/>
      <c r="I296" s="230"/>
      <c r="J296" s="42"/>
      <c r="K296" s="42"/>
      <c r="L296" s="46"/>
      <c r="M296" s="231"/>
      <c r="N296" s="23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218</v>
      </c>
      <c r="AU296" s="19" t="s">
        <v>84</v>
      </c>
    </row>
    <row r="297" s="2" customFormat="1" ht="16.5" customHeight="1">
      <c r="A297" s="40"/>
      <c r="B297" s="41"/>
      <c r="C297" s="215" t="s">
        <v>1099</v>
      </c>
      <c r="D297" s="215" t="s">
        <v>174</v>
      </c>
      <c r="E297" s="216" t="s">
        <v>2653</v>
      </c>
      <c r="F297" s="217" t="s">
        <v>2654</v>
      </c>
      <c r="G297" s="218" t="s">
        <v>292</v>
      </c>
      <c r="H297" s="219">
        <v>16</v>
      </c>
      <c r="I297" s="220"/>
      <c r="J297" s="221">
        <f>ROUND(I297*H297,2)</f>
        <v>0</v>
      </c>
      <c r="K297" s="217" t="s">
        <v>2386</v>
      </c>
      <c r="L297" s="46"/>
      <c r="M297" s="222" t="s">
        <v>19</v>
      </c>
      <c r="N297" s="223" t="s">
        <v>45</v>
      </c>
      <c r="O297" s="86"/>
      <c r="P297" s="224">
        <f>O297*H297</f>
        <v>0</v>
      </c>
      <c r="Q297" s="224">
        <v>0.00048000000000000001</v>
      </c>
      <c r="R297" s="224">
        <f>Q297*H297</f>
        <v>0.0076800000000000002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289</v>
      </c>
      <c r="AT297" s="226" t="s">
        <v>174</v>
      </c>
      <c r="AU297" s="226" t="s">
        <v>84</v>
      </c>
      <c r="AY297" s="19" t="s">
        <v>171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82</v>
      </c>
      <c r="BK297" s="227">
        <f>ROUND(I297*H297,2)</f>
        <v>0</v>
      </c>
      <c r="BL297" s="19" t="s">
        <v>289</v>
      </c>
      <c r="BM297" s="226" t="s">
        <v>2655</v>
      </c>
    </row>
    <row r="298" s="2" customFormat="1">
      <c r="A298" s="40"/>
      <c r="B298" s="41"/>
      <c r="C298" s="42"/>
      <c r="D298" s="228" t="s">
        <v>180</v>
      </c>
      <c r="E298" s="42"/>
      <c r="F298" s="229" t="s">
        <v>2656</v>
      </c>
      <c r="G298" s="42"/>
      <c r="H298" s="42"/>
      <c r="I298" s="230"/>
      <c r="J298" s="42"/>
      <c r="K298" s="42"/>
      <c r="L298" s="46"/>
      <c r="M298" s="231"/>
      <c r="N298" s="232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180</v>
      </c>
      <c r="AU298" s="19" t="s">
        <v>84</v>
      </c>
    </row>
    <row r="299" s="2" customFormat="1">
      <c r="A299" s="40"/>
      <c r="B299" s="41"/>
      <c r="C299" s="42"/>
      <c r="D299" s="265" t="s">
        <v>218</v>
      </c>
      <c r="E299" s="42"/>
      <c r="F299" s="266" t="s">
        <v>2657</v>
      </c>
      <c r="G299" s="42"/>
      <c r="H299" s="42"/>
      <c r="I299" s="230"/>
      <c r="J299" s="42"/>
      <c r="K299" s="42"/>
      <c r="L299" s="46"/>
      <c r="M299" s="231"/>
      <c r="N299" s="232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218</v>
      </c>
      <c r="AU299" s="19" t="s">
        <v>84</v>
      </c>
    </row>
    <row r="300" s="2" customFormat="1" ht="16.5" customHeight="1">
      <c r="A300" s="40"/>
      <c r="B300" s="41"/>
      <c r="C300" s="215" t="s">
        <v>810</v>
      </c>
      <c r="D300" s="215" t="s">
        <v>174</v>
      </c>
      <c r="E300" s="216" t="s">
        <v>2658</v>
      </c>
      <c r="F300" s="217" t="s">
        <v>2659</v>
      </c>
      <c r="G300" s="218" t="s">
        <v>292</v>
      </c>
      <c r="H300" s="219">
        <v>14</v>
      </c>
      <c r="I300" s="220"/>
      <c r="J300" s="221">
        <f>ROUND(I300*H300,2)</f>
        <v>0</v>
      </c>
      <c r="K300" s="217" t="s">
        <v>2386</v>
      </c>
      <c r="L300" s="46"/>
      <c r="M300" s="222" t="s">
        <v>19</v>
      </c>
      <c r="N300" s="223" t="s">
        <v>45</v>
      </c>
      <c r="O300" s="86"/>
      <c r="P300" s="224">
        <f>O300*H300</f>
        <v>0</v>
      </c>
      <c r="Q300" s="224">
        <v>0.0022399999999999998</v>
      </c>
      <c r="R300" s="224">
        <f>Q300*H300</f>
        <v>0.031359999999999999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289</v>
      </c>
      <c r="AT300" s="226" t="s">
        <v>174</v>
      </c>
      <c r="AU300" s="226" t="s">
        <v>84</v>
      </c>
      <c r="AY300" s="19" t="s">
        <v>171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82</v>
      </c>
      <c r="BK300" s="227">
        <f>ROUND(I300*H300,2)</f>
        <v>0</v>
      </c>
      <c r="BL300" s="19" t="s">
        <v>289</v>
      </c>
      <c r="BM300" s="226" t="s">
        <v>2660</v>
      </c>
    </row>
    <row r="301" s="2" customFormat="1">
      <c r="A301" s="40"/>
      <c r="B301" s="41"/>
      <c r="C301" s="42"/>
      <c r="D301" s="228" t="s">
        <v>180</v>
      </c>
      <c r="E301" s="42"/>
      <c r="F301" s="229" t="s">
        <v>2661</v>
      </c>
      <c r="G301" s="42"/>
      <c r="H301" s="42"/>
      <c r="I301" s="230"/>
      <c r="J301" s="42"/>
      <c r="K301" s="42"/>
      <c r="L301" s="46"/>
      <c r="M301" s="231"/>
      <c r="N301" s="232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180</v>
      </c>
      <c r="AU301" s="19" t="s">
        <v>84</v>
      </c>
    </row>
    <row r="302" s="2" customFormat="1">
      <c r="A302" s="40"/>
      <c r="B302" s="41"/>
      <c r="C302" s="42"/>
      <c r="D302" s="265" t="s">
        <v>218</v>
      </c>
      <c r="E302" s="42"/>
      <c r="F302" s="266" t="s">
        <v>2662</v>
      </c>
      <c r="G302" s="42"/>
      <c r="H302" s="42"/>
      <c r="I302" s="230"/>
      <c r="J302" s="42"/>
      <c r="K302" s="42"/>
      <c r="L302" s="46"/>
      <c r="M302" s="231"/>
      <c r="N302" s="232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218</v>
      </c>
      <c r="AU302" s="19" t="s">
        <v>84</v>
      </c>
    </row>
    <row r="303" s="2" customFormat="1" ht="16.5" customHeight="1">
      <c r="A303" s="40"/>
      <c r="B303" s="41"/>
      <c r="C303" s="215" t="s">
        <v>1115</v>
      </c>
      <c r="D303" s="215" t="s">
        <v>174</v>
      </c>
      <c r="E303" s="216" t="s">
        <v>2663</v>
      </c>
      <c r="F303" s="217" t="s">
        <v>2664</v>
      </c>
      <c r="G303" s="218" t="s">
        <v>292</v>
      </c>
      <c r="H303" s="219">
        <v>53</v>
      </c>
      <c r="I303" s="220"/>
      <c r="J303" s="221">
        <f>ROUND(I303*H303,2)</f>
        <v>0</v>
      </c>
      <c r="K303" s="217" t="s">
        <v>2386</v>
      </c>
      <c r="L303" s="46"/>
      <c r="M303" s="222" t="s">
        <v>19</v>
      </c>
      <c r="N303" s="223" t="s">
        <v>45</v>
      </c>
      <c r="O303" s="86"/>
      <c r="P303" s="224">
        <f>O303*H303</f>
        <v>0</v>
      </c>
      <c r="Q303" s="224">
        <v>0.00093000000000000005</v>
      </c>
      <c r="R303" s="224">
        <f>Q303*H303</f>
        <v>0.04929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289</v>
      </c>
      <c r="AT303" s="226" t="s">
        <v>174</v>
      </c>
      <c r="AU303" s="226" t="s">
        <v>84</v>
      </c>
      <c r="AY303" s="19" t="s">
        <v>171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82</v>
      </c>
      <c r="BK303" s="227">
        <f>ROUND(I303*H303,2)</f>
        <v>0</v>
      </c>
      <c r="BL303" s="19" t="s">
        <v>289</v>
      </c>
      <c r="BM303" s="226" t="s">
        <v>2665</v>
      </c>
    </row>
    <row r="304" s="2" customFormat="1">
      <c r="A304" s="40"/>
      <c r="B304" s="41"/>
      <c r="C304" s="42"/>
      <c r="D304" s="228" t="s">
        <v>180</v>
      </c>
      <c r="E304" s="42"/>
      <c r="F304" s="229" t="s">
        <v>2666</v>
      </c>
      <c r="G304" s="42"/>
      <c r="H304" s="42"/>
      <c r="I304" s="230"/>
      <c r="J304" s="42"/>
      <c r="K304" s="42"/>
      <c r="L304" s="46"/>
      <c r="M304" s="231"/>
      <c r="N304" s="232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180</v>
      </c>
      <c r="AU304" s="19" t="s">
        <v>84</v>
      </c>
    </row>
    <row r="305" s="2" customFormat="1">
      <c r="A305" s="40"/>
      <c r="B305" s="41"/>
      <c r="C305" s="42"/>
      <c r="D305" s="265" t="s">
        <v>218</v>
      </c>
      <c r="E305" s="42"/>
      <c r="F305" s="266" t="s">
        <v>2667</v>
      </c>
      <c r="G305" s="42"/>
      <c r="H305" s="42"/>
      <c r="I305" s="230"/>
      <c r="J305" s="42"/>
      <c r="K305" s="42"/>
      <c r="L305" s="46"/>
      <c r="M305" s="231"/>
      <c r="N305" s="232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218</v>
      </c>
      <c r="AU305" s="19" t="s">
        <v>84</v>
      </c>
    </row>
    <row r="306" s="2" customFormat="1" ht="16.5" customHeight="1">
      <c r="A306" s="40"/>
      <c r="B306" s="41"/>
      <c r="C306" s="215" t="s">
        <v>816</v>
      </c>
      <c r="D306" s="215" t="s">
        <v>174</v>
      </c>
      <c r="E306" s="216" t="s">
        <v>2668</v>
      </c>
      <c r="F306" s="217" t="s">
        <v>2669</v>
      </c>
      <c r="G306" s="218" t="s">
        <v>206</v>
      </c>
      <c r="H306" s="219">
        <v>50</v>
      </c>
      <c r="I306" s="220"/>
      <c r="J306" s="221">
        <f>ROUND(I306*H306,2)</f>
        <v>0</v>
      </c>
      <c r="K306" s="217" t="s">
        <v>2386</v>
      </c>
      <c r="L306" s="46"/>
      <c r="M306" s="222" t="s">
        <v>19</v>
      </c>
      <c r="N306" s="223" t="s">
        <v>45</v>
      </c>
      <c r="O306" s="86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289</v>
      </c>
      <c r="AT306" s="226" t="s">
        <v>174</v>
      </c>
      <c r="AU306" s="226" t="s">
        <v>84</v>
      </c>
      <c r="AY306" s="19" t="s">
        <v>171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82</v>
      </c>
      <c r="BK306" s="227">
        <f>ROUND(I306*H306,2)</f>
        <v>0</v>
      </c>
      <c r="BL306" s="19" t="s">
        <v>289</v>
      </c>
      <c r="BM306" s="226" t="s">
        <v>2670</v>
      </c>
    </row>
    <row r="307" s="2" customFormat="1">
      <c r="A307" s="40"/>
      <c r="B307" s="41"/>
      <c r="C307" s="42"/>
      <c r="D307" s="228" t="s">
        <v>180</v>
      </c>
      <c r="E307" s="42"/>
      <c r="F307" s="229" t="s">
        <v>2671</v>
      </c>
      <c r="G307" s="42"/>
      <c r="H307" s="42"/>
      <c r="I307" s="230"/>
      <c r="J307" s="42"/>
      <c r="K307" s="42"/>
      <c r="L307" s="46"/>
      <c r="M307" s="231"/>
      <c r="N307" s="232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180</v>
      </c>
      <c r="AU307" s="19" t="s">
        <v>84</v>
      </c>
    </row>
    <row r="308" s="2" customFormat="1">
      <c r="A308" s="40"/>
      <c r="B308" s="41"/>
      <c r="C308" s="42"/>
      <c r="D308" s="265" t="s">
        <v>218</v>
      </c>
      <c r="E308" s="42"/>
      <c r="F308" s="266" t="s">
        <v>2672</v>
      </c>
      <c r="G308" s="42"/>
      <c r="H308" s="42"/>
      <c r="I308" s="230"/>
      <c r="J308" s="42"/>
      <c r="K308" s="42"/>
      <c r="L308" s="46"/>
      <c r="M308" s="231"/>
      <c r="N308" s="232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218</v>
      </c>
      <c r="AU308" s="19" t="s">
        <v>84</v>
      </c>
    </row>
    <row r="309" s="2" customFormat="1" ht="16.5" customHeight="1">
      <c r="A309" s="40"/>
      <c r="B309" s="41"/>
      <c r="C309" s="215" t="s">
        <v>1130</v>
      </c>
      <c r="D309" s="215" t="s">
        <v>174</v>
      </c>
      <c r="E309" s="216" t="s">
        <v>2673</v>
      </c>
      <c r="F309" s="217" t="s">
        <v>2674</v>
      </c>
      <c r="G309" s="218" t="s">
        <v>206</v>
      </c>
      <c r="H309" s="219">
        <v>10</v>
      </c>
      <c r="I309" s="220"/>
      <c r="J309" s="221">
        <f>ROUND(I309*H309,2)</f>
        <v>0</v>
      </c>
      <c r="K309" s="217" t="s">
        <v>2386</v>
      </c>
      <c r="L309" s="46"/>
      <c r="M309" s="222" t="s">
        <v>19</v>
      </c>
      <c r="N309" s="223" t="s">
        <v>45</v>
      </c>
      <c r="O309" s="86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289</v>
      </c>
      <c r="AT309" s="226" t="s">
        <v>174</v>
      </c>
      <c r="AU309" s="226" t="s">
        <v>84</v>
      </c>
      <c r="AY309" s="19" t="s">
        <v>171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82</v>
      </c>
      <c r="BK309" s="227">
        <f>ROUND(I309*H309,2)</f>
        <v>0</v>
      </c>
      <c r="BL309" s="19" t="s">
        <v>289</v>
      </c>
      <c r="BM309" s="226" t="s">
        <v>2675</v>
      </c>
    </row>
    <row r="310" s="2" customFormat="1">
      <c r="A310" s="40"/>
      <c r="B310" s="41"/>
      <c r="C310" s="42"/>
      <c r="D310" s="228" t="s">
        <v>180</v>
      </c>
      <c r="E310" s="42"/>
      <c r="F310" s="229" t="s">
        <v>2676</v>
      </c>
      <c r="G310" s="42"/>
      <c r="H310" s="42"/>
      <c r="I310" s="230"/>
      <c r="J310" s="42"/>
      <c r="K310" s="42"/>
      <c r="L310" s="46"/>
      <c r="M310" s="231"/>
      <c r="N310" s="232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180</v>
      </c>
      <c r="AU310" s="19" t="s">
        <v>84</v>
      </c>
    </row>
    <row r="311" s="2" customFormat="1">
      <c r="A311" s="40"/>
      <c r="B311" s="41"/>
      <c r="C311" s="42"/>
      <c r="D311" s="265" t="s">
        <v>218</v>
      </c>
      <c r="E311" s="42"/>
      <c r="F311" s="266" t="s">
        <v>2677</v>
      </c>
      <c r="G311" s="42"/>
      <c r="H311" s="42"/>
      <c r="I311" s="230"/>
      <c r="J311" s="42"/>
      <c r="K311" s="42"/>
      <c r="L311" s="46"/>
      <c r="M311" s="231"/>
      <c r="N311" s="232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218</v>
      </c>
      <c r="AU311" s="19" t="s">
        <v>84</v>
      </c>
    </row>
    <row r="312" s="2" customFormat="1" ht="16.5" customHeight="1">
      <c r="A312" s="40"/>
      <c r="B312" s="41"/>
      <c r="C312" s="215" t="s">
        <v>821</v>
      </c>
      <c r="D312" s="215" t="s">
        <v>174</v>
      </c>
      <c r="E312" s="216" t="s">
        <v>2678</v>
      </c>
      <c r="F312" s="217" t="s">
        <v>2679</v>
      </c>
      <c r="G312" s="218" t="s">
        <v>206</v>
      </c>
      <c r="H312" s="219">
        <v>3</v>
      </c>
      <c r="I312" s="220"/>
      <c r="J312" s="221">
        <f>ROUND(I312*H312,2)</f>
        <v>0</v>
      </c>
      <c r="K312" s="217" t="s">
        <v>2386</v>
      </c>
      <c r="L312" s="46"/>
      <c r="M312" s="222" t="s">
        <v>19</v>
      </c>
      <c r="N312" s="223" t="s">
        <v>45</v>
      </c>
      <c r="O312" s="86"/>
      <c r="P312" s="224">
        <f>O312*H312</f>
        <v>0</v>
      </c>
      <c r="Q312" s="224">
        <v>0.00089999999999999998</v>
      </c>
      <c r="R312" s="224">
        <f>Q312*H312</f>
        <v>0.0027000000000000001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289</v>
      </c>
      <c r="AT312" s="226" t="s">
        <v>174</v>
      </c>
      <c r="AU312" s="226" t="s">
        <v>84</v>
      </c>
      <c r="AY312" s="19" t="s">
        <v>171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82</v>
      </c>
      <c r="BK312" s="227">
        <f>ROUND(I312*H312,2)</f>
        <v>0</v>
      </c>
      <c r="BL312" s="19" t="s">
        <v>289</v>
      </c>
      <c r="BM312" s="226" t="s">
        <v>2680</v>
      </c>
    </row>
    <row r="313" s="2" customFormat="1">
      <c r="A313" s="40"/>
      <c r="B313" s="41"/>
      <c r="C313" s="42"/>
      <c r="D313" s="228" t="s">
        <v>180</v>
      </c>
      <c r="E313" s="42"/>
      <c r="F313" s="229" t="s">
        <v>2681</v>
      </c>
      <c r="G313" s="42"/>
      <c r="H313" s="42"/>
      <c r="I313" s="230"/>
      <c r="J313" s="42"/>
      <c r="K313" s="42"/>
      <c r="L313" s="46"/>
      <c r="M313" s="231"/>
      <c r="N313" s="232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180</v>
      </c>
      <c r="AU313" s="19" t="s">
        <v>84</v>
      </c>
    </row>
    <row r="314" s="2" customFormat="1">
      <c r="A314" s="40"/>
      <c r="B314" s="41"/>
      <c r="C314" s="42"/>
      <c r="D314" s="265" t="s">
        <v>218</v>
      </c>
      <c r="E314" s="42"/>
      <c r="F314" s="266" t="s">
        <v>2682</v>
      </c>
      <c r="G314" s="42"/>
      <c r="H314" s="42"/>
      <c r="I314" s="230"/>
      <c r="J314" s="42"/>
      <c r="K314" s="42"/>
      <c r="L314" s="46"/>
      <c r="M314" s="231"/>
      <c r="N314" s="232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218</v>
      </c>
      <c r="AU314" s="19" t="s">
        <v>84</v>
      </c>
    </row>
    <row r="315" s="2" customFormat="1" ht="16.5" customHeight="1">
      <c r="A315" s="40"/>
      <c r="B315" s="41"/>
      <c r="C315" s="215" t="s">
        <v>1155</v>
      </c>
      <c r="D315" s="215" t="s">
        <v>174</v>
      </c>
      <c r="E315" s="216" t="s">
        <v>2683</v>
      </c>
      <c r="F315" s="217" t="s">
        <v>2684</v>
      </c>
      <c r="G315" s="218" t="s">
        <v>206</v>
      </c>
      <c r="H315" s="219">
        <v>1</v>
      </c>
      <c r="I315" s="220"/>
      <c r="J315" s="221">
        <f>ROUND(I315*H315,2)</f>
        <v>0</v>
      </c>
      <c r="K315" s="217" t="s">
        <v>2386</v>
      </c>
      <c r="L315" s="46"/>
      <c r="M315" s="222" t="s">
        <v>19</v>
      </c>
      <c r="N315" s="223" t="s">
        <v>45</v>
      </c>
      <c r="O315" s="86"/>
      <c r="P315" s="224">
        <f>O315*H315</f>
        <v>0</v>
      </c>
      <c r="Q315" s="224">
        <v>0.00148</v>
      </c>
      <c r="R315" s="224">
        <f>Q315*H315</f>
        <v>0.00148</v>
      </c>
      <c r="S315" s="224">
        <v>0</v>
      </c>
      <c r="T315" s="225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6" t="s">
        <v>289</v>
      </c>
      <c r="AT315" s="226" t="s">
        <v>174</v>
      </c>
      <c r="AU315" s="226" t="s">
        <v>84</v>
      </c>
      <c r="AY315" s="19" t="s">
        <v>171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9" t="s">
        <v>82</v>
      </c>
      <c r="BK315" s="227">
        <f>ROUND(I315*H315,2)</f>
        <v>0</v>
      </c>
      <c r="BL315" s="19" t="s">
        <v>289</v>
      </c>
      <c r="BM315" s="226" t="s">
        <v>2685</v>
      </c>
    </row>
    <row r="316" s="2" customFormat="1">
      <c r="A316" s="40"/>
      <c r="B316" s="41"/>
      <c r="C316" s="42"/>
      <c r="D316" s="228" t="s">
        <v>180</v>
      </c>
      <c r="E316" s="42"/>
      <c r="F316" s="229" t="s">
        <v>2686</v>
      </c>
      <c r="G316" s="42"/>
      <c r="H316" s="42"/>
      <c r="I316" s="230"/>
      <c r="J316" s="42"/>
      <c r="K316" s="42"/>
      <c r="L316" s="46"/>
      <c r="M316" s="231"/>
      <c r="N316" s="232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180</v>
      </c>
      <c r="AU316" s="19" t="s">
        <v>84</v>
      </c>
    </row>
    <row r="317" s="2" customFormat="1">
      <c r="A317" s="40"/>
      <c r="B317" s="41"/>
      <c r="C317" s="42"/>
      <c r="D317" s="265" t="s">
        <v>218</v>
      </c>
      <c r="E317" s="42"/>
      <c r="F317" s="266" t="s">
        <v>2687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218</v>
      </c>
      <c r="AU317" s="19" t="s">
        <v>84</v>
      </c>
    </row>
    <row r="318" s="2" customFormat="1" ht="16.5" customHeight="1">
      <c r="A318" s="40"/>
      <c r="B318" s="41"/>
      <c r="C318" s="215" t="s">
        <v>828</v>
      </c>
      <c r="D318" s="215" t="s">
        <v>174</v>
      </c>
      <c r="E318" s="216" t="s">
        <v>2688</v>
      </c>
      <c r="F318" s="217" t="s">
        <v>2689</v>
      </c>
      <c r="G318" s="218" t="s">
        <v>206</v>
      </c>
      <c r="H318" s="219">
        <v>8</v>
      </c>
      <c r="I318" s="220"/>
      <c r="J318" s="221">
        <f>ROUND(I318*H318,2)</f>
        <v>0</v>
      </c>
      <c r="K318" s="217" t="s">
        <v>19</v>
      </c>
      <c r="L318" s="46"/>
      <c r="M318" s="222" t="s">
        <v>19</v>
      </c>
      <c r="N318" s="223" t="s">
        <v>45</v>
      </c>
      <c r="O318" s="86"/>
      <c r="P318" s="224">
        <f>O318*H318</f>
        <v>0</v>
      </c>
      <c r="Q318" s="224">
        <v>0.00034000000000000002</v>
      </c>
      <c r="R318" s="224">
        <f>Q318*H318</f>
        <v>0.0027200000000000002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289</v>
      </c>
      <c r="AT318" s="226" t="s">
        <v>174</v>
      </c>
      <c r="AU318" s="226" t="s">
        <v>84</v>
      </c>
      <c r="AY318" s="19" t="s">
        <v>171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82</v>
      </c>
      <c r="BK318" s="227">
        <f>ROUND(I318*H318,2)</f>
        <v>0</v>
      </c>
      <c r="BL318" s="19" t="s">
        <v>289</v>
      </c>
      <c r="BM318" s="226" t="s">
        <v>2690</v>
      </c>
    </row>
    <row r="319" s="2" customFormat="1">
      <c r="A319" s="40"/>
      <c r="B319" s="41"/>
      <c r="C319" s="42"/>
      <c r="D319" s="228" t="s">
        <v>180</v>
      </c>
      <c r="E319" s="42"/>
      <c r="F319" s="229" t="s">
        <v>2691</v>
      </c>
      <c r="G319" s="42"/>
      <c r="H319" s="42"/>
      <c r="I319" s="230"/>
      <c r="J319" s="42"/>
      <c r="K319" s="42"/>
      <c r="L319" s="46"/>
      <c r="M319" s="231"/>
      <c r="N319" s="232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180</v>
      </c>
      <c r="AU319" s="19" t="s">
        <v>84</v>
      </c>
    </row>
    <row r="320" s="2" customFormat="1" ht="16.5" customHeight="1">
      <c r="A320" s="40"/>
      <c r="B320" s="41"/>
      <c r="C320" s="215" t="s">
        <v>1166</v>
      </c>
      <c r="D320" s="215" t="s">
        <v>174</v>
      </c>
      <c r="E320" s="216" t="s">
        <v>2692</v>
      </c>
      <c r="F320" s="217" t="s">
        <v>2693</v>
      </c>
      <c r="G320" s="218" t="s">
        <v>206</v>
      </c>
      <c r="H320" s="219">
        <v>1</v>
      </c>
      <c r="I320" s="220"/>
      <c r="J320" s="221">
        <f>ROUND(I320*H320,2)</f>
        <v>0</v>
      </c>
      <c r="K320" s="217" t="s">
        <v>19</v>
      </c>
      <c r="L320" s="46"/>
      <c r="M320" s="222" t="s">
        <v>19</v>
      </c>
      <c r="N320" s="223" t="s">
        <v>45</v>
      </c>
      <c r="O320" s="86"/>
      <c r="P320" s="224">
        <f>O320*H320</f>
        <v>0</v>
      </c>
      <c r="Q320" s="224">
        <v>0.00034000000000000002</v>
      </c>
      <c r="R320" s="224">
        <f>Q320*H320</f>
        <v>0.00034000000000000002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289</v>
      </c>
      <c r="AT320" s="226" t="s">
        <v>174</v>
      </c>
      <c r="AU320" s="226" t="s">
        <v>84</v>
      </c>
      <c r="AY320" s="19" t="s">
        <v>171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82</v>
      </c>
      <c r="BK320" s="227">
        <f>ROUND(I320*H320,2)</f>
        <v>0</v>
      </c>
      <c r="BL320" s="19" t="s">
        <v>289</v>
      </c>
      <c r="BM320" s="226" t="s">
        <v>2694</v>
      </c>
    </row>
    <row r="321" s="2" customFormat="1">
      <c r="A321" s="40"/>
      <c r="B321" s="41"/>
      <c r="C321" s="42"/>
      <c r="D321" s="228" t="s">
        <v>180</v>
      </c>
      <c r="E321" s="42"/>
      <c r="F321" s="229" t="s">
        <v>2693</v>
      </c>
      <c r="G321" s="42"/>
      <c r="H321" s="42"/>
      <c r="I321" s="230"/>
      <c r="J321" s="42"/>
      <c r="K321" s="42"/>
      <c r="L321" s="46"/>
      <c r="M321" s="231"/>
      <c r="N321" s="232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180</v>
      </c>
      <c r="AU321" s="19" t="s">
        <v>84</v>
      </c>
    </row>
    <row r="322" s="2" customFormat="1" ht="16.5" customHeight="1">
      <c r="A322" s="40"/>
      <c r="B322" s="41"/>
      <c r="C322" s="215" t="s">
        <v>841</v>
      </c>
      <c r="D322" s="215" t="s">
        <v>174</v>
      </c>
      <c r="E322" s="216" t="s">
        <v>2695</v>
      </c>
      <c r="F322" s="217" t="s">
        <v>2696</v>
      </c>
      <c r="G322" s="218" t="s">
        <v>206</v>
      </c>
      <c r="H322" s="219">
        <v>6</v>
      </c>
      <c r="I322" s="220"/>
      <c r="J322" s="221">
        <f>ROUND(I322*H322,2)</f>
        <v>0</v>
      </c>
      <c r="K322" s="217" t="s">
        <v>2386</v>
      </c>
      <c r="L322" s="46"/>
      <c r="M322" s="222" t="s">
        <v>19</v>
      </c>
      <c r="N322" s="223" t="s">
        <v>45</v>
      </c>
      <c r="O322" s="86"/>
      <c r="P322" s="224">
        <f>O322*H322</f>
        <v>0</v>
      </c>
      <c r="Q322" s="224">
        <v>0.0015</v>
      </c>
      <c r="R322" s="224">
        <f>Q322*H322</f>
        <v>0.0090000000000000011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289</v>
      </c>
      <c r="AT322" s="226" t="s">
        <v>174</v>
      </c>
      <c r="AU322" s="226" t="s">
        <v>84</v>
      </c>
      <c r="AY322" s="19" t="s">
        <v>171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82</v>
      </c>
      <c r="BK322" s="227">
        <f>ROUND(I322*H322,2)</f>
        <v>0</v>
      </c>
      <c r="BL322" s="19" t="s">
        <v>289</v>
      </c>
      <c r="BM322" s="226" t="s">
        <v>2697</v>
      </c>
    </row>
    <row r="323" s="2" customFormat="1">
      <c r="A323" s="40"/>
      <c r="B323" s="41"/>
      <c r="C323" s="42"/>
      <c r="D323" s="228" t="s">
        <v>180</v>
      </c>
      <c r="E323" s="42"/>
      <c r="F323" s="229" t="s">
        <v>2698</v>
      </c>
      <c r="G323" s="42"/>
      <c r="H323" s="42"/>
      <c r="I323" s="230"/>
      <c r="J323" s="42"/>
      <c r="K323" s="42"/>
      <c r="L323" s="46"/>
      <c r="M323" s="231"/>
      <c r="N323" s="232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180</v>
      </c>
      <c r="AU323" s="19" t="s">
        <v>84</v>
      </c>
    </row>
    <row r="324" s="2" customFormat="1">
      <c r="A324" s="40"/>
      <c r="B324" s="41"/>
      <c r="C324" s="42"/>
      <c r="D324" s="265" t="s">
        <v>218</v>
      </c>
      <c r="E324" s="42"/>
      <c r="F324" s="266" t="s">
        <v>2699</v>
      </c>
      <c r="G324" s="42"/>
      <c r="H324" s="42"/>
      <c r="I324" s="230"/>
      <c r="J324" s="42"/>
      <c r="K324" s="42"/>
      <c r="L324" s="46"/>
      <c r="M324" s="231"/>
      <c r="N324" s="232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218</v>
      </c>
      <c r="AU324" s="19" t="s">
        <v>84</v>
      </c>
    </row>
    <row r="325" s="2" customFormat="1" ht="16.5" customHeight="1">
      <c r="A325" s="40"/>
      <c r="B325" s="41"/>
      <c r="C325" s="215" t="s">
        <v>1176</v>
      </c>
      <c r="D325" s="215" t="s">
        <v>174</v>
      </c>
      <c r="E325" s="216" t="s">
        <v>2700</v>
      </c>
      <c r="F325" s="217" t="s">
        <v>2701</v>
      </c>
      <c r="G325" s="218" t="s">
        <v>2039</v>
      </c>
      <c r="H325" s="293"/>
      <c r="I325" s="220"/>
      <c r="J325" s="221">
        <f>ROUND(I325*H325,2)</f>
        <v>0</v>
      </c>
      <c r="K325" s="217" t="s">
        <v>2386</v>
      </c>
      <c r="L325" s="46"/>
      <c r="M325" s="222" t="s">
        <v>19</v>
      </c>
      <c r="N325" s="223" t="s">
        <v>45</v>
      </c>
      <c r="O325" s="86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289</v>
      </c>
      <c r="AT325" s="226" t="s">
        <v>174</v>
      </c>
      <c r="AU325" s="226" t="s">
        <v>84</v>
      </c>
      <c r="AY325" s="19" t="s">
        <v>171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82</v>
      </c>
      <c r="BK325" s="227">
        <f>ROUND(I325*H325,2)</f>
        <v>0</v>
      </c>
      <c r="BL325" s="19" t="s">
        <v>289</v>
      </c>
      <c r="BM325" s="226" t="s">
        <v>2702</v>
      </c>
    </row>
    <row r="326" s="2" customFormat="1">
      <c r="A326" s="40"/>
      <c r="B326" s="41"/>
      <c r="C326" s="42"/>
      <c r="D326" s="228" t="s">
        <v>180</v>
      </c>
      <c r="E326" s="42"/>
      <c r="F326" s="229" t="s">
        <v>2703</v>
      </c>
      <c r="G326" s="42"/>
      <c r="H326" s="42"/>
      <c r="I326" s="230"/>
      <c r="J326" s="42"/>
      <c r="K326" s="42"/>
      <c r="L326" s="46"/>
      <c r="M326" s="231"/>
      <c r="N326" s="232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180</v>
      </c>
      <c r="AU326" s="19" t="s">
        <v>84</v>
      </c>
    </row>
    <row r="327" s="2" customFormat="1">
      <c r="A327" s="40"/>
      <c r="B327" s="41"/>
      <c r="C327" s="42"/>
      <c r="D327" s="265" t="s">
        <v>218</v>
      </c>
      <c r="E327" s="42"/>
      <c r="F327" s="266" t="s">
        <v>2704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218</v>
      </c>
      <c r="AU327" s="19" t="s">
        <v>84</v>
      </c>
    </row>
    <row r="328" s="12" customFormat="1" ht="22.8" customHeight="1">
      <c r="A328" s="12"/>
      <c r="B328" s="199"/>
      <c r="C328" s="200"/>
      <c r="D328" s="201" t="s">
        <v>73</v>
      </c>
      <c r="E328" s="213" t="s">
        <v>2705</v>
      </c>
      <c r="F328" s="213" t="s">
        <v>2706</v>
      </c>
      <c r="G328" s="200"/>
      <c r="H328" s="200"/>
      <c r="I328" s="203"/>
      <c r="J328" s="214">
        <f>BK328</f>
        <v>0</v>
      </c>
      <c r="K328" s="200"/>
      <c r="L328" s="205"/>
      <c r="M328" s="206"/>
      <c r="N328" s="207"/>
      <c r="O328" s="207"/>
      <c r="P328" s="208">
        <f>SUM(P329:P388)</f>
        <v>0</v>
      </c>
      <c r="Q328" s="207"/>
      <c r="R328" s="208">
        <f>SUM(R329:R388)</f>
        <v>0.84539000000000009</v>
      </c>
      <c r="S328" s="207"/>
      <c r="T328" s="209">
        <f>SUM(T329:T388)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0" t="s">
        <v>84</v>
      </c>
      <c r="AT328" s="211" t="s">
        <v>73</v>
      </c>
      <c r="AU328" s="211" t="s">
        <v>82</v>
      </c>
      <c r="AY328" s="210" t="s">
        <v>171</v>
      </c>
      <c r="BK328" s="212">
        <f>SUM(BK329:BK388)</f>
        <v>0</v>
      </c>
    </row>
    <row r="329" s="2" customFormat="1" ht="16.5" customHeight="1">
      <c r="A329" s="40"/>
      <c r="B329" s="41"/>
      <c r="C329" s="215" t="s">
        <v>848</v>
      </c>
      <c r="D329" s="215" t="s">
        <v>174</v>
      </c>
      <c r="E329" s="216" t="s">
        <v>2707</v>
      </c>
      <c r="F329" s="217" t="s">
        <v>2708</v>
      </c>
      <c r="G329" s="218" t="s">
        <v>292</v>
      </c>
      <c r="H329" s="219">
        <v>22</v>
      </c>
      <c r="I329" s="220"/>
      <c r="J329" s="221">
        <f>ROUND(I329*H329,2)</f>
        <v>0</v>
      </c>
      <c r="K329" s="217" t="s">
        <v>2386</v>
      </c>
      <c r="L329" s="46"/>
      <c r="M329" s="222" t="s">
        <v>19</v>
      </c>
      <c r="N329" s="223" t="s">
        <v>45</v>
      </c>
      <c r="O329" s="86"/>
      <c r="P329" s="224">
        <f>O329*H329</f>
        <v>0</v>
      </c>
      <c r="Q329" s="224">
        <v>0.0030899999999999999</v>
      </c>
      <c r="R329" s="224">
        <f>Q329*H329</f>
        <v>0.067979999999999999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289</v>
      </c>
      <c r="AT329" s="226" t="s">
        <v>174</v>
      </c>
      <c r="AU329" s="226" t="s">
        <v>84</v>
      </c>
      <c r="AY329" s="19" t="s">
        <v>171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82</v>
      </c>
      <c r="BK329" s="227">
        <f>ROUND(I329*H329,2)</f>
        <v>0</v>
      </c>
      <c r="BL329" s="19" t="s">
        <v>289</v>
      </c>
      <c r="BM329" s="226" t="s">
        <v>2709</v>
      </c>
    </row>
    <row r="330" s="2" customFormat="1">
      <c r="A330" s="40"/>
      <c r="B330" s="41"/>
      <c r="C330" s="42"/>
      <c r="D330" s="228" t="s">
        <v>180</v>
      </c>
      <c r="E330" s="42"/>
      <c r="F330" s="229" t="s">
        <v>2710</v>
      </c>
      <c r="G330" s="42"/>
      <c r="H330" s="42"/>
      <c r="I330" s="230"/>
      <c r="J330" s="42"/>
      <c r="K330" s="42"/>
      <c r="L330" s="46"/>
      <c r="M330" s="231"/>
      <c r="N330" s="232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180</v>
      </c>
      <c r="AU330" s="19" t="s">
        <v>84</v>
      </c>
    </row>
    <row r="331" s="2" customFormat="1">
      <c r="A331" s="40"/>
      <c r="B331" s="41"/>
      <c r="C331" s="42"/>
      <c r="D331" s="265" t="s">
        <v>218</v>
      </c>
      <c r="E331" s="42"/>
      <c r="F331" s="266" t="s">
        <v>2711</v>
      </c>
      <c r="G331" s="42"/>
      <c r="H331" s="42"/>
      <c r="I331" s="230"/>
      <c r="J331" s="42"/>
      <c r="K331" s="42"/>
      <c r="L331" s="46"/>
      <c r="M331" s="231"/>
      <c r="N331" s="232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218</v>
      </c>
      <c r="AU331" s="19" t="s">
        <v>84</v>
      </c>
    </row>
    <row r="332" s="2" customFormat="1" ht="16.5" customHeight="1">
      <c r="A332" s="40"/>
      <c r="B332" s="41"/>
      <c r="C332" s="215" t="s">
        <v>1195</v>
      </c>
      <c r="D332" s="215" t="s">
        <v>174</v>
      </c>
      <c r="E332" s="216" t="s">
        <v>2712</v>
      </c>
      <c r="F332" s="217" t="s">
        <v>2713</v>
      </c>
      <c r="G332" s="218" t="s">
        <v>292</v>
      </c>
      <c r="H332" s="219">
        <v>293</v>
      </c>
      <c r="I332" s="220"/>
      <c r="J332" s="221">
        <f>ROUND(I332*H332,2)</f>
        <v>0</v>
      </c>
      <c r="K332" s="217" t="s">
        <v>2386</v>
      </c>
      <c r="L332" s="46"/>
      <c r="M332" s="222" t="s">
        <v>19</v>
      </c>
      <c r="N332" s="223" t="s">
        <v>45</v>
      </c>
      <c r="O332" s="86"/>
      <c r="P332" s="224">
        <f>O332*H332</f>
        <v>0</v>
      </c>
      <c r="Q332" s="224">
        <v>0.00044000000000000002</v>
      </c>
      <c r="R332" s="224">
        <f>Q332*H332</f>
        <v>0.12892000000000001</v>
      </c>
      <c r="S332" s="224">
        <v>0</v>
      </c>
      <c r="T332" s="225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6" t="s">
        <v>289</v>
      </c>
      <c r="AT332" s="226" t="s">
        <v>174</v>
      </c>
      <c r="AU332" s="226" t="s">
        <v>84</v>
      </c>
      <c r="AY332" s="19" t="s">
        <v>171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9" t="s">
        <v>82</v>
      </c>
      <c r="BK332" s="227">
        <f>ROUND(I332*H332,2)</f>
        <v>0</v>
      </c>
      <c r="BL332" s="19" t="s">
        <v>289</v>
      </c>
      <c r="BM332" s="226" t="s">
        <v>2714</v>
      </c>
    </row>
    <row r="333" s="2" customFormat="1">
      <c r="A333" s="40"/>
      <c r="B333" s="41"/>
      <c r="C333" s="42"/>
      <c r="D333" s="228" t="s">
        <v>180</v>
      </c>
      <c r="E333" s="42"/>
      <c r="F333" s="229" t="s">
        <v>2715</v>
      </c>
      <c r="G333" s="42"/>
      <c r="H333" s="42"/>
      <c r="I333" s="230"/>
      <c r="J333" s="42"/>
      <c r="K333" s="42"/>
      <c r="L333" s="46"/>
      <c r="M333" s="231"/>
      <c r="N333" s="232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180</v>
      </c>
      <c r="AU333" s="19" t="s">
        <v>84</v>
      </c>
    </row>
    <row r="334" s="2" customFormat="1">
      <c r="A334" s="40"/>
      <c r="B334" s="41"/>
      <c r="C334" s="42"/>
      <c r="D334" s="265" t="s">
        <v>218</v>
      </c>
      <c r="E334" s="42"/>
      <c r="F334" s="266" t="s">
        <v>2716</v>
      </c>
      <c r="G334" s="42"/>
      <c r="H334" s="42"/>
      <c r="I334" s="230"/>
      <c r="J334" s="42"/>
      <c r="K334" s="42"/>
      <c r="L334" s="46"/>
      <c r="M334" s="231"/>
      <c r="N334" s="232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218</v>
      </c>
      <c r="AU334" s="19" t="s">
        <v>84</v>
      </c>
    </row>
    <row r="335" s="2" customFormat="1" ht="16.5" customHeight="1">
      <c r="A335" s="40"/>
      <c r="B335" s="41"/>
      <c r="C335" s="215" t="s">
        <v>854</v>
      </c>
      <c r="D335" s="215" t="s">
        <v>174</v>
      </c>
      <c r="E335" s="216" t="s">
        <v>2717</v>
      </c>
      <c r="F335" s="217" t="s">
        <v>2718</v>
      </c>
      <c r="G335" s="218" t="s">
        <v>292</v>
      </c>
      <c r="H335" s="219">
        <v>102</v>
      </c>
      <c r="I335" s="220"/>
      <c r="J335" s="221">
        <f>ROUND(I335*H335,2)</f>
        <v>0</v>
      </c>
      <c r="K335" s="217" t="s">
        <v>2386</v>
      </c>
      <c r="L335" s="46"/>
      <c r="M335" s="222" t="s">
        <v>19</v>
      </c>
      <c r="N335" s="223" t="s">
        <v>45</v>
      </c>
      <c r="O335" s="86"/>
      <c r="P335" s="224">
        <f>O335*H335</f>
        <v>0</v>
      </c>
      <c r="Q335" s="224">
        <v>0.00072999999999999996</v>
      </c>
      <c r="R335" s="224">
        <f>Q335*H335</f>
        <v>0.074459999999999998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289</v>
      </c>
      <c r="AT335" s="226" t="s">
        <v>174</v>
      </c>
      <c r="AU335" s="226" t="s">
        <v>84</v>
      </c>
      <c r="AY335" s="19" t="s">
        <v>171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82</v>
      </c>
      <c r="BK335" s="227">
        <f>ROUND(I335*H335,2)</f>
        <v>0</v>
      </c>
      <c r="BL335" s="19" t="s">
        <v>289</v>
      </c>
      <c r="BM335" s="226" t="s">
        <v>2719</v>
      </c>
    </row>
    <row r="336" s="2" customFormat="1">
      <c r="A336" s="40"/>
      <c r="B336" s="41"/>
      <c r="C336" s="42"/>
      <c r="D336" s="228" t="s">
        <v>180</v>
      </c>
      <c r="E336" s="42"/>
      <c r="F336" s="229" t="s">
        <v>2720</v>
      </c>
      <c r="G336" s="42"/>
      <c r="H336" s="42"/>
      <c r="I336" s="230"/>
      <c r="J336" s="42"/>
      <c r="K336" s="42"/>
      <c r="L336" s="46"/>
      <c r="M336" s="231"/>
      <c r="N336" s="232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180</v>
      </c>
      <c r="AU336" s="19" t="s">
        <v>84</v>
      </c>
    </row>
    <row r="337" s="2" customFormat="1">
      <c r="A337" s="40"/>
      <c r="B337" s="41"/>
      <c r="C337" s="42"/>
      <c r="D337" s="265" t="s">
        <v>218</v>
      </c>
      <c r="E337" s="42"/>
      <c r="F337" s="266" t="s">
        <v>2721</v>
      </c>
      <c r="G337" s="42"/>
      <c r="H337" s="42"/>
      <c r="I337" s="230"/>
      <c r="J337" s="42"/>
      <c r="K337" s="42"/>
      <c r="L337" s="46"/>
      <c r="M337" s="231"/>
      <c r="N337" s="232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218</v>
      </c>
      <c r="AU337" s="19" t="s">
        <v>84</v>
      </c>
    </row>
    <row r="338" s="2" customFormat="1" ht="16.5" customHeight="1">
      <c r="A338" s="40"/>
      <c r="B338" s="41"/>
      <c r="C338" s="215" t="s">
        <v>1203</v>
      </c>
      <c r="D338" s="215" t="s">
        <v>174</v>
      </c>
      <c r="E338" s="216" t="s">
        <v>2722</v>
      </c>
      <c r="F338" s="217" t="s">
        <v>2723</v>
      </c>
      <c r="G338" s="218" t="s">
        <v>292</v>
      </c>
      <c r="H338" s="219">
        <v>106</v>
      </c>
      <c r="I338" s="220"/>
      <c r="J338" s="221">
        <f>ROUND(I338*H338,2)</f>
        <v>0</v>
      </c>
      <c r="K338" s="217" t="s">
        <v>2386</v>
      </c>
      <c r="L338" s="46"/>
      <c r="M338" s="222" t="s">
        <v>19</v>
      </c>
      <c r="N338" s="223" t="s">
        <v>45</v>
      </c>
      <c r="O338" s="86"/>
      <c r="P338" s="224">
        <f>O338*H338</f>
        <v>0</v>
      </c>
      <c r="Q338" s="224">
        <v>0.00097999999999999997</v>
      </c>
      <c r="R338" s="224">
        <f>Q338*H338</f>
        <v>0.10388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289</v>
      </c>
      <c r="AT338" s="226" t="s">
        <v>174</v>
      </c>
      <c r="AU338" s="226" t="s">
        <v>84</v>
      </c>
      <c r="AY338" s="19" t="s">
        <v>171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82</v>
      </c>
      <c r="BK338" s="227">
        <f>ROUND(I338*H338,2)</f>
        <v>0</v>
      </c>
      <c r="BL338" s="19" t="s">
        <v>289</v>
      </c>
      <c r="BM338" s="226" t="s">
        <v>2724</v>
      </c>
    </row>
    <row r="339" s="2" customFormat="1">
      <c r="A339" s="40"/>
      <c r="B339" s="41"/>
      <c r="C339" s="42"/>
      <c r="D339" s="228" t="s">
        <v>180</v>
      </c>
      <c r="E339" s="42"/>
      <c r="F339" s="229" t="s">
        <v>2725</v>
      </c>
      <c r="G339" s="42"/>
      <c r="H339" s="42"/>
      <c r="I339" s="230"/>
      <c r="J339" s="42"/>
      <c r="K339" s="42"/>
      <c r="L339" s="46"/>
      <c r="M339" s="231"/>
      <c r="N339" s="232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180</v>
      </c>
      <c r="AU339" s="19" t="s">
        <v>84</v>
      </c>
    </row>
    <row r="340" s="2" customFormat="1">
      <c r="A340" s="40"/>
      <c r="B340" s="41"/>
      <c r="C340" s="42"/>
      <c r="D340" s="265" t="s">
        <v>218</v>
      </c>
      <c r="E340" s="42"/>
      <c r="F340" s="266" t="s">
        <v>2726</v>
      </c>
      <c r="G340" s="42"/>
      <c r="H340" s="42"/>
      <c r="I340" s="230"/>
      <c r="J340" s="42"/>
      <c r="K340" s="42"/>
      <c r="L340" s="46"/>
      <c r="M340" s="231"/>
      <c r="N340" s="232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218</v>
      </c>
      <c r="AU340" s="19" t="s">
        <v>84</v>
      </c>
    </row>
    <row r="341" s="2" customFormat="1" ht="16.5" customHeight="1">
      <c r="A341" s="40"/>
      <c r="B341" s="41"/>
      <c r="C341" s="215" t="s">
        <v>860</v>
      </c>
      <c r="D341" s="215" t="s">
        <v>174</v>
      </c>
      <c r="E341" s="216" t="s">
        <v>2727</v>
      </c>
      <c r="F341" s="217" t="s">
        <v>2728</v>
      </c>
      <c r="G341" s="218" t="s">
        <v>292</v>
      </c>
      <c r="H341" s="219">
        <v>14</v>
      </c>
      <c r="I341" s="220"/>
      <c r="J341" s="221">
        <f>ROUND(I341*H341,2)</f>
        <v>0</v>
      </c>
      <c r="K341" s="217" t="s">
        <v>2386</v>
      </c>
      <c r="L341" s="46"/>
      <c r="M341" s="222" t="s">
        <v>19</v>
      </c>
      <c r="N341" s="223" t="s">
        <v>45</v>
      </c>
      <c r="O341" s="86"/>
      <c r="P341" s="224">
        <f>O341*H341</f>
        <v>0</v>
      </c>
      <c r="Q341" s="224">
        <v>0.0012999999999999999</v>
      </c>
      <c r="R341" s="224">
        <f>Q341*H341</f>
        <v>0.018200000000000001</v>
      </c>
      <c r="S341" s="224">
        <v>0</v>
      </c>
      <c r="T341" s="225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6" t="s">
        <v>289</v>
      </c>
      <c r="AT341" s="226" t="s">
        <v>174</v>
      </c>
      <c r="AU341" s="226" t="s">
        <v>84</v>
      </c>
      <c r="AY341" s="19" t="s">
        <v>171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9" t="s">
        <v>82</v>
      </c>
      <c r="BK341" s="227">
        <f>ROUND(I341*H341,2)</f>
        <v>0</v>
      </c>
      <c r="BL341" s="19" t="s">
        <v>289</v>
      </c>
      <c r="BM341" s="226" t="s">
        <v>2729</v>
      </c>
    </row>
    <row r="342" s="2" customFormat="1">
      <c r="A342" s="40"/>
      <c r="B342" s="41"/>
      <c r="C342" s="42"/>
      <c r="D342" s="228" t="s">
        <v>180</v>
      </c>
      <c r="E342" s="42"/>
      <c r="F342" s="229" t="s">
        <v>2730</v>
      </c>
      <c r="G342" s="42"/>
      <c r="H342" s="42"/>
      <c r="I342" s="230"/>
      <c r="J342" s="42"/>
      <c r="K342" s="42"/>
      <c r="L342" s="46"/>
      <c r="M342" s="231"/>
      <c r="N342" s="232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180</v>
      </c>
      <c r="AU342" s="19" t="s">
        <v>84</v>
      </c>
    </row>
    <row r="343" s="2" customFormat="1">
      <c r="A343" s="40"/>
      <c r="B343" s="41"/>
      <c r="C343" s="42"/>
      <c r="D343" s="265" t="s">
        <v>218</v>
      </c>
      <c r="E343" s="42"/>
      <c r="F343" s="266" t="s">
        <v>2731</v>
      </c>
      <c r="G343" s="42"/>
      <c r="H343" s="42"/>
      <c r="I343" s="230"/>
      <c r="J343" s="42"/>
      <c r="K343" s="42"/>
      <c r="L343" s="46"/>
      <c r="M343" s="231"/>
      <c r="N343" s="232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218</v>
      </c>
      <c r="AU343" s="19" t="s">
        <v>84</v>
      </c>
    </row>
    <row r="344" s="2" customFormat="1" ht="16.5" customHeight="1">
      <c r="A344" s="40"/>
      <c r="B344" s="41"/>
      <c r="C344" s="215" t="s">
        <v>1213</v>
      </c>
      <c r="D344" s="215" t="s">
        <v>174</v>
      </c>
      <c r="E344" s="216" t="s">
        <v>2732</v>
      </c>
      <c r="F344" s="217" t="s">
        <v>2733</v>
      </c>
      <c r="G344" s="218" t="s">
        <v>292</v>
      </c>
      <c r="H344" s="219">
        <v>8</v>
      </c>
      <c r="I344" s="220"/>
      <c r="J344" s="221">
        <f>ROUND(I344*H344,2)</f>
        <v>0</v>
      </c>
      <c r="K344" s="217" t="s">
        <v>2386</v>
      </c>
      <c r="L344" s="46"/>
      <c r="M344" s="222" t="s">
        <v>19</v>
      </c>
      <c r="N344" s="223" t="s">
        <v>45</v>
      </c>
      <c r="O344" s="86"/>
      <c r="P344" s="224">
        <f>O344*H344</f>
        <v>0</v>
      </c>
      <c r="Q344" s="224">
        <v>0.00263</v>
      </c>
      <c r="R344" s="224">
        <f>Q344*H344</f>
        <v>0.02104</v>
      </c>
      <c r="S344" s="224">
        <v>0</v>
      </c>
      <c r="T344" s="22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289</v>
      </c>
      <c r="AT344" s="226" t="s">
        <v>174</v>
      </c>
      <c r="AU344" s="226" t="s">
        <v>84</v>
      </c>
      <c r="AY344" s="19" t="s">
        <v>171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82</v>
      </c>
      <c r="BK344" s="227">
        <f>ROUND(I344*H344,2)</f>
        <v>0</v>
      </c>
      <c r="BL344" s="19" t="s">
        <v>289</v>
      </c>
      <c r="BM344" s="226" t="s">
        <v>2734</v>
      </c>
    </row>
    <row r="345" s="2" customFormat="1">
      <c r="A345" s="40"/>
      <c r="B345" s="41"/>
      <c r="C345" s="42"/>
      <c r="D345" s="228" t="s">
        <v>180</v>
      </c>
      <c r="E345" s="42"/>
      <c r="F345" s="229" t="s">
        <v>2735</v>
      </c>
      <c r="G345" s="42"/>
      <c r="H345" s="42"/>
      <c r="I345" s="230"/>
      <c r="J345" s="42"/>
      <c r="K345" s="42"/>
      <c r="L345" s="46"/>
      <c r="M345" s="231"/>
      <c r="N345" s="232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180</v>
      </c>
      <c r="AU345" s="19" t="s">
        <v>84</v>
      </c>
    </row>
    <row r="346" s="2" customFormat="1">
      <c r="A346" s="40"/>
      <c r="B346" s="41"/>
      <c r="C346" s="42"/>
      <c r="D346" s="265" t="s">
        <v>218</v>
      </c>
      <c r="E346" s="42"/>
      <c r="F346" s="266" t="s">
        <v>2736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218</v>
      </c>
      <c r="AU346" s="19" t="s">
        <v>84</v>
      </c>
    </row>
    <row r="347" s="2" customFormat="1" ht="16.5" customHeight="1">
      <c r="A347" s="40"/>
      <c r="B347" s="41"/>
      <c r="C347" s="215" t="s">
        <v>871</v>
      </c>
      <c r="D347" s="215" t="s">
        <v>174</v>
      </c>
      <c r="E347" s="216" t="s">
        <v>2737</v>
      </c>
      <c r="F347" s="217" t="s">
        <v>2738</v>
      </c>
      <c r="G347" s="218" t="s">
        <v>292</v>
      </c>
      <c r="H347" s="219">
        <v>20</v>
      </c>
      <c r="I347" s="220"/>
      <c r="J347" s="221">
        <f>ROUND(I347*H347,2)</f>
        <v>0</v>
      </c>
      <c r="K347" s="217" t="s">
        <v>2386</v>
      </c>
      <c r="L347" s="46"/>
      <c r="M347" s="222" t="s">
        <v>19</v>
      </c>
      <c r="N347" s="223" t="s">
        <v>45</v>
      </c>
      <c r="O347" s="86"/>
      <c r="P347" s="224">
        <f>O347*H347</f>
        <v>0</v>
      </c>
      <c r="Q347" s="224">
        <v>0.00364</v>
      </c>
      <c r="R347" s="224">
        <f>Q347*H347</f>
        <v>0.072800000000000004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289</v>
      </c>
      <c r="AT347" s="226" t="s">
        <v>174</v>
      </c>
      <c r="AU347" s="226" t="s">
        <v>84</v>
      </c>
      <c r="AY347" s="19" t="s">
        <v>171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82</v>
      </c>
      <c r="BK347" s="227">
        <f>ROUND(I347*H347,2)</f>
        <v>0</v>
      </c>
      <c r="BL347" s="19" t="s">
        <v>289</v>
      </c>
      <c r="BM347" s="226" t="s">
        <v>2739</v>
      </c>
    </row>
    <row r="348" s="2" customFormat="1">
      <c r="A348" s="40"/>
      <c r="B348" s="41"/>
      <c r="C348" s="42"/>
      <c r="D348" s="228" t="s">
        <v>180</v>
      </c>
      <c r="E348" s="42"/>
      <c r="F348" s="229" t="s">
        <v>2740</v>
      </c>
      <c r="G348" s="42"/>
      <c r="H348" s="42"/>
      <c r="I348" s="230"/>
      <c r="J348" s="42"/>
      <c r="K348" s="42"/>
      <c r="L348" s="46"/>
      <c r="M348" s="231"/>
      <c r="N348" s="232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180</v>
      </c>
      <c r="AU348" s="19" t="s">
        <v>84</v>
      </c>
    </row>
    <row r="349" s="2" customFormat="1">
      <c r="A349" s="40"/>
      <c r="B349" s="41"/>
      <c r="C349" s="42"/>
      <c r="D349" s="265" t="s">
        <v>218</v>
      </c>
      <c r="E349" s="42"/>
      <c r="F349" s="266" t="s">
        <v>2741</v>
      </c>
      <c r="G349" s="42"/>
      <c r="H349" s="42"/>
      <c r="I349" s="230"/>
      <c r="J349" s="42"/>
      <c r="K349" s="42"/>
      <c r="L349" s="46"/>
      <c r="M349" s="231"/>
      <c r="N349" s="232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218</v>
      </c>
      <c r="AU349" s="19" t="s">
        <v>84</v>
      </c>
    </row>
    <row r="350" s="2" customFormat="1" ht="16.5" customHeight="1">
      <c r="A350" s="40"/>
      <c r="B350" s="41"/>
      <c r="C350" s="215" t="s">
        <v>1223</v>
      </c>
      <c r="D350" s="215" t="s">
        <v>174</v>
      </c>
      <c r="E350" s="216" t="s">
        <v>2742</v>
      </c>
      <c r="F350" s="217" t="s">
        <v>2743</v>
      </c>
      <c r="G350" s="218" t="s">
        <v>292</v>
      </c>
      <c r="H350" s="219">
        <v>24</v>
      </c>
      <c r="I350" s="220"/>
      <c r="J350" s="221">
        <f>ROUND(I350*H350,2)</f>
        <v>0</v>
      </c>
      <c r="K350" s="217" t="s">
        <v>2386</v>
      </c>
      <c r="L350" s="46"/>
      <c r="M350" s="222" t="s">
        <v>19</v>
      </c>
      <c r="N350" s="223" t="s">
        <v>45</v>
      </c>
      <c r="O350" s="86"/>
      <c r="P350" s="224">
        <f>O350*H350</f>
        <v>0</v>
      </c>
      <c r="Q350" s="224">
        <v>0.0060099999999999997</v>
      </c>
      <c r="R350" s="224">
        <f>Q350*H350</f>
        <v>0.14423999999999998</v>
      </c>
      <c r="S350" s="224">
        <v>0</v>
      </c>
      <c r="T350" s="225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6" t="s">
        <v>289</v>
      </c>
      <c r="AT350" s="226" t="s">
        <v>174</v>
      </c>
      <c r="AU350" s="226" t="s">
        <v>84</v>
      </c>
      <c r="AY350" s="19" t="s">
        <v>171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9" t="s">
        <v>82</v>
      </c>
      <c r="BK350" s="227">
        <f>ROUND(I350*H350,2)</f>
        <v>0</v>
      </c>
      <c r="BL350" s="19" t="s">
        <v>289</v>
      </c>
      <c r="BM350" s="226" t="s">
        <v>2744</v>
      </c>
    </row>
    <row r="351" s="2" customFormat="1">
      <c r="A351" s="40"/>
      <c r="B351" s="41"/>
      <c r="C351" s="42"/>
      <c r="D351" s="228" t="s">
        <v>180</v>
      </c>
      <c r="E351" s="42"/>
      <c r="F351" s="229" t="s">
        <v>2745</v>
      </c>
      <c r="G351" s="42"/>
      <c r="H351" s="42"/>
      <c r="I351" s="230"/>
      <c r="J351" s="42"/>
      <c r="K351" s="42"/>
      <c r="L351" s="46"/>
      <c r="M351" s="231"/>
      <c r="N351" s="232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180</v>
      </c>
      <c r="AU351" s="19" t="s">
        <v>84</v>
      </c>
    </row>
    <row r="352" s="2" customFormat="1">
      <c r="A352" s="40"/>
      <c r="B352" s="41"/>
      <c r="C352" s="42"/>
      <c r="D352" s="265" t="s">
        <v>218</v>
      </c>
      <c r="E352" s="42"/>
      <c r="F352" s="266" t="s">
        <v>2746</v>
      </c>
      <c r="G352" s="42"/>
      <c r="H352" s="42"/>
      <c r="I352" s="230"/>
      <c r="J352" s="42"/>
      <c r="K352" s="42"/>
      <c r="L352" s="46"/>
      <c r="M352" s="231"/>
      <c r="N352" s="232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218</v>
      </c>
      <c r="AU352" s="19" t="s">
        <v>84</v>
      </c>
    </row>
    <row r="353" s="2" customFormat="1" ht="16.5" customHeight="1">
      <c r="A353" s="40"/>
      <c r="B353" s="41"/>
      <c r="C353" s="215" t="s">
        <v>881</v>
      </c>
      <c r="D353" s="215" t="s">
        <v>174</v>
      </c>
      <c r="E353" s="216" t="s">
        <v>2747</v>
      </c>
      <c r="F353" s="217" t="s">
        <v>2748</v>
      </c>
      <c r="G353" s="218" t="s">
        <v>206</v>
      </c>
      <c r="H353" s="219">
        <v>99</v>
      </c>
      <c r="I353" s="220"/>
      <c r="J353" s="221">
        <f>ROUND(I353*H353,2)</f>
        <v>0</v>
      </c>
      <c r="K353" s="217" t="s">
        <v>2386</v>
      </c>
      <c r="L353" s="46"/>
      <c r="M353" s="222" t="s">
        <v>19</v>
      </c>
      <c r="N353" s="223" t="s">
        <v>45</v>
      </c>
      <c r="O353" s="86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289</v>
      </c>
      <c r="AT353" s="226" t="s">
        <v>174</v>
      </c>
      <c r="AU353" s="226" t="s">
        <v>84</v>
      </c>
      <c r="AY353" s="19" t="s">
        <v>171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82</v>
      </c>
      <c r="BK353" s="227">
        <f>ROUND(I353*H353,2)</f>
        <v>0</v>
      </c>
      <c r="BL353" s="19" t="s">
        <v>289</v>
      </c>
      <c r="BM353" s="226" t="s">
        <v>2749</v>
      </c>
    </row>
    <row r="354" s="2" customFormat="1">
      <c r="A354" s="40"/>
      <c r="B354" s="41"/>
      <c r="C354" s="42"/>
      <c r="D354" s="228" t="s">
        <v>180</v>
      </c>
      <c r="E354" s="42"/>
      <c r="F354" s="229" t="s">
        <v>2750</v>
      </c>
      <c r="G354" s="42"/>
      <c r="H354" s="42"/>
      <c r="I354" s="230"/>
      <c r="J354" s="42"/>
      <c r="K354" s="42"/>
      <c r="L354" s="46"/>
      <c r="M354" s="231"/>
      <c r="N354" s="232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180</v>
      </c>
      <c r="AU354" s="19" t="s">
        <v>84</v>
      </c>
    </row>
    <row r="355" s="2" customFormat="1">
      <c r="A355" s="40"/>
      <c r="B355" s="41"/>
      <c r="C355" s="42"/>
      <c r="D355" s="265" t="s">
        <v>218</v>
      </c>
      <c r="E355" s="42"/>
      <c r="F355" s="266" t="s">
        <v>2751</v>
      </c>
      <c r="G355" s="42"/>
      <c r="H355" s="42"/>
      <c r="I355" s="230"/>
      <c r="J355" s="42"/>
      <c r="K355" s="42"/>
      <c r="L355" s="46"/>
      <c r="M355" s="231"/>
      <c r="N355" s="232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218</v>
      </c>
      <c r="AU355" s="19" t="s">
        <v>84</v>
      </c>
    </row>
    <row r="356" s="2" customFormat="1" ht="16.5" customHeight="1">
      <c r="A356" s="40"/>
      <c r="B356" s="41"/>
      <c r="C356" s="215" t="s">
        <v>1234</v>
      </c>
      <c r="D356" s="215" t="s">
        <v>174</v>
      </c>
      <c r="E356" s="216" t="s">
        <v>2752</v>
      </c>
      <c r="F356" s="217" t="s">
        <v>2753</v>
      </c>
      <c r="G356" s="218" t="s">
        <v>971</v>
      </c>
      <c r="H356" s="219">
        <v>1</v>
      </c>
      <c r="I356" s="220"/>
      <c r="J356" s="221">
        <f>ROUND(I356*H356,2)</f>
        <v>0</v>
      </c>
      <c r="K356" s="217" t="s">
        <v>2386</v>
      </c>
      <c r="L356" s="46"/>
      <c r="M356" s="222" t="s">
        <v>19</v>
      </c>
      <c r="N356" s="223" t="s">
        <v>45</v>
      </c>
      <c r="O356" s="86"/>
      <c r="P356" s="224">
        <f>O356*H356</f>
        <v>0</v>
      </c>
      <c r="Q356" s="224">
        <v>0.00056999999999999998</v>
      </c>
      <c r="R356" s="224">
        <f>Q356*H356</f>
        <v>0.00056999999999999998</v>
      </c>
      <c r="S356" s="224">
        <v>0</v>
      </c>
      <c r="T356" s="22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289</v>
      </c>
      <c r="AT356" s="226" t="s">
        <v>174</v>
      </c>
      <c r="AU356" s="226" t="s">
        <v>84</v>
      </c>
      <c r="AY356" s="19" t="s">
        <v>171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82</v>
      </c>
      <c r="BK356" s="227">
        <f>ROUND(I356*H356,2)</f>
        <v>0</v>
      </c>
      <c r="BL356" s="19" t="s">
        <v>289</v>
      </c>
      <c r="BM356" s="226" t="s">
        <v>2754</v>
      </c>
    </row>
    <row r="357" s="2" customFormat="1">
      <c r="A357" s="40"/>
      <c r="B357" s="41"/>
      <c r="C357" s="42"/>
      <c r="D357" s="228" t="s">
        <v>180</v>
      </c>
      <c r="E357" s="42"/>
      <c r="F357" s="229" t="s">
        <v>2755</v>
      </c>
      <c r="G357" s="42"/>
      <c r="H357" s="42"/>
      <c r="I357" s="230"/>
      <c r="J357" s="42"/>
      <c r="K357" s="42"/>
      <c r="L357" s="46"/>
      <c r="M357" s="231"/>
      <c r="N357" s="232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180</v>
      </c>
      <c r="AU357" s="19" t="s">
        <v>84</v>
      </c>
    </row>
    <row r="358" s="2" customFormat="1">
      <c r="A358" s="40"/>
      <c r="B358" s="41"/>
      <c r="C358" s="42"/>
      <c r="D358" s="265" t="s">
        <v>218</v>
      </c>
      <c r="E358" s="42"/>
      <c r="F358" s="266" t="s">
        <v>2756</v>
      </c>
      <c r="G358" s="42"/>
      <c r="H358" s="42"/>
      <c r="I358" s="230"/>
      <c r="J358" s="42"/>
      <c r="K358" s="42"/>
      <c r="L358" s="46"/>
      <c r="M358" s="231"/>
      <c r="N358" s="232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218</v>
      </c>
      <c r="AU358" s="19" t="s">
        <v>84</v>
      </c>
    </row>
    <row r="359" s="2" customFormat="1" ht="16.5" customHeight="1">
      <c r="A359" s="40"/>
      <c r="B359" s="41"/>
      <c r="C359" s="215" t="s">
        <v>886</v>
      </c>
      <c r="D359" s="215" t="s">
        <v>174</v>
      </c>
      <c r="E359" s="216" t="s">
        <v>2757</v>
      </c>
      <c r="F359" s="217" t="s">
        <v>2758</v>
      </c>
      <c r="G359" s="218" t="s">
        <v>206</v>
      </c>
      <c r="H359" s="219">
        <v>5</v>
      </c>
      <c r="I359" s="220"/>
      <c r="J359" s="221">
        <f>ROUND(I359*H359,2)</f>
        <v>0</v>
      </c>
      <c r="K359" s="217" t="s">
        <v>2386</v>
      </c>
      <c r="L359" s="46"/>
      <c r="M359" s="222" t="s">
        <v>19</v>
      </c>
      <c r="N359" s="223" t="s">
        <v>45</v>
      </c>
      <c r="O359" s="86"/>
      <c r="P359" s="224">
        <f>O359*H359</f>
        <v>0</v>
      </c>
      <c r="Q359" s="224">
        <v>0.00021000000000000001</v>
      </c>
      <c r="R359" s="224">
        <f>Q359*H359</f>
        <v>0.0010500000000000002</v>
      </c>
      <c r="S359" s="224">
        <v>0</v>
      </c>
      <c r="T359" s="225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6" t="s">
        <v>289</v>
      </c>
      <c r="AT359" s="226" t="s">
        <v>174</v>
      </c>
      <c r="AU359" s="226" t="s">
        <v>84</v>
      </c>
      <c r="AY359" s="19" t="s">
        <v>171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9" t="s">
        <v>82</v>
      </c>
      <c r="BK359" s="227">
        <f>ROUND(I359*H359,2)</f>
        <v>0</v>
      </c>
      <c r="BL359" s="19" t="s">
        <v>289</v>
      </c>
      <c r="BM359" s="226" t="s">
        <v>2759</v>
      </c>
    </row>
    <row r="360" s="2" customFormat="1">
      <c r="A360" s="40"/>
      <c r="B360" s="41"/>
      <c r="C360" s="42"/>
      <c r="D360" s="228" t="s">
        <v>180</v>
      </c>
      <c r="E360" s="42"/>
      <c r="F360" s="229" t="s">
        <v>2760</v>
      </c>
      <c r="G360" s="42"/>
      <c r="H360" s="42"/>
      <c r="I360" s="230"/>
      <c r="J360" s="42"/>
      <c r="K360" s="42"/>
      <c r="L360" s="46"/>
      <c r="M360" s="231"/>
      <c r="N360" s="232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180</v>
      </c>
      <c r="AU360" s="19" t="s">
        <v>84</v>
      </c>
    </row>
    <row r="361" s="2" customFormat="1">
      <c r="A361" s="40"/>
      <c r="B361" s="41"/>
      <c r="C361" s="42"/>
      <c r="D361" s="265" t="s">
        <v>218</v>
      </c>
      <c r="E361" s="42"/>
      <c r="F361" s="266" t="s">
        <v>2761</v>
      </c>
      <c r="G361" s="42"/>
      <c r="H361" s="42"/>
      <c r="I361" s="230"/>
      <c r="J361" s="42"/>
      <c r="K361" s="42"/>
      <c r="L361" s="46"/>
      <c r="M361" s="231"/>
      <c r="N361" s="232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218</v>
      </c>
      <c r="AU361" s="19" t="s">
        <v>84</v>
      </c>
    </row>
    <row r="362" s="2" customFormat="1" ht="16.5" customHeight="1">
      <c r="A362" s="40"/>
      <c r="B362" s="41"/>
      <c r="C362" s="215" t="s">
        <v>1245</v>
      </c>
      <c r="D362" s="215" t="s">
        <v>174</v>
      </c>
      <c r="E362" s="216" t="s">
        <v>2762</v>
      </c>
      <c r="F362" s="217" t="s">
        <v>2763</v>
      </c>
      <c r="G362" s="218" t="s">
        <v>206</v>
      </c>
      <c r="H362" s="219">
        <v>4</v>
      </c>
      <c r="I362" s="220"/>
      <c r="J362" s="221">
        <f>ROUND(I362*H362,2)</f>
        <v>0</v>
      </c>
      <c r="K362" s="217" t="s">
        <v>2386</v>
      </c>
      <c r="L362" s="46"/>
      <c r="M362" s="222" t="s">
        <v>19</v>
      </c>
      <c r="N362" s="223" t="s">
        <v>45</v>
      </c>
      <c r="O362" s="86"/>
      <c r="P362" s="224">
        <f>O362*H362</f>
        <v>0</v>
      </c>
      <c r="Q362" s="224">
        <v>0.00034000000000000002</v>
      </c>
      <c r="R362" s="224">
        <f>Q362*H362</f>
        <v>0.0013600000000000001</v>
      </c>
      <c r="S362" s="224">
        <v>0</v>
      </c>
      <c r="T362" s="225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6" t="s">
        <v>289</v>
      </c>
      <c r="AT362" s="226" t="s">
        <v>174</v>
      </c>
      <c r="AU362" s="226" t="s">
        <v>84</v>
      </c>
      <c r="AY362" s="19" t="s">
        <v>171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9" t="s">
        <v>82</v>
      </c>
      <c r="BK362" s="227">
        <f>ROUND(I362*H362,2)</f>
        <v>0</v>
      </c>
      <c r="BL362" s="19" t="s">
        <v>289</v>
      </c>
      <c r="BM362" s="226" t="s">
        <v>2764</v>
      </c>
    </row>
    <row r="363" s="2" customFormat="1">
      <c r="A363" s="40"/>
      <c r="B363" s="41"/>
      <c r="C363" s="42"/>
      <c r="D363" s="228" t="s">
        <v>180</v>
      </c>
      <c r="E363" s="42"/>
      <c r="F363" s="229" t="s">
        <v>2765</v>
      </c>
      <c r="G363" s="42"/>
      <c r="H363" s="42"/>
      <c r="I363" s="230"/>
      <c r="J363" s="42"/>
      <c r="K363" s="42"/>
      <c r="L363" s="46"/>
      <c r="M363" s="231"/>
      <c r="N363" s="232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180</v>
      </c>
      <c r="AU363" s="19" t="s">
        <v>84</v>
      </c>
    </row>
    <row r="364" s="2" customFormat="1">
      <c r="A364" s="40"/>
      <c r="B364" s="41"/>
      <c r="C364" s="42"/>
      <c r="D364" s="265" t="s">
        <v>218</v>
      </c>
      <c r="E364" s="42"/>
      <c r="F364" s="266" t="s">
        <v>2766</v>
      </c>
      <c r="G364" s="42"/>
      <c r="H364" s="42"/>
      <c r="I364" s="230"/>
      <c r="J364" s="42"/>
      <c r="K364" s="42"/>
      <c r="L364" s="46"/>
      <c r="M364" s="231"/>
      <c r="N364" s="232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218</v>
      </c>
      <c r="AU364" s="19" t="s">
        <v>84</v>
      </c>
    </row>
    <row r="365" s="2" customFormat="1" ht="16.5" customHeight="1">
      <c r="A365" s="40"/>
      <c r="B365" s="41"/>
      <c r="C365" s="215" t="s">
        <v>897</v>
      </c>
      <c r="D365" s="215" t="s">
        <v>174</v>
      </c>
      <c r="E365" s="216" t="s">
        <v>2767</v>
      </c>
      <c r="F365" s="217" t="s">
        <v>2768</v>
      </c>
      <c r="G365" s="218" t="s">
        <v>206</v>
      </c>
      <c r="H365" s="219">
        <v>1</v>
      </c>
      <c r="I365" s="220"/>
      <c r="J365" s="221">
        <f>ROUND(I365*H365,2)</f>
        <v>0</v>
      </c>
      <c r="K365" s="217" t="s">
        <v>2386</v>
      </c>
      <c r="L365" s="46"/>
      <c r="M365" s="222" t="s">
        <v>19</v>
      </c>
      <c r="N365" s="223" t="s">
        <v>45</v>
      </c>
      <c r="O365" s="86"/>
      <c r="P365" s="224">
        <f>O365*H365</f>
        <v>0</v>
      </c>
      <c r="Q365" s="224">
        <v>0.00050000000000000001</v>
      </c>
      <c r="R365" s="224">
        <f>Q365*H365</f>
        <v>0.00050000000000000001</v>
      </c>
      <c r="S365" s="224">
        <v>0</v>
      </c>
      <c r="T365" s="225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6" t="s">
        <v>289</v>
      </c>
      <c r="AT365" s="226" t="s">
        <v>174</v>
      </c>
      <c r="AU365" s="226" t="s">
        <v>84</v>
      </c>
      <c r="AY365" s="19" t="s">
        <v>171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9" t="s">
        <v>82</v>
      </c>
      <c r="BK365" s="227">
        <f>ROUND(I365*H365,2)</f>
        <v>0</v>
      </c>
      <c r="BL365" s="19" t="s">
        <v>289</v>
      </c>
      <c r="BM365" s="226" t="s">
        <v>2769</v>
      </c>
    </row>
    <row r="366" s="2" customFormat="1">
      <c r="A366" s="40"/>
      <c r="B366" s="41"/>
      <c r="C366" s="42"/>
      <c r="D366" s="228" t="s">
        <v>180</v>
      </c>
      <c r="E366" s="42"/>
      <c r="F366" s="229" t="s">
        <v>2770</v>
      </c>
      <c r="G366" s="42"/>
      <c r="H366" s="42"/>
      <c r="I366" s="230"/>
      <c r="J366" s="42"/>
      <c r="K366" s="42"/>
      <c r="L366" s="46"/>
      <c r="M366" s="231"/>
      <c r="N366" s="232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180</v>
      </c>
      <c r="AU366" s="19" t="s">
        <v>84</v>
      </c>
    </row>
    <row r="367" s="2" customFormat="1">
      <c r="A367" s="40"/>
      <c r="B367" s="41"/>
      <c r="C367" s="42"/>
      <c r="D367" s="265" t="s">
        <v>218</v>
      </c>
      <c r="E367" s="42"/>
      <c r="F367" s="266" t="s">
        <v>2771</v>
      </c>
      <c r="G367" s="42"/>
      <c r="H367" s="42"/>
      <c r="I367" s="230"/>
      <c r="J367" s="42"/>
      <c r="K367" s="42"/>
      <c r="L367" s="46"/>
      <c r="M367" s="231"/>
      <c r="N367" s="232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218</v>
      </c>
      <c r="AU367" s="19" t="s">
        <v>84</v>
      </c>
    </row>
    <row r="368" s="2" customFormat="1" ht="16.5" customHeight="1">
      <c r="A368" s="40"/>
      <c r="B368" s="41"/>
      <c r="C368" s="215" t="s">
        <v>1268</v>
      </c>
      <c r="D368" s="215" t="s">
        <v>174</v>
      </c>
      <c r="E368" s="216" t="s">
        <v>2772</v>
      </c>
      <c r="F368" s="217" t="s">
        <v>2773</v>
      </c>
      <c r="G368" s="218" t="s">
        <v>206</v>
      </c>
      <c r="H368" s="219">
        <v>1</v>
      </c>
      <c r="I368" s="220"/>
      <c r="J368" s="221">
        <f>ROUND(I368*H368,2)</f>
        <v>0</v>
      </c>
      <c r="K368" s="217" t="s">
        <v>2386</v>
      </c>
      <c r="L368" s="46"/>
      <c r="M368" s="222" t="s">
        <v>19</v>
      </c>
      <c r="N368" s="223" t="s">
        <v>45</v>
      </c>
      <c r="O368" s="86"/>
      <c r="P368" s="224">
        <f>O368*H368</f>
        <v>0</v>
      </c>
      <c r="Q368" s="224">
        <v>0.0016800000000000001</v>
      </c>
      <c r="R368" s="224">
        <f>Q368*H368</f>
        <v>0.0016800000000000001</v>
      </c>
      <c r="S368" s="224">
        <v>0</v>
      </c>
      <c r="T368" s="225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6" t="s">
        <v>289</v>
      </c>
      <c r="AT368" s="226" t="s">
        <v>174</v>
      </c>
      <c r="AU368" s="226" t="s">
        <v>84</v>
      </c>
      <c r="AY368" s="19" t="s">
        <v>171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9" t="s">
        <v>82</v>
      </c>
      <c r="BK368" s="227">
        <f>ROUND(I368*H368,2)</f>
        <v>0</v>
      </c>
      <c r="BL368" s="19" t="s">
        <v>289</v>
      </c>
      <c r="BM368" s="226" t="s">
        <v>2774</v>
      </c>
    </row>
    <row r="369" s="2" customFormat="1">
      <c r="A369" s="40"/>
      <c r="B369" s="41"/>
      <c r="C369" s="42"/>
      <c r="D369" s="228" t="s">
        <v>180</v>
      </c>
      <c r="E369" s="42"/>
      <c r="F369" s="229" t="s">
        <v>2775</v>
      </c>
      <c r="G369" s="42"/>
      <c r="H369" s="42"/>
      <c r="I369" s="230"/>
      <c r="J369" s="42"/>
      <c r="K369" s="42"/>
      <c r="L369" s="46"/>
      <c r="M369" s="231"/>
      <c r="N369" s="232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180</v>
      </c>
      <c r="AU369" s="19" t="s">
        <v>84</v>
      </c>
    </row>
    <row r="370" s="2" customFormat="1">
      <c r="A370" s="40"/>
      <c r="B370" s="41"/>
      <c r="C370" s="42"/>
      <c r="D370" s="265" t="s">
        <v>218</v>
      </c>
      <c r="E370" s="42"/>
      <c r="F370" s="266" t="s">
        <v>2776</v>
      </c>
      <c r="G370" s="42"/>
      <c r="H370" s="42"/>
      <c r="I370" s="230"/>
      <c r="J370" s="42"/>
      <c r="K370" s="42"/>
      <c r="L370" s="46"/>
      <c r="M370" s="231"/>
      <c r="N370" s="232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218</v>
      </c>
      <c r="AU370" s="19" t="s">
        <v>84</v>
      </c>
    </row>
    <row r="371" s="2" customFormat="1" ht="16.5" customHeight="1">
      <c r="A371" s="40"/>
      <c r="B371" s="41"/>
      <c r="C371" s="215" t="s">
        <v>903</v>
      </c>
      <c r="D371" s="215" t="s">
        <v>174</v>
      </c>
      <c r="E371" s="216" t="s">
        <v>2777</v>
      </c>
      <c r="F371" s="217" t="s">
        <v>2778</v>
      </c>
      <c r="G371" s="218" t="s">
        <v>206</v>
      </c>
      <c r="H371" s="219">
        <v>3</v>
      </c>
      <c r="I371" s="220"/>
      <c r="J371" s="221">
        <f>ROUND(I371*H371,2)</f>
        <v>0</v>
      </c>
      <c r="K371" s="217" t="s">
        <v>19</v>
      </c>
      <c r="L371" s="46"/>
      <c r="M371" s="222" t="s">
        <v>19</v>
      </c>
      <c r="N371" s="223" t="s">
        <v>45</v>
      </c>
      <c r="O371" s="86"/>
      <c r="P371" s="224">
        <f>O371*H371</f>
        <v>0</v>
      </c>
      <c r="Q371" s="224">
        <v>0.0018600000000000001</v>
      </c>
      <c r="R371" s="224">
        <f>Q371*H371</f>
        <v>0.0055799999999999999</v>
      </c>
      <c r="S371" s="224">
        <v>0</v>
      </c>
      <c r="T371" s="225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6" t="s">
        <v>289</v>
      </c>
      <c r="AT371" s="226" t="s">
        <v>174</v>
      </c>
      <c r="AU371" s="226" t="s">
        <v>84</v>
      </c>
      <c r="AY371" s="19" t="s">
        <v>171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82</v>
      </c>
      <c r="BK371" s="227">
        <f>ROUND(I371*H371,2)</f>
        <v>0</v>
      </c>
      <c r="BL371" s="19" t="s">
        <v>289</v>
      </c>
      <c r="BM371" s="226" t="s">
        <v>2779</v>
      </c>
    </row>
    <row r="372" s="2" customFormat="1">
      <c r="A372" s="40"/>
      <c r="B372" s="41"/>
      <c r="C372" s="42"/>
      <c r="D372" s="228" t="s">
        <v>180</v>
      </c>
      <c r="E372" s="42"/>
      <c r="F372" s="229" t="s">
        <v>2780</v>
      </c>
      <c r="G372" s="42"/>
      <c r="H372" s="42"/>
      <c r="I372" s="230"/>
      <c r="J372" s="42"/>
      <c r="K372" s="42"/>
      <c r="L372" s="46"/>
      <c r="M372" s="231"/>
      <c r="N372" s="232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180</v>
      </c>
      <c r="AU372" s="19" t="s">
        <v>84</v>
      </c>
    </row>
    <row r="373" s="2" customFormat="1" ht="16.5" customHeight="1">
      <c r="A373" s="40"/>
      <c r="B373" s="41"/>
      <c r="C373" s="215" t="s">
        <v>1279</v>
      </c>
      <c r="D373" s="215" t="s">
        <v>174</v>
      </c>
      <c r="E373" s="216" t="s">
        <v>2781</v>
      </c>
      <c r="F373" s="217" t="s">
        <v>2782</v>
      </c>
      <c r="G373" s="218" t="s">
        <v>206</v>
      </c>
      <c r="H373" s="219">
        <v>1</v>
      </c>
      <c r="I373" s="220"/>
      <c r="J373" s="221">
        <f>ROUND(I373*H373,2)</f>
        <v>0</v>
      </c>
      <c r="K373" s="217" t="s">
        <v>19</v>
      </c>
      <c r="L373" s="46"/>
      <c r="M373" s="222" t="s">
        <v>19</v>
      </c>
      <c r="N373" s="223" t="s">
        <v>45</v>
      </c>
      <c r="O373" s="86"/>
      <c r="P373" s="224">
        <f>O373*H373</f>
        <v>0</v>
      </c>
      <c r="Q373" s="224">
        <v>0.0018600000000000001</v>
      </c>
      <c r="R373" s="224">
        <f>Q373*H373</f>
        <v>0.0018600000000000001</v>
      </c>
      <c r="S373" s="224">
        <v>0</v>
      </c>
      <c r="T373" s="22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6" t="s">
        <v>289</v>
      </c>
      <c r="AT373" s="226" t="s">
        <v>174</v>
      </c>
      <c r="AU373" s="226" t="s">
        <v>84</v>
      </c>
      <c r="AY373" s="19" t="s">
        <v>171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82</v>
      </c>
      <c r="BK373" s="227">
        <f>ROUND(I373*H373,2)</f>
        <v>0</v>
      </c>
      <c r="BL373" s="19" t="s">
        <v>289</v>
      </c>
      <c r="BM373" s="226" t="s">
        <v>2783</v>
      </c>
    </row>
    <row r="374" s="2" customFormat="1">
      <c r="A374" s="40"/>
      <c r="B374" s="41"/>
      <c r="C374" s="42"/>
      <c r="D374" s="228" t="s">
        <v>180</v>
      </c>
      <c r="E374" s="42"/>
      <c r="F374" s="229" t="s">
        <v>2784</v>
      </c>
      <c r="G374" s="42"/>
      <c r="H374" s="42"/>
      <c r="I374" s="230"/>
      <c r="J374" s="42"/>
      <c r="K374" s="42"/>
      <c r="L374" s="46"/>
      <c r="M374" s="231"/>
      <c r="N374" s="232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180</v>
      </c>
      <c r="AU374" s="19" t="s">
        <v>84</v>
      </c>
    </row>
    <row r="375" s="2" customFormat="1" ht="16.5" customHeight="1">
      <c r="A375" s="40"/>
      <c r="B375" s="41"/>
      <c r="C375" s="215" t="s">
        <v>909</v>
      </c>
      <c r="D375" s="215" t="s">
        <v>174</v>
      </c>
      <c r="E375" s="216" t="s">
        <v>2785</v>
      </c>
      <c r="F375" s="217" t="s">
        <v>2786</v>
      </c>
      <c r="G375" s="218" t="s">
        <v>971</v>
      </c>
      <c r="H375" s="219">
        <v>3</v>
      </c>
      <c r="I375" s="220"/>
      <c r="J375" s="221">
        <f>ROUND(I375*H375,2)</f>
        <v>0</v>
      </c>
      <c r="K375" s="217" t="s">
        <v>19</v>
      </c>
      <c r="L375" s="46"/>
      <c r="M375" s="222" t="s">
        <v>19</v>
      </c>
      <c r="N375" s="223" t="s">
        <v>45</v>
      </c>
      <c r="O375" s="86"/>
      <c r="P375" s="224">
        <f>O375*H375</f>
        <v>0</v>
      </c>
      <c r="Q375" s="224">
        <v>0.028199999999999999</v>
      </c>
      <c r="R375" s="224">
        <f>Q375*H375</f>
        <v>0.084599999999999995</v>
      </c>
      <c r="S375" s="224">
        <v>0</v>
      </c>
      <c r="T375" s="225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6" t="s">
        <v>289</v>
      </c>
      <c r="AT375" s="226" t="s">
        <v>174</v>
      </c>
      <c r="AU375" s="226" t="s">
        <v>84</v>
      </c>
      <c r="AY375" s="19" t="s">
        <v>171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9" t="s">
        <v>82</v>
      </c>
      <c r="BK375" s="227">
        <f>ROUND(I375*H375,2)</f>
        <v>0</v>
      </c>
      <c r="BL375" s="19" t="s">
        <v>289</v>
      </c>
      <c r="BM375" s="226" t="s">
        <v>2787</v>
      </c>
    </row>
    <row r="376" s="2" customFormat="1">
      <c r="A376" s="40"/>
      <c r="B376" s="41"/>
      <c r="C376" s="42"/>
      <c r="D376" s="228" t="s">
        <v>180</v>
      </c>
      <c r="E376" s="42"/>
      <c r="F376" s="229" t="s">
        <v>2788</v>
      </c>
      <c r="G376" s="42"/>
      <c r="H376" s="42"/>
      <c r="I376" s="230"/>
      <c r="J376" s="42"/>
      <c r="K376" s="42"/>
      <c r="L376" s="46"/>
      <c r="M376" s="231"/>
      <c r="N376" s="232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180</v>
      </c>
      <c r="AU376" s="19" t="s">
        <v>84</v>
      </c>
    </row>
    <row r="377" s="2" customFormat="1" ht="16.5" customHeight="1">
      <c r="A377" s="40"/>
      <c r="B377" s="41"/>
      <c r="C377" s="215" t="s">
        <v>1291</v>
      </c>
      <c r="D377" s="215" t="s">
        <v>174</v>
      </c>
      <c r="E377" s="216" t="s">
        <v>2789</v>
      </c>
      <c r="F377" s="217" t="s">
        <v>2790</v>
      </c>
      <c r="G377" s="218" t="s">
        <v>206</v>
      </c>
      <c r="H377" s="219">
        <v>1</v>
      </c>
      <c r="I377" s="220"/>
      <c r="J377" s="221">
        <f>ROUND(I377*H377,2)</f>
        <v>0</v>
      </c>
      <c r="K377" s="217" t="s">
        <v>2386</v>
      </c>
      <c r="L377" s="46"/>
      <c r="M377" s="222" t="s">
        <v>19</v>
      </c>
      <c r="N377" s="223" t="s">
        <v>45</v>
      </c>
      <c r="O377" s="86"/>
      <c r="P377" s="224">
        <f>O377*H377</f>
        <v>0</v>
      </c>
      <c r="Q377" s="224">
        <v>0.0032699999999999999</v>
      </c>
      <c r="R377" s="224">
        <f>Q377*H377</f>
        <v>0.0032699999999999999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289</v>
      </c>
      <c r="AT377" s="226" t="s">
        <v>174</v>
      </c>
      <c r="AU377" s="226" t="s">
        <v>84</v>
      </c>
      <c r="AY377" s="19" t="s">
        <v>171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82</v>
      </c>
      <c r="BK377" s="227">
        <f>ROUND(I377*H377,2)</f>
        <v>0</v>
      </c>
      <c r="BL377" s="19" t="s">
        <v>289</v>
      </c>
      <c r="BM377" s="226" t="s">
        <v>2791</v>
      </c>
    </row>
    <row r="378" s="2" customFormat="1">
      <c r="A378" s="40"/>
      <c r="B378" s="41"/>
      <c r="C378" s="42"/>
      <c r="D378" s="228" t="s">
        <v>180</v>
      </c>
      <c r="E378" s="42"/>
      <c r="F378" s="229" t="s">
        <v>2792</v>
      </c>
      <c r="G378" s="42"/>
      <c r="H378" s="42"/>
      <c r="I378" s="230"/>
      <c r="J378" s="42"/>
      <c r="K378" s="42"/>
      <c r="L378" s="46"/>
      <c r="M378" s="231"/>
      <c r="N378" s="232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180</v>
      </c>
      <c r="AU378" s="19" t="s">
        <v>84</v>
      </c>
    </row>
    <row r="379" s="2" customFormat="1">
      <c r="A379" s="40"/>
      <c r="B379" s="41"/>
      <c r="C379" s="42"/>
      <c r="D379" s="265" t="s">
        <v>218</v>
      </c>
      <c r="E379" s="42"/>
      <c r="F379" s="266" t="s">
        <v>2793</v>
      </c>
      <c r="G379" s="42"/>
      <c r="H379" s="42"/>
      <c r="I379" s="230"/>
      <c r="J379" s="42"/>
      <c r="K379" s="42"/>
      <c r="L379" s="46"/>
      <c r="M379" s="231"/>
      <c r="N379" s="232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218</v>
      </c>
      <c r="AU379" s="19" t="s">
        <v>84</v>
      </c>
    </row>
    <row r="380" s="2" customFormat="1" ht="16.5" customHeight="1">
      <c r="A380" s="40"/>
      <c r="B380" s="41"/>
      <c r="C380" s="215" t="s">
        <v>914</v>
      </c>
      <c r="D380" s="215" t="s">
        <v>174</v>
      </c>
      <c r="E380" s="216" t="s">
        <v>2794</v>
      </c>
      <c r="F380" s="217" t="s">
        <v>2795</v>
      </c>
      <c r="G380" s="218" t="s">
        <v>292</v>
      </c>
      <c r="H380" s="219">
        <v>567</v>
      </c>
      <c r="I380" s="220"/>
      <c r="J380" s="221">
        <f>ROUND(I380*H380,2)</f>
        <v>0</v>
      </c>
      <c r="K380" s="217" t="s">
        <v>2386</v>
      </c>
      <c r="L380" s="46"/>
      <c r="M380" s="222" t="s">
        <v>19</v>
      </c>
      <c r="N380" s="223" t="s">
        <v>45</v>
      </c>
      <c r="O380" s="86"/>
      <c r="P380" s="224">
        <f>O380*H380</f>
        <v>0</v>
      </c>
      <c r="Q380" s="224">
        <v>0.00019000000000000001</v>
      </c>
      <c r="R380" s="224">
        <f>Q380*H380</f>
        <v>0.10773000000000001</v>
      </c>
      <c r="S380" s="224">
        <v>0</v>
      </c>
      <c r="T380" s="22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6" t="s">
        <v>289</v>
      </c>
      <c r="AT380" s="226" t="s">
        <v>174</v>
      </c>
      <c r="AU380" s="226" t="s">
        <v>84</v>
      </c>
      <c r="AY380" s="19" t="s">
        <v>171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9" t="s">
        <v>82</v>
      </c>
      <c r="BK380" s="227">
        <f>ROUND(I380*H380,2)</f>
        <v>0</v>
      </c>
      <c r="BL380" s="19" t="s">
        <v>289</v>
      </c>
      <c r="BM380" s="226" t="s">
        <v>2796</v>
      </c>
    </row>
    <row r="381" s="2" customFormat="1">
      <c r="A381" s="40"/>
      <c r="B381" s="41"/>
      <c r="C381" s="42"/>
      <c r="D381" s="228" t="s">
        <v>180</v>
      </c>
      <c r="E381" s="42"/>
      <c r="F381" s="229" t="s">
        <v>2797</v>
      </c>
      <c r="G381" s="42"/>
      <c r="H381" s="42"/>
      <c r="I381" s="230"/>
      <c r="J381" s="42"/>
      <c r="K381" s="42"/>
      <c r="L381" s="46"/>
      <c r="M381" s="231"/>
      <c r="N381" s="232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180</v>
      </c>
      <c r="AU381" s="19" t="s">
        <v>84</v>
      </c>
    </row>
    <row r="382" s="2" customFormat="1">
      <c r="A382" s="40"/>
      <c r="B382" s="41"/>
      <c r="C382" s="42"/>
      <c r="D382" s="265" t="s">
        <v>218</v>
      </c>
      <c r="E382" s="42"/>
      <c r="F382" s="266" t="s">
        <v>2798</v>
      </c>
      <c r="G382" s="42"/>
      <c r="H382" s="42"/>
      <c r="I382" s="230"/>
      <c r="J382" s="42"/>
      <c r="K382" s="42"/>
      <c r="L382" s="46"/>
      <c r="M382" s="231"/>
      <c r="N382" s="232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218</v>
      </c>
      <c r="AU382" s="19" t="s">
        <v>84</v>
      </c>
    </row>
    <row r="383" s="2" customFormat="1" ht="16.5" customHeight="1">
      <c r="A383" s="40"/>
      <c r="B383" s="41"/>
      <c r="C383" s="215" t="s">
        <v>1304</v>
      </c>
      <c r="D383" s="215" t="s">
        <v>174</v>
      </c>
      <c r="E383" s="216" t="s">
        <v>2799</v>
      </c>
      <c r="F383" s="217" t="s">
        <v>2800</v>
      </c>
      <c r="G383" s="218" t="s">
        <v>292</v>
      </c>
      <c r="H383" s="219">
        <v>567</v>
      </c>
      <c r="I383" s="220"/>
      <c r="J383" s="221">
        <f>ROUND(I383*H383,2)</f>
        <v>0</v>
      </c>
      <c r="K383" s="217" t="s">
        <v>2386</v>
      </c>
      <c r="L383" s="46"/>
      <c r="M383" s="222" t="s">
        <v>19</v>
      </c>
      <c r="N383" s="223" t="s">
        <v>45</v>
      </c>
      <c r="O383" s="86"/>
      <c r="P383" s="224">
        <f>O383*H383</f>
        <v>0</v>
      </c>
      <c r="Q383" s="224">
        <v>1.0000000000000001E-05</v>
      </c>
      <c r="R383" s="224">
        <f>Q383*H383</f>
        <v>0.0056700000000000006</v>
      </c>
      <c r="S383" s="224">
        <v>0</v>
      </c>
      <c r="T383" s="225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6" t="s">
        <v>289</v>
      </c>
      <c r="AT383" s="226" t="s">
        <v>174</v>
      </c>
      <c r="AU383" s="226" t="s">
        <v>84</v>
      </c>
      <c r="AY383" s="19" t="s">
        <v>171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9" t="s">
        <v>82</v>
      </c>
      <c r="BK383" s="227">
        <f>ROUND(I383*H383,2)</f>
        <v>0</v>
      </c>
      <c r="BL383" s="19" t="s">
        <v>289</v>
      </c>
      <c r="BM383" s="226" t="s">
        <v>2801</v>
      </c>
    </row>
    <row r="384" s="2" customFormat="1">
      <c r="A384" s="40"/>
      <c r="B384" s="41"/>
      <c r="C384" s="42"/>
      <c r="D384" s="228" t="s">
        <v>180</v>
      </c>
      <c r="E384" s="42"/>
      <c r="F384" s="229" t="s">
        <v>2802</v>
      </c>
      <c r="G384" s="42"/>
      <c r="H384" s="42"/>
      <c r="I384" s="230"/>
      <c r="J384" s="42"/>
      <c r="K384" s="42"/>
      <c r="L384" s="46"/>
      <c r="M384" s="231"/>
      <c r="N384" s="232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180</v>
      </c>
      <c r="AU384" s="19" t="s">
        <v>84</v>
      </c>
    </row>
    <row r="385" s="2" customFormat="1">
      <c r="A385" s="40"/>
      <c r="B385" s="41"/>
      <c r="C385" s="42"/>
      <c r="D385" s="265" t="s">
        <v>218</v>
      </c>
      <c r="E385" s="42"/>
      <c r="F385" s="266" t="s">
        <v>2803</v>
      </c>
      <c r="G385" s="42"/>
      <c r="H385" s="42"/>
      <c r="I385" s="230"/>
      <c r="J385" s="42"/>
      <c r="K385" s="42"/>
      <c r="L385" s="46"/>
      <c r="M385" s="231"/>
      <c r="N385" s="232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218</v>
      </c>
      <c r="AU385" s="19" t="s">
        <v>84</v>
      </c>
    </row>
    <row r="386" s="2" customFormat="1" ht="16.5" customHeight="1">
      <c r="A386" s="40"/>
      <c r="B386" s="41"/>
      <c r="C386" s="215" t="s">
        <v>920</v>
      </c>
      <c r="D386" s="215" t="s">
        <v>174</v>
      </c>
      <c r="E386" s="216" t="s">
        <v>2804</v>
      </c>
      <c r="F386" s="217" t="s">
        <v>2805</v>
      </c>
      <c r="G386" s="218" t="s">
        <v>2039</v>
      </c>
      <c r="H386" s="293"/>
      <c r="I386" s="220"/>
      <c r="J386" s="221">
        <f>ROUND(I386*H386,2)</f>
        <v>0</v>
      </c>
      <c r="K386" s="217" t="s">
        <v>2386</v>
      </c>
      <c r="L386" s="46"/>
      <c r="M386" s="222" t="s">
        <v>19</v>
      </c>
      <c r="N386" s="223" t="s">
        <v>45</v>
      </c>
      <c r="O386" s="86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6" t="s">
        <v>289</v>
      </c>
      <c r="AT386" s="226" t="s">
        <v>174</v>
      </c>
      <c r="AU386" s="226" t="s">
        <v>84</v>
      </c>
      <c r="AY386" s="19" t="s">
        <v>171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9" t="s">
        <v>82</v>
      </c>
      <c r="BK386" s="227">
        <f>ROUND(I386*H386,2)</f>
        <v>0</v>
      </c>
      <c r="BL386" s="19" t="s">
        <v>289</v>
      </c>
      <c r="BM386" s="226" t="s">
        <v>2806</v>
      </c>
    </row>
    <row r="387" s="2" customFormat="1">
      <c r="A387" s="40"/>
      <c r="B387" s="41"/>
      <c r="C387" s="42"/>
      <c r="D387" s="228" t="s">
        <v>180</v>
      </c>
      <c r="E387" s="42"/>
      <c r="F387" s="229" t="s">
        <v>2807</v>
      </c>
      <c r="G387" s="42"/>
      <c r="H387" s="42"/>
      <c r="I387" s="230"/>
      <c r="J387" s="42"/>
      <c r="K387" s="42"/>
      <c r="L387" s="46"/>
      <c r="M387" s="231"/>
      <c r="N387" s="232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180</v>
      </c>
      <c r="AU387" s="19" t="s">
        <v>84</v>
      </c>
    </row>
    <row r="388" s="2" customFormat="1">
      <c r="A388" s="40"/>
      <c r="B388" s="41"/>
      <c r="C388" s="42"/>
      <c r="D388" s="265" t="s">
        <v>218</v>
      </c>
      <c r="E388" s="42"/>
      <c r="F388" s="266" t="s">
        <v>2808</v>
      </c>
      <c r="G388" s="42"/>
      <c r="H388" s="42"/>
      <c r="I388" s="230"/>
      <c r="J388" s="42"/>
      <c r="K388" s="42"/>
      <c r="L388" s="46"/>
      <c r="M388" s="231"/>
      <c r="N388" s="232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218</v>
      </c>
      <c r="AU388" s="19" t="s">
        <v>84</v>
      </c>
    </row>
    <row r="389" s="12" customFormat="1" ht="22.8" customHeight="1">
      <c r="A389" s="12"/>
      <c r="B389" s="199"/>
      <c r="C389" s="200"/>
      <c r="D389" s="201" t="s">
        <v>73</v>
      </c>
      <c r="E389" s="213" t="s">
        <v>2809</v>
      </c>
      <c r="F389" s="213" t="s">
        <v>2810</v>
      </c>
      <c r="G389" s="200"/>
      <c r="H389" s="200"/>
      <c r="I389" s="203"/>
      <c r="J389" s="214">
        <f>BK389</f>
        <v>0</v>
      </c>
      <c r="K389" s="200"/>
      <c r="L389" s="205"/>
      <c r="M389" s="206"/>
      <c r="N389" s="207"/>
      <c r="O389" s="207"/>
      <c r="P389" s="208">
        <f>SUM(P390:P407)</f>
        <v>0</v>
      </c>
      <c r="Q389" s="207"/>
      <c r="R389" s="208">
        <f>SUM(R390:R407)</f>
        <v>0.035650000000000001</v>
      </c>
      <c r="S389" s="207"/>
      <c r="T389" s="209">
        <f>SUM(T390:T407)</f>
        <v>0.0063599999999999993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10" t="s">
        <v>84</v>
      </c>
      <c r="AT389" s="211" t="s">
        <v>73</v>
      </c>
      <c r="AU389" s="211" t="s">
        <v>82</v>
      </c>
      <c r="AY389" s="210" t="s">
        <v>171</v>
      </c>
      <c r="BK389" s="212">
        <f>SUM(BK390:BK407)</f>
        <v>0</v>
      </c>
    </row>
    <row r="390" s="2" customFormat="1" ht="16.5" customHeight="1">
      <c r="A390" s="40"/>
      <c r="B390" s="41"/>
      <c r="C390" s="215" t="s">
        <v>931</v>
      </c>
      <c r="D390" s="215" t="s">
        <v>174</v>
      </c>
      <c r="E390" s="216" t="s">
        <v>2811</v>
      </c>
      <c r="F390" s="217" t="s">
        <v>2812</v>
      </c>
      <c r="G390" s="218" t="s">
        <v>292</v>
      </c>
      <c r="H390" s="219">
        <v>3.5</v>
      </c>
      <c r="I390" s="220"/>
      <c r="J390" s="221">
        <f>ROUND(I390*H390,2)</f>
        <v>0</v>
      </c>
      <c r="K390" s="217" t="s">
        <v>2386</v>
      </c>
      <c r="L390" s="46"/>
      <c r="M390" s="222" t="s">
        <v>19</v>
      </c>
      <c r="N390" s="223" t="s">
        <v>45</v>
      </c>
      <c r="O390" s="86"/>
      <c r="P390" s="224">
        <f>O390*H390</f>
        <v>0</v>
      </c>
      <c r="Q390" s="224">
        <v>0.0025600000000000002</v>
      </c>
      <c r="R390" s="224">
        <f>Q390*H390</f>
        <v>0.008960000000000001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289</v>
      </c>
      <c r="AT390" s="226" t="s">
        <v>174</v>
      </c>
      <c r="AU390" s="226" t="s">
        <v>84</v>
      </c>
      <c r="AY390" s="19" t="s">
        <v>171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82</v>
      </c>
      <c r="BK390" s="227">
        <f>ROUND(I390*H390,2)</f>
        <v>0</v>
      </c>
      <c r="BL390" s="19" t="s">
        <v>289</v>
      </c>
      <c r="BM390" s="226" t="s">
        <v>2813</v>
      </c>
    </row>
    <row r="391" s="2" customFormat="1">
      <c r="A391" s="40"/>
      <c r="B391" s="41"/>
      <c r="C391" s="42"/>
      <c r="D391" s="228" t="s">
        <v>180</v>
      </c>
      <c r="E391" s="42"/>
      <c r="F391" s="229" t="s">
        <v>2814</v>
      </c>
      <c r="G391" s="42"/>
      <c r="H391" s="42"/>
      <c r="I391" s="230"/>
      <c r="J391" s="42"/>
      <c r="K391" s="42"/>
      <c r="L391" s="46"/>
      <c r="M391" s="231"/>
      <c r="N391" s="232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180</v>
      </c>
      <c r="AU391" s="19" t="s">
        <v>84</v>
      </c>
    </row>
    <row r="392" s="2" customFormat="1">
      <c r="A392" s="40"/>
      <c r="B392" s="41"/>
      <c r="C392" s="42"/>
      <c r="D392" s="265" t="s">
        <v>218</v>
      </c>
      <c r="E392" s="42"/>
      <c r="F392" s="266" t="s">
        <v>2815</v>
      </c>
      <c r="G392" s="42"/>
      <c r="H392" s="42"/>
      <c r="I392" s="230"/>
      <c r="J392" s="42"/>
      <c r="K392" s="42"/>
      <c r="L392" s="46"/>
      <c r="M392" s="231"/>
      <c r="N392" s="232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218</v>
      </c>
      <c r="AU392" s="19" t="s">
        <v>84</v>
      </c>
    </row>
    <row r="393" s="2" customFormat="1" ht="16.5" customHeight="1">
      <c r="A393" s="40"/>
      <c r="B393" s="41"/>
      <c r="C393" s="215" t="s">
        <v>1346</v>
      </c>
      <c r="D393" s="215" t="s">
        <v>174</v>
      </c>
      <c r="E393" s="216" t="s">
        <v>2816</v>
      </c>
      <c r="F393" s="217" t="s">
        <v>2817</v>
      </c>
      <c r="G393" s="218" t="s">
        <v>292</v>
      </c>
      <c r="H393" s="219">
        <v>37</v>
      </c>
      <c r="I393" s="220"/>
      <c r="J393" s="221">
        <f>ROUND(I393*H393,2)</f>
        <v>0</v>
      </c>
      <c r="K393" s="217" t="s">
        <v>2386</v>
      </c>
      <c r="L393" s="46"/>
      <c r="M393" s="222" t="s">
        <v>19</v>
      </c>
      <c r="N393" s="223" t="s">
        <v>45</v>
      </c>
      <c r="O393" s="86"/>
      <c r="P393" s="224">
        <f>O393*H393</f>
        <v>0</v>
      </c>
      <c r="Q393" s="224">
        <v>0.00071000000000000002</v>
      </c>
      <c r="R393" s="224">
        <f>Q393*H393</f>
        <v>0.026270000000000002</v>
      </c>
      <c r="S393" s="224">
        <v>0</v>
      </c>
      <c r="T393" s="225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6" t="s">
        <v>289</v>
      </c>
      <c r="AT393" s="226" t="s">
        <v>174</v>
      </c>
      <c r="AU393" s="226" t="s">
        <v>84</v>
      </c>
      <c r="AY393" s="19" t="s">
        <v>171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9" t="s">
        <v>82</v>
      </c>
      <c r="BK393" s="227">
        <f>ROUND(I393*H393,2)</f>
        <v>0</v>
      </c>
      <c r="BL393" s="19" t="s">
        <v>289</v>
      </c>
      <c r="BM393" s="226" t="s">
        <v>2818</v>
      </c>
    </row>
    <row r="394" s="2" customFormat="1">
      <c r="A394" s="40"/>
      <c r="B394" s="41"/>
      <c r="C394" s="42"/>
      <c r="D394" s="228" t="s">
        <v>180</v>
      </c>
      <c r="E394" s="42"/>
      <c r="F394" s="229" t="s">
        <v>2819</v>
      </c>
      <c r="G394" s="42"/>
      <c r="H394" s="42"/>
      <c r="I394" s="230"/>
      <c r="J394" s="42"/>
      <c r="K394" s="42"/>
      <c r="L394" s="46"/>
      <c r="M394" s="231"/>
      <c r="N394" s="232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180</v>
      </c>
      <c r="AU394" s="19" t="s">
        <v>84</v>
      </c>
    </row>
    <row r="395" s="2" customFormat="1">
      <c r="A395" s="40"/>
      <c r="B395" s="41"/>
      <c r="C395" s="42"/>
      <c r="D395" s="265" t="s">
        <v>218</v>
      </c>
      <c r="E395" s="42"/>
      <c r="F395" s="266" t="s">
        <v>2820</v>
      </c>
      <c r="G395" s="42"/>
      <c r="H395" s="42"/>
      <c r="I395" s="230"/>
      <c r="J395" s="42"/>
      <c r="K395" s="42"/>
      <c r="L395" s="46"/>
      <c r="M395" s="231"/>
      <c r="N395" s="232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218</v>
      </c>
      <c r="AU395" s="19" t="s">
        <v>84</v>
      </c>
    </row>
    <row r="396" s="2" customFormat="1" ht="16.5" customHeight="1">
      <c r="A396" s="40"/>
      <c r="B396" s="41"/>
      <c r="C396" s="215" t="s">
        <v>944</v>
      </c>
      <c r="D396" s="215" t="s">
        <v>174</v>
      </c>
      <c r="E396" s="216" t="s">
        <v>2821</v>
      </c>
      <c r="F396" s="217" t="s">
        <v>2822</v>
      </c>
      <c r="G396" s="218" t="s">
        <v>206</v>
      </c>
      <c r="H396" s="219">
        <v>1</v>
      </c>
      <c r="I396" s="220"/>
      <c r="J396" s="221">
        <f>ROUND(I396*H396,2)</f>
        <v>0</v>
      </c>
      <c r="K396" s="217" t="s">
        <v>2386</v>
      </c>
      <c r="L396" s="46"/>
      <c r="M396" s="222" t="s">
        <v>19</v>
      </c>
      <c r="N396" s="223" t="s">
        <v>45</v>
      </c>
      <c r="O396" s="86"/>
      <c r="P396" s="224">
        <f>O396*H396</f>
        <v>0</v>
      </c>
      <c r="Q396" s="224">
        <v>0.00024000000000000001</v>
      </c>
      <c r="R396" s="224">
        <f>Q396*H396</f>
        <v>0.00024000000000000001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289</v>
      </c>
      <c r="AT396" s="226" t="s">
        <v>174</v>
      </c>
      <c r="AU396" s="226" t="s">
        <v>84</v>
      </c>
      <c r="AY396" s="19" t="s">
        <v>171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82</v>
      </c>
      <c r="BK396" s="227">
        <f>ROUND(I396*H396,2)</f>
        <v>0</v>
      </c>
      <c r="BL396" s="19" t="s">
        <v>289</v>
      </c>
      <c r="BM396" s="226" t="s">
        <v>2823</v>
      </c>
    </row>
    <row r="397" s="2" customFormat="1">
      <c r="A397" s="40"/>
      <c r="B397" s="41"/>
      <c r="C397" s="42"/>
      <c r="D397" s="228" t="s">
        <v>180</v>
      </c>
      <c r="E397" s="42"/>
      <c r="F397" s="229" t="s">
        <v>2824</v>
      </c>
      <c r="G397" s="42"/>
      <c r="H397" s="42"/>
      <c r="I397" s="230"/>
      <c r="J397" s="42"/>
      <c r="K397" s="42"/>
      <c r="L397" s="46"/>
      <c r="M397" s="231"/>
      <c r="N397" s="232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180</v>
      </c>
      <c r="AU397" s="19" t="s">
        <v>84</v>
      </c>
    </row>
    <row r="398" s="2" customFormat="1">
      <c r="A398" s="40"/>
      <c r="B398" s="41"/>
      <c r="C398" s="42"/>
      <c r="D398" s="265" t="s">
        <v>218</v>
      </c>
      <c r="E398" s="42"/>
      <c r="F398" s="266" t="s">
        <v>2825</v>
      </c>
      <c r="G398" s="42"/>
      <c r="H398" s="42"/>
      <c r="I398" s="230"/>
      <c r="J398" s="42"/>
      <c r="K398" s="42"/>
      <c r="L398" s="46"/>
      <c r="M398" s="231"/>
      <c r="N398" s="232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218</v>
      </c>
      <c r="AU398" s="19" t="s">
        <v>84</v>
      </c>
    </row>
    <row r="399" s="2" customFormat="1" ht="16.5" customHeight="1">
      <c r="A399" s="40"/>
      <c r="B399" s="41"/>
      <c r="C399" s="215" t="s">
        <v>1353</v>
      </c>
      <c r="D399" s="215" t="s">
        <v>174</v>
      </c>
      <c r="E399" s="216" t="s">
        <v>2826</v>
      </c>
      <c r="F399" s="217" t="s">
        <v>2827</v>
      </c>
      <c r="G399" s="218" t="s">
        <v>286</v>
      </c>
      <c r="H399" s="219">
        <v>0.0060000000000000001</v>
      </c>
      <c r="I399" s="220"/>
      <c r="J399" s="221">
        <f>ROUND(I399*H399,2)</f>
        <v>0</v>
      </c>
      <c r="K399" s="217" t="s">
        <v>2386</v>
      </c>
      <c r="L399" s="46"/>
      <c r="M399" s="222" t="s">
        <v>19</v>
      </c>
      <c r="N399" s="223" t="s">
        <v>45</v>
      </c>
      <c r="O399" s="86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289</v>
      </c>
      <c r="AT399" s="226" t="s">
        <v>174</v>
      </c>
      <c r="AU399" s="226" t="s">
        <v>84</v>
      </c>
      <c r="AY399" s="19" t="s">
        <v>171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82</v>
      </c>
      <c r="BK399" s="227">
        <f>ROUND(I399*H399,2)</f>
        <v>0</v>
      </c>
      <c r="BL399" s="19" t="s">
        <v>289</v>
      </c>
      <c r="BM399" s="226" t="s">
        <v>2828</v>
      </c>
    </row>
    <row r="400" s="2" customFormat="1">
      <c r="A400" s="40"/>
      <c r="B400" s="41"/>
      <c r="C400" s="42"/>
      <c r="D400" s="228" t="s">
        <v>180</v>
      </c>
      <c r="E400" s="42"/>
      <c r="F400" s="229" t="s">
        <v>2829</v>
      </c>
      <c r="G400" s="42"/>
      <c r="H400" s="42"/>
      <c r="I400" s="230"/>
      <c r="J400" s="42"/>
      <c r="K400" s="42"/>
      <c r="L400" s="46"/>
      <c r="M400" s="231"/>
      <c r="N400" s="232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180</v>
      </c>
      <c r="AU400" s="19" t="s">
        <v>84</v>
      </c>
    </row>
    <row r="401" s="2" customFormat="1">
      <c r="A401" s="40"/>
      <c r="B401" s="41"/>
      <c r="C401" s="42"/>
      <c r="D401" s="265" t="s">
        <v>218</v>
      </c>
      <c r="E401" s="42"/>
      <c r="F401" s="266" t="s">
        <v>2830</v>
      </c>
      <c r="G401" s="42"/>
      <c r="H401" s="42"/>
      <c r="I401" s="230"/>
      <c r="J401" s="42"/>
      <c r="K401" s="42"/>
      <c r="L401" s="46"/>
      <c r="M401" s="231"/>
      <c r="N401" s="232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218</v>
      </c>
      <c r="AU401" s="19" t="s">
        <v>84</v>
      </c>
    </row>
    <row r="402" s="2" customFormat="1" ht="16.5" customHeight="1">
      <c r="A402" s="40"/>
      <c r="B402" s="41"/>
      <c r="C402" s="215" t="s">
        <v>1338</v>
      </c>
      <c r="D402" s="215" t="s">
        <v>174</v>
      </c>
      <c r="E402" s="216" t="s">
        <v>2831</v>
      </c>
      <c r="F402" s="217" t="s">
        <v>2832</v>
      </c>
      <c r="G402" s="218" t="s">
        <v>292</v>
      </c>
      <c r="H402" s="219">
        <v>6</v>
      </c>
      <c r="I402" s="220"/>
      <c r="J402" s="221">
        <f>ROUND(I402*H402,2)</f>
        <v>0</v>
      </c>
      <c r="K402" s="217" t="s">
        <v>2386</v>
      </c>
      <c r="L402" s="46"/>
      <c r="M402" s="222" t="s">
        <v>19</v>
      </c>
      <c r="N402" s="223" t="s">
        <v>45</v>
      </c>
      <c r="O402" s="86"/>
      <c r="P402" s="224">
        <f>O402*H402</f>
        <v>0</v>
      </c>
      <c r="Q402" s="224">
        <v>3.0000000000000001E-05</v>
      </c>
      <c r="R402" s="224">
        <f>Q402*H402</f>
        <v>0.00018000000000000001</v>
      </c>
      <c r="S402" s="224">
        <v>0.00106</v>
      </c>
      <c r="T402" s="225">
        <f>S402*H402</f>
        <v>0.0063599999999999993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6" t="s">
        <v>289</v>
      </c>
      <c r="AT402" s="226" t="s">
        <v>174</v>
      </c>
      <c r="AU402" s="226" t="s">
        <v>84</v>
      </c>
      <c r="AY402" s="19" t="s">
        <v>171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9" t="s">
        <v>82</v>
      </c>
      <c r="BK402" s="227">
        <f>ROUND(I402*H402,2)</f>
        <v>0</v>
      </c>
      <c r="BL402" s="19" t="s">
        <v>289</v>
      </c>
      <c r="BM402" s="226" t="s">
        <v>2833</v>
      </c>
    </row>
    <row r="403" s="2" customFormat="1">
      <c r="A403" s="40"/>
      <c r="B403" s="41"/>
      <c r="C403" s="42"/>
      <c r="D403" s="228" t="s">
        <v>180</v>
      </c>
      <c r="E403" s="42"/>
      <c r="F403" s="229" t="s">
        <v>2834</v>
      </c>
      <c r="G403" s="42"/>
      <c r="H403" s="42"/>
      <c r="I403" s="230"/>
      <c r="J403" s="42"/>
      <c r="K403" s="42"/>
      <c r="L403" s="46"/>
      <c r="M403" s="231"/>
      <c r="N403" s="232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180</v>
      </c>
      <c r="AU403" s="19" t="s">
        <v>84</v>
      </c>
    </row>
    <row r="404" s="2" customFormat="1">
      <c r="A404" s="40"/>
      <c r="B404" s="41"/>
      <c r="C404" s="42"/>
      <c r="D404" s="265" t="s">
        <v>218</v>
      </c>
      <c r="E404" s="42"/>
      <c r="F404" s="266" t="s">
        <v>2835</v>
      </c>
      <c r="G404" s="42"/>
      <c r="H404" s="42"/>
      <c r="I404" s="230"/>
      <c r="J404" s="42"/>
      <c r="K404" s="42"/>
      <c r="L404" s="46"/>
      <c r="M404" s="231"/>
      <c r="N404" s="232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218</v>
      </c>
      <c r="AU404" s="19" t="s">
        <v>84</v>
      </c>
    </row>
    <row r="405" s="2" customFormat="1" ht="16.5" customHeight="1">
      <c r="A405" s="40"/>
      <c r="B405" s="41"/>
      <c r="C405" s="215" t="s">
        <v>952</v>
      </c>
      <c r="D405" s="215" t="s">
        <v>174</v>
      </c>
      <c r="E405" s="216" t="s">
        <v>2836</v>
      </c>
      <c r="F405" s="217" t="s">
        <v>2837</v>
      </c>
      <c r="G405" s="218" t="s">
        <v>2039</v>
      </c>
      <c r="H405" s="293"/>
      <c r="I405" s="220"/>
      <c r="J405" s="221">
        <f>ROUND(I405*H405,2)</f>
        <v>0</v>
      </c>
      <c r="K405" s="217" t="s">
        <v>2386</v>
      </c>
      <c r="L405" s="46"/>
      <c r="M405" s="222" t="s">
        <v>19</v>
      </c>
      <c r="N405" s="223" t="s">
        <v>45</v>
      </c>
      <c r="O405" s="86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6" t="s">
        <v>289</v>
      </c>
      <c r="AT405" s="226" t="s">
        <v>174</v>
      </c>
      <c r="AU405" s="226" t="s">
        <v>84</v>
      </c>
      <c r="AY405" s="19" t="s">
        <v>171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9" t="s">
        <v>82</v>
      </c>
      <c r="BK405" s="227">
        <f>ROUND(I405*H405,2)</f>
        <v>0</v>
      </c>
      <c r="BL405" s="19" t="s">
        <v>289</v>
      </c>
      <c r="BM405" s="226" t="s">
        <v>2838</v>
      </c>
    </row>
    <row r="406" s="2" customFormat="1">
      <c r="A406" s="40"/>
      <c r="B406" s="41"/>
      <c r="C406" s="42"/>
      <c r="D406" s="228" t="s">
        <v>180</v>
      </c>
      <c r="E406" s="42"/>
      <c r="F406" s="229" t="s">
        <v>2839</v>
      </c>
      <c r="G406" s="42"/>
      <c r="H406" s="42"/>
      <c r="I406" s="230"/>
      <c r="J406" s="42"/>
      <c r="K406" s="42"/>
      <c r="L406" s="46"/>
      <c r="M406" s="231"/>
      <c r="N406" s="232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180</v>
      </c>
      <c r="AU406" s="19" t="s">
        <v>84</v>
      </c>
    </row>
    <row r="407" s="2" customFormat="1">
      <c r="A407" s="40"/>
      <c r="B407" s="41"/>
      <c r="C407" s="42"/>
      <c r="D407" s="265" t="s">
        <v>218</v>
      </c>
      <c r="E407" s="42"/>
      <c r="F407" s="266" t="s">
        <v>2840</v>
      </c>
      <c r="G407" s="42"/>
      <c r="H407" s="42"/>
      <c r="I407" s="230"/>
      <c r="J407" s="42"/>
      <c r="K407" s="42"/>
      <c r="L407" s="46"/>
      <c r="M407" s="231"/>
      <c r="N407" s="232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218</v>
      </c>
      <c r="AU407" s="19" t="s">
        <v>84</v>
      </c>
    </row>
    <row r="408" s="12" customFormat="1" ht="22.8" customHeight="1">
      <c r="A408" s="12"/>
      <c r="B408" s="199"/>
      <c r="C408" s="200"/>
      <c r="D408" s="201" t="s">
        <v>73</v>
      </c>
      <c r="E408" s="213" t="s">
        <v>1624</v>
      </c>
      <c r="F408" s="213" t="s">
        <v>1625</v>
      </c>
      <c r="G408" s="200"/>
      <c r="H408" s="200"/>
      <c r="I408" s="203"/>
      <c r="J408" s="214">
        <f>BK408</f>
        <v>0</v>
      </c>
      <c r="K408" s="200"/>
      <c r="L408" s="205"/>
      <c r="M408" s="206"/>
      <c r="N408" s="207"/>
      <c r="O408" s="207"/>
      <c r="P408" s="208">
        <f>SUM(P409:P467)</f>
        <v>0</v>
      </c>
      <c r="Q408" s="207"/>
      <c r="R408" s="208">
        <f>SUM(R409:R467)</f>
        <v>1.2694999999999999</v>
      </c>
      <c r="S408" s="207"/>
      <c r="T408" s="209">
        <f>SUM(T409:T467)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10" t="s">
        <v>84</v>
      </c>
      <c r="AT408" s="211" t="s">
        <v>73</v>
      </c>
      <c r="AU408" s="211" t="s">
        <v>82</v>
      </c>
      <c r="AY408" s="210" t="s">
        <v>171</v>
      </c>
      <c r="BK408" s="212">
        <f>SUM(BK409:BK467)</f>
        <v>0</v>
      </c>
    </row>
    <row r="409" s="2" customFormat="1" ht="16.5" customHeight="1">
      <c r="A409" s="40"/>
      <c r="B409" s="41"/>
      <c r="C409" s="215" t="s">
        <v>1360</v>
      </c>
      <c r="D409" s="215" t="s">
        <v>174</v>
      </c>
      <c r="E409" s="216" t="s">
        <v>2841</v>
      </c>
      <c r="F409" s="217" t="s">
        <v>2842</v>
      </c>
      <c r="G409" s="218" t="s">
        <v>971</v>
      </c>
      <c r="H409" s="219">
        <v>9</v>
      </c>
      <c r="I409" s="220"/>
      <c r="J409" s="221">
        <f>ROUND(I409*H409,2)</f>
        <v>0</v>
      </c>
      <c r="K409" s="217" t="s">
        <v>2386</v>
      </c>
      <c r="L409" s="46"/>
      <c r="M409" s="222" t="s">
        <v>19</v>
      </c>
      <c r="N409" s="223" t="s">
        <v>45</v>
      </c>
      <c r="O409" s="86"/>
      <c r="P409" s="224">
        <f>O409*H409</f>
        <v>0</v>
      </c>
      <c r="Q409" s="224">
        <v>0.016969999999999999</v>
      </c>
      <c r="R409" s="224">
        <f>Q409*H409</f>
        <v>0.15272999999999998</v>
      </c>
      <c r="S409" s="224">
        <v>0</v>
      </c>
      <c r="T409" s="225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6" t="s">
        <v>289</v>
      </c>
      <c r="AT409" s="226" t="s">
        <v>174</v>
      </c>
      <c r="AU409" s="226" t="s">
        <v>84</v>
      </c>
      <c r="AY409" s="19" t="s">
        <v>171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9" t="s">
        <v>82</v>
      </c>
      <c r="BK409" s="227">
        <f>ROUND(I409*H409,2)</f>
        <v>0</v>
      </c>
      <c r="BL409" s="19" t="s">
        <v>289</v>
      </c>
      <c r="BM409" s="226" t="s">
        <v>2843</v>
      </c>
    </row>
    <row r="410" s="2" customFormat="1">
      <c r="A410" s="40"/>
      <c r="B410" s="41"/>
      <c r="C410" s="42"/>
      <c r="D410" s="228" t="s">
        <v>180</v>
      </c>
      <c r="E410" s="42"/>
      <c r="F410" s="229" t="s">
        <v>2844</v>
      </c>
      <c r="G410" s="42"/>
      <c r="H410" s="42"/>
      <c r="I410" s="230"/>
      <c r="J410" s="42"/>
      <c r="K410" s="42"/>
      <c r="L410" s="46"/>
      <c r="M410" s="231"/>
      <c r="N410" s="232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180</v>
      </c>
      <c r="AU410" s="19" t="s">
        <v>84</v>
      </c>
    </row>
    <row r="411" s="2" customFormat="1">
      <c r="A411" s="40"/>
      <c r="B411" s="41"/>
      <c r="C411" s="42"/>
      <c r="D411" s="265" t="s">
        <v>218</v>
      </c>
      <c r="E411" s="42"/>
      <c r="F411" s="266" t="s">
        <v>2845</v>
      </c>
      <c r="G411" s="42"/>
      <c r="H411" s="42"/>
      <c r="I411" s="230"/>
      <c r="J411" s="42"/>
      <c r="K411" s="42"/>
      <c r="L411" s="46"/>
      <c r="M411" s="231"/>
      <c r="N411" s="232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218</v>
      </c>
      <c r="AU411" s="19" t="s">
        <v>84</v>
      </c>
    </row>
    <row r="412" s="2" customFormat="1" ht="21.75" customHeight="1">
      <c r="A412" s="40"/>
      <c r="B412" s="41"/>
      <c r="C412" s="215" t="s">
        <v>972</v>
      </c>
      <c r="D412" s="215" t="s">
        <v>174</v>
      </c>
      <c r="E412" s="216" t="s">
        <v>2846</v>
      </c>
      <c r="F412" s="217" t="s">
        <v>2847</v>
      </c>
      <c r="G412" s="218" t="s">
        <v>971</v>
      </c>
      <c r="H412" s="219">
        <v>1</v>
      </c>
      <c r="I412" s="220"/>
      <c r="J412" s="221">
        <f>ROUND(I412*H412,2)</f>
        <v>0</v>
      </c>
      <c r="K412" s="217" t="s">
        <v>19</v>
      </c>
      <c r="L412" s="46"/>
      <c r="M412" s="222" t="s">
        <v>19</v>
      </c>
      <c r="N412" s="223" t="s">
        <v>45</v>
      </c>
      <c r="O412" s="86"/>
      <c r="P412" s="224">
        <f>O412*H412</f>
        <v>0</v>
      </c>
      <c r="Q412" s="224">
        <v>0.016969999999999999</v>
      </c>
      <c r="R412" s="224">
        <f>Q412*H412</f>
        <v>0.016969999999999999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289</v>
      </c>
      <c r="AT412" s="226" t="s">
        <v>174</v>
      </c>
      <c r="AU412" s="226" t="s">
        <v>84</v>
      </c>
      <c r="AY412" s="19" t="s">
        <v>171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82</v>
      </c>
      <c r="BK412" s="227">
        <f>ROUND(I412*H412,2)</f>
        <v>0</v>
      </c>
      <c r="BL412" s="19" t="s">
        <v>289</v>
      </c>
      <c r="BM412" s="226" t="s">
        <v>2848</v>
      </c>
    </row>
    <row r="413" s="2" customFormat="1">
      <c r="A413" s="40"/>
      <c r="B413" s="41"/>
      <c r="C413" s="42"/>
      <c r="D413" s="228" t="s">
        <v>180</v>
      </c>
      <c r="E413" s="42"/>
      <c r="F413" s="229" t="s">
        <v>2849</v>
      </c>
      <c r="G413" s="42"/>
      <c r="H413" s="42"/>
      <c r="I413" s="230"/>
      <c r="J413" s="42"/>
      <c r="K413" s="42"/>
      <c r="L413" s="46"/>
      <c r="M413" s="231"/>
      <c r="N413" s="232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180</v>
      </c>
      <c r="AU413" s="19" t="s">
        <v>84</v>
      </c>
    </row>
    <row r="414" s="2" customFormat="1" ht="16.5" customHeight="1">
      <c r="A414" s="40"/>
      <c r="B414" s="41"/>
      <c r="C414" s="215" t="s">
        <v>1392</v>
      </c>
      <c r="D414" s="215" t="s">
        <v>174</v>
      </c>
      <c r="E414" s="216" t="s">
        <v>2850</v>
      </c>
      <c r="F414" s="217" t="s">
        <v>2851</v>
      </c>
      <c r="G414" s="218" t="s">
        <v>971</v>
      </c>
      <c r="H414" s="219">
        <v>9</v>
      </c>
      <c r="I414" s="220"/>
      <c r="J414" s="221">
        <f>ROUND(I414*H414,2)</f>
        <v>0</v>
      </c>
      <c r="K414" s="217" t="s">
        <v>2386</v>
      </c>
      <c r="L414" s="46"/>
      <c r="M414" s="222" t="s">
        <v>19</v>
      </c>
      <c r="N414" s="223" t="s">
        <v>45</v>
      </c>
      <c r="O414" s="86"/>
      <c r="P414" s="224">
        <f>O414*H414</f>
        <v>0</v>
      </c>
      <c r="Q414" s="224">
        <v>0.018079999999999999</v>
      </c>
      <c r="R414" s="224">
        <f>Q414*H414</f>
        <v>0.16271999999999998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289</v>
      </c>
      <c r="AT414" s="226" t="s">
        <v>174</v>
      </c>
      <c r="AU414" s="226" t="s">
        <v>84</v>
      </c>
      <c r="AY414" s="19" t="s">
        <v>171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82</v>
      </c>
      <c r="BK414" s="227">
        <f>ROUND(I414*H414,2)</f>
        <v>0</v>
      </c>
      <c r="BL414" s="19" t="s">
        <v>289</v>
      </c>
      <c r="BM414" s="226" t="s">
        <v>2852</v>
      </c>
    </row>
    <row r="415" s="2" customFormat="1">
      <c r="A415" s="40"/>
      <c r="B415" s="41"/>
      <c r="C415" s="42"/>
      <c r="D415" s="228" t="s">
        <v>180</v>
      </c>
      <c r="E415" s="42"/>
      <c r="F415" s="229" t="s">
        <v>2853</v>
      </c>
      <c r="G415" s="42"/>
      <c r="H415" s="42"/>
      <c r="I415" s="230"/>
      <c r="J415" s="42"/>
      <c r="K415" s="42"/>
      <c r="L415" s="46"/>
      <c r="M415" s="231"/>
      <c r="N415" s="232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180</v>
      </c>
      <c r="AU415" s="19" t="s">
        <v>84</v>
      </c>
    </row>
    <row r="416" s="2" customFormat="1">
      <c r="A416" s="40"/>
      <c r="B416" s="41"/>
      <c r="C416" s="42"/>
      <c r="D416" s="265" t="s">
        <v>218</v>
      </c>
      <c r="E416" s="42"/>
      <c r="F416" s="266" t="s">
        <v>2854</v>
      </c>
      <c r="G416" s="42"/>
      <c r="H416" s="42"/>
      <c r="I416" s="230"/>
      <c r="J416" s="42"/>
      <c r="K416" s="42"/>
      <c r="L416" s="46"/>
      <c r="M416" s="231"/>
      <c r="N416" s="232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218</v>
      </c>
      <c r="AU416" s="19" t="s">
        <v>84</v>
      </c>
    </row>
    <row r="417" s="2" customFormat="1" ht="16.5" customHeight="1">
      <c r="A417" s="40"/>
      <c r="B417" s="41"/>
      <c r="C417" s="215" t="s">
        <v>975</v>
      </c>
      <c r="D417" s="215" t="s">
        <v>174</v>
      </c>
      <c r="E417" s="216" t="s">
        <v>2855</v>
      </c>
      <c r="F417" s="217" t="s">
        <v>2856</v>
      </c>
      <c r="G417" s="218" t="s">
        <v>971</v>
      </c>
      <c r="H417" s="219">
        <v>27</v>
      </c>
      <c r="I417" s="220"/>
      <c r="J417" s="221">
        <f>ROUND(I417*H417,2)</f>
        <v>0</v>
      </c>
      <c r="K417" s="217" t="s">
        <v>2386</v>
      </c>
      <c r="L417" s="46"/>
      <c r="M417" s="222" t="s">
        <v>19</v>
      </c>
      <c r="N417" s="223" t="s">
        <v>45</v>
      </c>
      <c r="O417" s="86"/>
      <c r="P417" s="224">
        <f>O417*H417</f>
        <v>0</v>
      </c>
      <c r="Q417" s="224">
        <v>0.016469999999999999</v>
      </c>
      <c r="R417" s="224">
        <f>Q417*H417</f>
        <v>0.44468999999999997</v>
      </c>
      <c r="S417" s="224">
        <v>0</v>
      </c>
      <c r="T417" s="225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6" t="s">
        <v>289</v>
      </c>
      <c r="AT417" s="226" t="s">
        <v>174</v>
      </c>
      <c r="AU417" s="226" t="s">
        <v>84</v>
      </c>
      <c r="AY417" s="19" t="s">
        <v>171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19" t="s">
        <v>82</v>
      </c>
      <c r="BK417" s="227">
        <f>ROUND(I417*H417,2)</f>
        <v>0</v>
      </c>
      <c r="BL417" s="19" t="s">
        <v>289</v>
      </c>
      <c r="BM417" s="226" t="s">
        <v>2857</v>
      </c>
    </row>
    <row r="418" s="2" customFormat="1">
      <c r="A418" s="40"/>
      <c r="B418" s="41"/>
      <c r="C418" s="42"/>
      <c r="D418" s="228" t="s">
        <v>180</v>
      </c>
      <c r="E418" s="42"/>
      <c r="F418" s="229" t="s">
        <v>2858</v>
      </c>
      <c r="G418" s="42"/>
      <c r="H418" s="42"/>
      <c r="I418" s="230"/>
      <c r="J418" s="42"/>
      <c r="K418" s="42"/>
      <c r="L418" s="46"/>
      <c r="M418" s="231"/>
      <c r="N418" s="232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180</v>
      </c>
      <c r="AU418" s="19" t="s">
        <v>84</v>
      </c>
    </row>
    <row r="419" s="2" customFormat="1">
      <c r="A419" s="40"/>
      <c r="B419" s="41"/>
      <c r="C419" s="42"/>
      <c r="D419" s="265" t="s">
        <v>218</v>
      </c>
      <c r="E419" s="42"/>
      <c r="F419" s="266" t="s">
        <v>2859</v>
      </c>
      <c r="G419" s="42"/>
      <c r="H419" s="42"/>
      <c r="I419" s="230"/>
      <c r="J419" s="42"/>
      <c r="K419" s="42"/>
      <c r="L419" s="46"/>
      <c r="M419" s="231"/>
      <c r="N419" s="232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218</v>
      </c>
      <c r="AU419" s="19" t="s">
        <v>84</v>
      </c>
    </row>
    <row r="420" s="2" customFormat="1" ht="16.5" customHeight="1">
      <c r="A420" s="40"/>
      <c r="B420" s="41"/>
      <c r="C420" s="215" t="s">
        <v>1422</v>
      </c>
      <c r="D420" s="215" t="s">
        <v>174</v>
      </c>
      <c r="E420" s="216" t="s">
        <v>2860</v>
      </c>
      <c r="F420" s="217" t="s">
        <v>2861</v>
      </c>
      <c r="G420" s="218" t="s">
        <v>971</v>
      </c>
      <c r="H420" s="219">
        <v>1</v>
      </c>
      <c r="I420" s="220"/>
      <c r="J420" s="221">
        <f>ROUND(I420*H420,2)</f>
        <v>0</v>
      </c>
      <c r="K420" s="217" t="s">
        <v>2386</v>
      </c>
      <c r="L420" s="46"/>
      <c r="M420" s="222" t="s">
        <v>19</v>
      </c>
      <c r="N420" s="223" t="s">
        <v>45</v>
      </c>
      <c r="O420" s="86"/>
      <c r="P420" s="224">
        <f>O420*H420</f>
        <v>0</v>
      </c>
      <c r="Q420" s="224">
        <v>0.019210000000000001</v>
      </c>
      <c r="R420" s="224">
        <f>Q420*H420</f>
        <v>0.019210000000000001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289</v>
      </c>
      <c r="AT420" s="226" t="s">
        <v>174</v>
      </c>
      <c r="AU420" s="226" t="s">
        <v>84</v>
      </c>
      <c r="AY420" s="19" t="s">
        <v>171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82</v>
      </c>
      <c r="BK420" s="227">
        <f>ROUND(I420*H420,2)</f>
        <v>0</v>
      </c>
      <c r="BL420" s="19" t="s">
        <v>289</v>
      </c>
      <c r="BM420" s="226" t="s">
        <v>2862</v>
      </c>
    </row>
    <row r="421" s="2" customFormat="1">
      <c r="A421" s="40"/>
      <c r="B421" s="41"/>
      <c r="C421" s="42"/>
      <c r="D421" s="228" t="s">
        <v>180</v>
      </c>
      <c r="E421" s="42"/>
      <c r="F421" s="229" t="s">
        <v>2863</v>
      </c>
      <c r="G421" s="42"/>
      <c r="H421" s="42"/>
      <c r="I421" s="230"/>
      <c r="J421" s="42"/>
      <c r="K421" s="42"/>
      <c r="L421" s="46"/>
      <c r="M421" s="231"/>
      <c r="N421" s="232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180</v>
      </c>
      <c r="AU421" s="19" t="s">
        <v>84</v>
      </c>
    </row>
    <row r="422" s="2" customFormat="1">
      <c r="A422" s="40"/>
      <c r="B422" s="41"/>
      <c r="C422" s="42"/>
      <c r="D422" s="265" t="s">
        <v>218</v>
      </c>
      <c r="E422" s="42"/>
      <c r="F422" s="266" t="s">
        <v>2864</v>
      </c>
      <c r="G422" s="42"/>
      <c r="H422" s="42"/>
      <c r="I422" s="230"/>
      <c r="J422" s="42"/>
      <c r="K422" s="42"/>
      <c r="L422" s="46"/>
      <c r="M422" s="231"/>
      <c r="N422" s="232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218</v>
      </c>
      <c r="AU422" s="19" t="s">
        <v>84</v>
      </c>
    </row>
    <row r="423" s="2" customFormat="1" ht="16.5" customHeight="1">
      <c r="A423" s="40"/>
      <c r="B423" s="41"/>
      <c r="C423" s="215" t="s">
        <v>991</v>
      </c>
      <c r="D423" s="215" t="s">
        <v>174</v>
      </c>
      <c r="E423" s="216" t="s">
        <v>2865</v>
      </c>
      <c r="F423" s="217" t="s">
        <v>2866</v>
      </c>
      <c r="G423" s="218" t="s">
        <v>971</v>
      </c>
      <c r="H423" s="219">
        <v>1</v>
      </c>
      <c r="I423" s="220"/>
      <c r="J423" s="221">
        <f>ROUND(I423*H423,2)</f>
        <v>0</v>
      </c>
      <c r="K423" s="217" t="s">
        <v>2386</v>
      </c>
      <c r="L423" s="46"/>
      <c r="M423" s="222" t="s">
        <v>19</v>
      </c>
      <c r="N423" s="223" t="s">
        <v>45</v>
      </c>
      <c r="O423" s="86"/>
      <c r="P423" s="224">
        <f>O423*H423</f>
        <v>0</v>
      </c>
      <c r="Q423" s="224">
        <v>0.016889999999999999</v>
      </c>
      <c r="R423" s="224">
        <f>Q423*H423</f>
        <v>0.016889999999999999</v>
      </c>
      <c r="S423" s="224">
        <v>0</v>
      </c>
      <c r="T423" s="225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6" t="s">
        <v>289</v>
      </c>
      <c r="AT423" s="226" t="s">
        <v>174</v>
      </c>
      <c r="AU423" s="226" t="s">
        <v>84</v>
      </c>
      <c r="AY423" s="19" t="s">
        <v>171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19" t="s">
        <v>82</v>
      </c>
      <c r="BK423" s="227">
        <f>ROUND(I423*H423,2)</f>
        <v>0</v>
      </c>
      <c r="BL423" s="19" t="s">
        <v>289</v>
      </c>
      <c r="BM423" s="226" t="s">
        <v>2867</v>
      </c>
    </row>
    <row r="424" s="2" customFormat="1">
      <c r="A424" s="40"/>
      <c r="B424" s="41"/>
      <c r="C424" s="42"/>
      <c r="D424" s="228" t="s">
        <v>180</v>
      </c>
      <c r="E424" s="42"/>
      <c r="F424" s="229" t="s">
        <v>2868</v>
      </c>
      <c r="G424" s="42"/>
      <c r="H424" s="42"/>
      <c r="I424" s="230"/>
      <c r="J424" s="42"/>
      <c r="K424" s="42"/>
      <c r="L424" s="46"/>
      <c r="M424" s="231"/>
      <c r="N424" s="232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180</v>
      </c>
      <c r="AU424" s="19" t="s">
        <v>84</v>
      </c>
    </row>
    <row r="425" s="2" customFormat="1">
      <c r="A425" s="40"/>
      <c r="B425" s="41"/>
      <c r="C425" s="42"/>
      <c r="D425" s="265" t="s">
        <v>218</v>
      </c>
      <c r="E425" s="42"/>
      <c r="F425" s="266" t="s">
        <v>2869</v>
      </c>
      <c r="G425" s="42"/>
      <c r="H425" s="42"/>
      <c r="I425" s="230"/>
      <c r="J425" s="42"/>
      <c r="K425" s="42"/>
      <c r="L425" s="46"/>
      <c r="M425" s="231"/>
      <c r="N425" s="232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218</v>
      </c>
      <c r="AU425" s="19" t="s">
        <v>84</v>
      </c>
    </row>
    <row r="426" s="2" customFormat="1" ht="16.5" customHeight="1">
      <c r="A426" s="40"/>
      <c r="B426" s="41"/>
      <c r="C426" s="215" t="s">
        <v>1429</v>
      </c>
      <c r="D426" s="215" t="s">
        <v>174</v>
      </c>
      <c r="E426" s="216" t="s">
        <v>2870</v>
      </c>
      <c r="F426" s="217" t="s">
        <v>2871</v>
      </c>
      <c r="G426" s="218" t="s">
        <v>971</v>
      </c>
      <c r="H426" s="219">
        <v>9</v>
      </c>
      <c r="I426" s="220"/>
      <c r="J426" s="221">
        <f>ROUND(I426*H426,2)</f>
        <v>0</v>
      </c>
      <c r="K426" s="217" t="s">
        <v>19</v>
      </c>
      <c r="L426" s="46"/>
      <c r="M426" s="222" t="s">
        <v>19</v>
      </c>
      <c r="N426" s="223" t="s">
        <v>45</v>
      </c>
      <c r="O426" s="86"/>
      <c r="P426" s="224">
        <f>O426*H426</f>
        <v>0</v>
      </c>
      <c r="Q426" s="224">
        <v>0.01452</v>
      </c>
      <c r="R426" s="224">
        <f>Q426*H426</f>
        <v>0.13067999999999999</v>
      </c>
      <c r="S426" s="224">
        <v>0</v>
      </c>
      <c r="T426" s="225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6" t="s">
        <v>289</v>
      </c>
      <c r="AT426" s="226" t="s">
        <v>174</v>
      </c>
      <c r="AU426" s="226" t="s">
        <v>84</v>
      </c>
      <c r="AY426" s="19" t="s">
        <v>171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9" t="s">
        <v>82</v>
      </c>
      <c r="BK426" s="227">
        <f>ROUND(I426*H426,2)</f>
        <v>0</v>
      </c>
      <c r="BL426" s="19" t="s">
        <v>289</v>
      </c>
      <c r="BM426" s="226" t="s">
        <v>2872</v>
      </c>
    </row>
    <row r="427" s="2" customFormat="1">
      <c r="A427" s="40"/>
      <c r="B427" s="41"/>
      <c r="C427" s="42"/>
      <c r="D427" s="228" t="s">
        <v>180</v>
      </c>
      <c r="E427" s="42"/>
      <c r="F427" s="229" t="s">
        <v>2871</v>
      </c>
      <c r="G427" s="42"/>
      <c r="H427" s="42"/>
      <c r="I427" s="230"/>
      <c r="J427" s="42"/>
      <c r="K427" s="42"/>
      <c r="L427" s="46"/>
      <c r="M427" s="231"/>
      <c r="N427" s="232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180</v>
      </c>
      <c r="AU427" s="19" t="s">
        <v>84</v>
      </c>
    </row>
    <row r="428" s="2" customFormat="1" ht="16.5" customHeight="1">
      <c r="A428" s="40"/>
      <c r="B428" s="41"/>
      <c r="C428" s="215" t="s">
        <v>999</v>
      </c>
      <c r="D428" s="215" t="s">
        <v>174</v>
      </c>
      <c r="E428" s="216" t="s">
        <v>2873</v>
      </c>
      <c r="F428" s="217" t="s">
        <v>2874</v>
      </c>
      <c r="G428" s="218" t="s">
        <v>971</v>
      </c>
      <c r="H428" s="219">
        <v>9</v>
      </c>
      <c r="I428" s="220"/>
      <c r="J428" s="221">
        <f>ROUND(I428*H428,2)</f>
        <v>0</v>
      </c>
      <c r="K428" s="217" t="s">
        <v>19</v>
      </c>
      <c r="L428" s="46"/>
      <c r="M428" s="222" t="s">
        <v>19</v>
      </c>
      <c r="N428" s="223" t="s">
        <v>45</v>
      </c>
      <c r="O428" s="86"/>
      <c r="P428" s="224">
        <f>O428*H428</f>
        <v>0</v>
      </c>
      <c r="Q428" s="224">
        <v>0.019369999999999998</v>
      </c>
      <c r="R428" s="224">
        <f>Q428*H428</f>
        <v>0.17432999999999999</v>
      </c>
      <c r="S428" s="224">
        <v>0</v>
      </c>
      <c r="T428" s="225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6" t="s">
        <v>289</v>
      </c>
      <c r="AT428" s="226" t="s">
        <v>174</v>
      </c>
      <c r="AU428" s="226" t="s">
        <v>84</v>
      </c>
      <c r="AY428" s="19" t="s">
        <v>171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9" t="s">
        <v>82</v>
      </c>
      <c r="BK428" s="227">
        <f>ROUND(I428*H428,2)</f>
        <v>0</v>
      </c>
      <c r="BL428" s="19" t="s">
        <v>289</v>
      </c>
      <c r="BM428" s="226" t="s">
        <v>2875</v>
      </c>
    </row>
    <row r="429" s="2" customFormat="1">
      <c r="A429" s="40"/>
      <c r="B429" s="41"/>
      <c r="C429" s="42"/>
      <c r="D429" s="228" t="s">
        <v>180</v>
      </c>
      <c r="E429" s="42"/>
      <c r="F429" s="229" t="s">
        <v>2874</v>
      </c>
      <c r="G429" s="42"/>
      <c r="H429" s="42"/>
      <c r="I429" s="230"/>
      <c r="J429" s="42"/>
      <c r="K429" s="42"/>
      <c r="L429" s="46"/>
      <c r="M429" s="231"/>
      <c r="N429" s="232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180</v>
      </c>
      <c r="AU429" s="19" t="s">
        <v>84</v>
      </c>
    </row>
    <row r="430" s="2" customFormat="1" ht="16.5" customHeight="1">
      <c r="A430" s="40"/>
      <c r="B430" s="41"/>
      <c r="C430" s="215" t="s">
        <v>1442</v>
      </c>
      <c r="D430" s="215" t="s">
        <v>174</v>
      </c>
      <c r="E430" s="216" t="s">
        <v>2876</v>
      </c>
      <c r="F430" s="217" t="s">
        <v>2877</v>
      </c>
      <c r="G430" s="218" t="s">
        <v>971</v>
      </c>
      <c r="H430" s="219">
        <v>1</v>
      </c>
      <c r="I430" s="220"/>
      <c r="J430" s="221">
        <f>ROUND(I430*H430,2)</f>
        <v>0</v>
      </c>
      <c r="K430" s="217" t="s">
        <v>19</v>
      </c>
      <c r="L430" s="46"/>
      <c r="M430" s="222" t="s">
        <v>19</v>
      </c>
      <c r="N430" s="223" t="s">
        <v>45</v>
      </c>
      <c r="O430" s="86"/>
      <c r="P430" s="224">
        <f>O430*H430</f>
        <v>0</v>
      </c>
      <c r="Q430" s="224">
        <v>0.0049300000000000004</v>
      </c>
      <c r="R430" s="224">
        <f>Q430*H430</f>
        <v>0.0049300000000000004</v>
      </c>
      <c r="S430" s="224">
        <v>0</v>
      </c>
      <c r="T430" s="225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6" t="s">
        <v>289</v>
      </c>
      <c r="AT430" s="226" t="s">
        <v>174</v>
      </c>
      <c r="AU430" s="226" t="s">
        <v>84</v>
      </c>
      <c r="AY430" s="19" t="s">
        <v>171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9" t="s">
        <v>82</v>
      </c>
      <c r="BK430" s="227">
        <f>ROUND(I430*H430,2)</f>
        <v>0</v>
      </c>
      <c r="BL430" s="19" t="s">
        <v>289</v>
      </c>
      <c r="BM430" s="226" t="s">
        <v>2878</v>
      </c>
    </row>
    <row r="431" s="2" customFormat="1">
      <c r="A431" s="40"/>
      <c r="B431" s="41"/>
      <c r="C431" s="42"/>
      <c r="D431" s="228" t="s">
        <v>180</v>
      </c>
      <c r="E431" s="42"/>
      <c r="F431" s="229" t="s">
        <v>2879</v>
      </c>
      <c r="G431" s="42"/>
      <c r="H431" s="42"/>
      <c r="I431" s="230"/>
      <c r="J431" s="42"/>
      <c r="K431" s="42"/>
      <c r="L431" s="46"/>
      <c r="M431" s="231"/>
      <c r="N431" s="232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180</v>
      </c>
      <c r="AU431" s="19" t="s">
        <v>84</v>
      </c>
    </row>
    <row r="432" s="2" customFormat="1" ht="16.5" customHeight="1">
      <c r="A432" s="40"/>
      <c r="B432" s="41"/>
      <c r="C432" s="215" t="s">
        <v>1009</v>
      </c>
      <c r="D432" s="215" t="s">
        <v>174</v>
      </c>
      <c r="E432" s="216" t="s">
        <v>2880</v>
      </c>
      <c r="F432" s="217" t="s">
        <v>2881</v>
      </c>
      <c r="G432" s="218" t="s">
        <v>971</v>
      </c>
      <c r="H432" s="219">
        <v>2</v>
      </c>
      <c r="I432" s="220"/>
      <c r="J432" s="221">
        <f>ROUND(I432*H432,2)</f>
        <v>0</v>
      </c>
      <c r="K432" s="217" t="s">
        <v>2386</v>
      </c>
      <c r="L432" s="46"/>
      <c r="M432" s="222" t="s">
        <v>19</v>
      </c>
      <c r="N432" s="223" t="s">
        <v>45</v>
      </c>
      <c r="O432" s="86"/>
      <c r="P432" s="224">
        <f>O432*H432</f>
        <v>0</v>
      </c>
      <c r="Q432" s="224">
        <v>0.014749999999999999</v>
      </c>
      <c r="R432" s="224">
        <f>Q432*H432</f>
        <v>0.029499999999999998</v>
      </c>
      <c r="S432" s="224">
        <v>0</v>
      </c>
      <c r="T432" s="225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6" t="s">
        <v>289</v>
      </c>
      <c r="AT432" s="226" t="s">
        <v>174</v>
      </c>
      <c r="AU432" s="226" t="s">
        <v>84</v>
      </c>
      <c r="AY432" s="19" t="s">
        <v>171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9" t="s">
        <v>82</v>
      </c>
      <c r="BK432" s="227">
        <f>ROUND(I432*H432,2)</f>
        <v>0</v>
      </c>
      <c r="BL432" s="19" t="s">
        <v>289</v>
      </c>
      <c r="BM432" s="226" t="s">
        <v>2882</v>
      </c>
    </row>
    <row r="433" s="2" customFormat="1">
      <c r="A433" s="40"/>
      <c r="B433" s="41"/>
      <c r="C433" s="42"/>
      <c r="D433" s="228" t="s">
        <v>180</v>
      </c>
      <c r="E433" s="42"/>
      <c r="F433" s="229" t="s">
        <v>2883</v>
      </c>
      <c r="G433" s="42"/>
      <c r="H433" s="42"/>
      <c r="I433" s="230"/>
      <c r="J433" s="42"/>
      <c r="K433" s="42"/>
      <c r="L433" s="46"/>
      <c r="M433" s="231"/>
      <c r="N433" s="232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180</v>
      </c>
      <c r="AU433" s="19" t="s">
        <v>84</v>
      </c>
    </row>
    <row r="434" s="2" customFormat="1">
      <c r="A434" s="40"/>
      <c r="B434" s="41"/>
      <c r="C434" s="42"/>
      <c r="D434" s="265" t="s">
        <v>218</v>
      </c>
      <c r="E434" s="42"/>
      <c r="F434" s="266" t="s">
        <v>2884</v>
      </c>
      <c r="G434" s="42"/>
      <c r="H434" s="42"/>
      <c r="I434" s="230"/>
      <c r="J434" s="42"/>
      <c r="K434" s="42"/>
      <c r="L434" s="46"/>
      <c r="M434" s="231"/>
      <c r="N434" s="232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218</v>
      </c>
      <c r="AU434" s="19" t="s">
        <v>84</v>
      </c>
    </row>
    <row r="435" s="2" customFormat="1" ht="16.5" customHeight="1">
      <c r="A435" s="40"/>
      <c r="B435" s="41"/>
      <c r="C435" s="215" t="s">
        <v>1455</v>
      </c>
      <c r="D435" s="215" t="s">
        <v>174</v>
      </c>
      <c r="E435" s="216" t="s">
        <v>2885</v>
      </c>
      <c r="F435" s="217" t="s">
        <v>2886</v>
      </c>
      <c r="G435" s="218" t="s">
        <v>971</v>
      </c>
      <c r="H435" s="219">
        <v>56</v>
      </c>
      <c r="I435" s="220"/>
      <c r="J435" s="221">
        <f>ROUND(I435*H435,2)</f>
        <v>0</v>
      </c>
      <c r="K435" s="217" t="s">
        <v>2386</v>
      </c>
      <c r="L435" s="46"/>
      <c r="M435" s="222" t="s">
        <v>19</v>
      </c>
      <c r="N435" s="223" t="s">
        <v>45</v>
      </c>
      <c r="O435" s="86"/>
      <c r="P435" s="224">
        <f>O435*H435</f>
        <v>0</v>
      </c>
      <c r="Q435" s="224">
        <v>0.00024000000000000001</v>
      </c>
      <c r="R435" s="224">
        <f>Q435*H435</f>
        <v>0.013440000000000001</v>
      </c>
      <c r="S435" s="224">
        <v>0</v>
      </c>
      <c r="T435" s="225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6" t="s">
        <v>289</v>
      </c>
      <c r="AT435" s="226" t="s">
        <v>174</v>
      </c>
      <c r="AU435" s="226" t="s">
        <v>84</v>
      </c>
      <c r="AY435" s="19" t="s">
        <v>171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19" t="s">
        <v>82</v>
      </c>
      <c r="BK435" s="227">
        <f>ROUND(I435*H435,2)</f>
        <v>0</v>
      </c>
      <c r="BL435" s="19" t="s">
        <v>289</v>
      </c>
      <c r="BM435" s="226" t="s">
        <v>2887</v>
      </c>
    </row>
    <row r="436" s="2" customFormat="1">
      <c r="A436" s="40"/>
      <c r="B436" s="41"/>
      <c r="C436" s="42"/>
      <c r="D436" s="228" t="s">
        <v>180</v>
      </c>
      <c r="E436" s="42"/>
      <c r="F436" s="229" t="s">
        <v>2888</v>
      </c>
      <c r="G436" s="42"/>
      <c r="H436" s="42"/>
      <c r="I436" s="230"/>
      <c r="J436" s="42"/>
      <c r="K436" s="42"/>
      <c r="L436" s="46"/>
      <c r="M436" s="231"/>
      <c r="N436" s="232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180</v>
      </c>
      <c r="AU436" s="19" t="s">
        <v>84</v>
      </c>
    </row>
    <row r="437" s="2" customFormat="1">
      <c r="A437" s="40"/>
      <c r="B437" s="41"/>
      <c r="C437" s="42"/>
      <c r="D437" s="265" t="s">
        <v>218</v>
      </c>
      <c r="E437" s="42"/>
      <c r="F437" s="266" t="s">
        <v>2889</v>
      </c>
      <c r="G437" s="42"/>
      <c r="H437" s="42"/>
      <c r="I437" s="230"/>
      <c r="J437" s="42"/>
      <c r="K437" s="42"/>
      <c r="L437" s="46"/>
      <c r="M437" s="231"/>
      <c r="N437" s="232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218</v>
      </c>
      <c r="AU437" s="19" t="s">
        <v>84</v>
      </c>
    </row>
    <row r="438" s="2" customFormat="1" ht="16.5" customHeight="1">
      <c r="A438" s="40"/>
      <c r="B438" s="41"/>
      <c r="C438" s="283" t="s">
        <v>1014</v>
      </c>
      <c r="D438" s="283" t="s">
        <v>467</v>
      </c>
      <c r="E438" s="284" t="s">
        <v>2890</v>
      </c>
      <c r="F438" s="285" t="s">
        <v>2891</v>
      </c>
      <c r="G438" s="286" t="s">
        <v>206</v>
      </c>
      <c r="H438" s="287">
        <v>56</v>
      </c>
      <c r="I438" s="288"/>
      <c r="J438" s="289">
        <f>ROUND(I438*H438,2)</f>
        <v>0</v>
      </c>
      <c r="K438" s="285" t="s">
        <v>2386</v>
      </c>
      <c r="L438" s="290"/>
      <c r="M438" s="291" t="s">
        <v>19</v>
      </c>
      <c r="N438" s="292" t="s">
        <v>45</v>
      </c>
      <c r="O438" s="86"/>
      <c r="P438" s="224">
        <f>O438*H438</f>
        <v>0</v>
      </c>
      <c r="Q438" s="224">
        <v>0.00018000000000000001</v>
      </c>
      <c r="R438" s="224">
        <f>Q438*H438</f>
        <v>0.01008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386</v>
      </c>
      <c r="AT438" s="226" t="s">
        <v>467</v>
      </c>
      <c r="AU438" s="226" t="s">
        <v>84</v>
      </c>
      <c r="AY438" s="19" t="s">
        <v>171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82</v>
      </c>
      <c r="BK438" s="227">
        <f>ROUND(I438*H438,2)</f>
        <v>0</v>
      </c>
      <c r="BL438" s="19" t="s">
        <v>289</v>
      </c>
      <c r="BM438" s="226" t="s">
        <v>2892</v>
      </c>
    </row>
    <row r="439" s="2" customFormat="1">
      <c r="A439" s="40"/>
      <c r="B439" s="41"/>
      <c r="C439" s="42"/>
      <c r="D439" s="228" t="s">
        <v>180</v>
      </c>
      <c r="E439" s="42"/>
      <c r="F439" s="229" t="s">
        <v>2891</v>
      </c>
      <c r="G439" s="42"/>
      <c r="H439" s="42"/>
      <c r="I439" s="230"/>
      <c r="J439" s="42"/>
      <c r="K439" s="42"/>
      <c r="L439" s="46"/>
      <c r="M439" s="231"/>
      <c r="N439" s="232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180</v>
      </c>
      <c r="AU439" s="19" t="s">
        <v>84</v>
      </c>
    </row>
    <row r="440" s="2" customFormat="1" ht="16.5" customHeight="1">
      <c r="A440" s="40"/>
      <c r="B440" s="41"/>
      <c r="C440" s="215" t="s">
        <v>1463</v>
      </c>
      <c r="D440" s="215" t="s">
        <v>174</v>
      </c>
      <c r="E440" s="216" t="s">
        <v>2893</v>
      </c>
      <c r="F440" s="217" t="s">
        <v>2894</v>
      </c>
      <c r="G440" s="218" t="s">
        <v>971</v>
      </c>
      <c r="H440" s="219">
        <v>1</v>
      </c>
      <c r="I440" s="220"/>
      <c r="J440" s="221">
        <f>ROUND(I440*H440,2)</f>
        <v>0</v>
      </c>
      <c r="K440" s="217" t="s">
        <v>2386</v>
      </c>
      <c r="L440" s="46"/>
      <c r="M440" s="222" t="s">
        <v>19</v>
      </c>
      <c r="N440" s="223" t="s">
        <v>45</v>
      </c>
      <c r="O440" s="86"/>
      <c r="P440" s="224">
        <f>O440*H440</f>
        <v>0</v>
      </c>
      <c r="Q440" s="224">
        <v>0.0018</v>
      </c>
      <c r="R440" s="224">
        <f>Q440*H440</f>
        <v>0.0018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289</v>
      </c>
      <c r="AT440" s="226" t="s">
        <v>174</v>
      </c>
      <c r="AU440" s="226" t="s">
        <v>84</v>
      </c>
      <c r="AY440" s="19" t="s">
        <v>171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82</v>
      </c>
      <c r="BK440" s="227">
        <f>ROUND(I440*H440,2)</f>
        <v>0</v>
      </c>
      <c r="BL440" s="19" t="s">
        <v>289</v>
      </c>
      <c r="BM440" s="226" t="s">
        <v>2895</v>
      </c>
    </row>
    <row r="441" s="2" customFormat="1">
      <c r="A441" s="40"/>
      <c r="B441" s="41"/>
      <c r="C441" s="42"/>
      <c r="D441" s="228" t="s">
        <v>180</v>
      </c>
      <c r="E441" s="42"/>
      <c r="F441" s="229" t="s">
        <v>2896</v>
      </c>
      <c r="G441" s="42"/>
      <c r="H441" s="42"/>
      <c r="I441" s="230"/>
      <c r="J441" s="42"/>
      <c r="K441" s="42"/>
      <c r="L441" s="46"/>
      <c r="M441" s="231"/>
      <c r="N441" s="232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180</v>
      </c>
      <c r="AU441" s="19" t="s">
        <v>84</v>
      </c>
    </row>
    <row r="442" s="2" customFormat="1">
      <c r="A442" s="40"/>
      <c r="B442" s="41"/>
      <c r="C442" s="42"/>
      <c r="D442" s="265" t="s">
        <v>218</v>
      </c>
      <c r="E442" s="42"/>
      <c r="F442" s="266" t="s">
        <v>2897</v>
      </c>
      <c r="G442" s="42"/>
      <c r="H442" s="42"/>
      <c r="I442" s="230"/>
      <c r="J442" s="42"/>
      <c r="K442" s="42"/>
      <c r="L442" s="46"/>
      <c r="M442" s="231"/>
      <c r="N442" s="232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218</v>
      </c>
      <c r="AU442" s="19" t="s">
        <v>84</v>
      </c>
    </row>
    <row r="443" s="2" customFormat="1" ht="21.75" customHeight="1">
      <c r="A443" s="40"/>
      <c r="B443" s="41"/>
      <c r="C443" s="215" t="s">
        <v>1021</v>
      </c>
      <c r="D443" s="215" t="s">
        <v>174</v>
      </c>
      <c r="E443" s="216" t="s">
        <v>2898</v>
      </c>
      <c r="F443" s="217" t="s">
        <v>2899</v>
      </c>
      <c r="G443" s="218" t="s">
        <v>971</v>
      </c>
      <c r="H443" s="219">
        <v>2</v>
      </c>
      <c r="I443" s="220"/>
      <c r="J443" s="221">
        <f>ROUND(I443*H443,2)</f>
        <v>0</v>
      </c>
      <c r="K443" s="217" t="s">
        <v>19</v>
      </c>
      <c r="L443" s="46"/>
      <c r="M443" s="222" t="s">
        <v>19</v>
      </c>
      <c r="N443" s="223" t="s">
        <v>45</v>
      </c>
      <c r="O443" s="86"/>
      <c r="P443" s="224">
        <f>O443*H443</f>
        <v>0</v>
      </c>
      <c r="Q443" s="224">
        <v>0.00172</v>
      </c>
      <c r="R443" s="224">
        <f>Q443*H443</f>
        <v>0.0034399999999999999</v>
      </c>
      <c r="S443" s="224">
        <v>0</v>
      </c>
      <c r="T443" s="225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6" t="s">
        <v>289</v>
      </c>
      <c r="AT443" s="226" t="s">
        <v>174</v>
      </c>
      <c r="AU443" s="226" t="s">
        <v>84</v>
      </c>
      <c r="AY443" s="19" t="s">
        <v>171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19" t="s">
        <v>82</v>
      </c>
      <c r="BK443" s="227">
        <f>ROUND(I443*H443,2)</f>
        <v>0</v>
      </c>
      <c r="BL443" s="19" t="s">
        <v>289</v>
      </c>
      <c r="BM443" s="226" t="s">
        <v>2900</v>
      </c>
    </row>
    <row r="444" s="2" customFormat="1">
      <c r="A444" s="40"/>
      <c r="B444" s="41"/>
      <c r="C444" s="42"/>
      <c r="D444" s="228" t="s">
        <v>180</v>
      </c>
      <c r="E444" s="42"/>
      <c r="F444" s="229" t="s">
        <v>2901</v>
      </c>
      <c r="G444" s="42"/>
      <c r="H444" s="42"/>
      <c r="I444" s="230"/>
      <c r="J444" s="42"/>
      <c r="K444" s="42"/>
      <c r="L444" s="46"/>
      <c r="M444" s="231"/>
      <c r="N444" s="232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180</v>
      </c>
      <c r="AU444" s="19" t="s">
        <v>84</v>
      </c>
    </row>
    <row r="445" s="2" customFormat="1" ht="16.5" customHeight="1">
      <c r="A445" s="40"/>
      <c r="B445" s="41"/>
      <c r="C445" s="215" t="s">
        <v>1473</v>
      </c>
      <c r="D445" s="215" t="s">
        <v>174</v>
      </c>
      <c r="E445" s="216" t="s">
        <v>2902</v>
      </c>
      <c r="F445" s="217" t="s">
        <v>2903</v>
      </c>
      <c r="G445" s="218" t="s">
        <v>971</v>
      </c>
      <c r="H445" s="219">
        <v>2</v>
      </c>
      <c r="I445" s="220"/>
      <c r="J445" s="221">
        <f>ROUND(I445*H445,2)</f>
        <v>0</v>
      </c>
      <c r="K445" s="217" t="s">
        <v>2386</v>
      </c>
      <c r="L445" s="46"/>
      <c r="M445" s="222" t="s">
        <v>19</v>
      </c>
      <c r="N445" s="223" t="s">
        <v>45</v>
      </c>
      <c r="O445" s="86"/>
      <c r="P445" s="224">
        <f>O445*H445</f>
        <v>0</v>
      </c>
      <c r="Q445" s="224">
        <v>0.0018</v>
      </c>
      <c r="R445" s="224">
        <f>Q445*H445</f>
        <v>0.0035999999999999999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289</v>
      </c>
      <c r="AT445" s="226" t="s">
        <v>174</v>
      </c>
      <c r="AU445" s="226" t="s">
        <v>84</v>
      </c>
      <c r="AY445" s="19" t="s">
        <v>171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82</v>
      </c>
      <c r="BK445" s="227">
        <f>ROUND(I445*H445,2)</f>
        <v>0</v>
      </c>
      <c r="BL445" s="19" t="s">
        <v>289</v>
      </c>
      <c r="BM445" s="226" t="s">
        <v>2904</v>
      </c>
    </row>
    <row r="446" s="2" customFormat="1">
      <c r="A446" s="40"/>
      <c r="B446" s="41"/>
      <c r="C446" s="42"/>
      <c r="D446" s="228" t="s">
        <v>180</v>
      </c>
      <c r="E446" s="42"/>
      <c r="F446" s="229" t="s">
        <v>2905</v>
      </c>
      <c r="G446" s="42"/>
      <c r="H446" s="42"/>
      <c r="I446" s="230"/>
      <c r="J446" s="42"/>
      <c r="K446" s="42"/>
      <c r="L446" s="46"/>
      <c r="M446" s="231"/>
      <c r="N446" s="232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180</v>
      </c>
      <c r="AU446" s="19" t="s">
        <v>84</v>
      </c>
    </row>
    <row r="447" s="2" customFormat="1">
      <c r="A447" s="40"/>
      <c r="B447" s="41"/>
      <c r="C447" s="42"/>
      <c r="D447" s="265" t="s">
        <v>218</v>
      </c>
      <c r="E447" s="42"/>
      <c r="F447" s="266" t="s">
        <v>2906</v>
      </c>
      <c r="G447" s="42"/>
      <c r="H447" s="42"/>
      <c r="I447" s="230"/>
      <c r="J447" s="42"/>
      <c r="K447" s="42"/>
      <c r="L447" s="46"/>
      <c r="M447" s="231"/>
      <c r="N447" s="232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218</v>
      </c>
      <c r="AU447" s="19" t="s">
        <v>84</v>
      </c>
    </row>
    <row r="448" s="2" customFormat="1" ht="16.5" customHeight="1">
      <c r="A448" s="40"/>
      <c r="B448" s="41"/>
      <c r="C448" s="215" t="s">
        <v>1026</v>
      </c>
      <c r="D448" s="215" t="s">
        <v>174</v>
      </c>
      <c r="E448" s="216" t="s">
        <v>2907</v>
      </c>
      <c r="F448" s="217" t="s">
        <v>2908</v>
      </c>
      <c r="G448" s="218" t="s">
        <v>971</v>
      </c>
      <c r="H448" s="219">
        <v>25</v>
      </c>
      <c r="I448" s="220"/>
      <c r="J448" s="221">
        <f>ROUND(I448*H448,2)</f>
        <v>0</v>
      </c>
      <c r="K448" s="217" t="s">
        <v>2386</v>
      </c>
      <c r="L448" s="46"/>
      <c r="M448" s="222" t="s">
        <v>19</v>
      </c>
      <c r="N448" s="223" t="s">
        <v>45</v>
      </c>
      <c r="O448" s="86"/>
      <c r="P448" s="224">
        <f>O448*H448</f>
        <v>0</v>
      </c>
      <c r="Q448" s="224">
        <v>0.0018400000000000001</v>
      </c>
      <c r="R448" s="224">
        <f>Q448*H448</f>
        <v>0.045999999999999999</v>
      </c>
      <c r="S448" s="224">
        <v>0</v>
      </c>
      <c r="T448" s="225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6" t="s">
        <v>289</v>
      </c>
      <c r="AT448" s="226" t="s">
        <v>174</v>
      </c>
      <c r="AU448" s="226" t="s">
        <v>84</v>
      </c>
      <c r="AY448" s="19" t="s">
        <v>171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19" t="s">
        <v>82</v>
      </c>
      <c r="BK448" s="227">
        <f>ROUND(I448*H448,2)</f>
        <v>0</v>
      </c>
      <c r="BL448" s="19" t="s">
        <v>289</v>
      </c>
      <c r="BM448" s="226" t="s">
        <v>2909</v>
      </c>
    </row>
    <row r="449" s="2" customFormat="1">
      <c r="A449" s="40"/>
      <c r="B449" s="41"/>
      <c r="C449" s="42"/>
      <c r="D449" s="228" t="s">
        <v>180</v>
      </c>
      <c r="E449" s="42"/>
      <c r="F449" s="229" t="s">
        <v>2910</v>
      </c>
      <c r="G449" s="42"/>
      <c r="H449" s="42"/>
      <c r="I449" s="230"/>
      <c r="J449" s="42"/>
      <c r="K449" s="42"/>
      <c r="L449" s="46"/>
      <c r="M449" s="231"/>
      <c r="N449" s="232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180</v>
      </c>
      <c r="AU449" s="19" t="s">
        <v>84</v>
      </c>
    </row>
    <row r="450" s="2" customFormat="1">
      <c r="A450" s="40"/>
      <c r="B450" s="41"/>
      <c r="C450" s="42"/>
      <c r="D450" s="265" t="s">
        <v>218</v>
      </c>
      <c r="E450" s="42"/>
      <c r="F450" s="266" t="s">
        <v>2911</v>
      </c>
      <c r="G450" s="42"/>
      <c r="H450" s="42"/>
      <c r="I450" s="230"/>
      <c r="J450" s="42"/>
      <c r="K450" s="42"/>
      <c r="L450" s="46"/>
      <c r="M450" s="231"/>
      <c r="N450" s="232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218</v>
      </c>
      <c r="AU450" s="19" t="s">
        <v>84</v>
      </c>
    </row>
    <row r="451" s="2" customFormat="1" ht="16.5" customHeight="1">
      <c r="A451" s="40"/>
      <c r="B451" s="41"/>
      <c r="C451" s="215" t="s">
        <v>1481</v>
      </c>
      <c r="D451" s="215" t="s">
        <v>174</v>
      </c>
      <c r="E451" s="216" t="s">
        <v>2912</v>
      </c>
      <c r="F451" s="217" t="s">
        <v>2913</v>
      </c>
      <c r="G451" s="218" t="s">
        <v>971</v>
      </c>
      <c r="H451" s="219">
        <v>1</v>
      </c>
      <c r="I451" s="220"/>
      <c r="J451" s="221">
        <f>ROUND(I451*H451,2)</f>
        <v>0</v>
      </c>
      <c r="K451" s="217" t="s">
        <v>19</v>
      </c>
      <c r="L451" s="46"/>
      <c r="M451" s="222" t="s">
        <v>19</v>
      </c>
      <c r="N451" s="223" t="s">
        <v>45</v>
      </c>
      <c r="O451" s="86"/>
      <c r="P451" s="224">
        <f>O451*H451</f>
        <v>0</v>
      </c>
      <c r="Q451" s="224">
        <v>0.0018400000000000001</v>
      </c>
      <c r="R451" s="224">
        <f>Q451*H451</f>
        <v>0.0018400000000000001</v>
      </c>
      <c r="S451" s="224">
        <v>0</v>
      </c>
      <c r="T451" s="225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6" t="s">
        <v>289</v>
      </c>
      <c r="AT451" s="226" t="s">
        <v>174</v>
      </c>
      <c r="AU451" s="226" t="s">
        <v>84</v>
      </c>
      <c r="AY451" s="19" t="s">
        <v>171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9" t="s">
        <v>82</v>
      </c>
      <c r="BK451" s="227">
        <f>ROUND(I451*H451,2)</f>
        <v>0</v>
      </c>
      <c r="BL451" s="19" t="s">
        <v>289</v>
      </c>
      <c r="BM451" s="226" t="s">
        <v>2914</v>
      </c>
    </row>
    <row r="452" s="2" customFormat="1">
      <c r="A452" s="40"/>
      <c r="B452" s="41"/>
      <c r="C452" s="42"/>
      <c r="D452" s="228" t="s">
        <v>180</v>
      </c>
      <c r="E452" s="42"/>
      <c r="F452" s="229" t="s">
        <v>2915</v>
      </c>
      <c r="G452" s="42"/>
      <c r="H452" s="42"/>
      <c r="I452" s="230"/>
      <c r="J452" s="42"/>
      <c r="K452" s="42"/>
      <c r="L452" s="46"/>
      <c r="M452" s="231"/>
      <c r="N452" s="232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180</v>
      </c>
      <c r="AU452" s="19" t="s">
        <v>84</v>
      </c>
    </row>
    <row r="453" s="2" customFormat="1" ht="16.5" customHeight="1">
      <c r="A453" s="40"/>
      <c r="B453" s="41"/>
      <c r="C453" s="215" t="s">
        <v>1145</v>
      </c>
      <c r="D453" s="215" t="s">
        <v>174</v>
      </c>
      <c r="E453" s="216" t="s">
        <v>2916</v>
      </c>
      <c r="F453" s="217" t="s">
        <v>2917</v>
      </c>
      <c r="G453" s="218" t="s">
        <v>971</v>
      </c>
      <c r="H453" s="219">
        <v>1</v>
      </c>
      <c r="I453" s="220"/>
      <c r="J453" s="221">
        <f>ROUND(I453*H453,2)</f>
        <v>0</v>
      </c>
      <c r="K453" s="217" t="s">
        <v>2386</v>
      </c>
      <c r="L453" s="46"/>
      <c r="M453" s="222" t="s">
        <v>19</v>
      </c>
      <c r="N453" s="223" t="s">
        <v>45</v>
      </c>
      <c r="O453" s="86"/>
      <c r="P453" s="224">
        <f>O453*H453</f>
        <v>0</v>
      </c>
      <c r="Q453" s="224">
        <v>0.0018400000000000001</v>
      </c>
      <c r="R453" s="224">
        <f>Q453*H453</f>
        <v>0.0018400000000000001</v>
      </c>
      <c r="S453" s="224">
        <v>0</v>
      </c>
      <c r="T453" s="225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6" t="s">
        <v>289</v>
      </c>
      <c r="AT453" s="226" t="s">
        <v>174</v>
      </c>
      <c r="AU453" s="226" t="s">
        <v>84</v>
      </c>
      <c r="AY453" s="19" t="s">
        <v>171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19" t="s">
        <v>82</v>
      </c>
      <c r="BK453" s="227">
        <f>ROUND(I453*H453,2)</f>
        <v>0</v>
      </c>
      <c r="BL453" s="19" t="s">
        <v>289</v>
      </c>
      <c r="BM453" s="226" t="s">
        <v>2918</v>
      </c>
    </row>
    <row r="454" s="2" customFormat="1">
      <c r="A454" s="40"/>
      <c r="B454" s="41"/>
      <c r="C454" s="42"/>
      <c r="D454" s="228" t="s">
        <v>180</v>
      </c>
      <c r="E454" s="42"/>
      <c r="F454" s="229" t="s">
        <v>2917</v>
      </c>
      <c r="G454" s="42"/>
      <c r="H454" s="42"/>
      <c r="I454" s="230"/>
      <c r="J454" s="42"/>
      <c r="K454" s="42"/>
      <c r="L454" s="46"/>
      <c r="M454" s="231"/>
      <c r="N454" s="232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180</v>
      </c>
      <c r="AU454" s="19" t="s">
        <v>84</v>
      </c>
    </row>
    <row r="455" s="2" customFormat="1">
      <c r="A455" s="40"/>
      <c r="B455" s="41"/>
      <c r="C455" s="42"/>
      <c r="D455" s="265" t="s">
        <v>218</v>
      </c>
      <c r="E455" s="42"/>
      <c r="F455" s="266" t="s">
        <v>2919</v>
      </c>
      <c r="G455" s="42"/>
      <c r="H455" s="42"/>
      <c r="I455" s="230"/>
      <c r="J455" s="42"/>
      <c r="K455" s="42"/>
      <c r="L455" s="46"/>
      <c r="M455" s="231"/>
      <c r="N455" s="232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218</v>
      </c>
      <c r="AU455" s="19" t="s">
        <v>84</v>
      </c>
    </row>
    <row r="456" s="2" customFormat="1" ht="16.5" customHeight="1">
      <c r="A456" s="40"/>
      <c r="B456" s="41"/>
      <c r="C456" s="215" t="s">
        <v>1492</v>
      </c>
      <c r="D456" s="215" t="s">
        <v>174</v>
      </c>
      <c r="E456" s="216" t="s">
        <v>2920</v>
      </c>
      <c r="F456" s="217" t="s">
        <v>2921</v>
      </c>
      <c r="G456" s="218" t="s">
        <v>971</v>
      </c>
      <c r="H456" s="219">
        <v>9</v>
      </c>
      <c r="I456" s="220"/>
      <c r="J456" s="221">
        <f>ROUND(I456*H456,2)</f>
        <v>0</v>
      </c>
      <c r="K456" s="217" t="s">
        <v>2386</v>
      </c>
      <c r="L456" s="46"/>
      <c r="M456" s="222" t="s">
        <v>19</v>
      </c>
      <c r="N456" s="223" t="s">
        <v>45</v>
      </c>
      <c r="O456" s="86"/>
      <c r="P456" s="224">
        <f>O456*H456</f>
        <v>0</v>
      </c>
      <c r="Q456" s="224">
        <v>0.0030899999999999999</v>
      </c>
      <c r="R456" s="224">
        <f>Q456*H456</f>
        <v>0.027809999999999998</v>
      </c>
      <c r="S456" s="224">
        <v>0</v>
      </c>
      <c r="T456" s="225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6" t="s">
        <v>289</v>
      </c>
      <c r="AT456" s="226" t="s">
        <v>174</v>
      </c>
      <c r="AU456" s="226" t="s">
        <v>84</v>
      </c>
      <c r="AY456" s="19" t="s">
        <v>171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19" t="s">
        <v>82</v>
      </c>
      <c r="BK456" s="227">
        <f>ROUND(I456*H456,2)</f>
        <v>0</v>
      </c>
      <c r="BL456" s="19" t="s">
        <v>289</v>
      </c>
      <c r="BM456" s="226" t="s">
        <v>2922</v>
      </c>
    </row>
    <row r="457" s="2" customFormat="1">
      <c r="A457" s="40"/>
      <c r="B457" s="41"/>
      <c r="C457" s="42"/>
      <c r="D457" s="228" t="s">
        <v>180</v>
      </c>
      <c r="E457" s="42"/>
      <c r="F457" s="229" t="s">
        <v>2923</v>
      </c>
      <c r="G457" s="42"/>
      <c r="H457" s="42"/>
      <c r="I457" s="230"/>
      <c r="J457" s="42"/>
      <c r="K457" s="42"/>
      <c r="L457" s="46"/>
      <c r="M457" s="231"/>
      <c r="N457" s="232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180</v>
      </c>
      <c r="AU457" s="19" t="s">
        <v>84</v>
      </c>
    </row>
    <row r="458" s="2" customFormat="1">
      <c r="A458" s="40"/>
      <c r="B458" s="41"/>
      <c r="C458" s="42"/>
      <c r="D458" s="265" t="s">
        <v>218</v>
      </c>
      <c r="E458" s="42"/>
      <c r="F458" s="266" t="s">
        <v>2924</v>
      </c>
      <c r="G458" s="42"/>
      <c r="H458" s="42"/>
      <c r="I458" s="230"/>
      <c r="J458" s="42"/>
      <c r="K458" s="42"/>
      <c r="L458" s="46"/>
      <c r="M458" s="231"/>
      <c r="N458" s="232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218</v>
      </c>
      <c r="AU458" s="19" t="s">
        <v>84</v>
      </c>
    </row>
    <row r="459" s="2" customFormat="1" ht="16.5" customHeight="1">
      <c r="A459" s="40"/>
      <c r="B459" s="41"/>
      <c r="C459" s="215" t="s">
        <v>1158</v>
      </c>
      <c r="D459" s="215" t="s">
        <v>174</v>
      </c>
      <c r="E459" s="216" t="s">
        <v>2925</v>
      </c>
      <c r="F459" s="217" t="s">
        <v>2926</v>
      </c>
      <c r="G459" s="218" t="s">
        <v>206</v>
      </c>
      <c r="H459" s="219">
        <v>28</v>
      </c>
      <c r="I459" s="220"/>
      <c r="J459" s="221">
        <f>ROUND(I459*H459,2)</f>
        <v>0</v>
      </c>
      <c r="K459" s="217" t="s">
        <v>2386</v>
      </c>
      <c r="L459" s="46"/>
      <c r="M459" s="222" t="s">
        <v>19</v>
      </c>
      <c r="N459" s="223" t="s">
        <v>45</v>
      </c>
      <c r="O459" s="86"/>
      <c r="P459" s="224">
        <f>O459*H459</f>
        <v>0</v>
      </c>
      <c r="Q459" s="224">
        <v>0.00024000000000000001</v>
      </c>
      <c r="R459" s="224">
        <f>Q459*H459</f>
        <v>0.0067200000000000003</v>
      </c>
      <c r="S459" s="224">
        <v>0</v>
      </c>
      <c r="T459" s="225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6" t="s">
        <v>289</v>
      </c>
      <c r="AT459" s="226" t="s">
        <v>174</v>
      </c>
      <c r="AU459" s="226" t="s">
        <v>84</v>
      </c>
      <c r="AY459" s="19" t="s">
        <v>171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9" t="s">
        <v>82</v>
      </c>
      <c r="BK459" s="227">
        <f>ROUND(I459*H459,2)</f>
        <v>0</v>
      </c>
      <c r="BL459" s="19" t="s">
        <v>289</v>
      </c>
      <c r="BM459" s="226" t="s">
        <v>2927</v>
      </c>
    </row>
    <row r="460" s="2" customFormat="1">
      <c r="A460" s="40"/>
      <c r="B460" s="41"/>
      <c r="C460" s="42"/>
      <c r="D460" s="228" t="s">
        <v>180</v>
      </c>
      <c r="E460" s="42"/>
      <c r="F460" s="229" t="s">
        <v>2928</v>
      </c>
      <c r="G460" s="42"/>
      <c r="H460" s="42"/>
      <c r="I460" s="230"/>
      <c r="J460" s="42"/>
      <c r="K460" s="42"/>
      <c r="L460" s="46"/>
      <c r="M460" s="231"/>
      <c r="N460" s="232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180</v>
      </c>
      <c r="AU460" s="19" t="s">
        <v>84</v>
      </c>
    </row>
    <row r="461" s="2" customFormat="1">
      <c r="A461" s="40"/>
      <c r="B461" s="41"/>
      <c r="C461" s="42"/>
      <c r="D461" s="265" t="s">
        <v>218</v>
      </c>
      <c r="E461" s="42"/>
      <c r="F461" s="266" t="s">
        <v>2929</v>
      </c>
      <c r="G461" s="42"/>
      <c r="H461" s="42"/>
      <c r="I461" s="230"/>
      <c r="J461" s="42"/>
      <c r="K461" s="42"/>
      <c r="L461" s="46"/>
      <c r="M461" s="231"/>
      <c r="N461" s="232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218</v>
      </c>
      <c r="AU461" s="19" t="s">
        <v>84</v>
      </c>
    </row>
    <row r="462" s="2" customFormat="1" ht="16.5" customHeight="1">
      <c r="A462" s="40"/>
      <c r="B462" s="41"/>
      <c r="C462" s="215" t="s">
        <v>1502</v>
      </c>
      <c r="D462" s="215" t="s">
        <v>174</v>
      </c>
      <c r="E462" s="216" t="s">
        <v>2930</v>
      </c>
      <c r="F462" s="217" t="s">
        <v>2931</v>
      </c>
      <c r="G462" s="218" t="s">
        <v>206</v>
      </c>
      <c r="H462" s="219">
        <v>1</v>
      </c>
      <c r="I462" s="220"/>
      <c r="J462" s="221">
        <f>ROUND(I462*H462,2)</f>
        <v>0</v>
      </c>
      <c r="K462" s="217" t="s">
        <v>2386</v>
      </c>
      <c r="L462" s="46"/>
      <c r="M462" s="222" t="s">
        <v>19</v>
      </c>
      <c r="N462" s="223" t="s">
        <v>45</v>
      </c>
      <c r="O462" s="86"/>
      <c r="P462" s="224">
        <f>O462*H462</f>
        <v>0</v>
      </c>
      <c r="Q462" s="224">
        <v>0.00027999999999999998</v>
      </c>
      <c r="R462" s="224">
        <f>Q462*H462</f>
        <v>0.00027999999999999998</v>
      </c>
      <c r="S462" s="224">
        <v>0</v>
      </c>
      <c r="T462" s="225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6" t="s">
        <v>289</v>
      </c>
      <c r="AT462" s="226" t="s">
        <v>174</v>
      </c>
      <c r="AU462" s="226" t="s">
        <v>84</v>
      </c>
      <c r="AY462" s="19" t="s">
        <v>171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9" t="s">
        <v>82</v>
      </c>
      <c r="BK462" s="227">
        <f>ROUND(I462*H462,2)</f>
        <v>0</v>
      </c>
      <c r="BL462" s="19" t="s">
        <v>289</v>
      </c>
      <c r="BM462" s="226" t="s">
        <v>2932</v>
      </c>
    </row>
    <row r="463" s="2" customFormat="1">
      <c r="A463" s="40"/>
      <c r="B463" s="41"/>
      <c r="C463" s="42"/>
      <c r="D463" s="228" t="s">
        <v>180</v>
      </c>
      <c r="E463" s="42"/>
      <c r="F463" s="229" t="s">
        <v>2933</v>
      </c>
      <c r="G463" s="42"/>
      <c r="H463" s="42"/>
      <c r="I463" s="230"/>
      <c r="J463" s="42"/>
      <c r="K463" s="42"/>
      <c r="L463" s="46"/>
      <c r="M463" s="231"/>
      <c r="N463" s="232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180</v>
      </c>
      <c r="AU463" s="19" t="s">
        <v>84</v>
      </c>
    </row>
    <row r="464" s="2" customFormat="1">
      <c r="A464" s="40"/>
      <c r="B464" s="41"/>
      <c r="C464" s="42"/>
      <c r="D464" s="265" t="s">
        <v>218</v>
      </c>
      <c r="E464" s="42"/>
      <c r="F464" s="266" t="s">
        <v>2934</v>
      </c>
      <c r="G464" s="42"/>
      <c r="H464" s="42"/>
      <c r="I464" s="230"/>
      <c r="J464" s="42"/>
      <c r="K464" s="42"/>
      <c r="L464" s="46"/>
      <c r="M464" s="231"/>
      <c r="N464" s="232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218</v>
      </c>
      <c r="AU464" s="19" t="s">
        <v>84</v>
      </c>
    </row>
    <row r="465" s="2" customFormat="1" ht="16.5" customHeight="1">
      <c r="A465" s="40"/>
      <c r="B465" s="41"/>
      <c r="C465" s="215" t="s">
        <v>1163</v>
      </c>
      <c r="D465" s="215" t="s">
        <v>174</v>
      </c>
      <c r="E465" s="216" t="s">
        <v>2935</v>
      </c>
      <c r="F465" s="217" t="s">
        <v>2936</v>
      </c>
      <c r="G465" s="218" t="s">
        <v>2039</v>
      </c>
      <c r="H465" s="293"/>
      <c r="I465" s="220"/>
      <c r="J465" s="221">
        <f>ROUND(I465*H465,2)</f>
        <v>0</v>
      </c>
      <c r="K465" s="217" t="s">
        <v>2386</v>
      </c>
      <c r="L465" s="46"/>
      <c r="M465" s="222" t="s">
        <v>19</v>
      </c>
      <c r="N465" s="223" t="s">
        <v>45</v>
      </c>
      <c r="O465" s="86"/>
      <c r="P465" s="224">
        <f>O465*H465</f>
        <v>0</v>
      </c>
      <c r="Q465" s="224">
        <v>0</v>
      </c>
      <c r="R465" s="224">
        <f>Q465*H465</f>
        <v>0</v>
      </c>
      <c r="S465" s="224">
        <v>0</v>
      </c>
      <c r="T465" s="225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6" t="s">
        <v>289</v>
      </c>
      <c r="AT465" s="226" t="s">
        <v>174</v>
      </c>
      <c r="AU465" s="226" t="s">
        <v>84</v>
      </c>
      <c r="AY465" s="19" t="s">
        <v>171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19" t="s">
        <v>82</v>
      </c>
      <c r="BK465" s="227">
        <f>ROUND(I465*H465,2)</f>
        <v>0</v>
      </c>
      <c r="BL465" s="19" t="s">
        <v>289</v>
      </c>
      <c r="BM465" s="226" t="s">
        <v>2937</v>
      </c>
    </row>
    <row r="466" s="2" customFormat="1">
      <c r="A466" s="40"/>
      <c r="B466" s="41"/>
      <c r="C466" s="42"/>
      <c r="D466" s="228" t="s">
        <v>180</v>
      </c>
      <c r="E466" s="42"/>
      <c r="F466" s="229" t="s">
        <v>2938</v>
      </c>
      <c r="G466" s="42"/>
      <c r="H466" s="42"/>
      <c r="I466" s="230"/>
      <c r="J466" s="42"/>
      <c r="K466" s="42"/>
      <c r="L466" s="46"/>
      <c r="M466" s="231"/>
      <c r="N466" s="232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180</v>
      </c>
      <c r="AU466" s="19" t="s">
        <v>84</v>
      </c>
    </row>
    <row r="467" s="2" customFormat="1">
      <c r="A467" s="40"/>
      <c r="B467" s="41"/>
      <c r="C467" s="42"/>
      <c r="D467" s="265" t="s">
        <v>218</v>
      </c>
      <c r="E467" s="42"/>
      <c r="F467" s="266" t="s">
        <v>2939</v>
      </c>
      <c r="G467" s="42"/>
      <c r="H467" s="42"/>
      <c r="I467" s="230"/>
      <c r="J467" s="42"/>
      <c r="K467" s="42"/>
      <c r="L467" s="46"/>
      <c r="M467" s="231"/>
      <c r="N467" s="232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218</v>
      </c>
      <c r="AU467" s="19" t="s">
        <v>84</v>
      </c>
    </row>
    <row r="468" s="12" customFormat="1" ht="22.8" customHeight="1">
      <c r="A468" s="12"/>
      <c r="B468" s="199"/>
      <c r="C468" s="200"/>
      <c r="D468" s="201" t="s">
        <v>73</v>
      </c>
      <c r="E468" s="213" t="s">
        <v>2940</v>
      </c>
      <c r="F468" s="213" t="s">
        <v>2941</v>
      </c>
      <c r="G468" s="200"/>
      <c r="H468" s="200"/>
      <c r="I468" s="203"/>
      <c r="J468" s="214">
        <f>BK468</f>
        <v>0</v>
      </c>
      <c r="K468" s="200"/>
      <c r="L468" s="205"/>
      <c r="M468" s="206"/>
      <c r="N468" s="207"/>
      <c r="O468" s="207"/>
      <c r="P468" s="208">
        <f>SUM(P469:P479)</f>
        <v>0</v>
      </c>
      <c r="Q468" s="207"/>
      <c r="R468" s="208">
        <f>SUM(R469:R479)</f>
        <v>0.095899999999999999</v>
      </c>
      <c r="S468" s="207"/>
      <c r="T468" s="209">
        <f>SUM(T469:T479)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10" t="s">
        <v>84</v>
      </c>
      <c r="AT468" s="211" t="s">
        <v>73</v>
      </c>
      <c r="AU468" s="211" t="s">
        <v>82</v>
      </c>
      <c r="AY468" s="210" t="s">
        <v>171</v>
      </c>
      <c r="BK468" s="212">
        <f>SUM(BK469:BK479)</f>
        <v>0</v>
      </c>
    </row>
    <row r="469" s="2" customFormat="1" ht="16.5" customHeight="1">
      <c r="A469" s="40"/>
      <c r="B469" s="41"/>
      <c r="C469" s="215" t="s">
        <v>1512</v>
      </c>
      <c r="D469" s="215" t="s">
        <v>174</v>
      </c>
      <c r="E469" s="216" t="s">
        <v>2942</v>
      </c>
      <c r="F469" s="217" t="s">
        <v>2943</v>
      </c>
      <c r="G469" s="218" t="s">
        <v>971</v>
      </c>
      <c r="H469" s="219">
        <v>1</v>
      </c>
      <c r="I469" s="220"/>
      <c r="J469" s="221">
        <f>ROUND(I469*H469,2)</f>
        <v>0</v>
      </c>
      <c r="K469" s="217" t="s">
        <v>2386</v>
      </c>
      <c r="L469" s="46"/>
      <c r="M469" s="222" t="s">
        <v>19</v>
      </c>
      <c r="N469" s="223" t="s">
        <v>45</v>
      </c>
      <c r="O469" s="86"/>
      <c r="P469" s="224">
        <f>O469*H469</f>
        <v>0</v>
      </c>
      <c r="Q469" s="224">
        <v>0.0038999999999999998</v>
      </c>
      <c r="R469" s="224">
        <f>Q469*H469</f>
        <v>0.0038999999999999998</v>
      </c>
      <c r="S469" s="224">
        <v>0</v>
      </c>
      <c r="T469" s="225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6" t="s">
        <v>289</v>
      </c>
      <c r="AT469" s="226" t="s">
        <v>174</v>
      </c>
      <c r="AU469" s="226" t="s">
        <v>84</v>
      </c>
      <c r="AY469" s="19" t="s">
        <v>171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19" t="s">
        <v>82</v>
      </c>
      <c r="BK469" s="227">
        <f>ROUND(I469*H469,2)</f>
        <v>0</v>
      </c>
      <c r="BL469" s="19" t="s">
        <v>289</v>
      </c>
      <c r="BM469" s="226" t="s">
        <v>2944</v>
      </c>
    </row>
    <row r="470" s="2" customFormat="1">
      <c r="A470" s="40"/>
      <c r="B470" s="41"/>
      <c r="C470" s="42"/>
      <c r="D470" s="228" t="s">
        <v>180</v>
      </c>
      <c r="E470" s="42"/>
      <c r="F470" s="229" t="s">
        <v>2945</v>
      </c>
      <c r="G470" s="42"/>
      <c r="H470" s="42"/>
      <c r="I470" s="230"/>
      <c r="J470" s="42"/>
      <c r="K470" s="42"/>
      <c r="L470" s="46"/>
      <c r="M470" s="231"/>
      <c r="N470" s="232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180</v>
      </c>
      <c r="AU470" s="19" t="s">
        <v>84</v>
      </c>
    </row>
    <row r="471" s="2" customFormat="1">
      <c r="A471" s="40"/>
      <c r="B471" s="41"/>
      <c r="C471" s="42"/>
      <c r="D471" s="265" t="s">
        <v>218</v>
      </c>
      <c r="E471" s="42"/>
      <c r="F471" s="266" t="s">
        <v>2946</v>
      </c>
      <c r="G471" s="42"/>
      <c r="H471" s="42"/>
      <c r="I471" s="230"/>
      <c r="J471" s="42"/>
      <c r="K471" s="42"/>
      <c r="L471" s="46"/>
      <c r="M471" s="231"/>
      <c r="N471" s="232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218</v>
      </c>
      <c r="AU471" s="19" t="s">
        <v>84</v>
      </c>
    </row>
    <row r="472" s="2" customFormat="1" ht="16.5" customHeight="1">
      <c r="A472" s="40"/>
      <c r="B472" s="41"/>
      <c r="C472" s="215" t="s">
        <v>1169</v>
      </c>
      <c r="D472" s="215" t="s">
        <v>174</v>
      </c>
      <c r="E472" s="216" t="s">
        <v>2947</v>
      </c>
      <c r="F472" s="217" t="s">
        <v>2948</v>
      </c>
      <c r="G472" s="218" t="s">
        <v>971</v>
      </c>
      <c r="H472" s="219">
        <v>9</v>
      </c>
      <c r="I472" s="220"/>
      <c r="J472" s="221">
        <f>ROUND(I472*H472,2)</f>
        <v>0</v>
      </c>
      <c r="K472" s="217" t="s">
        <v>2386</v>
      </c>
      <c r="L472" s="46"/>
      <c r="M472" s="222" t="s">
        <v>19</v>
      </c>
      <c r="N472" s="223" t="s">
        <v>45</v>
      </c>
      <c r="O472" s="86"/>
      <c r="P472" s="224">
        <f>O472*H472</f>
        <v>0</v>
      </c>
      <c r="Q472" s="224">
        <v>0.0091999999999999998</v>
      </c>
      <c r="R472" s="224">
        <f>Q472*H472</f>
        <v>0.082799999999999999</v>
      </c>
      <c r="S472" s="224">
        <v>0</v>
      </c>
      <c r="T472" s="225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6" t="s">
        <v>289</v>
      </c>
      <c r="AT472" s="226" t="s">
        <v>174</v>
      </c>
      <c r="AU472" s="226" t="s">
        <v>84</v>
      </c>
      <c r="AY472" s="19" t="s">
        <v>171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9" t="s">
        <v>82</v>
      </c>
      <c r="BK472" s="227">
        <f>ROUND(I472*H472,2)</f>
        <v>0</v>
      </c>
      <c r="BL472" s="19" t="s">
        <v>289</v>
      </c>
      <c r="BM472" s="226" t="s">
        <v>2949</v>
      </c>
    </row>
    <row r="473" s="2" customFormat="1">
      <c r="A473" s="40"/>
      <c r="B473" s="41"/>
      <c r="C473" s="42"/>
      <c r="D473" s="228" t="s">
        <v>180</v>
      </c>
      <c r="E473" s="42"/>
      <c r="F473" s="229" t="s">
        <v>2950</v>
      </c>
      <c r="G473" s="42"/>
      <c r="H473" s="42"/>
      <c r="I473" s="230"/>
      <c r="J473" s="42"/>
      <c r="K473" s="42"/>
      <c r="L473" s="46"/>
      <c r="M473" s="231"/>
      <c r="N473" s="232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180</v>
      </c>
      <c r="AU473" s="19" t="s">
        <v>84</v>
      </c>
    </row>
    <row r="474" s="2" customFormat="1">
      <c r="A474" s="40"/>
      <c r="B474" s="41"/>
      <c r="C474" s="42"/>
      <c r="D474" s="265" t="s">
        <v>218</v>
      </c>
      <c r="E474" s="42"/>
      <c r="F474" s="266" t="s">
        <v>2951</v>
      </c>
      <c r="G474" s="42"/>
      <c r="H474" s="42"/>
      <c r="I474" s="230"/>
      <c r="J474" s="42"/>
      <c r="K474" s="42"/>
      <c r="L474" s="46"/>
      <c r="M474" s="231"/>
      <c r="N474" s="232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218</v>
      </c>
      <c r="AU474" s="19" t="s">
        <v>84</v>
      </c>
    </row>
    <row r="475" s="2" customFormat="1" ht="24.15" customHeight="1">
      <c r="A475" s="40"/>
      <c r="B475" s="41"/>
      <c r="C475" s="215" t="s">
        <v>1522</v>
      </c>
      <c r="D475" s="215" t="s">
        <v>174</v>
      </c>
      <c r="E475" s="216" t="s">
        <v>2952</v>
      </c>
      <c r="F475" s="217" t="s">
        <v>2953</v>
      </c>
      <c r="G475" s="218" t="s">
        <v>971</v>
      </c>
      <c r="H475" s="219">
        <v>1</v>
      </c>
      <c r="I475" s="220"/>
      <c r="J475" s="221">
        <f>ROUND(I475*H475,2)</f>
        <v>0</v>
      </c>
      <c r="K475" s="217" t="s">
        <v>19</v>
      </c>
      <c r="L475" s="46"/>
      <c r="M475" s="222" t="s">
        <v>19</v>
      </c>
      <c r="N475" s="223" t="s">
        <v>45</v>
      </c>
      <c r="O475" s="86"/>
      <c r="P475" s="224">
        <f>O475*H475</f>
        <v>0</v>
      </c>
      <c r="Q475" s="224">
        <v>0.0091999999999999998</v>
      </c>
      <c r="R475" s="224">
        <f>Q475*H475</f>
        <v>0.0091999999999999998</v>
      </c>
      <c r="S475" s="224">
        <v>0</v>
      </c>
      <c r="T475" s="225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6" t="s">
        <v>289</v>
      </c>
      <c r="AT475" s="226" t="s">
        <v>174</v>
      </c>
      <c r="AU475" s="226" t="s">
        <v>84</v>
      </c>
      <c r="AY475" s="19" t="s">
        <v>171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19" t="s">
        <v>82</v>
      </c>
      <c r="BK475" s="227">
        <f>ROUND(I475*H475,2)</f>
        <v>0</v>
      </c>
      <c r="BL475" s="19" t="s">
        <v>289</v>
      </c>
      <c r="BM475" s="226" t="s">
        <v>2954</v>
      </c>
    </row>
    <row r="476" s="2" customFormat="1">
      <c r="A476" s="40"/>
      <c r="B476" s="41"/>
      <c r="C476" s="42"/>
      <c r="D476" s="228" t="s">
        <v>180</v>
      </c>
      <c r="E476" s="42"/>
      <c r="F476" s="229" t="s">
        <v>2955</v>
      </c>
      <c r="G476" s="42"/>
      <c r="H476" s="42"/>
      <c r="I476" s="230"/>
      <c r="J476" s="42"/>
      <c r="K476" s="42"/>
      <c r="L476" s="46"/>
      <c r="M476" s="231"/>
      <c r="N476" s="232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180</v>
      </c>
      <c r="AU476" s="19" t="s">
        <v>84</v>
      </c>
    </row>
    <row r="477" s="2" customFormat="1" ht="16.5" customHeight="1">
      <c r="A477" s="40"/>
      <c r="B477" s="41"/>
      <c r="C477" s="215" t="s">
        <v>1173</v>
      </c>
      <c r="D477" s="215" t="s">
        <v>174</v>
      </c>
      <c r="E477" s="216" t="s">
        <v>2956</v>
      </c>
      <c r="F477" s="217" t="s">
        <v>2957</v>
      </c>
      <c r="G477" s="218" t="s">
        <v>2039</v>
      </c>
      <c r="H477" s="293"/>
      <c r="I477" s="220"/>
      <c r="J477" s="221">
        <f>ROUND(I477*H477,2)</f>
        <v>0</v>
      </c>
      <c r="K477" s="217" t="s">
        <v>2386</v>
      </c>
      <c r="L477" s="46"/>
      <c r="M477" s="222" t="s">
        <v>19</v>
      </c>
      <c r="N477" s="223" t="s">
        <v>45</v>
      </c>
      <c r="O477" s="86"/>
      <c r="P477" s="224">
        <f>O477*H477</f>
        <v>0</v>
      </c>
      <c r="Q477" s="224">
        <v>0</v>
      </c>
      <c r="R477" s="224">
        <f>Q477*H477</f>
        <v>0</v>
      </c>
      <c r="S477" s="224">
        <v>0</v>
      </c>
      <c r="T477" s="225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6" t="s">
        <v>289</v>
      </c>
      <c r="AT477" s="226" t="s">
        <v>174</v>
      </c>
      <c r="AU477" s="226" t="s">
        <v>84</v>
      </c>
      <c r="AY477" s="19" t="s">
        <v>171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19" t="s">
        <v>82</v>
      </c>
      <c r="BK477" s="227">
        <f>ROUND(I477*H477,2)</f>
        <v>0</v>
      </c>
      <c r="BL477" s="19" t="s">
        <v>289</v>
      </c>
      <c r="BM477" s="226" t="s">
        <v>2958</v>
      </c>
    </row>
    <row r="478" s="2" customFormat="1">
      <c r="A478" s="40"/>
      <c r="B478" s="41"/>
      <c r="C478" s="42"/>
      <c r="D478" s="228" t="s">
        <v>180</v>
      </c>
      <c r="E478" s="42"/>
      <c r="F478" s="229" t="s">
        <v>2959</v>
      </c>
      <c r="G478" s="42"/>
      <c r="H478" s="42"/>
      <c r="I478" s="230"/>
      <c r="J478" s="42"/>
      <c r="K478" s="42"/>
      <c r="L478" s="46"/>
      <c r="M478" s="231"/>
      <c r="N478" s="232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180</v>
      </c>
      <c r="AU478" s="19" t="s">
        <v>84</v>
      </c>
    </row>
    <row r="479" s="2" customFormat="1">
      <c r="A479" s="40"/>
      <c r="B479" s="41"/>
      <c r="C479" s="42"/>
      <c r="D479" s="265" t="s">
        <v>218</v>
      </c>
      <c r="E479" s="42"/>
      <c r="F479" s="266" t="s">
        <v>2960</v>
      </c>
      <c r="G479" s="42"/>
      <c r="H479" s="42"/>
      <c r="I479" s="230"/>
      <c r="J479" s="42"/>
      <c r="K479" s="42"/>
      <c r="L479" s="46"/>
      <c r="M479" s="231"/>
      <c r="N479" s="232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218</v>
      </c>
      <c r="AU479" s="19" t="s">
        <v>84</v>
      </c>
    </row>
    <row r="480" s="12" customFormat="1" ht="25.92" customHeight="1">
      <c r="A480" s="12"/>
      <c r="B480" s="199"/>
      <c r="C480" s="200"/>
      <c r="D480" s="201" t="s">
        <v>73</v>
      </c>
      <c r="E480" s="202" t="s">
        <v>480</v>
      </c>
      <c r="F480" s="202" t="s">
        <v>481</v>
      </c>
      <c r="G480" s="200"/>
      <c r="H480" s="200"/>
      <c r="I480" s="203"/>
      <c r="J480" s="204">
        <f>BK480</f>
        <v>0</v>
      </c>
      <c r="K480" s="200"/>
      <c r="L480" s="205"/>
      <c r="M480" s="206"/>
      <c r="N480" s="207"/>
      <c r="O480" s="207"/>
      <c r="P480" s="208">
        <f>SUM(P481:P484)</f>
        <v>0</v>
      </c>
      <c r="Q480" s="207"/>
      <c r="R480" s="208">
        <f>SUM(R481:R484)</f>
        <v>0</v>
      </c>
      <c r="S480" s="207"/>
      <c r="T480" s="209">
        <f>SUM(T481:T484)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10" t="s">
        <v>178</v>
      </c>
      <c r="AT480" s="211" t="s">
        <v>73</v>
      </c>
      <c r="AU480" s="211" t="s">
        <v>74</v>
      </c>
      <c r="AY480" s="210" t="s">
        <v>171</v>
      </c>
      <c r="BK480" s="212">
        <f>SUM(BK481:BK484)</f>
        <v>0</v>
      </c>
    </row>
    <row r="481" s="2" customFormat="1" ht="16.5" customHeight="1">
      <c r="A481" s="40"/>
      <c r="B481" s="41"/>
      <c r="C481" s="215" t="s">
        <v>1530</v>
      </c>
      <c r="D481" s="215" t="s">
        <v>174</v>
      </c>
      <c r="E481" s="216" t="s">
        <v>2961</v>
      </c>
      <c r="F481" s="217" t="s">
        <v>2962</v>
      </c>
      <c r="G481" s="218" t="s">
        <v>485</v>
      </c>
      <c r="H481" s="219">
        <v>120</v>
      </c>
      <c r="I481" s="220"/>
      <c r="J481" s="221">
        <f>ROUND(I481*H481,2)</f>
        <v>0</v>
      </c>
      <c r="K481" s="217" t="s">
        <v>2386</v>
      </c>
      <c r="L481" s="46"/>
      <c r="M481" s="222" t="s">
        <v>19</v>
      </c>
      <c r="N481" s="223" t="s">
        <v>45</v>
      </c>
      <c r="O481" s="86"/>
      <c r="P481" s="224">
        <f>O481*H481</f>
        <v>0</v>
      </c>
      <c r="Q481" s="224">
        <v>0</v>
      </c>
      <c r="R481" s="224">
        <f>Q481*H481</f>
        <v>0</v>
      </c>
      <c r="S481" s="224">
        <v>0</v>
      </c>
      <c r="T481" s="225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6" t="s">
        <v>486</v>
      </c>
      <c r="AT481" s="226" t="s">
        <v>174</v>
      </c>
      <c r="AU481" s="226" t="s">
        <v>82</v>
      </c>
      <c r="AY481" s="19" t="s">
        <v>171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19" t="s">
        <v>82</v>
      </c>
      <c r="BK481" s="227">
        <f>ROUND(I481*H481,2)</f>
        <v>0</v>
      </c>
      <c r="BL481" s="19" t="s">
        <v>486</v>
      </c>
      <c r="BM481" s="226" t="s">
        <v>2963</v>
      </c>
    </row>
    <row r="482" s="2" customFormat="1">
      <c r="A482" s="40"/>
      <c r="B482" s="41"/>
      <c r="C482" s="42"/>
      <c r="D482" s="228" t="s">
        <v>180</v>
      </c>
      <c r="E482" s="42"/>
      <c r="F482" s="229" t="s">
        <v>2964</v>
      </c>
      <c r="G482" s="42"/>
      <c r="H482" s="42"/>
      <c r="I482" s="230"/>
      <c r="J482" s="42"/>
      <c r="K482" s="42"/>
      <c r="L482" s="46"/>
      <c r="M482" s="231"/>
      <c r="N482" s="232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180</v>
      </c>
      <c r="AU482" s="19" t="s">
        <v>82</v>
      </c>
    </row>
    <row r="483" s="2" customFormat="1">
      <c r="A483" s="40"/>
      <c r="B483" s="41"/>
      <c r="C483" s="42"/>
      <c r="D483" s="265" t="s">
        <v>218</v>
      </c>
      <c r="E483" s="42"/>
      <c r="F483" s="266" t="s">
        <v>2965</v>
      </c>
      <c r="G483" s="42"/>
      <c r="H483" s="42"/>
      <c r="I483" s="230"/>
      <c r="J483" s="42"/>
      <c r="K483" s="42"/>
      <c r="L483" s="46"/>
      <c r="M483" s="231"/>
      <c r="N483" s="232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218</v>
      </c>
      <c r="AU483" s="19" t="s">
        <v>82</v>
      </c>
    </row>
    <row r="484" s="2" customFormat="1">
      <c r="A484" s="40"/>
      <c r="B484" s="41"/>
      <c r="C484" s="42"/>
      <c r="D484" s="228" t="s">
        <v>478</v>
      </c>
      <c r="E484" s="42"/>
      <c r="F484" s="278" t="s">
        <v>2966</v>
      </c>
      <c r="G484" s="42"/>
      <c r="H484" s="42"/>
      <c r="I484" s="230"/>
      <c r="J484" s="42"/>
      <c r="K484" s="42"/>
      <c r="L484" s="46"/>
      <c r="M484" s="231"/>
      <c r="N484" s="232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478</v>
      </c>
      <c r="AU484" s="19" t="s">
        <v>82</v>
      </c>
    </row>
    <row r="485" s="12" customFormat="1" ht="25.92" customHeight="1">
      <c r="A485" s="12"/>
      <c r="B485" s="199"/>
      <c r="C485" s="200"/>
      <c r="D485" s="201" t="s">
        <v>73</v>
      </c>
      <c r="E485" s="202" t="s">
        <v>122</v>
      </c>
      <c r="F485" s="202" t="s">
        <v>123</v>
      </c>
      <c r="G485" s="200"/>
      <c r="H485" s="200"/>
      <c r="I485" s="203"/>
      <c r="J485" s="204">
        <f>BK485</f>
        <v>0</v>
      </c>
      <c r="K485" s="200"/>
      <c r="L485" s="205"/>
      <c r="M485" s="206"/>
      <c r="N485" s="207"/>
      <c r="O485" s="207"/>
      <c r="P485" s="208">
        <f>P486+P494+P497</f>
        <v>0</v>
      </c>
      <c r="Q485" s="207"/>
      <c r="R485" s="208">
        <f>R486+R494+R497</f>
        <v>0</v>
      </c>
      <c r="S485" s="207"/>
      <c r="T485" s="209">
        <f>T486+T494+T497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10" t="s">
        <v>195</v>
      </c>
      <c r="AT485" s="211" t="s">
        <v>73</v>
      </c>
      <c r="AU485" s="211" t="s">
        <v>74</v>
      </c>
      <c r="AY485" s="210" t="s">
        <v>171</v>
      </c>
      <c r="BK485" s="212">
        <f>BK486+BK494+BK497</f>
        <v>0</v>
      </c>
    </row>
    <row r="486" s="12" customFormat="1" ht="22.8" customHeight="1">
      <c r="A486" s="12"/>
      <c r="B486" s="199"/>
      <c r="C486" s="200"/>
      <c r="D486" s="201" t="s">
        <v>73</v>
      </c>
      <c r="E486" s="213" t="s">
        <v>495</v>
      </c>
      <c r="F486" s="213" t="s">
        <v>496</v>
      </c>
      <c r="G486" s="200"/>
      <c r="H486" s="200"/>
      <c r="I486" s="203"/>
      <c r="J486" s="214">
        <f>BK486</f>
        <v>0</v>
      </c>
      <c r="K486" s="200"/>
      <c r="L486" s="205"/>
      <c r="M486" s="206"/>
      <c r="N486" s="207"/>
      <c r="O486" s="207"/>
      <c r="P486" s="208">
        <f>SUM(P487:P493)</f>
        <v>0</v>
      </c>
      <c r="Q486" s="207"/>
      <c r="R486" s="208">
        <f>SUM(R487:R493)</f>
        <v>0</v>
      </c>
      <c r="S486" s="207"/>
      <c r="T486" s="209">
        <f>SUM(T487:T493)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10" t="s">
        <v>195</v>
      </c>
      <c r="AT486" s="211" t="s">
        <v>73</v>
      </c>
      <c r="AU486" s="211" t="s">
        <v>82</v>
      </c>
      <c r="AY486" s="210" t="s">
        <v>171</v>
      </c>
      <c r="BK486" s="212">
        <f>SUM(BK487:BK493)</f>
        <v>0</v>
      </c>
    </row>
    <row r="487" s="2" customFormat="1" ht="16.5" customHeight="1">
      <c r="A487" s="40"/>
      <c r="B487" s="41"/>
      <c r="C487" s="215" t="s">
        <v>1179</v>
      </c>
      <c r="D487" s="215" t="s">
        <v>174</v>
      </c>
      <c r="E487" s="216" t="s">
        <v>2967</v>
      </c>
      <c r="F487" s="217" t="s">
        <v>2968</v>
      </c>
      <c r="G487" s="218" t="s">
        <v>971</v>
      </c>
      <c r="H487" s="219">
        <v>1</v>
      </c>
      <c r="I487" s="220"/>
      <c r="J487" s="221">
        <f>ROUND(I487*H487,2)</f>
        <v>0</v>
      </c>
      <c r="K487" s="217" t="s">
        <v>2386</v>
      </c>
      <c r="L487" s="46"/>
      <c r="M487" s="222" t="s">
        <v>19</v>
      </c>
      <c r="N487" s="223" t="s">
        <v>45</v>
      </c>
      <c r="O487" s="86"/>
      <c r="P487" s="224">
        <f>O487*H487</f>
        <v>0</v>
      </c>
      <c r="Q487" s="224">
        <v>0</v>
      </c>
      <c r="R487" s="224">
        <f>Q487*H487</f>
        <v>0</v>
      </c>
      <c r="S487" s="224">
        <v>0</v>
      </c>
      <c r="T487" s="225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6" t="s">
        <v>501</v>
      </c>
      <c r="AT487" s="226" t="s">
        <v>174</v>
      </c>
      <c r="AU487" s="226" t="s">
        <v>84</v>
      </c>
      <c r="AY487" s="19" t="s">
        <v>171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19" t="s">
        <v>82</v>
      </c>
      <c r="BK487" s="227">
        <f>ROUND(I487*H487,2)</f>
        <v>0</v>
      </c>
      <c r="BL487" s="19" t="s">
        <v>501</v>
      </c>
      <c r="BM487" s="226" t="s">
        <v>2969</v>
      </c>
    </row>
    <row r="488" s="2" customFormat="1">
      <c r="A488" s="40"/>
      <c r="B488" s="41"/>
      <c r="C488" s="42"/>
      <c r="D488" s="228" t="s">
        <v>180</v>
      </c>
      <c r="E488" s="42"/>
      <c r="F488" s="229" t="s">
        <v>2968</v>
      </c>
      <c r="G488" s="42"/>
      <c r="H488" s="42"/>
      <c r="I488" s="230"/>
      <c r="J488" s="42"/>
      <c r="K488" s="42"/>
      <c r="L488" s="46"/>
      <c r="M488" s="231"/>
      <c r="N488" s="232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180</v>
      </c>
      <c r="AU488" s="19" t="s">
        <v>84</v>
      </c>
    </row>
    <row r="489" s="2" customFormat="1">
      <c r="A489" s="40"/>
      <c r="B489" s="41"/>
      <c r="C489" s="42"/>
      <c r="D489" s="265" t="s">
        <v>218</v>
      </c>
      <c r="E489" s="42"/>
      <c r="F489" s="266" t="s">
        <v>2970</v>
      </c>
      <c r="G489" s="42"/>
      <c r="H489" s="42"/>
      <c r="I489" s="230"/>
      <c r="J489" s="42"/>
      <c r="K489" s="42"/>
      <c r="L489" s="46"/>
      <c r="M489" s="231"/>
      <c r="N489" s="232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218</v>
      </c>
      <c r="AU489" s="19" t="s">
        <v>84</v>
      </c>
    </row>
    <row r="490" s="2" customFormat="1">
      <c r="A490" s="40"/>
      <c r="B490" s="41"/>
      <c r="C490" s="42"/>
      <c r="D490" s="228" t="s">
        <v>478</v>
      </c>
      <c r="E490" s="42"/>
      <c r="F490" s="278" t="s">
        <v>2971</v>
      </c>
      <c r="G490" s="42"/>
      <c r="H490" s="42"/>
      <c r="I490" s="230"/>
      <c r="J490" s="42"/>
      <c r="K490" s="42"/>
      <c r="L490" s="46"/>
      <c r="M490" s="231"/>
      <c r="N490" s="232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478</v>
      </c>
      <c r="AU490" s="19" t="s">
        <v>84</v>
      </c>
    </row>
    <row r="491" s="2" customFormat="1" ht="16.5" customHeight="1">
      <c r="A491" s="40"/>
      <c r="B491" s="41"/>
      <c r="C491" s="215" t="s">
        <v>1542</v>
      </c>
      <c r="D491" s="215" t="s">
        <v>174</v>
      </c>
      <c r="E491" s="216" t="s">
        <v>2972</v>
      </c>
      <c r="F491" s="217" t="s">
        <v>2973</v>
      </c>
      <c r="G491" s="218" t="s">
        <v>971</v>
      </c>
      <c r="H491" s="219">
        <v>1</v>
      </c>
      <c r="I491" s="220"/>
      <c r="J491" s="221">
        <f>ROUND(I491*H491,2)</f>
        <v>0</v>
      </c>
      <c r="K491" s="217" t="s">
        <v>2386</v>
      </c>
      <c r="L491" s="46"/>
      <c r="M491" s="222" t="s">
        <v>19</v>
      </c>
      <c r="N491" s="223" t="s">
        <v>45</v>
      </c>
      <c r="O491" s="86"/>
      <c r="P491" s="224">
        <f>O491*H491</f>
        <v>0</v>
      </c>
      <c r="Q491" s="224">
        <v>0</v>
      </c>
      <c r="R491" s="224">
        <f>Q491*H491</f>
        <v>0</v>
      </c>
      <c r="S491" s="224">
        <v>0</v>
      </c>
      <c r="T491" s="225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6" t="s">
        <v>501</v>
      </c>
      <c r="AT491" s="226" t="s">
        <v>174</v>
      </c>
      <c r="AU491" s="226" t="s">
        <v>84</v>
      </c>
      <c r="AY491" s="19" t="s">
        <v>171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19" t="s">
        <v>82</v>
      </c>
      <c r="BK491" s="227">
        <f>ROUND(I491*H491,2)</f>
        <v>0</v>
      </c>
      <c r="BL491" s="19" t="s">
        <v>501</v>
      </c>
      <c r="BM491" s="226" t="s">
        <v>2974</v>
      </c>
    </row>
    <row r="492" s="2" customFormat="1">
      <c r="A492" s="40"/>
      <c r="B492" s="41"/>
      <c r="C492" s="42"/>
      <c r="D492" s="228" t="s">
        <v>180</v>
      </c>
      <c r="E492" s="42"/>
      <c r="F492" s="229" t="s">
        <v>2973</v>
      </c>
      <c r="G492" s="42"/>
      <c r="H492" s="42"/>
      <c r="I492" s="230"/>
      <c r="J492" s="42"/>
      <c r="K492" s="42"/>
      <c r="L492" s="46"/>
      <c r="M492" s="231"/>
      <c r="N492" s="232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180</v>
      </c>
      <c r="AU492" s="19" t="s">
        <v>84</v>
      </c>
    </row>
    <row r="493" s="2" customFormat="1">
      <c r="A493" s="40"/>
      <c r="B493" s="41"/>
      <c r="C493" s="42"/>
      <c r="D493" s="265" t="s">
        <v>218</v>
      </c>
      <c r="E493" s="42"/>
      <c r="F493" s="266" t="s">
        <v>2975</v>
      </c>
      <c r="G493" s="42"/>
      <c r="H493" s="42"/>
      <c r="I493" s="230"/>
      <c r="J493" s="42"/>
      <c r="K493" s="42"/>
      <c r="L493" s="46"/>
      <c r="M493" s="231"/>
      <c r="N493" s="232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218</v>
      </c>
      <c r="AU493" s="19" t="s">
        <v>84</v>
      </c>
    </row>
    <row r="494" s="12" customFormat="1" ht="22.8" customHeight="1">
      <c r="A494" s="12"/>
      <c r="B494" s="199"/>
      <c r="C494" s="200"/>
      <c r="D494" s="201" t="s">
        <v>73</v>
      </c>
      <c r="E494" s="213" t="s">
        <v>518</v>
      </c>
      <c r="F494" s="213" t="s">
        <v>519</v>
      </c>
      <c r="G494" s="200"/>
      <c r="H494" s="200"/>
      <c r="I494" s="203"/>
      <c r="J494" s="214">
        <f>BK494</f>
        <v>0</v>
      </c>
      <c r="K494" s="200"/>
      <c r="L494" s="205"/>
      <c r="M494" s="206"/>
      <c r="N494" s="207"/>
      <c r="O494" s="207"/>
      <c r="P494" s="208">
        <f>SUM(P495:P496)</f>
        <v>0</v>
      </c>
      <c r="Q494" s="207"/>
      <c r="R494" s="208">
        <f>SUM(R495:R496)</f>
        <v>0</v>
      </c>
      <c r="S494" s="207"/>
      <c r="T494" s="209">
        <f>SUM(T495:T496)</f>
        <v>0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10" t="s">
        <v>195</v>
      </c>
      <c r="AT494" s="211" t="s">
        <v>73</v>
      </c>
      <c r="AU494" s="211" t="s">
        <v>82</v>
      </c>
      <c r="AY494" s="210" t="s">
        <v>171</v>
      </c>
      <c r="BK494" s="212">
        <f>SUM(BK495:BK496)</f>
        <v>0</v>
      </c>
    </row>
    <row r="495" s="2" customFormat="1" ht="16.5" customHeight="1">
      <c r="A495" s="40"/>
      <c r="B495" s="41"/>
      <c r="C495" s="215" t="s">
        <v>1184</v>
      </c>
      <c r="D495" s="215" t="s">
        <v>174</v>
      </c>
      <c r="E495" s="216" t="s">
        <v>2976</v>
      </c>
      <c r="F495" s="217" t="s">
        <v>2977</v>
      </c>
      <c r="G495" s="218" t="s">
        <v>971</v>
      </c>
      <c r="H495" s="219">
        <v>1</v>
      </c>
      <c r="I495" s="220"/>
      <c r="J495" s="221">
        <f>ROUND(I495*H495,2)</f>
        <v>0</v>
      </c>
      <c r="K495" s="217" t="s">
        <v>19</v>
      </c>
      <c r="L495" s="46"/>
      <c r="M495" s="222" t="s">
        <v>19</v>
      </c>
      <c r="N495" s="223" t="s">
        <v>45</v>
      </c>
      <c r="O495" s="86"/>
      <c r="P495" s="224">
        <f>O495*H495</f>
        <v>0</v>
      </c>
      <c r="Q495" s="224">
        <v>0</v>
      </c>
      <c r="R495" s="224">
        <f>Q495*H495</f>
        <v>0</v>
      </c>
      <c r="S495" s="224">
        <v>0</v>
      </c>
      <c r="T495" s="225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6" t="s">
        <v>501</v>
      </c>
      <c r="AT495" s="226" t="s">
        <v>174</v>
      </c>
      <c r="AU495" s="226" t="s">
        <v>84</v>
      </c>
      <c r="AY495" s="19" t="s">
        <v>171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19" t="s">
        <v>82</v>
      </c>
      <c r="BK495" s="227">
        <f>ROUND(I495*H495,2)</f>
        <v>0</v>
      </c>
      <c r="BL495" s="19" t="s">
        <v>501</v>
      </c>
      <c r="BM495" s="226" t="s">
        <v>2978</v>
      </c>
    </row>
    <row r="496" s="2" customFormat="1">
      <c r="A496" s="40"/>
      <c r="B496" s="41"/>
      <c r="C496" s="42"/>
      <c r="D496" s="228" t="s">
        <v>180</v>
      </c>
      <c r="E496" s="42"/>
      <c r="F496" s="229" t="s">
        <v>2977</v>
      </c>
      <c r="G496" s="42"/>
      <c r="H496" s="42"/>
      <c r="I496" s="230"/>
      <c r="J496" s="42"/>
      <c r="K496" s="42"/>
      <c r="L496" s="46"/>
      <c r="M496" s="231"/>
      <c r="N496" s="232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180</v>
      </c>
      <c r="AU496" s="19" t="s">
        <v>84</v>
      </c>
    </row>
    <row r="497" s="12" customFormat="1" ht="22.8" customHeight="1">
      <c r="A497" s="12"/>
      <c r="B497" s="199"/>
      <c r="C497" s="200"/>
      <c r="D497" s="201" t="s">
        <v>73</v>
      </c>
      <c r="E497" s="213" t="s">
        <v>534</v>
      </c>
      <c r="F497" s="213" t="s">
        <v>535</v>
      </c>
      <c r="G497" s="200"/>
      <c r="H497" s="200"/>
      <c r="I497" s="203"/>
      <c r="J497" s="214">
        <f>BK497</f>
        <v>0</v>
      </c>
      <c r="K497" s="200"/>
      <c r="L497" s="205"/>
      <c r="M497" s="206"/>
      <c r="N497" s="207"/>
      <c r="O497" s="207"/>
      <c r="P497" s="208">
        <f>SUM(P498:P499)</f>
        <v>0</v>
      </c>
      <c r="Q497" s="207"/>
      <c r="R497" s="208">
        <f>SUM(R498:R499)</f>
        <v>0</v>
      </c>
      <c r="S497" s="207"/>
      <c r="T497" s="209">
        <f>SUM(T498:T499)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10" t="s">
        <v>195</v>
      </c>
      <c r="AT497" s="211" t="s">
        <v>73</v>
      </c>
      <c r="AU497" s="211" t="s">
        <v>82</v>
      </c>
      <c r="AY497" s="210" t="s">
        <v>171</v>
      </c>
      <c r="BK497" s="212">
        <f>SUM(BK498:BK499)</f>
        <v>0</v>
      </c>
    </row>
    <row r="498" s="2" customFormat="1" ht="16.5" customHeight="1">
      <c r="A498" s="40"/>
      <c r="B498" s="41"/>
      <c r="C498" s="215" t="s">
        <v>1555</v>
      </c>
      <c r="D498" s="215" t="s">
        <v>174</v>
      </c>
      <c r="E498" s="216" t="s">
        <v>2979</v>
      </c>
      <c r="F498" s="217" t="s">
        <v>2980</v>
      </c>
      <c r="G498" s="218" t="s">
        <v>286</v>
      </c>
      <c r="H498" s="219">
        <v>1</v>
      </c>
      <c r="I498" s="220"/>
      <c r="J498" s="221">
        <f>ROUND(I498*H498,2)</f>
        <v>0</v>
      </c>
      <c r="K498" s="217" t="s">
        <v>19</v>
      </c>
      <c r="L498" s="46"/>
      <c r="M498" s="222" t="s">
        <v>19</v>
      </c>
      <c r="N498" s="223" t="s">
        <v>45</v>
      </c>
      <c r="O498" s="86"/>
      <c r="P498" s="224">
        <f>O498*H498</f>
        <v>0</v>
      </c>
      <c r="Q498" s="224">
        <v>0</v>
      </c>
      <c r="R498" s="224">
        <f>Q498*H498</f>
        <v>0</v>
      </c>
      <c r="S498" s="224">
        <v>0</v>
      </c>
      <c r="T498" s="225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6" t="s">
        <v>501</v>
      </c>
      <c r="AT498" s="226" t="s">
        <v>174</v>
      </c>
      <c r="AU498" s="226" t="s">
        <v>84</v>
      </c>
      <c r="AY498" s="19" t="s">
        <v>171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19" t="s">
        <v>82</v>
      </c>
      <c r="BK498" s="227">
        <f>ROUND(I498*H498,2)</f>
        <v>0</v>
      </c>
      <c r="BL498" s="19" t="s">
        <v>501</v>
      </c>
      <c r="BM498" s="226" t="s">
        <v>2981</v>
      </c>
    </row>
    <row r="499" s="2" customFormat="1">
      <c r="A499" s="40"/>
      <c r="B499" s="41"/>
      <c r="C499" s="42"/>
      <c r="D499" s="228" t="s">
        <v>180</v>
      </c>
      <c r="E499" s="42"/>
      <c r="F499" s="229" t="s">
        <v>2982</v>
      </c>
      <c r="G499" s="42"/>
      <c r="H499" s="42"/>
      <c r="I499" s="230"/>
      <c r="J499" s="42"/>
      <c r="K499" s="42"/>
      <c r="L499" s="46"/>
      <c r="M499" s="279"/>
      <c r="N499" s="280"/>
      <c r="O499" s="281"/>
      <c r="P499" s="281"/>
      <c r="Q499" s="281"/>
      <c r="R499" s="281"/>
      <c r="S499" s="281"/>
      <c r="T499" s="282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180</v>
      </c>
      <c r="AU499" s="19" t="s">
        <v>84</v>
      </c>
    </row>
    <row r="500" s="2" customFormat="1" ht="6.96" customHeight="1">
      <c r="A500" s="40"/>
      <c r="B500" s="61"/>
      <c r="C500" s="62"/>
      <c r="D500" s="62"/>
      <c r="E500" s="62"/>
      <c r="F500" s="62"/>
      <c r="G500" s="62"/>
      <c r="H500" s="62"/>
      <c r="I500" s="62"/>
      <c r="J500" s="62"/>
      <c r="K500" s="62"/>
      <c r="L500" s="46"/>
      <c r="M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</row>
  </sheetData>
  <sheetProtection sheet="1" autoFilter="0" formatColumns="0" formatRows="0" objects="1" scenarios="1" spinCount="100000" saltValue="CAwTcEV7aq93CR0/yk+JTQRxKMWHlqH//eQ1qre5Rsrdy3MoOl0j4Kis1i+SeIaFuAanlUip1hMzuWajvsxAwg==" hashValue="TJ7/fwxT+zS87VwhZOZwxVqihrYZGcu1YAca6ihc/DYoEPZXMD5z6jOW9sKCNl+pin5cfc/2qiw0aF0OAhUYPA==" algorithmName="SHA-512" password="CC35"/>
  <autoFilter ref="C102:K49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hyperlinks>
    <hyperlink ref="F108" r:id="rId1" display="https://podminky.urs.cz/item/CS_URS_2021_02/131251102"/>
    <hyperlink ref="F112" r:id="rId2" display="https://podminky.urs.cz/item/CS_URS_2021_02/132251104"/>
    <hyperlink ref="F116" r:id="rId3" display="https://podminky.urs.cz/item/CS_URS_2021_02/162351103"/>
    <hyperlink ref="F124" r:id="rId4" display="https://podminky.urs.cz/item/CS_URS_2021_02/162751117"/>
    <hyperlink ref="F129" r:id="rId5" display="https://podminky.urs.cz/item/CS_URS_2021_02/167151101"/>
    <hyperlink ref="F137" r:id="rId6" display="https://podminky.urs.cz/item/CS_URS_2021_02/171201231"/>
    <hyperlink ref="F142" r:id="rId7" display="https://podminky.urs.cz/item/CS_URS_2021_02/171251201"/>
    <hyperlink ref="F146" r:id="rId8" display="https://podminky.urs.cz/item/CS_URS_2021_02/174151101"/>
    <hyperlink ref="F150" r:id="rId9" display="https://podminky.urs.cz/item/CS_URS_2021_02/175151101"/>
    <hyperlink ref="F159" r:id="rId10" display="https://podminky.urs.cz/item/CS_URS_2021_02/359901212"/>
    <hyperlink ref="F163" r:id="rId11" display="https://podminky.urs.cz/item/CS_URS_2021_02/451573111"/>
    <hyperlink ref="F168" r:id="rId12" display="https://podminky.urs.cz/item/CS_URS_2021_02/871211211"/>
    <hyperlink ref="F185" r:id="rId13" display="https://podminky.urs.cz/item/CS_URS_2021_02/894812313"/>
    <hyperlink ref="F188" r:id="rId14" display="https://podminky.urs.cz/item/CS_URS_2021_02/894812332"/>
    <hyperlink ref="F191" r:id="rId15" display="https://podminky.urs.cz/item/CS_URS_2021_02/894812339"/>
    <hyperlink ref="F194" r:id="rId16" display="https://podminky.urs.cz/item/CS_URS_2021_02/894812356"/>
    <hyperlink ref="F197" r:id="rId17" display="https://podminky.urs.cz/item/CS_URS_2021_02/897171111"/>
    <hyperlink ref="F201" r:id="rId18" display="https://podminky.urs.cz/item/CS_URS_2021_02/899722113"/>
    <hyperlink ref="F235" r:id="rId19" display="https://podminky.urs.cz/item/CS_URS_2021_02/713463131"/>
    <hyperlink ref="F252" r:id="rId20" display="https://podminky.urs.cz/item/CS_URS_2021_02/713463211"/>
    <hyperlink ref="F267" r:id="rId21" display="https://podminky.urs.cz/item/CS_URS_2021_02/713463212"/>
    <hyperlink ref="F272" r:id="rId22" display="https://podminky.urs.cz/item/CS_URS_2021_02/998713201"/>
    <hyperlink ref="F276" r:id="rId23" display="https://podminky.urs.cz/item/CS_URS_2021_02/721173315"/>
    <hyperlink ref="F279" r:id="rId24" display="https://podminky.urs.cz/item/CS_URS_2021_02/721173316"/>
    <hyperlink ref="F282" r:id="rId25" display="https://podminky.urs.cz/item/CS_URS_2021_02/721173401"/>
    <hyperlink ref="F285" r:id="rId26" display="https://podminky.urs.cz/item/CS_URS_2021_02/721173402"/>
    <hyperlink ref="F288" r:id="rId27" display="https://podminky.urs.cz/item/CS_URS_2021_02/721174024"/>
    <hyperlink ref="F291" r:id="rId28" display="https://podminky.urs.cz/item/CS_URS_2021_02/721174025"/>
    <hyperlink ref="F296" r:id="rId29" display="https://podminky.urs.cz/item/CS_URS_2021_02/721174042"/>
    <hyperlink ref="F299" r:id="rId30" display="https://podminky.urs.cz/item/CS_URS_2021_02/721174043"/>
    <hyperlink ref="F302" r:id="rId31" display="https://podminky.urs.cz/item/CS_URS_2021_02/721174045"/>
    <hyperlink ref="F305" r:id="rId32" display="https://podminky.urs.cz/item/CS_URS_2021_02/721175211"/>
    <hyperlink ref="F308" r:id="rId33" display="https://podminky.urs.cz/item/CS_URS_2021_02/721194105"/>
    <hyperlink ref="F311" r:id="rId34" display="https://podminky.urs.cz/item/CS_URS_2021_02/721194109"/>
    <hyperlink ref="F314" r:id="rId35" display="https://podminky.urs.cz/item/CS_URS_2021_02/721211403"/>
    <hyperlink ref="F317" r:id="rId36" display="https://podminky.urs.cz/item/CS_URS_2021_02/721211422"/>
    <hyperlink ref="F324" r:id="rId37" display="https://podminky.urs.cz/item/CS_URS_2021_02/721242115"/>
    <hyperlink ref="F327" r:id="rId38" display="https://podminky.urs.cz/item/CS_URS_2021_02/998721201"/>
    <hyperlink ref="F331" r:id="rId39" display="https://podminky.urs.cz/item/CS_URS_2021_02/722130233"/>
    <hyperlink ref="F334" r:id="rId40" display="https://podminky.urs.cz/item/CS_URS_2021_02/722175001"/>
    <hyperlink ref="F337" r:id="rId41" display="https://podminky.urs.cz/item/CS_URS_2021_02/722175002"/>
    <hyperlink ref="F340" r:id="rId42" display="https://podminky.urs.cz/item/CS_URS_2021_02/722175003"/>
    <hyperlink ref="F343" r:id="rId43" display="https://podminky.urs.cz/item/CS_URS_2021_02/722175004"/>
    <hyperlink ref="F346" r:id="rId44" display="https://podminky.urs.cz/item/CS_URS_2021_02/722175005"/>
    <hyperlink ref="F349" r:id="rId45" display="https://podminky.urs.cz/item/CS_URS_2021_02/722175006"/>
    <hyperlink ref="F352" r:id="rId46" display="https://podminky.urs.cz/item/CS_URS_2021_02/722175007"/>
    <hyperlink ref="F355" r:id="rId47" display="https://podminky.urs.cz/item/CS_URS_2021_02/722190401"/>
    <hyperlink ref="F358" r:id="rId48" display="https://podminky.urs.cz/item/CS_URS_2021_02/722221134"/>
    <hyperlink ref="F361" r:id="rId49" display="https://podminky.urs.cz/item/CS_URS_2021_02/722232043"/>
    <hyperlink ref="F364" r:id="rId50" display="https://podminky.urs.cz/item/CS_URS_2021_02/722232044"/>
    <hyperlink ref="F367" r:id="rId51" display="https://podminky.urs.cz/item/CS_URS_2021_02/722232045"/>
    <hyperlink ref="F370" r:id="rId52" display="https://podminky.urs.cz/item/CS_URS_2021_02/722232048"/>
    <hyperlink ref="F379" r:id="rId53" display="https://podminky.urs.cz/item/CS_URS_2021_02/722262301"/>
    <hyperlink ref="F382" r:id="rId54" display="https://podminky.urs.cz/item/CS_URS_2021_02/722290226"/>
    <hyperlink ref="F385" r:id="rId55" display="https://podminky.urs.cz/item/CS_URS_2021_02/722290234"/>
    <hyperlink ref="F388" r:id="rId56" display="https://podminky.urs.cz/item/CS_URS_2021_02/998722201"/>
    <hyperlink ref="F392" r:id="rId57" display="https://podminky.urs.cz/item/CS_URS_2021_02/723150365"/>
    <hyperlink ref="F395" r:id="rId58" display="https://podminky.urs.cz/item/CS_URS_2021_02/723181023"/>
    <hyperlink ref="F398" r:id="rId59" display="https://podminky.urs.cz/item/CS_URS_2021_02/723231162"/>
    <hyperlink ref="F401" r:id="rId60" display="https://podminky.urs.cz/item/CS_URS_2021_02/723290821"/>
    <hyperlink ref="F404" r:id="rId61" display="https://podminky.urs.cz/item/CS_URS_2021_02/733290801"/>
    <hyperlink ref="F407" r:id="rId62" display="https://podminky.urs.cz/item/CS_URS_2021_02/998723201"/>
    <hyperlink ref="F411" r:id="rId63" display="https://podminky.urs.cz/item/CS_URS_2021_02/725112022"/>
    <hyperlink ref="F416" r:id="rId64" display="https://podminky.urs.cz/item/CS_URS_2021_02/725121525"/>
    <hyperlink ref="F419" r:id="rId65" display="https://podminky.urs.cz/item/CS_URS_2021_02/725211603"/>
    <hyperlink ref="F422" r:id="rId66" display="https://podminky.urs.cz/item/CS_URS_2021_02/725211681"/>
    <hyperlink ref="F425" r:id="rId67" display="https://podminky.urs.cz/item/CS_URS_2021_02/725231203"/>
    <hyperlink ref="F434" r:id="rId68" display="https://podminky.urs.cz/item/CS_URS_2021_02/725331111"/>
    <hyperlink ref="F437" r:id="rId69" display="https://podminky.urs.cz/item/CS_URS_2021_02/725813111"/>
    <hyperlink ref="F442" r:id="rId70" display="https://podminky.urs.cz/item/CS_URS_2021_02/725821325"/>
    <hyperlink ref="F447" r:id="rId71" display="https://podminky.urs.cz/item/CS_URS_2021_02/725822611"/>
    <hyperlink ref="F450" r:id="rId72" display="https://podminky.urs.cz/item/CS_URS_2021_02/725822613"/>
    <hyperlink ref="F455" r:id="rId73" display="https://podminky.urs.cz/item/CS_URS_2021_02/725823112"/>
    <hyperlink ref="F458" r:id="rId74" display="https://podminky.urs.cz/item/CS_URS_2021_02/725841333"/>
    <hyperlink ref="F461" r:id="rId75" display="https://podminky.urs.cz/item/CS_URS_2021_02/725861102"/>
    <hyperlink ref="F464" r:id="rId76" display="https://podminky.urs.cz/item/CS_URS_2021_02/725862103"/>
    <hyperlink ref="F467" r:id="rId77" display="https://podminky.urs.cz/item/CS_URS_2021_02/998725201"/>
    <hyperlink ref="F471" r:id="rId78" display="https://podminky.urs.cz/item/CS_URS_2021_02/726111011"/>
    <hyperlink ref="F474" r:id="rId79" display="https://podminky.urs.cz/item/CS_URS_2021_02/726111031"/>
    <hyperlink ref="F479" r:id="rId80" display="https://podminky.urs.cz/item/CS_URS_2021_02/998726211"/>
    <hyperlink ref="F483" r:id="rId81" display="https://podminky.urs.cz/item/CS_URS_2021_02/HZS2491"/>
    <hyperlink ref="F489" r:id="rId82" display="https://podminky.urs.cz/item/CS_URS_2021_02/012103000"/>
    <hyperlink ref="F493" r:id="rId83" display="https://podminky.urs.cz/item/CS_URS_2021_02/01325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  <c r="AZ2" s="294" t="s">
        <v>2367</v>
      </c>
      <c r="BA2" s="294" t="s">
        <v>19</v>
      </c>
      <c r="BB2" s="294" t="s">
        <v>19</v>
      </c>
      <c r="BC2" s="294" t="s">
        <v>2983</v>
      </c>
      <c r="BD2" s="294" t="s">
        <v>84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  <c r="AZ3" s="294" t="s">
        <v>2984</v>
      </c>
      <c r="BA3" s="294" t="s">
        <v>19</v>
      </c>
      <c r="BB3" s="294" t="s">
        <v>19</v>
      </c>
      <c r="BC3" s="294" t="s">
        <v>2985</v>
      </c>
      <c r="BD3" s="294" t="s">
        <v>84</v>
      </c>
    </row>
    <row r="4" s="1" customFormat="1" ht="24.96" customHeight="1">
      <c r="B4" s="22"/>
      <c r="D4" s="143" t="s">
        <v>125</v>
      </c>
      <c r="L4" s="22"/>
      <c r="M4" s="144" t="s">
        <v>10</v>
      </c>
      <c r="AT4" s="19" t="s">
        <v>4</v>
      </c>
      <c r="AZ4" s="294" t="s">
        <v>2373</v>
      </c>
      <c r="BA4" s="294" t="s">
        <v>19</v>
      </c>
      <c r="BB4" s="294" t="s">
        <v>19</v>
      </c>
      <c r="BC4" s="294" t="s">
        <v>2986</v>
      </c>
      <c r="BD4" s="294" t="s">
        <v>84</v>
      </c>
    </row>
    <row r="5" s="1" customFormat="1" ht="6.96" customHeight="1">
      <c r="B5" s="22"/>
      <c r="L5" s="22"/>
      <c r="AZ5" s="294" t="s">
        <v>2375</v>
      </c>
      <c r="BA5" s="294" t="s">
        <v>19</v>
      </c>
      <c r="BB5" s="294" t="s">
        <v>19</v>
      </c>
      <c r="BC5" s="294" t="s">
        <v>2987</v>
      </c>
      <c r="BD5" s="294" t="s">
        <v>84</v>
      </c>
    </row>
    <row r="6" s="1" customFormat="1" ht="12" customHeight="1">
      <c r="B6" s="22"/>
      <c r="D6" s="145" t="s">
        <v>16</v>
      </c>
      <c r="L6" s="22"/>
      <c r="AZ6" s="294" t="s">
        <v>2376</v>
      </c>
      <c r="BA6" s="294" t="s">
        <v>19</v>
      </c>
      <c r="BB6" s="294" t="s">
        <v>19</v>
      </c>
      <c r="BC6" s="294" t="s">
        <v>2987</v>
      </c>
      <c r="BD6" s="294" t="s">
        <v>84</v>
      </c>
    </row>
    <row r="7" s="1" customFormat="1" ht="16.5" customHeight="1">
      <c r="B7" s="22"/>
      <c r="E7" s="146" t="str">
        <f>'Rekapitulace stavby'!K6</f>
        <v>SPŠ a SOU Pelhřimov – Rekonstrukce dílen Křemešnická</v>
      </c>
      <c r="F7" s="145"/>
      <c r="G7" s="145"/>
      <c r="H7" s="145"/>
      <c r="L7" s="22"/>
    </row>
    <row r="8" s="1" customFormat="1" ht="12" customHeight="1">
      <c r="B8" s="22"/>
      <c r="D8" s="145" t="s">
        <v>126</v>
      </c>
      <c r="L8" s="22"/>
    </row>
    <row r="9" s="2" customFormat="1" ht="16.5" customHeight="1">
      <c r="A9" s="40"/>
      <c r="B9" s="46"/>
      <c r="C9" s="40"/>
      <c r="D9" s="40"/>
      <c r="E9" s="146" t="s">
        <v>547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548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2988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14. 1. 2022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32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5" t="s">
        <v>28</v>
      </c>
      <c r="J23" s="135" t="s">
        <v>34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37</v>
      </c>
      <c r="F26" s="40"/>
      <c r="G26" s="40"/>
      <c r="H26" s="40"/>
      <c r="I26" s="145" t="s">
        <v>28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38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40</v>
      </c>
      <c r="E32" s="40"/>
      <c r="F32" s="40"/>
      <c r="G32" s="40"/>
      <c r="H32" s="40"/>
      <c r="I32" s="40"/>
      <c r="J32" s="156">
        <f>ROUND(J101,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42</v>
      </c>
      <c r="G34" s="40"/>
      <c r="H34" s="40"/>
      <c r="I34" s="157" t="s">
        <v>41</v>
      </c>
      <c r="J34" s="157" t="s">
        <v>43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44</v>
      </c>
      <c r="E35" s="145" t="s">
        <v>45</v>
      </c>
      <c r="F35" s="159">
        <f>ROUND((SUM(BE101:BE333)),  2)</f>
        <v>0</v>
      </c>
      <c r="G35" s="40"/>
      <c r="H35" s="40"/>
      <c r="I35" s="160">
        <v>0.20999999999999999</v>
      </c>
      <c r="J35" s="159">
        <f>ROUND(((SUM(BE101:BE333))*I35),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46</v>
      </c>
      <c r="F36" s="159">
        <f>ROUND((SUM(BF101:BF333)),  2)</f>
        <v>0</v>
      </c>
      <c r="G36" s="40"/>
      <c r="H36" s="40"/>
      <c r="I36" s="160">
        <v>0.14999999999999999</v>
      </c>
      <c r="J36" s="159">
        <f>ROUND(((SUM(BF101:BF333))*I36),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ROUND((SUM(BG101:BG333)),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48</v>
      </c>
      <c r="F38" s="159">
        <f>ROUND((SUM(BH101:BH333)),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ROUND((SUM(BI101:BI333)),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128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SPŠ a SOU Pelhřimov – Rekonstrukce dílen Křemešnická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547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548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C - Ústřední vytápění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Obec Pelhřimov [547492] </v>
      </c>
      <c r="G56" s="42"/>
      <c r="H56" s="42"/>
      <c r="I56" s="34" t="s">
        <v>23</v>
      </c>
      <c r="J56" s="74" t="str">
        <f>IF(J14="","",J14)</f>
        <v>14. 1. 2022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Vysočina, Žižkova 1882/57, 586 01 Jihlava</v>
      </c>
      <c r="G58" s="42"/>
      <c r="H58" s="42"/>
      <c r="I58" s="34" t="s">
        <v>31</v>
      </c>
      <c r="J58" s="38" t="str">
        <f>E23</f>
        <v>INVENTE s.r.o., Žerotínova 483/1, 370 04 České Bud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129</v>
      </c>
      <c r="D61" s="174"/>
      <c r="E61" s="174"/>
      <c r="F61" s="174"/>
      <c r="G61" s="174"/>
      <c r="H61" s="174"/>
      <c r="I61" s="174"/>
      <c r="J61" s="175" t="s">
        <v>130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72</v>
      </c>
      <c r="D63" s="42"/>
      <c r="E63" s="42"/>
      <c r="F63" s="42"/>
      <c r="G63" s="42"/>
      <c r="H63" s="42"/>
      <c r="I63" s="42"/>
      <c r="J63" s="104">
        <f>J101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131</v>
      </c>
    </row>
    <row r="64" s="9" customFormat="1" ht="24.96" customHeight="1">
      <c r="A64" s="9"/>
      <c r="B64" s="177"/>
      <c r="C64" s="178"/>
      <c r="D64" s="179" t="s">
        <v>132</v>
      </c>
      <c r="E64" s="180"/>
      <c r="F64" s="180"/>
      <c r="G64" s="180"/>
      <c r="H64" s="180"/>
      <c r="I64" s="180"/>
      <c r="J64" s="181">
        <f>J102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550</v>
      </c>
      <c r="E65" s="185"/>
      <c r="F65" s="185"/>
      <c r="G65" s="185"/>
      <c r="H65" s="185"/>
      <c r="I65" s="185"/>
      <c r="J65" s="186">
        <f>J103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553</v>
      </c>
      <c r="E66" s="185"/>
      <c r="F66" s="185"/>
      <c r="G66" s="185"/>
      <c r="H66" s="185"/>
      <c r="I66" s="185"/>
      <c r="J66" s="186">
        <f>J150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133</v>
      </c>
      <c r="E67" s="185"/>
      <c r="F67" s="185"/>
      <c r="G67" s="185"/>
      <c r="H67" s="185"/>
      <c r="I67" s="185"/>
      <c r="J67" s="186">
        <f>J155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135</v>
      </c>
      <c r="E68" s="180"/>
      <c r="F68" s="180"/>
      <c r="G68" s="180"/>
      <c r="H68" s="180"/>
      <c r="I68" s="180"/>
      <c r="J68" s="181">
        <f>J159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556</v>
      </c>
      <c r="E69" s="185"/>
      <c r="F69" s="185"/>
      <c r="G69" s="185"/>
      <c r="H69" s="185"/>
      <c r="I69" s="185"/>
      <c r="J69" s="186">
        <f>J160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2989</v>
      </c>
      <c r="E70" s="185"/>
      <c r="F70" s="185"/>
      <c r="G70" s="185"/>
      <c r="H70" s="185"/>
      <c r="I70" s="185"/>
      <c r="J70" s="186">
        <f>J182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2990</v>
      </c>
      <c r="E71" s="185"/>
      <c r="F71" s="185"/>
      <c r="G71" s="185"/>
      <c r="H71" s="185"/>
      <c r="I71" s="185"/>
      <c r="J71" s="186">
        <f>J204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2991</v>
      </c>
      <c r="E72" s="185"/>
      <c r="F72" s="185"/>
      <c r="G72" s="185"/>
      <c r="H72" s="185"/>
      <c r="I72" s="185"/>
      <c r="J72" s="186">
        <f>J252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2992</v>
      </c>
      <c r="E73" s="185"/>
      <c r="F73" s="185"/>
      <c r="G73" s="185"/>
      <c r="H73" s="185"/>
      <c r="I73" s="185"/>
      <c r="J73" s="186">
        <f>J280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2993</v>
      </c>
      <c r="E74" s="185"/>
      <c r="F74" s="185"/>
      <c r="G74" s="185"/>
      <c r="H74" s="185"/>
      <c r="I74" s="185"/>
      <c r="J74" s="186">
        <f>J314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7"/>
      <c r="C75" s="178"/>
      <c r="D75" s="179" t="s">
        <v>148</v>
      </c>
      <c r="E75" s="180"/>
      <c r="F75" s="180"/>
      <c r="G75" s="180"/>
      <c r="H75" s="180"/>
      <c r="I75" s="180"/>
      <c r="J75" s="181">
        <f>J318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149</v>
      </c>
      <c r="E76" s="180"/>
      <c r="F76" s="180"/>
      <c r="G76" s="180"/>
      <c r="H76" s="180"/>
      <c r="I76" s="180"/>
      <c r="J76" s="181">
        <f>J323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3"/>
      <c r="C77" s="127"/>
      <c r="D77" s="184" t="s">
        <v>150</v>
      </c>
      <c r="E77" s="185"/>
      <c r="F77" s="185"/>
      <c r="G77" s="185"/>
      <c r="H77" s="185"/>
      <c r="I77" s="185"/>
      <c r="J77" s="186">
        <f>J324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153</v>
      </c>
      <c r="E78" s="185"/>
      <c r="F78" s="185"/>
      <c r="G78" s="185"/>
      <c r="H78" s="185"/>
      <c r="I78" s="185"/>
      <c r="J78" s="186">
        <f>J328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155</v>
      </c>
      <c r="E79" s="185"/>
      <c r="F79" s="185"/>
      <c r="G79" s="185"/>
      <c r="H79" s="185"/>
      <c r="I79" s="185"/>
      <c r="J79" s="186">
        <f>J331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156</v>
      </c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72" t="str">
        <f>E7</f>
        <v>SPŠ a SOU Pelhřimov – Rekonstrukce dílen Křemešnická</v>
      </c>
      <c r="F89" s="34"/>
      <c r="G89" s="34"/>
      <c r="H89" s="34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" customFormat="1" ht="12" customHeight="1">
      <c r="B90" s="23"/>
      <c r="C90" s="34" t="s">
        <v>126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2" customFormat="1" ht="16.5" customHeight="1">
      <c r="A91" s="40"/>
      <c r="B91" s="41"/>
      <c r="C91" s="42"/>
      <c r="D91" s="42"/>
      <c r="E91" s="172" t="s">
        <v>547</v>
      </c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548</v>
      </c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E11</f>
        <v>C - Ústřední vytápění</v>
      </c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21</v>
      </c>
      <c r="D95" s="42"/>
      <c r="E95" s="42"/>
      <c r="F95" s="29" t="str">
        <f>F14</f>
        <v xml:space="preserve"> Obec Pelhřimov [547492] </v>
      </c>
      <c r="G95" s="42"/>
      <c r="H95" s="42"/>
      <c r="I95" s="34" t="s">
        <v>23</v>
      </c>
      <c r="J95" s="74" t="str">
        <f>IF(J14="","",J14)</f>
        <v>14. 1. 2022</v>
      </c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40.05" customHeight="1">
      <c r="A97" s="40"/>
      <c r="B97" s="41"/>
      <c r="C97" s="34" t="s">
        <v>25</v>
      </c>
      <c r="D97" s="42"/>
      <c r="E97" s="42"/>
      <c r="F97" s="29" t="str">
        <f>E17</f>
        <v>Kraj Vysočina, Žižkova 1882/57, 586 01 Jihlava</v>
      </c>
      <c r="G97" s="42"/>
      <c r="H97" s="42"/>
      <c r="I97" s="34" t="s">
        <v>31</v>
      </c>
      <c r="J97" s="38" t="str">
        <f>E23</f>
        <v>INVENTE s.r.o., Žerotínova 483/1, 370 04 České Bud</v>
      </c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29</v>
      </c>
      <c r="D98" s="42"/>
      <c r="E98" s="42"/>
      <c r="F98" s="29" t="str">
        <f>IF(E20="","",E20)</f>
        <v>Vyplň údaj</v>
      </c>
      <c r="G98" s="42"/>
      <c r="H98" s="42"/>
      <c r="I98" s="34" t="s">
        <v>36</v>
      </c>
      <c r="J98" s="38" t="str">
        <f>E26</f>
        <v xml:space="preserve"> </v>
      </c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88"/>
      <c r="B100" s="189"/>
      <c r="C100" s="190" t="s">
        <v>157</v>
      </c>
      <c r="D100" s="191" t="s">
        <v>59</v>
      </c>
      <c r="E100" s="191" t="s">
        <v>55</v>
      </c>
      <c r="F100" s="191" t="s">
        <v>56</v>
      </c>
      <c r="G100" s="191" t="s">
        <v>158</v>
      </c>
      <c r="H100" s="191" t="s">
        <v>159</v>
      </c>
      <c r="I100" s="191" t="s">
        <v>160</v>
      </c>
      <c r="J100" s="191" t="s">
        <v>130</v>
      </c>
      <c r="K100" s="192" t="s">
        <v>161</v>
      </c>
      <c r="L100" s="193"/>
      <c r="M100" s="94" t="s">
        <v>19</v>
      </c>
      <c r="N100" s="95" t="s">
        <v>44</v>
      </c>
      <c r="O100" s="95" t="s">
        <v>162</v>
      </c>
      <c r="P100" s="95" t="s">
        <v>163</v>
      </c>
      <c r="Q100" s="95" t="s">
        <v>164</v>
      </c>
      <c r="R100" s="95" t="s">
        <v>165</v>
      </c>
      <c r="S100" s="95" t="s">
        <v>166</v>
      </c>
      <c r="T100" s="96" t="s">
        <v>167</v>
      </c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</row>
    <row r="101" s="2" customFormat="1" ht="22.8" customHeight="1">
      <c r="A101" s="40"/>
      <c r="B101" s="41"/>
      <c r="C101" s="101" t="s">
        <v>168</v>
      </c>
      <c r="D101" s="42"/>
      <c r="E101" s="42"/>
      <c r="F101" s="42"/>
      <c r="G101" s="42"/>
      <c r="H101" s="42"/>
      <c r="I101" s="42"/>
      <c r="J101" s="194">
        <f>BK101</f>
        <v>0</v>
      </c>
      <c r="K101" s="42"/>
      <c r="L101" s="46"/>
      <c r="M101" s="97"/>
      <c r="N101" s="195"/>
      <c r="O101" s="98"/>
      <c r="P101" s="196">
        <f>P102+P159+P318+P323</f>
        <v>0</v>
      </c>
      <c r="Q101" s="98"/>
      <c r="R101" s="196">
        <f>R102+R159+R318+R323</f>
        <v>3.0658500000000006</v>
      </c>
      <c r="S101" s="98"/>
      <c r="T101" s="197">
        <f>T102+T159+T318+T323</f>
        <v>1.0442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73</v>
      </c>
      <c r="AU101" s="19" t="s">
        <v>131</v>
      </c>
      <c r="BK101" s="198">
        <f>BK102+BK159+BK318+BK323</f>
        <v>0</v>
      </c>
    </row>
    <row r="102" s="12" customFormat="1" ht="25.92" customHeight="1">
      <c r="A102" s="12"/>
      <c r="B102" s="199"/>
      <c r="C102" s="200"/>
      <c r="D102" s="201" t="s">
        <v>73</v>
      </c>
      <c r="E102" s="202" t="s">
        <v>169</v>
      </c>
      <c r="F102" s="202" t="s">
        <v>170</v>
      </c>
      <c r="G102" s="200"/>
      <c r="H102" s="200"/>
      <c r="I102" s="203"/>
      <c r="J102" s="204">
        <f>BK102</f>
        <v>0</v>
      </c>
      <c r="K102" s="200"/>
      <c r="L102" s="205"/>
      <c r="M102" s="206"/>
      <c r="N102" s="207"/>
      <c r="O102" s="207"/>
      <c r="P102" s="208">
        <f>P103+P150+P155</f>
        <v>0</v>
      </c>
      <c r="Q102" s="207"/>
      <c r="R102" s="208">
        <f>R103+R150+R155</f>
        <v>0.01264</v>
      </c>
      <c r="S102" s="207"/>
      <c r="T102" s="209">
        <f>T103+T150+T155</f>
        <v>0.27600000000000002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82</v>
      </c>
      <c r="AT102" s="211" t="s">
        <v>73</v>
      </c>
      <c r="AU102" s="211" t="s">
        <v>74</v>
      </c>
      <c r="AY102" s="210" t="s">
        <v>171</v>
      </c>
      <c r="BK102" s="212">
        <f>BK103+BK150+BK155</f>
        <v>0</v>
      </c>
    </row>
    <row r="103" s="12" customFormat="1" ht="22.8" customHeight="1">
      <c r="A103" s="12"/>
      <c r="B103" s="199"/>
      <c r="C103" s="200"/>
      <c r="D103" s="201" t="s">
        <v>73</v>
      </c>
      <c r="E103" s="213" t="s">
        <v>82</v>
      </c>
      <c r="F103" s="213" t="s">
        <v>563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SUM(P104:P149)</f>
        <v>0</v>
      </c>
      <c r="Q103" s="207"/>
      <c r="R103" s="208">
        <f>SUM(R104:R149)</f>
        <v>0</v>
      </c>
      <c r="S103" s="207"/>
      <c r="T103" s="209">
        <f>SUM(T104:T149)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82</v>
      </c>
      <c r="AT103" s="211" t="s">
        <v>73</v>
      </c>
      <c r="AU103" s="211" t="s">
        <v>82</v>
      </c>
      <c r="AY103" s="210" t="s">
        <v>171</v>
      </c>
      <c r="BK103" s="212">
        <f>SUM(BK104:BK149)</f>
        <v>0</v>
      </c>
    </row>
    <row r="104" s="2" customFormat="1" ht="21.75" customHeight="1">
      <c r="A104" s="40"/>
      <c r="B104" s="41"/>
      <c r="C104" s="215" t="s">
        <v>82</v>
      </c>
      <c r="D104" s="215" t="s">
        <v>174</v>
      </c>
      <c r="E104" s="216" t="s">
        <v>2994</v>
      </c>
      <c r="F104" s="217" t="s">
        <v>2995</v>
      </c>
      <c r="G104" s="218" t="s">
        <v>214</v>
      </c>
      <c r="H104" s="219">
        <v>21.600000000000001</v>
      </c>
      <c r="I104" s="220"/>
      <c r="J104" s="221">
        <f>ROUND(I104*H104,2)</f>
        <v>0</v>
      </c>
      <c r="K104" s="217" t="s">
        <v>2386</v>
      </c>
      <c r="L104" s="46"/>
      <c r="M104" s="222" t="s">
        <v>19</v>
      </c>
      <c r="N104" s="223" t="s">
        <v>45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178</v>
      </c>
      <c r="AT104" s="226" t="s">
        <v>174</v>
      </c>
      <c r="AU104" s="226" t="s">
        <v>84</v>
      </c>
      <c r="AY104" s="19" t="s">
        <v>171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82</v>
      </c>
      <c r="BK104" s="227">
        <f>ROUND(I104*H104,2)</f>
        <v>0</v>
      </c>
      <c r="BL104" s="19" t="s">
        <v>178</v>
      </c>
      <c r="BM104" s="226" t="s">
        <v>2996</v>
      </c>
    </row>
    <row r="105" s="2" customFormat="1">
      <c r="A105" s="40"/>
      <c r="B105" s="41"/>
      <c r="C105" s="42"/>
      <c r="D105" s="228" t="s">
        <v>180</v>
      </c>
      <c r="E105" s="42"/>
      <c r="F105" s="229" t="s">
        <v>2997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180</v>
      </c>
      <c r="AU105" s="19" t="s">
        <v>84</v>
      </c>
    </row>
    <row r="106" s="2" customFormat="1">
      <c r="A106" s="40"/>
      <c r="B106" s="41"/>
      <c r="C106" s="42"/>
      <c r="D106" s="265" t="s">
        <v>218</v>
      </c>
      <c r="E106" s="42"/>
      <c r="F106" s="266" t="s">
        <v>2998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218</v>
      </c>
      <c r="AU106" s="19" t="s">
        <v>84</v>
      </c>
    </row>
    <row r="107" s="14" customFormat="1">
      <c r="A107" s="14"/>
      <c r="B107" s="243"/>
      <c r="C107" s="244"/>
      <c r="D107" s="228" t="s">
        <v>181</v>
      </c>
      <c r="E107" s="245" t="s">
        <v>2984</v>
      </c>
      <c r="F107" s="246" t="s">
        <v>2999</v>
      </c>
      <c r="G107" s="244"/>
      <c r="H107" s="247">
        <v>21.600000000000001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181</v>
      </c>
      <c r="AU107" s="253" t="s">
        <v>84</v>
      </c>
      <c r="AV107" s="14" t="s">
        <v>84</v>
      </c>
      <c r="AW107" s="14" t="s">
        <v>35</v>
      </c>
      <c r="AX107" s="14" t="s">
        <v>82</v>
      </c>
      <c r="AY107" s="253" t="s">
        <v>171</v>
      </c>
    </row>
    <row r="108" s="2" customFormat="1" ht="21.75" customHeight="1">
      <c r="A108" s="40"/>
      <c r="B108" s="41"/>
      <c r="C108" s="215" t="s">
        <v>84</v>
      </c>
      <c r="D108" s="215" t="s">
        <v>174</v>
      </c>
      <c r="E108" s="216" t="s">
        <v>2396</v>
      </c>
      <c r="F108" s="217" t="s">
        <v>2397</v>
      </c>
      <c r="G108" s="218" t="s">
        <v>214</v>
      </c>
      <c r="H108" s="219">
        <v>21.600000000000001</v>
      </c>
      <c r="I108" s="220"/>
      <c r="J108" s="221">
        <f>ROUND(I108*H108,2)</f>
        <v>0</v>
      </c>
      <c r="K108" s="217" t="s">
        <v>2386</v>
      </c>
      <c r="L108" s="46"/>
      <c r="M108" s="222" t="s">
        <v>19</v>
      </c>
      <c r="N108" s="223" t="s">
        <v>45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178</v>
      </c>
      <c r="AT108" s="226" t="s">
        <v>174</v>
      </c>
      <c r="AU108" s="226" t="s">
        <v>84</v>
      </c>
      <c r="AY108" s="19" t="s">
        <v>171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82</v>
      </c>
      <c r="BK108" s="227">
        <f>ROUND(I108*H108,2)</f>
        <v>0</v>
      </c>
      <c r="BL108" s="19" t="s">
        <v>178</v>
      </c>
      <c r="BM108" s="226" t="s">
        <v>3000</v>
      </c>
    </row>
    <row r="109" s="2" customFormat="1">
      <c r="A109" s="40"/>
      <c r="B109" s="41"/>
      <c r="C109" s="42"/>
      <c r="D109" s="228" t="s">
        <v>180</v>
      </c>
      <c r="E109" s="42"/>
      <c r="F109" s="229" t="s">
        <v>2399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180</v>
      </c>
      <c r="AU109" s="19" t="s">
        <v>84</v>
      </c>
    </row>
    <row r="110" s="2" customFormat="1">
      <c r="A110" s="40"/>
      <c r="B110" s="41"/>
      <c r="C110" s="42"/>
      <c r="D110" s="265" t="s">
        <v>218</v>
      </c>
      <c r="E110" s="42"/>
      <c r="F110" s="266" t="s">
        <v>2400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218</v>
      </c>
      <c r="AU110" s="19" t="s">
        <v>84</v>
      </c>
    </row>
    <row r="111" s="13" customFormat="1">
      <c r="A111" s="13"/>
      <c r="B111" s="233"/>
      <c r="C111" s="234"/>
      <c r="D111" s="228" t="s">
        <v>181</v>
      </c>
      <c r="E111" s="235" t="s">
        <v>19</v>
      </c>
      <c r="F111" s="236" t="s">
        <v>2401</v>
      </c>
      <c r="G111" s="234"/>
      <c r="H111" s="235" t="s">
        <v>19</v>
      </c>
      <c r="I111" s="237"/>
      <c r="J111" s="234"/>
      <c r="K111" s="234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181</v>
      </c>
      <c r="AU111" s="242" t="s">
        <v>84</v>
      </c>
      <c r="AV111" s="13" t="s">
        <v>82</v>
      </c>
      <c r="AW111" s="13" t="s">
        <v>35</v>
      </c>
      <c r="AX111" s="13" t="s">
        <v>74</v>
      </c>
      <c r="AY111" s="242" t="s">
        <v>171</v>
      </c>
    </row>
    <row r="112" s="14" customFormat="1">
      <c r="A112" s="14"/>
      <c r="B112" s="243"/>
      <c r="C112" s="244"/>
      <c r="D112" s="228" t="s">
        <v>181</v>
      </c>
      <c r="E112" s="245" t="s">
        <v>19</v>
      </c>
      <c r="F112" s="246" t="s">
        <v>2375</v>
      </c>
      <c r="G112" s="244"/>
      <c r="H112" s="247">
        <v>10.800000000000001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181</v>
      </c>
      <c r="AU112" s="253" t="s">
        <v>84</v>
      </c>
      <c r="AV112" s="14" t="s">
        <v>84</v>
      </c>
      <c r="AW112" s="14" t="s">
        <v>35</v>
      </c>
      <c r="AX112" s="14" t="s">
        <v>74</v>
      </c>
      <c r="AY112" s="253" t="s">
        <v>171</v>
      </c>
    </row>
    <row r="113" s="13" customFormat="1">
      <c r="A113" s="13"/>
      <c r="B113" s="233"/>
      <c r="C113" s="234"/>
      <c r="D113" s="228" t="s">
        <v>181</v>
      </c>
      <c r="E113" s="235" t="s">
        <v>19</v>
      </c>
      <c r="F113" s="236" t="s">
        <v>2402</v>
      </c>
      <c r="G113" s="234"/>
      <c r="H113" s="235" t="s">
        <v>19</v>
      </c>
      <c r="I113" s="237"/>
      <c r="J113" s="234"/>
      <c r="K113" s="234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181</v>
      </c>
      <c r="AU113" s="242" t="s">
        <v>84</v>
      </c>
      <c r="AV113" s="13" t="s">
        <v>82</v>
      </c>
      <c r="AW113" s="13" t="s">
        <v>35</v>
      </c>
      <c r="AX113" s="13" t="s">
        <v>74</v>
      </c>
      <c r="AY113" s="242" t="s">
        <v>171</v>
      </c>
    </row>
    <row r="114" s="14" customFormat="1">
      <c r="A114" s="14"/>
      <c r="B114" s="243"/>
      <c r="C114" s="244"/>
      <c r="D114" s="228" t="s">
        <v>181</v>
      </c>
      <c r="E114" s="245" t="s">
        <v>19</v>
      </c>
      <c r="F114" s="246" t="s">
        <v>2375</v>
      </c>
      <c r="G114" s="244"/>
      <c r="H114" s="247">
        <v>10.800000000000001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181</v>
      </c>
      <c r="AU114" s="253" t="s">
        <v>84</v>
      </c>
      <c r="AV114" s="14" t="s">
        <v>84</v>
      </c>
      <c r="AW114" s="14" t="s">
        <v>35</v>
      </c>
      <c r="AX114" s="14" t="s">
        <v>74</v>
      </c>
      <c r="AY114" s="253" t="s">
        <v>171</v>
      </c>
    </row>
    <row r="115" s="15" customFormat="1">
      <c r="A115" s="15"/>
      <c r="B115" s="254"/>
      <c r="C115" s="255"/>
      <c r="D115" s="228" t="s">
        <v>181</v>
      </c>
      <c r="E115" s="256" t="s">
        <v>19</v>
      </c>
      <c r="F115" s="257" t="s">
        <v>184</v>
      </c>
      <c r="G115" s="255"/>
      <c r="H115" s="258">
        <v>21.600000000000001</v>
      </c>
      <c r="I115" s="259"/>
      <c r="J115" s="255"/>
      <c r="K115" s="255"/>
      <c r="L115" s="260"/>
      <c r="M115" s="261"/>
      <c r="N115" s="262"/>
      <c r="O115" s="262"/>
      <c r="P115" s="262"/>
      <c r="Q115" s="262"/>
      <c r="R115" s="262"/>
      <c r="S115" s="262"/>
      <c r="T115" s="263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4" t="s">
        <v>181</v>
      </c>
      <c r="AU115" s="264" t="s">
        <v>84</v>
      </c>
      <c r="AV115" s="15" t="s">
        <v>178</v>
      </c>
      <c r="AW115" s="15" t="s">
        <v>35</v>
      </c>
      <c r="AX115" s="15" t="s">
        <v>82</v>
      </c>
      <c r="AY115" s="264" t="s">
        <v>171</v>
      </c>
    </row>
    <row r="116" s="2" customFormat="1" ht="21.75" customHeight="1">
      <c r="A116" s="40"/>
      <c r="B116" s="41"/>
      <c r="C116" s="215" t="s">
        <v>105</v>
      </c>
      <c r="D116" s="215" t="s">
        <v>174</v>
      </c>
      <c r="E116" s="216" t="s">
        <v>580</v>
      </c>
      <c r="F116" s="217" t="s">
        <v>581</v>
      </c>
      <c r="G116" s="218" t="s">
        <v>214</v>
      </c>
      <c r="H116" s="219">
        <v>10.800000000000001</v>
      </c>
      <c r="I116" s="220"/>
      <c r="J116" s="221">
        <f>ROUND(I116*H116,2)</f>
        <v>0</v>
      </c>
      <c r="K116" s="217" t="s">
        <v>2386</v>
      </c>
      <c r="L116" s="46"/>
      <c r="M116" s="222" t="s">
        <v>19</v>
      </c>
      <c r="N116" s="223" t="s">
        <v>45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178</v>
      </c>
      <c r="AT116" s="226" t="s">
        <v>174</v>
      </c>
      <c r="AU116" s="226" t="s">
        <v>84</v>
      </c>
      <c r="AY116" s="19" t="s">
        <v>171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82</v>
      </c>
      <c r="BK116" s="227">
        <f>ROUND(I116*H116,2)</f>
        <v>0</v>
      </c>
      <c r="BL116" s="19" t="s">
        <v>178</v>
      </c>
      <c r="BM116" s="226" t="s">
        <v>3001</v>
      </c>
    </row>
    <row r="117" s="2" customFormat="1">
      <c r="A117" s="40"/>
      <c r="B117" s="41"/>
      <c r="C117" s="42"/>
      <c r="D117" s="228" t="s">
        <v>180</v>
      </c>
      <c r="E117" s="42"/>
      <c r="F117" s="229" t="s">
        <v>582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180</v>
      </c>
      <c r="AU117" s="19" t="s">
        <v>84</v>
      </c>
    </row>
    <row r="118" s="2" customFormat="1">
      <c r="A118" s="40"/>
      <c r="B118" s="41"/>
      <c r="C118" s="42"/>
      <c r="D118" s="265" t="s">
        <v>218</v>
      </c>
      <c r="E118" s="42"/>
      <c r="F118" s="266" t="s">
        <v>2404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218</v>
      </c>
      <c r="AU118" s="19" t="s">
        <v>84</v>
      </c>
    </row>
    <row r="119" s="13" customFormat="1">
      <c r="A119" s="13"/>
      <c r="B119" s="233"/>
      <c r="C119" s="234"/>
      <c r="D119" s="228" t="s">
        <v>181</v>
      </c>
      <c r="E119" s="235" t="s">
        <v>19</v>
      </c>
      <c r="F119" s="236" t="s">
        <v>2405</v>
      </c>
      <c r="G119" s="234"/>
      <c r="H119" s="235" t="s">
        <v>19</v>
      </c>
      <c r="I119" s="237"/>
      <c r="J119" s="234"/>
      <c r="K119" s="234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181</v>
      </c>
      <c r="AU119" s="242" t="s">
        <v>84</v>
      </c>
      <c r="AV119" s="13" t="s">
        <v>82</v>
      </c>
      <c r="AW119" s="13" t="s">
        <v>35</v>
      </c>
      <c r="AX119" s="13" t="s">
        <v>74</v>
      </c>
      <c r="AY119" s="242" t="s">
        <v>171</v>
      </c>
    </row>
    <row r="120" s="14" customFormat="1">
      <c r="A120" s="14"/>
      <c r="B120" s="243"/>
      <c r="C120" s="244"/>
      <c r="D120" s="228" t="s">
        <v>181</v>
      </c>
      <c r="E120" s="245" t="s">
        <v>2376</v>
      </c>
      <c r="F120" s="246" t="s">
        <v>3002</v>
      </c>
      <c r="G120" s="244"/>
      <c r="H120" s="247">
        <v>10.800000000000001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181</v>
      </c>
      <c r="AU120" s="253" t="s">
        <v>84</v>
      </c>
      <c r="AV120" s="14" t="s">
        <v>84</v>
      </c>
      <c r="AW120" s="14" t="s">
        <v>35</v>
      </c>
      <c r="AX120" s="14" t="s">
        <v>82</v>
      </c>
      <c r="AY120" s="253" t="s">
        <v>171</v>
      </c>
    </row>
    <row r="121" s="2" customFormat="1" ht="16.5" customHeight="1">
      <c r="A121" s="40"/>
      <c r="B121" s="41"/>
      <c r="C121" s="215" t="s">
        <v>178</v>
      </c>
      <c r="D121" s="215" t="s">
        <v>174</v>
      </c>
      <c r="E121" s="216" t="s">
        <v>2407</v>
      </c>
      <c r="F121" s="217" t="s">
        <v>2408</v>
      </c>
      <c r="G121" s="218" t="s">
        <v>214</v>
      </c>
      <c r="H121" s="219">
        <v>21.600000000000001</v>
      </c>
      <c r="I121" s="220"/>
      <c r="J121" s="221">
        <f>ROUND(I121*H121,2)</f>
        <v>0</v>
      </c>
      <c r="K121" s="217" t="s">
        <v>2386</v>
      </c>
      <c r="L121" s="46"/>
      <c r="M121" s="222" t="s">
        <v>19</v>
      </c>
      <c r="N121" s="223" t="s">
        <v>45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178</v>
      </c>
      <c r="AT121" s="226" t="s">
        <v>174</v>
      </c>
      <c r="AU121" s="226" t="s">
        <v>84</v>
      </c>
      <c r="AY121" s="19" t="s">
        <v>171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82</v>
      </c>
      <c r="BK121" s="227">
        <f>ROUND(I121*H121,2)</f>
        <v>0</v>
      </c>
      <c r="BL121" s="19" t="s">
        <v>178</v>
      </c>
      <c r="BM121" s="226" t="s">
        <v>3003</v>
      </c>
    </row>
    <row r="122" s="2" customFormat="1">
      <c r="A122" s="40"/>
      <c r="B122" s="41"/>
      <c r="C122" s="42"/>
      <c r="D122" s="228" t="s">
        <v>180</v>
      </c>
      <c r="E122" s="42"/>
      <c r="F122" s="229" t="s">
        <v>2410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180</v>
      </c>
      <c r="AU122" s="19" t="s">
        <v>84</v>
      </c>
    </row>
    <row r="123" s="2" customFormat="1">
      <c r="A123" s="40"/>
      <c r="B123" s="41"/>
      <c r="C123" s="42"/>
      <c r="D123" s="265" t="s">
        <v>218</v>
      </c>
      <c r="E123" s="42"/>
      <c r="F123" s="266" t="s">
        <v>2411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218</v>
      </c>
      <c r="AU123" s="19" t="s">
        <v>84</v>
      </c>
    </row>
    <row r="124" s="13" customFormat="1">
      <c r="A124" s="13"/>
      <c r="B124" s="233"/>
      <c r="C124" s="234"/>
      <c r="D124" s="228" t="s">
        <v>181</v>
      </c>
      <c r="E124" s="235" t="s">
        <v>19</v>
      </c>
      <c r="F124" s="236" t="s">
        <v>2402</v>
      </c>
      <c r="G124" s="234"/>
      <c r="H124" s="235" t="s">
        <v>19</v>
      </c>
      <c r="I124" s="237"/>
      <c r="J124" s="234"/>
      <c r="K124" s="234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181</v>
      </c>
      <c r="AU124" s="242" t="s">
        <v>84</v>
      </c>
      <c r="AV124" s="13" t="s">
        <v>82</v>
      </c>
      <c r="AW124" s="13" t="s">
        <v>35</v>
      </c>
      <c r="AX124" s="13" t="s">
        <v>74</v>
      </c>
      <c r="AY124" s="242" t="s">
        <v>171</v>
      </c>
    </row>
    <row r="125" s="14" customFormat="1">
      <c r="A125" s="14"/>
      <c r="B125" s="243"/>
      <c r="C125" s="244"/>
      <c r="D125" s="228" t="s">
        <v>181</v>
      </c>
      <c r="E125" s="245" t="s">
        <v>19</v>
      </c>
      <c r="F125" s="246" t="s">
        <v>2375</v>
      </c>
      <c r="G125" s="244"/>
      <c r="H125" s="247">
        <v>10.800000000000001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181</v>
      </c>
      <c r="AU125" s="253" t="s">
        <v>84</v>
      </c>
      <c r="AV125" s="14" t="s">
        <v>84</v>
      </c>
      <c r="AW125" s="14" t="s">
        <v>35</v>
      </c>
      <c r="AX125" s="14" t="s">
        <v>74</v>
      </c>
      <c r="AY125" s="253" t="s">
        <v>171</v>
      </c>
    </row>
    <row r="126" s="13" customFormat="1">
      <c r="A126" s="13"/>
      <c r="B126" s="233"/>
      <c r="C126" s="234"/>
      <c r="D126" s="228" t="s">
        <v>181</v>
      </c>
      <c r="E126" s="235" t="s">
        <v>19</v>
      </c>
      <c r="F126" s="236" t="s">
        <v>2412</v>
      </c>
      <c r="G126" s="234"/>
      <c r="H126" s="235" t="s">
        <v>19</v>
      </c>
      <c r="I126" s="237"/>
      <c r="J126" s="234"/>
      <c r="K126" s="234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181</v>
      </c>
      <c r="AU126" s="242" t="s">
        <v>84</v>
      </c>
      <c r="AV126" s="13" t="s">
        <v>82</v>
      </c>
      <c r="AW126" s="13" t="s">
        <v>35</v>
      </c>
      <c r="AX126" s="13" t="s">
        <v>74</v>
      </c>
      <c r="AY126" s="242" t="s">
        <v>171</v>
      </c>
    </row>
    <row r="127" s="14" customFormat="1">
      <c r="A127" s="14"/>
      <c r="B127" s="243"/>
      <c r="C127" s="244"/>
      <c r="D127" s="228" t="s">
        <v>181</v>
      </c>
      <c r="E127" s="245" t="s">
        <v>19</v>
      </c>
      <c r="F127" s="246" t="s">
        <v>2376</v>
      </c>
      <c r="G127" s="244"/>
      <c r="H127" s="247">
        <v>10.800000000000001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181</v>
      </c>
      <c r="AU127" s="253" t="s">
        <v>84</v>
      </c>
      <c r="AV127" s="14" t="s">
        <v>84</v>
      </c>
      <c r="AW127" s="14" t="s">
        <v>35</v>
      </c>
      <c r="AX127" s="14" t="s">
        <v>74</v>
      </c>
      <c r="AY127" s="253" t="s">
        <v>171</v>
      </c>
    </row>
    <row r="128" s="15" customFormat="1">
      <c r="A128" s="15"/>
      <c r="B128" s="254"/>
      <c r="C128" s="255"/>
      <c r="D128" s="228" t="s">
        <v>181</v>
      </c>
      <c r="E128" s="256" t="s">
        <v>19</v>
      </c>
      <c r="F128" s="257" t="s">
        <v>184</v>
      </c>
      <c r="G128" s="255"/>
      <c r="H128" s="258">
        <v>21.600000000000001</v>
      </c>
      <c r="I128" s="259"/>
      <c r="J128" s="255"/>
      <c r="K128" s="255"/>
      <c r="L128" s="260"/>
      <c r="M128" s="261"/>
      <c r="N128" s="262"/>
      <c r="O128" s="262"/>
      <c r="P128" s="262"/>
      <c r="Q128" s="262"/>
      <c r="R128" s="262"/>
      <c r="S128" s="262"/>
      <c r="T128" s="263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4" t="s">
        <v>181</v>
      </c>
      <c r="AU128" s="264" t="s">
        <v>84</v>
      </c>
      <c r="AV128" s="15" t="s">
        <v>178</v>
      </c>
      <c r="AW128" s="15" t="s">
        <v>35</v>
      </c>
      <c r="AX128" s="15" t="s">
        <v>82</v>
      </c>
      <c r="AY128" s="264" t="s">
        <v>171</v>
      </c>
    </row>
    <row r="129" s="2" customFormat="1" ht="16.5" customHeight="1">
      <c r="A129" s="40"/>
      <c r="B129" s="41"/>
      <c r="C129" s="215" t="s">
        <v>195</v>
      </c>
      <c r="D129" s="215" t="s">
        <v>174</v>
      </c>
      <c r="E129" s="216" t="s">
        <v>585</v>
      </c>
      <c r="F129" s="217" t="s">
        <v>586</v>
      </c>
      <c r="G129" s="218" t="s">
        <v>286</v>
      </c>
      <c r="H129" s="219">
        <v>21.600000000000001</v>
      </c>
      <c r="I129" s="220"/>
      <c r="J129" s="221">
        <f>ROUND(I129*H129,2)</f>
        <v>0</v>
      </c>
      <c r="K129" s="217" t="s">
        <v>2386</v>
      </c>
      <c r="L129" s="46"/>
      <c r="M129" s="222" t="s">
        <v>19</v>
      </c>
      <c r="N129" s="223" t="s">
        <v>45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178</v>
      </c>
      <c r="AT129" s="226" t="s">
        <v>174</v>
      </c>
      <c r="AU129" s="226" t="s">
        <v>84</v>
      </c>
      <c r="AY129" s="19" t="s">
        <v>171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82</v>
      </c>
      <c r="BK129" s="227">
        <f>ROUND(I129*H129,2)</f>
        <v>0</v>
      </c>
      <c r="BL129" s="19" t="s">
        <v>178</v>
      </c>
      <c r="BM129" s="226" t="s">
        <v>3004</v>
      </c>
    </row>
    <row r="130" s="2" customFormat="1">
      <c r="A130" s="40"/>
      <c r="B130" s="41"/>
      <c r="C130" s="42"/>
      <c r="D130" s="228" t="s">
        <v>180</v>
      </c>
      <c r="E130" s="42"/>
      <c r="F130" s="229" t="s">
        <v>587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180</v>
      </c>
      <c r="AU130" s="19" t="s">
        <v>84</v>
      </c>
    </row>
    <row r="131" s="2" customFormat="1">
      <c r="A131" s="40"/>
      <c r="B131" s="41"/>
      <c r="C131" s="42"/>
      <c r="D131" s="265" t="s">
        <v>218</v>
      </c>
      <c r="E131" s="42"/>
      <c r="F131" s="266" t="s">
        <v>2414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218</v>
      </c>
      <c r="AU131" s="19" t="s">
        <v>84</v>
      </c>
    </row>
    <row r="132" s="14" customFormat="1">
      <c r="A132" s="14"/>
      <c r="B132" s="243"/>
      <c r="C132" s="244"/>
      <c r="D132" s="228" t="s">
        <v>181</v>
      </c>
      <c r="E132" s="245" t="s">
        <v>19</v>
      </c>
      <c r="F132" s="246" t="s">
        <v>2376</v>
      </c>
      <c r="G132" s="244"/>
      <c r="H132" s="247">
        <v>10.800000000000001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181</v>
      </c>
      <c r="AU132" s="253" t="s">
        <v>84</v>
      </c>
      <c r="AV132" s="14" t="s">
        <v>84</v>
      </c>
      <c r="AW132" s="14" t="s">
        <v>35</v>
      </c>
      <c r="AX132" s="14" t="s">
        <v>82</v>
      </c>
      <c r="AY132" s="253" t="s">
        <v>171</v>
      </c>
    </row>
    <row r="133" s="14" customFormat="1">
      <c r="A133" s="14"/>
      <c r="B133" s="243"/>
      <c r="C133" s="244"/>
      <c r="D133" s="228" t="s">
        <v>181</v>
      </c>
      <c r="E133" s="244"/>
      <c r="F133" s="246" t="s">
        <v>3005</v>
      </c>
      <c r="G133" s="244"/>
      <c r="H133" s="247">
        <v>21.600000000000001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181</v>
      </c>
      <c r="AU133" s="253" t="s">
        <v>84</v>
      </c>
      <c r="AV133" s="14" t="s">
        <v>84</v>
      </c>
      <c r="AW133" s="14" t="s">
        <v>4</v>
      </c>
      <c r="AX133" s="14" t="s">
        <v>82</v>
      </c>
      <c r="AY133" s="253" t="s">
        <v>171</v>
      </c>
    </row>
    <row r="134" s="2" customFormat="1" ht="16.5" customHeight="1">
      <c r="A134" s="40"/>
      <c r="B134" s="41"/>
      <c r="C134" s="215" t="s">
        <v>199</v>
      </c>
      <c r="D134" s="215" t="s">
        <v>174</v>
      </c>
      <c r="E134" s="216" t="s">
        <v>590</v>
      </c>
      <c r="F134" s="217" t="s">
        <v>591</v>
      </c>
      <c r="G134" s="218" t="s">
        <v>214</v>
      </c>
      <c r="H134" s="219">
        <v>10.800000000000001</v>
      </c>
      <c r="I134" s="220"/>
      <c r="J134" s="221">
        <f>ROUND(I134*H134,2)</f>
        <v>0</v>
      </c>
      <c r="K134" s="217" t="s">
        <v>2386</v>
      </c>
      <c r="L134" s="46"/>
      <c r="M134" s="222" t="s">
        <v>19</v>
      </c>
      <c r="N134" s="223" t="s">
        <v>45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178</v>
      </c>
      <c r="AT134" s="226" t="s">
        <v>174</v>
      </c>
      <c r="AU134" s="226" t="s">
        <v>84</v>
      </c>
      <c r="AY134" s="19" t="s">
        <v>171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82</v>
      </c>
      <c r="BK134" s="227">
        <f>ROUND(I134*H134,2)</f>
        <v>0</v>
      </c>
      <c r="BL134" s="19" t="s">
        <v>178</v>
      </c>
      <c r="BM134" s="226" t="s">
        <v>3006</v>
      </c>
    </row>
    <row r="135" s="2" customFormat="1">
      <c r="A135" s="40"/>
      <c r="B135" s="41"/>
      <c r="C135" s="42"/>
      <c r="D135" s="228" t="s">
        <v>180</v>
      </c>
      <c r="E135" s="42"/>
      <c r="F135" s="229" t="s">
        <v>592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180</v>
      </c>
      <c r="AU135" s="19" t="s">
        <v>84</v>
      </c>
    </row>
    <row r="136" s="2" customFormat="1">
      <c r="A136" s="40"/>
      <c r="B136" s="41"/>
      <c r="C136" s="42"/>
      <c r="D136" s="265" t="s">
        <v>218</v>
      </c>
      <c r="E136" s="42"/>
      <c r="F136" s="266" t="s">
        <v>2417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218</v>
      </c>
      <c r="AU136" s="19" t="s">
        <v>84</v>
      </c>
    </row>
    <row r="137" s="14" customFormat="1">
      <c r="A137" s="14"/>
      <c r="B137" s="243"/>
      <c r="C137" s="244"/>
      <c r="D137" s="228" t="s">
        <v>181</v>
      </c>
      <c r="E137" s="245" t="s">
        <v>19</v>
      </c>
      <c r="F137" s="246" t="s">
        <v>2376</v>
      </c>
      <c r="G137" s="244"/>
      <c r="H137" s="247">
        <v>10.800000000000001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181</v>
      </c>
      <c r="AU137" s="253" t="s">
        <v>84</v>
      </c>
      <c r="AV137" s="14" t="s">
        <v>84</v>
      </c>
      <c r="AW137" s="14" t="s">
        <v>35</v>
      </c>
      <c r="AX137" s="14" t="s">
        <v>82</v>
      </c>
      <c r="AY137" s="253" t="s">
        <v>171</v>
      </c>
    </row>
    <row r="138" s="2" customFormat="1" ht="16.5" customHeight="1">
      <c r="A138" s="40"/>
      <c r="B138" s="41"/>
      <c r="C138" s="215" t="s">
        <v>203</v>
      </c>
      <c r="D138" s="215" t="s">
        <v>174</v>
      </c>
      <c r="E138" s="216" t="s">
        <v>2418</v>
      </c>
      <c r="F138" s="217" t="s">
        <v>2419</v>
      </c>
      <c r="G138" s="218" t="s">
        <v>214</v>
      </c>
      <c r="H138" s="219">
        <v>10.800000000000001</v>
      </c>
      <c r="I138" s="220"/>
      <c r="J138" s="221">
        <f>ROUND(I138*H138,2)</f>
        <v>0</v>
      </c>
      <c r="K138" s="217" t="s">
        <v>2386</v>
      </c>
      <c r="L138" s="46"/>
      <c r="M138" s="222" t="s">
        <v>19</v>
      </c>
      <c r="N138" s="223" t="s">
        <v>45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178</v>
      </c>
      <c r="AT138" s="226" t="s">
        <v>174</v>
      </c>
      <c r="AU138" s="226" t="s">
        <v>84</v>
      </c>
      <c r="AY138" s="19" t="s">
        <v>171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82</v>
      </c>
      <c r="BK138" s="227">
        <f>ROUND(I138*H138,2)</f>
        <v>0</v>
      </c>
      <c r="BL138" s="19" t="s">
        <v>178</v>
      </c>
      <c r="BM138" s="226" t="s">
        <v>3007</v>
      </c>
    </row>
    <row r="139" s="2" customFormat="1">
      <c r="A139" s="40"/>
      <c r="B139" s="41"/>
      <c r="C139" s="42"/>
      <c r="D139" s="228" t="s">
        <v>180</v>
      </c>
      <c r="E139" s="42"/>
      <c r="F139" s="229" t="s">
        <v>2421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180</v>
      </c>
      <c r="AU139" s="19" t="s">
        <v>84</v>
      </c>
    </row>
    <row r="140" s="2" customFormat="1">
      <c r="A140" s="40"/>
      <c r="B140" s="41"/>
      <c r="C140" s="42"/>
      <c r="D140" s="265" t="s">
        <v>218</v>
      </c>
      <c r="E140" s="42"/>
      <c r="F140" s="266" t="s">
        <v>2422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218</v>
      </c>
      <c r="AU140" s="19" t="s">
        <v>84</v>
      </c>
    </row>
    <row r="141" s="14" customFormat="1">
      <c r="A141" s="14"/>
      <c r="B141" s="243"/>
      <c r="C141" s="244"/>
      <c r="D141" s="228" t="s">
        <v>181</v>
      </c>
      <c r="E141" s="245" t="s">
        <v>2375</v>
      </c>
      <c r="F141" s="246" t="s">
        <v>3008</v>
      </c>
      <c r="G141" s="244"/>
      <c r="H141" s="247">
        <v>10.800000000000001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181</v>
      </c>
      <c r="AU141" s="253" t="s">
        <v>84</v>
      </c>
      <c r="AV141" s="14" t="s">
        <v>84</v>
      </c>
      <c r="AW141" s="14" t="s">
        <v>35</v>
      </c>
      <c r="AX141" s="14" t="s">
        <v>82</v>
      </c>
      <c r="AY141" s="253" t="s">
        <v>171</v>
      </c>
    </row>
    <row r="142" s="2" customFormat="1" ht="16.5" customHeight="1">
      <c r="A142" s="40"/>
      <c r="B142" s="41"/>
      <c r="C142" s="215" t="s">
        <v>208</v>
      </c>
      <c r="D142" s="215" t="s">
        <v>174</v>
      </c>
      <c r="E142" s="216" t="s">
        <v>2424</v>
      </c>
      <c r="F142" s="217" t="s">
        <v>2425</v>
      </c>
      <c r="G142" s="218" t="s">
        <v>214</v>
      </c>
      <c r="H142" s="219">
        <v>8.6400000000000006</v>
      </c>
      <c r="I142" s="220"/>
      <c r="J142" s="221">
        <f>ROUND(I142*H142,2)</f>
        <v>0</v>
      </c>
      <c r="K142" s="217" t="s">
        <v>2386</v>
      </c>
      <c r="L142" s="46"/>
      <c r="M142" s="222" t="s">
        <v>19</v>
      </c>
      <c r="N142" s="223" t="s">
        <v>45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178</v>
      </c>
      <c r="AT142" s="226" t="s">
        <v>174</v>
      </c>
      <c r="AU142" s="226" t="s">
        <v>84</v>
      </c>
      <c r="AY142" s="19" t="s">
        <v>171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82</v>
      </c>
      <c r="BK142" s="227">
        <f>ROUND(I142*H142,2)</f>
        <v>0</v>
      </c>
      <c r="BL142" s="19" t="s">
        <v>178</v>
      </c>
      <c r="BM142" s="226" t="s">
        <v>3009</v>
      </c>
    </row>
    <row r="143" s="2" customFormat="1">
      <c r="A143" s="40"/>
      <c r="B143" s="41"/>
      <c r="C143" s="42"/>
      <c r="D143" s="228" t="s">
        <v>180</v>
      </c>
      <c r="E143" s="42"/>
      <c r="F143" s="229" t="s">
        <v>2427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180</v>
      </c>
      <c r="AU143" s="19" t="s">
        <v>84</v>
      </c>
    </row>
    <row r="144" s="2" customFormat="1">
      <c r="A144" s="40"/>
      <c r="B144" s="41"/>
      <c r="C144" s="42"/>
      <c r="D144" s="265" t="s">
        <v>218</v>
      </c>
      <c r="E144" s="42"/>
      <c r="F144" s="266" t="s">
        <v>2428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218</v>
      </c>
      <c r="AU144" s="19" t="s">
        <v>84</v>
      </c>
    </row>
    <row r="145" s="14" customFormat="1">
      <c r="A145" s="14"/>
      <c r="B145" s="243"/>
      <c r="C145" s="244"/>
      <c r="D145" s="228" t="s">
        <v>181</v>
      </c>
      <c r="E145" s="245" t="s">
        <v>2373</v>
      </c>
      <c r="F145" s="246" t="s">
        <v>3010</v>
      </c>
      <c r="G145" s="244"/>
      <c r="H145" s="247">
        <v>8.6400000000000006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181</v>
      </c>
      <c r="AU145" s="253" t="s">
        <v>84</v>
      </c>
      <c r="AV145" s="14" t="s">
        <v>84</v>
      </c>
      <c r="AW145" s="14" t="s">
        <v>35</v>
      </c>
      <c r="AX145" s="14" t="s">
        <v>82</v>
      </c>
      <c r="AY145" s="253" t="s">
        <v>171</v>
      </c>
    </row>
    <row r="146" s="2" customFormat="1" ht="16.5" customHeight="1">
      <c r="A146" s="40"/>
      <c r="B146" s="41"/>
      <c r="C146" s="283" t="s">
        <v>172</v>
      </c>
      <c r="D146" s="283" t="s">
        <v>467</v>
      </c>
      <c r="E146" s="284" t="s">
        <v>2430</v>
      </c>
      <c r="F146" s="285" t="s">
        <v>2431</v>
      </c>
      <c r="G146" s="286" t="s">
        <v>286</v>
      </c>
      <c r="H146" s="287">
        <v>17.280000000000001</v>
      </c>
      <c r="I146" s="288"/>
      <c r="J146" s="289">
        <f>ROUND(I146*H146,2)</f>
        <v>0</v>
      </c>
      <c r="K146" s="285" t="s">
        <v>2386</v>
      </c>
      <c r="L146" s="290"/>
      <c r="M146" s="291" t="s">
        <v>19</v>
      </c>
      <c r="N146" s="292" t="s">
        <v>45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208</v>
      </c>
      <c r="AT146" s="226" t="s">
        <v>467</v>
      </c>
      <c r="AU146" s="226" t="s">
        <v>84</v>
      </c>
      <c r="AY146" s="19" t="s">
        <v>171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82</v>
      </c>
      <c r="BK146" s="227">
        <f>ROUND(I146*H146,2)</f>
        <v>0</v>
      </c>
      <c r="BL146" s="19" t="s">
        <v>178</v>
      </c>
      <c r="BM146" s="226" t="s">
        <v>3011</v>
      </c>
    </row>
    <row r="147" s="2" customFormat="1">
      <c r="A147" s="40"/>
      <c r="B147" s="41"/>
      <c r="C147" s="42"/>
      <c r="D147" s="228" t="s">
        <v>180</v>
      </c>
      <c r="E147" s="42"/>
      <c r="F147" s="229" t="s">
        <v>2431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180</v>
      </c>
      <c r="AU147" s="19" t="s">
        <v>84</v>
      </c>
    </row>
    <row r="148" s="14" customFormat="1">
      <c r="A148" s="14"/>
      <c r="B148" s="243"/>
      <c r="C148" s="244"/>
      <c r="D148" s="228" t="s">
        <v>181</v>
      </c>
      <c r="E148" s="245" t="s">
        <v>19</v>
      </c>
      <c r="F148" s="246" t="s">
        <v>2373</v>
      </c>
      <c r="G148" s="244"/>
      <c r="H148" s="247">
        <v>8.6400000000000006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181</v>
      </c>
      <c r="AU148" s="253" t="s">
        <v>84</v>
      </c>
      <c r="AV148" s="14" t="s">
        <v>84</v>
      </c>
      <c r="AW148" s="14" t="s">
        <v>35</v>
      </c>
      <c r="AX148" s="14" t="s">
        <v>82</v>
      </c>
      <c r="AY148" s="253" t="s">
        <v>171</v>
      </c>
    </row>
    <row r="149" s="14" customFormat="1">
      <c r="A149" s="14"/>
      <c r="B149" s="243"/>
      <c r="C149" s="244"/>
      <c r="D149" s="228" t="s">
        <v>181</v>
      </c>
      <c r="E149" s="244"/>
      <c r="F149" s="246" t="s">
        <v>3012</v>
      </c>
      <c r="G149" s="244"/>
      <c r="H149" s="247">
        <v>17.280000000000001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181</v>
      </c>
      <c r="AU149" s="253" t="s">
        <v>84</v>
      </c>
      <c r="AV149" s="14" t="s">
        <v>84</v>
      </c>
      <c r="AW149" s="14" t="s">
        <v>4</v>
      </c>
      <c r="AX149" s="14" t="s">
        <v>82</v>
      </c>
      <c r="AY149" s="253" t="s">
        <v>171</v>
      </c>
    </row>
    <row r="150" s="12" customFormat="1" ht="22.8" customHeight="1">
      <c r="A150" s="12"/>
      <c r="B150" s="199"/>
      <c r="C150" s="200"/>
      <c r="D150" s="201" t="s">
        <v>73</v>
      </c>
      <c r="E150" s="213" t="s">
        <v>178</v>
      </c>
      <c r="F150" s="213" t="s">
        <v>967</v>
      </c>
      <c r="G150" s="200"/>
      <c r="H150" s="200"/>
      <c r="I150" s="203"/>
      <c r="J150" s="214">
        <f>BK150</f>
        <v>0</v>
      </c>
      <c r="K150" s="200"/>
      <c r="L150" s="205"/>
      <c r="M150" s="206"/>
      <c r="N150" s="207"/>
      <c r="O150" s="207"/>
      <c r="P150" s="208">
        <f>SUM(P151:P154)</f>
        <v>0</v>
      </c>
      <c r="Q150" s="207"/>
      <c r="R150" s="208">
        <f>SUM(R151:R154)</f>
        <v>0</v>
      </c>
      <c r="S150" s="207"/>
      <c r="T150" s="209">
        <f>SUM(T151:T154)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0" t="s">
        <v>82</v>
      </c>
      <c r="AT150" s="211" t="s">
        <v>73</v>
      </c>
      <c r="AU150" s="211" t="s">
        <v>82</v>
      </c>
      <c r="AY150" s="210" t="s">
        <v>171</v>
      </c>
      <c r="BK150" s="212">
        <f>SUM(BK151:BK154)</f>
        <v>0</v>
      </c>
    </row>
    <row r="151" s="2" customFormat="1" ht="16.5" customHeight="1">
      <c r="A151" s="40"/>
      <c r="B151" s="41"/>
      <c r="C151" s="215" t="s">
        <v>220</v>
      </c>
      <c r="D151" s="215" t="s">
        <v>174</v>
      </c>
      <c r="E151" s="216" t="s">
        <v>2439</v>
      </c>
      <c r="F151" s="217" t="s">
        <v>2440</v>
      </c>
      <c r="G151" s="218" t="s">
        <v>214</v>
      </c>
      <c r="H151" s="219">
        <v>2.1600000000000001</v>
      </c>
      <c r="I151" s="220"/>
      <c r="J151" s="221">
        <f>ROUND(I151*H151,2)</f>
        <v>0</v>
      </c>
      <c r="K151" s="217" t="s">
        <v>2386</v>
      </c>
      <c r="L151" s="46"/>
      <c r="M151" s="222" t="s">
        <v>19</v>
      </c>
      <c r="N151" s="223" t="s">
        <v>45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178</v>
      </c>
      <c r="AT151" s="226" t="s">
        <v>174</v>
      </c>
      <c r="AU151" s="226" t="s">
        <v>84</v>
      </c>
      <c r="AY151" s="19" t="s">
        <v>171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82</v>
      </c>
      <c r="BK151" s="227">
        <f>ROUND(I151*H151,2)</f>
        <v>0</v>
      </c>
      <c r="BL151" s="19" t="s">
        <v>178</v>
      </c>
      <c r="BM151" s="226" t="s">
        <v>3013</v>
      </c>
    </row>
    <row r="152" s="2" customFormat="1">
      <c r="A152" s="40"/>
      <c r="B152" s="41"/>
      <c r="C152" s="42"/>
      <c r="D152" s="228" t="s">
        <v>180</v>
      </c>
      <c r="E152" s="42"/>
      <c r="F152" s="229" t="s">
        <v>2442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180</v>
      </c>
      <c r="AU152" s="19" t="s">
        <v>84</v>
      </c>
    </row>
    <row r="153" s="2" customFormat="1">
      <c r="A153" s="40"/>
      <c r="B153" s="41"/>
      <c r="C153" s="42"/>
      <c r="D153" s="265" t="s">
        <v>218</v>
      </c>
      <c r="E153" s="42"/>
      <c r="F153" s="266" t="s">
        <v>2443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218</v>
      </c>
      <c r="AU153" s="19" t="s">
        <v>84</v>
      </c>
    </row>
    <row r="154" s="14" customFormat="1">
      <c r="A154" s="14"/>
      <c r="B154" s="243"/>
      <c r="C154" s="244"/>
      <c r="D154" s="228" t="s">
        <v>181</v>
      </c>
      <c r="E154" s="245" t="s">
        <v>2367</v>
      </c>
      <c r="F154" s="246" t="s">
        <v>3014</v>
      </c>
      <c r="G154" s="244"/>
      <c r="H154" s="247">
        <v>2.1600000000000001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181</v>
      </c>
      <c r="AU154" s="253" t="s">
        <v>84</v>
      </c>
      <c r="AV154" s="14" t="s">
        <v>84</v>
      </c>
      <c r="AW154" s="14" t="s">
        <v>35</v>
      </c>
      <c r="AX154" s="14" t="s">
        <v>82</v>
      </c>
      <c r="AY154" s="253" t="s">
        <v>171</v>
      </c>
    </row>
    <row r="155" s="12" customFormat="1" ht="22.8" customHeight="1">
      <c r="A155" s="12"/>
      <c r="B155" s="199"/>
      <c r="C155" s="200"/>
      <c r="D155" s="201" t="s">
        <v>73</v>
      </c>
      <c r="E155" s="213" t="s">
        <v>172</v>
      </c>
      <c r="F155" s="213" t="s">
        <v>173</v>
      </c>
      <c r="G155" s="200"/>
      <c r="H155" s="200"/>
      <c r="I155" s="203"/>
      <c r="J155" s="214">
        <f>BK155</f>
        <v>0</v>
      </c>
      <c r="K155" s="200"/>
      <c r="L155" s="205"/>
      <c r="M155" s="206"/>
      <c r="N155" s="207"/>
      <c r="O155" s="207"/>
      <c r="P155" s="208">
        <f>SUM(P156:P158)</f>
        <v>0</v>
      </c>
      <c r="Q155" s="207"/>
      <c r="R155" s="208">
        <f>SUM(R156:R158)</f>
        <v>0.01264</v>
      </c>
      <c r="S155" s="207"/>
      <c r="T155" s="209">
        <f>SUM(T156:T158)</f>
        <v>0.27600000000000002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0" t="s">
        <v>82</v>
      </c>
      <c r="AT155" s="211" t="s">
        <v>73</v>
      </c>
      <c r="AU155" s="211" t="s">
        <v>82</v>
      </c>
      <c r="AY155" s="210" t="s">
        <v>171</v>
      </c>
      <c r="BK155" s="212">
        <f>SUM(BK156:BK158)</f>
        <v>0</v>
      </c>
    </row>
    <row r="156" s="2" customFormat="1" ht="16.5" customHeight="1">
      <c r="A156" s="40"/>
      <c r="B156" s="41"/>
      <c r="C156" s="215" t="s">
        <v>225</v>
      </c>
      <c r="D156" s="215" t="s">
        <v>174</v>
      </c>
      <c r="E156" s="216" t="s">
        <v>3015</v>
      </c>
      <c r="F156" s="217" t="s">
        <v>3016</v>
      </c>
      <c r="G156" s="218" t="s">
        <v>206</v>
      </c>
      <c r="H156" s="219">
        <v>4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45</v>
      </c>
      <c r="O156" s="86"/>
      <c r="P156" s="224">
        <f>O156*H156</f>
        <v>0</v>
      </c>
      <c r="Q156" s="224">
        <v>0.00316</v>
      </c>
      <c r="R156" s="224">
        <f>Q156*H156</f>
        <v>0.01264</v>
      </c>
      <c r="S156" s="224">
        <v>0.069000000000000006</v>
      </c>
      <c r="T156" s="225">
        <f>S156*H156</f>
        <v>0.27600000000000002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178</v>
      </c>
      <c r="AT156" s="226" t="s">
        <v>174</v>
      </c>
      <c r="AU156" s="226" t="s">
        <v>84</v>
      </c>
      <c r="AY156" s="19" t="s">
        <v>171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82</v>
      </c>
      <c r="BK156" s="227">
        <f>ROUND(I156*H156,2)</f>
        <v>0</v>
      </c>
      <c r="BL156" s="19" t="s">
        <v>178</v>
      </c>
      <c r="BM156" s="226" t="s">
        <v>3017</v>
      </c>
    </row>
    <row r="157" s="2" customFormat="1">
      <c r="A157" s="40"/>
      <c r="B157" s="41"/>
      <c r="C157" s="42"/>
      <c r="D157" s="228" t="s">
        <v>180</v>
      </c>
      <c r="E157" s="42"/>
      <c r="F157" s="229" t="s">
        <v>3016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180</v>
      </c>
      <c r="AU157" s="19" t="s">
        <v>84</v>
      </c>
    </row>
    <row r="158" s="2" customFormat="1">
      <c r="A158" s="40"/>
      <c r="B158" s="41"/>
      <c r="C158" s="42"/>
      <c r="D158" s="228" t="s">
        <v>478</v>
      </c>
      <c r="E158" s="42"/>
      <c r="F158" s="278" t="s">
        <v>3018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478</v>
      </c>
      <c r="AU158" s="19" t="s">
        <v>84</v>
      </c>
    </row>
    <row r="159" s="12" customFormat="1" ht="25.92" customHeight="1">
      <c r="A159" s="12"/>
      <c r="B159" s="199"/>
      <c r="C159" s="200"/>
      <c r="D159" s="201" t="s">
        <v>73</v>
      </c>
      <c r="E159" s="202" t="s">
        <v>329</v>
      </c>
      <c r="F159" s="202" t="s">
        <v>330</v>
      </c>
      <c r="G159" s="200"/>
      <c r="H159" s="200"/>
      <c r="I159" s="203"/>
      <c r="J159" s="204">
        <f>BK159</f>
        <v>0</v>
      </c>
      <c r="K159" s="200"/>
      <c r="L159" s="205"/>
      <c r="M159" s="206"/>
      <c r="N159" s="207"/>
      <c r="O159" s="207"/>
      <c r="P159" s="208">
        <f>P160+P182+P204+P252+P280+P314</f>
        <v>0</v>
      </c>
      <c r="Q159" s="207"/>
      <c r="R159" s="208">
        <f>R160+R182+R204+R252+R280+R314</f>
        <v>3.0532100000000004</v>
      </c>
      <c r="S159" s="207"/>
      <c r="T159" s="209">
        <f>T160+T182+T204+T252+T280+T314</f>
        <v>0.76819999999999999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0" t="s">
        <v>84</v>
      </c>
      <c r="AT159" s="211" t="s">
        <v>73</v>
      </c>
      <c r="AU159" s="211" t="s">
        <v>74</v>
      </c>
      <c r="AY159" s="210" t="s">
        <v>171</v>
      </c>
      <c r="BK159" s="212">
        <f>BK160+BK182+BK204+BK252+BK280+BK314</f>
        <v>0</v>
      </c>
    </row>
    <row r="160" s="12" customFormat="1" ht="22.8" customHeight="1">
      <c r="A160" s="12"/>
      <c r="B160" s="199"/>
      <c r="C160" s="200"/>
      <c r="D160" s="201" t="s">
        <v>73</v>
      </c>
      <c r="E160" s="213" t="s">
        <v>1553</v>
      </c>
      <c r="F160" s="213" t="s">
        <v>1554</v>
      </c>
      <c r="G160" s="200"/>
      <c r="H160" s="200"/>
      <c r="I160" s="203"/>
      <c r="J160" s="214">
        <f>BK160</f>
        <v>0</v>
      </c>
      <c r="K160" s="200"/>
      <c r="L160" s="205"/>
      <c r="M160" s="206"/>
      <c r="N160" s="207"/>
      <c r="O160" s="207"/>
      <c r="P160" s="208">
        <f>SUM(P161:P181)</f>
        <v>0</v>
      </c>
      <c r="Q160" s="207"/>
      <c r="R160" s="208">
        <f>SUM(R161:R181)</f>
        <v>0.085190000000000002</v>
      </c>
      <c r="S160" s="207"/>
      <c r="T160" s="209">
        <f>SUM(T161:T181)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0" t="s">
        <v>84</v>
      </c>
      <c r="AT160" s="211" t="s">
        <v>73</v>
      </c>
      <c r="AU160" s="211" t="s">
        <v>82</v>
      </c>
      <c r="AY160" s="210" t="s">
        <v>171</v>
      </c>
      <c r="BK160" s="212">
        <f>SUM(BK161:BK181)</f>
        <v>0</v>
      </c>
    </row>
    <row r="161" s="2" customFormat="1" ht="16.5" customHeight="1">
      <c r="A161" s="40"/>
      <c r="B161" s="41"/>
      <c r="C161" s="215" t="s">
        <v>245</v>
      </c>
      <c r="D161" s="215" t="s">
        <v>174</v>
      </c>
      <c r="E161" s="216" t="s">
        <v>2550</v>
      </c>
      <c r="F161" s="217" t="s">
        <v>2551</v>
      </c>
      <c r="G161" s="218" t="s">
        <v>292</v>
      </c>
      <c r="H161" s="219">
        <v>190</v>
      </c>
      <c r="I161" s="220"/>
      <c r="J161" s="221">
        <f>ROUND(I161*H161,2)</f>
        <v>0</v>
      </c>
      <c r="K161" s="217" t="s">
        <v>2386</v>
      </c>
      <c r="L161" s="46"/>
      <c r="M161" s="222" t="s">
        <v>19</v>
      </c>
      <c r="N161" s="223" t="s">
        <v>45</v>
      </c>
      <c r="O161" s="86"/>
      <c r="P161" s="224">
        <f>O161*H161</f>
        <v>0</v>
      </c>
      <c r="Q161" s="224">
        <v>6.0000000000000002E-05</v>
      </c>
      <c r="R161" s="224">
        <f>Q161*H161</f>
        <v>0.0114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289</v>
      </c>
      <c r="AT161" s="226" t="s">
        <v>174</v>
      </c>
      <c r="AU161" s="226" t="s">
        <v>84</v>
      </c>
      <c r="AY161" s="19" t="s">
        <v>171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82</v>
      </c>
      <c r="BK161" s="227">
        <f>ROUND(I161*H161,2)</f>
        <v>0</v>
      </c>
      <c r="BL161" s="19" t="s">
        <v>289</v>
      </c>
      <c r="BM161" s="226" t="s">
        <v>3019</v>
      </c>
    </row>
    <row r="162" s="2" customFormat="1">
      <c r="A162" s="40"/>
      <c r="B162" s="41"/>
      <c r="C162" s="42"/>
      <c r="D162" s="228" t="s">
        <v>180</v>
      </c>
      <c r="E162" s="42"/>
      <c r="F162" s="229" t="s">
        <v>2553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180</v>
      </c>
      <c r="AU162" s="19" t="s">
        <v>84</v>
      </c>
    </row>
    <row r="163" s="2" customFormat="1">
      <c r="A163" s="40"/>
      <c r="B163" s="41"/>
      <c r="C163" s="42"/>
      <c r="D163" s="265" t="s">
        <v>218</v>
      </c>
      <c r="E163" s="42"/>
      <c r="F163" s="266" t="s">
        <v>2554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218</v>
      </c>
      <c r="AU163" s="19" t="s">
        <v>84</v>
      </c>
    </row>
    <row r="164" s="2" customFormat="1" ht="16.5" customHeight="1">
      <c r="A164" s="40"/>
      <c r="B164" s="41"/>
      <c r="C164" s="283" t="s">
        <v>258</v>
      </c>
      <c r="D164" s="283" t="s">
        <v>467</v>
      </c>
      <c r="E164" s="284" t="s">
        <v>3020</v>
      </c>
      <c r="F164" s="285" t="s">
        <v>3021</v>
      </c>
      <c r="G164" s="286" t="s">
        <v>292</v>
      </c>
      <c r="H164" s="287">
        <v>25</v>
      </c>
      <c r="I164" s="288"/>
      <c r="J164" s="289">
        <f>ROUND(I164*H164,2)</f>
        <v>0</v>
      </c>
      <c r="K164" s="285" t="s">
        <v>2386</v>
      </c>
      <c r="L164" s="290"/>
      <c r="M164" s="291" t="s">
        <v>19</v>
      </c>
      <c r="N164" s="292" t="s">
        <v>45</v>
      </c>
      <c r="O164" s="86"/>
      <c r="P164" s="224">
        <f>O164*H164</f>
        <v>0</v>
      </c>
      <c r="Q164" s="224">
        <v>6.9999999999999994E-05</v>
      </c>
      <c r="R164" s="224">
        <f>Q164*H164</f>
        <v>0.0017499999999999998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386</v>
      </c>
      <c r="AT164" s="226" t="s">
        <v>467</v>
      </c>
      <c r="AU164" s="226" t="s">
        <v>84</v>
      </c>
      <c r="AY164" s="19" t="s">
        <v>171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82</v>
      </c>
      <c r="BK164" s="227">
        <f>ROUND(I164*H164,2)</f>
        <v>0</v>
      </c>
      <c r="BL164" s="19" t="s">
        <v>289</v>
      </c>
      <c r="BM164" s="226" t="s">
        <v>3022</v>
      </c>
    </row>
    <row r="165" s="2" customFormat="1">
      <c r="A165" s="40"/>
      <c r="B165" s="41"/>
      <c r="C165" s="42"/>
      <c r="D165" s="228" t="s">
        <v>180</v>
      </c>
      <c r="E165" s="42"/>
      <c r="F165" s="229" t="s">
        <v>3021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180</v>
      </c>
      <c r="AU165" s="19" t="s">
        <v>84</v>
      </c>
    </row>
    <row r="166" s="2" customFormat="1" ht="16.5" customHeight="1">
      <c r="A166" s="40"/>
      <c r="B166" s="41"/>
      <c r="C166" s="283" t="s">
        <v>268</v>
      </c>
      <c r="D166" s="283" t="s">
        <v>467</v>
      </c>
      <c r="E166" s="284" t="s">
        <v>3023</v>
      </c>
      <c r="F166" s="285" t="s">
        <v>3024</v>
      </c>
      <c r="G166" s="286" t="s">
        <v>292</v>
      </c>
      <c r="H166" s="287">
        <v>5</v>
      </c>
      <c r="I166" s="288"/>
      <c r="J166" s="289">
        <f>ROUND(I166*H166,2)</f>
        <v>0</v>
      </c>
      <c r="K166" s="285" t="s">
        <v>2386</v>
      </c>
      <c r="L166" s="290"/>
      <c r="M166" s="291" t="s">
        <v>19</v>
      </c>
      <c r="N166" s="292" t="s">
        <v>45</v>
      </c>
      <c r="O166" s="86"/>
      <c r="P166" s="224">
        <f>O166*H166</f>
        <v>0</v>
      </c>
      <c r="Q166" s="224">
        <v>6.9999999999999994E-05</v>
      </c>
      <c r="R166" s="224">
        <f>Q166*H166</f>
        <v>0.00034999999999999994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386</v>
      </c>
      <c r="AT166" s="226" t="s">
        <v>467</v>
      </c>
      <c r="AU166" s="226" t="s">
        <v>84</v>
      </c>
      <c r="AY166" s="19" t="s">
        <v>171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82</v>
      </c>
      <c r="BK166" s="227">
        <f>ROUND(I166*H166,2)</f>
        <v>0</v>
      </c>
      <c r="BL166" s="19" t="s">
        <v>289</v>
      </c>
      <c r="BM166" s="226" t="s">
        <v>3025</v>
      </c>
    </row>
    <row r="167" s="2" customFormat="1">
      <c r="A167" s="40"/>
      <c r="B167" s="41"/>
      <c r="C167" s="42"/>
      <c r="D167" s="228" t="s">
        <v>180</v>
      </c>
      <c r="E167" s="42"/>
      <c r="F167" s="229" t="s">
        <v>3024</v>
      </c>
      <c r="G167" s="42"/>
      <c r="H167" s="42"/>
      <c r="I167" s="230"/>
      <c r="J167" s="42"/>
      <c r="K167" s="42"/>
      <c r="L167" s="46"/>
      <c r="M167" s="231"/>
      <c r="N167" s="23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180</v>
      </c>
      <c r="AU167" s="19" t="s">
        <v>84</v>
      </c>
    </row>
    <row r="168" s="2" customFormat="1" ht="16.5" customHeight="1">
      <c r="A168" s="40"/>
      <c r="B168" s="41"/>
      <c r="C168" s="283" t="s">
        <v>8</v>
      </c>
      <c r="D168" s="283" t="s">
        <v>467</v>
      </c>
      <c r="E168" s="284" t="s">
        <v>3026</v>
      </c>
      <c r="F168" s="285" t="s">
        <v>3027</v>
      </c>
      <c r="G168" s="286" t="s">
        <v>292</v>
      </c>
      <c r="H168" s="287">
        <v>85</v>
      </c>
      <c r="I168" s="288"/>
      <c r="J168" s="289">
        <f>ROUND(I168*H168,2)</f>
        <v>0</v>
      </c>
      <c r="K168" s="285" t="s">
        <v>2386</v>
      </c>
      <c r="L168" s="290"/>
      <c r="M168" s="291" t="s">
        <v>19</v>
      </c>
      <c r="N168" s="292" t="s">
        <v>45</v>
      </c>
      <c r="O168" s="86"/>
      <c r="P168" s="224">
        <f>O168*H168</f>
        <v>0</v>
      </c>
      <c r="Q168" s="224">
        <v>0.00012</v>
      </c>
      <c r="R168" s="224">
        <f>Q168*H168</f>
        <v>0.010200000000000001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386</v>
      </c>
      <c r="AT168" s="226" t="s">
        <v>467</v>
      </c>
      <c r="AU168" s="226" t="s">
        <v>84</v>
      </c>
      <c r="AY168" s="19" t="s">
        <v>171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82</v>
      </c>
      <c r="BK168" s="227">
        <f>ROUND(I168*H168,2)</f>
        <v>0</v>
      </c>
      <c r="BL168" s="19" t="s">
        <v>289</v>
      </c>
      <c r="BM168" s="226" t="s">
        <v>3028</v>
      </c>
    </row>
    <row r="169" s="2" customFormat="1">
      <c r="A169" s="40"/>
      <c r="B169" s="41"/>
      <c r="C169" s="42"/>
      <c r="D169" s="228" t="s">
        <v>180</v>
      </c>
      <c r="E169" s="42"/>
      <c r="F169" s="229" t="s">
        <v>3027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180</v>
      </c>
      <c r="AU169" s="19" t="s">
        <v>84</v>
      </c>
    </row>
    <row r="170" s="2" customFormat="1" ht="16.5" customHeight="1">
      <c r="A170" s="40"/>
      <c r="B170" s="41"/>
      <c r="C170" s="283" t="s">
        <v>289</v>
      </c>
      <c r="D170" s="283" t="s">
        <v>467</v>
      </c>
      <c r="E170" s="284" t="s">
        <v>3029</v>
      </c>
      <c r="F170" s="285" t="s">
        <v>3030</v>
      </c>
      <c r="G170" s="286" t="s">
        <v>292</v>
      </c>
      <c r="H170" s="287">
        <v>60</v>
      </c>
      <c r="I170" s="288"/>
      <c r="J170" s="289">
        <f>ROUND(I170*H170,2)</f>
        <v>0</v>
      </c>
      <c r="K170" s="285" t="s">
        <v>2386</v>
      </c>
      <c r="L170" s="290"/>
      <c r="M170" s="291" t="s">
        <v>19</v>
      </c>
      <c r="N170" s="292" t="s">
        <v>45</v>
      </c>
      <c r="O170" s="86"/>
      <c r="P170" s="224">
        <f>O170*H170</f>
        <v>0</v>
      </c>
      <c r="Q170" s="224">
        <v>0.00013999999999999999</v>
      </c>
      <c r="R170" s="224">
        <f>Q170*H170</f>
        <v>0.0083999999999999995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386</v>
      </c>
      <c r="AT170" s="226" t="s">
        <v>467</v>
      </c>
      <c r="AU170" s="226" t="s">
        <v>84</v>
      </c>
      <c r="AY170" s="19" t="s">
        <v>171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82</v>
      </c>
      <c r="BK170" s="227">
        <f>ROUND(I170*H170,2)</f>
        <v>0</v>
      </c>
      <c r="BL170" s="19" t="s">
        <v>289</v>
      </c>
      <c r="BM170" s="226" t="s">
        <v>3031</v>
      </c>
    </row>
    <row r="171" s="2" customFormat="1">
      <c r="A171" s="40"/>
      <c r="B171" s="41"/>
      <c r="C171" s="42"/>
      <c r="D171" s="228" t="s">
        <v>180</v>
      </c>
      <c r="E171" s="42"/>
      <c r="F171" s="229" t="s">
        <v>3030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180</v>
      </c>
      <c r="AU171" s="19" t="s">
        <v>84</v>
      </c>
    </row>
    <row r="172" s="2" customFormat="1" ht="16.5" customHeight="1">
      <c r="A172" s="40"/>
      <c r="B172" s="41"/>
      <c r="C172" s="283" t="s">
        <v>294</v>
      </c>
      <c r="D172" s="283" t="s">
        <v>467</v>
      </c>
      <c r="E172" s="284" t="s">
        <v>3032</v>
      </c>
      <c r="F172" s="285" t="s">
        <v>3033</v>
      </c>
      <c r="G172" s="286" t="s">
        <v>292</v>
      </c>
      <c r="H172" s="287">
        <v>15</v>
      </c>
      <c r="I172" s="288"/>
      <c r="J172" s="289">
        <f>ROUND(I172*H172,2)</f>
        <v>0</v>
      </c>
      <c r="K172" s="285" t="s">
        <v>2386</v>
      </c>
      <c r="L172" s="290"/>
      <c r="M172" s="291" t="s">
        <v>19</v>
      </c>
      <c r="N172" s="292" t="s">
        <v>45</v>
      </c>
      <c r="O172" s="86"/>
      <c r="P172" s="224">
        <f>O172*H172</f>
        <v>0</v>
      </c>
      <c r="Q172" s="224">
        <v>0.00016000000000000001</v>
      </c>
      <c r="R172" s="224">
        <f>Q172*H172</f>
        <v>0.0024000000000000002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386</v>
      </c>
      <c r="AT172" s="226" t="s">
        <v>467</v>
      </c>
      <c r="AU172" s="226" t="s">
        <v>84</v>
      </c>
      <c r="AY172" s="19" t="s">
        <v>171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82</v>
      </c>
      <c r="BK172" s="227">
        <f>ROUND(I172*H172,2)</f>
        <v>0</v>
      </c>
      <c r="BL172" s="19" t="s">
        <v>289</v>
      </c>
      <c r="BM172" s="226" t="s">
        <v>3034</v>
      </c>
    </row>
    <row r="173" s="2" customFormat="1">
      <c r="A173" s="40"/>
      <c r="B173" s="41"/>
      <c r="C173" s="42"/>
      <c r="D173" s="228" t="s">
        <v>180</v>
      </c>
      <c r="E173" s="42"/>
      <c r="F173" s="229" t="s">
        <v>3033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180</v>
      </c>
      <c r="AU173" s="19" t="s">
        <v>84</v>
      </c>
    </row>
    <row r="174" s="2" customFormat="1" ht="21.75" customHeight="1">
      <c r="A174" s="40"/>
      <c r="B174" s="41"/>
      <c r="C174" s="215" t="s">
        <v>299</v>
      </c>
      <c r="D174" s="215" t="s">
        <v>174</v>
      </c>
      <c r="E174" s="216" t="s">
        <v>2576</v>
      </c>
      <c r="F174" s="217" t="s">
        <v>2577</v>
      </c>
      <c r="G174" s="218" t="s">
        <v>292</v>
      </c>
      <c r="H174" s="219">
        <v>37</v>
      </c>
      <c r="I174" s="220"/>
      <c r="J174" s="221">
        <f>ROUND(I174*H174,2)</f>
        <v>0</v>
      </c>
      <c r="K174" s="217" t="s">
        <v>2386</v>
      </c>
      <c r="L174" s="46"/>
      <c r="M174" s="222" t="s">
        <v>19</v>
      </c>
      <c r="N174" s="223" t="s">
        <v>45</v>
      </c>
      <c r="O174" s="86"/>
      <c r="P174" s="224">
        <f>O174*H174</f>
        <v>0</v>
      </c>
      <c r="Q174" s="224">
        <v>0.00019000000000000001</v>
      </c>
      <c r="R174" s="224">
        <f>Q174*H174</f>
        <v>0.0070300000000000007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289</v>
      </c>
      <c r="AT174" s="226" t="s">
        <v>174</v>
      </c>
      <c r="AU174" s="226" t="s">
        <v>84</v>
      </c>
      <c r="AY174" s="19" t="s">
        <v>171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82</v>
      </c>
      <c r="BK174" s="227">
        <f>ROUND(I174*H174,2)</f>
        <v>0</v>
      </c>
      <c r="BL174" s="19" t="s">
        <v>289</v>
      </c>
      <c r="BM174" s="226" t="s">
        <v>3035</v>
      </c>
    </row>
    <row r="175" s="2" customFormat="1">
      <c r="A175" s="40"/>
      <c r="B175" s="41"/>
      <c r="C175" s="42"/>
      <c r="D175" s="228" t="s">
        <v>180</v>
      </c>
      <c r="E175" s="42"/>
      <c r="F175" s="229" t="s">
        <v>2579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180</v>
      </c>
      <c r="AU175" s="19" t="s">
        <v>84</v>
      </c>
    </row>
    <row r="176" s="2" customFormat="1">
      <c r="A176" s="40"/>
      <c r="B176" s="41"/>
      <c r="C176" s="42"/>
      <c r="D176" s="265" t="s">
        <v>218</v>
      </c>
      <c r="E176" s="42"/>
      <c r="F176" s="266" t="s">
        <v>2580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218</v>
      </c>
      <c r="AU176" s="19" t="s">
        <v>84</v>
      </c>
    </row>
    <row r="177" s="2" customFormat="1" ht="16.5" customHeight="1">
      <c r="A177" s="40"/>
      <c r="B177" s="41"/>
      <c r="C177" s="283" t="s">
        <v>305</v>
      </c>
      <c r="D177" s="283" t="s">
        <v>467</v>
      </c>
      <c r="E177" s="284" t="s">
        <v>2596</v>
      </c>
      <c r="F177" s="285" t="s">
        <v>2597</v>
      </c>
      <c r="G177" s="286" t="s">
        <v>292</v>
      </c>
      <c r="H177" s="287">
        <v>37</v>
      </c>
      <c r="I177" s="288"/>
      <c r="J177" s="289">
        <f>ROUND(I177*H177,2)</f>
        <v>0</v>
      </c>
      <c r="K177" s="285" t="s">
        <v>2386</v>
      </c>
      <c r="L177" s="290"/>
      <c r="M177" s="291" t="s">
        <v>19</v>
      </c>
      <c r="N177" s="292" t="s">
        <v>45</v>
      </c>
      <c r="O177" s="86"/>
      <c r="P177" s="224">
        <f>O177*H177</f>
        <v>0</v>
      </c>
      <c r="Q177" s="224">
        <v>0.0011800000000000001</v>
      </c>
      <c r="R177" s="224">
        <f>Q177*H177</f>
        <v>0.043660000000000004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386</v>
      </c>
      <c r="AT177" s="226" t="s">
        <v>467</v>
      </c>
      <c r="AU177" s="226" t="s">
        <v>84</v>
      </c>
      <c r="AY177" s="19" t="s">
        <v>171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82</v>
      </c>
      <c r="BK177" s="227">
        <f>ROUND(I177*H177,2)</f>
        <v>0</v>
      </c>
      <c r="BL177" s="19" t="s">
        <v>289</v>
      </c>
      <c r="BM177" s="226" t="s">
        <v>3036</v>
      </c>
    </row>
    <row r="178" s="2" customFormat="1">
      <c r="A178" s="40"/>
      <c r="B178" s="41"/>
      <c r="C178" s="42"/>
      <c r="D178" s="228" t="s">
        <v>180</v>
      </c>
      <c r="E178" s="42"/>
      <c r="F178" s="229" t="s">
        <v>2597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180</v>
      </c>
      <c r="AU178" s="19" t="s">
        <v>84</v>
      </c>
    </row>
    <row r="179" s="2" customFormat="1" ht="16.5" customHeight="1">
      <c r="A179" s="40"/>
      <c r="B179" s="41"/>
      <c r="C179" s="215" t="s">
        <v>310</v>
      </c>
      <c r="D179" s="215" t="s">
        <v>174</v>
      </c>
      <c r="E179" s="216" t="s">
        <v>2607</v>
      </c>
      <c r="F179" s="217" t="s">
        <v>2608</v>
      </c>
      <c r="G179" s="218" t="s">
        <v>2039</v>
      </c>
      <c r="H179" s="293"/>
      <c r="I179" s="220"/>
      <c r="J179" s="221">
        <f>ROUND(I179*H179,2)</f>
        <v>0</v>
      </c>
      <c r="K179" s="217" t="s">
        <v>2386</v>
      </c>
      <c r="L179" s="46"/>
      <c r="M179" s="222" t="s">
        <v>19</v>
      </c>
      <c r="N179" s="223" t="s">
        <v>45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289</v>
      </c>
      <c r="AT179" s="226" t="s">
        <v>174</v>
      </c>
      <c r="AU179" s="226" t="s">
        <v>84</v>
      </c>
      <c r="AY179" s="19" t="s">
        <v>171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82</v>
      </c>
      <c r="BK179" s="227">
        <f>ROUND(I179*H179,2)</f>
        <v>0</v>
      </c>
      <c r="BL179" s="19" t="s">
        <v>289</v>
      </c>
      <c r="BM179" s="226" t="s">
        <v>3037</v>
      </c>
    </row>
    <row r="180" s="2" customFormat="1">
      <c r="A180" s="40"/>
      <c r="B180" s="41"/>
      <c r="C180" s="42"/>
      <c r="D180" s="228" t="s">
        <v>180</v>
      </c>
      <c r="E180" s="42"/>
      <c r="F180" s="229" t="s">
        <v>2610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180</v>
      </c>
      <c r="AU180" s="19" t="s">
        <v>84</v>
      </c>
    </row>
    <row r="181" s="2" customFormat="1">
      <c r="A181" s="40"/>
      <c r="B181" s="41"/>
      <c r="C181" s="42"/>
      <c r="D181" s="265" t="s">
        <v>218</v>
      </c>
      <c r="E181" s="42"/>
      <c r="F181" s="266" t="s">
        <v>2611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218</v>
      </c>
      <c r="AU181" s="19" t="s">
        <v>84</v>
      </c>
    </row>
    <row r="182" s="12" customFormat="1" ht="22.8" customHeight="1">
      <c r="A182" s="12"/>
      <c r="B182" s="199"/>
      <c r="C182" s="200"/>
      <c r="D182" s="201" t="s">
        <v>73</v>
      </c>
      <c r="E182" s="213" t="s">
        <v>3038</v>
      </c>
      <c r="F182" s="213" t="s">
        <v>3039</v>
      </c>
      <c r="G182" s="200"/>
      <c r="H182" s="200"/>
      <c r="I182" s="203"/>
      <c r="J182" s="214">
        <f>BK182</f>
        <v>0</v>
      </c>
      <c r="K182" s="200"/>
      <c r="L182" s="205"/>
      <c r="M182" s="206"/>
      <c r="N182" s="207"/>
      <c r="O182" s="207"/>
      <c r="P182" s="208">
        <f>SUM(P183:P203)</f>
        <v>0</v>
      </c>
      <c r="Q182" s="207"/>
      <c r="R182" s="208">
        <f>SUM(R183:R203)</f>
        <v>0</v>
      </c>
      <c r="S182" s="207"/>
      <c r="T182" s="209">
        <f>SUM(T183:T203)</f>
        <v>0.59999999999999998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0" t="s">
        <v>84</v>
      </c>
      <c r="AT182" s="211" t="s">
        <v>73</v>
      </c>
      <c r="AU182" s="211" t="s">
        <v>82</v>
      </c>
      <c r="AY182" s="210" t="s">
        <v>171</v>
      </c>
      <c r="BK182" s="212">
        <f>SUM(BK183:BK203)</f>
        <v>0</v>
      </c>
    </row>
    <row r="183" s="2" customFormat="1" ht="16.5" customHeight="1">
      <c r="A183" s="40"/>
      <c r="B183" s="41"/>
      <c r="C183" s="215" t="s">
        <v>374</v>
      </c>
      <c r="D183" s="215" t="s">
        <v>174</v>
      </c>
      <c r="E183" s="216" t="s">
        <v>3040</v>
      </c>
      <c r="F183" s="217" t="s">
        <v>3041</v>
      </c>
      <c r="G183" s="218" t="s">
        <v>286</v>
      </c>
      <c r="H183" s="219">
        <v>0.59999999999999998</v>
      </c>
      <c r="I183" s="220"/>
      <c r="J183" s="221">
        <f>ROUND(I183*H183,2)</f>
        <v>0</v>
      </c>
      <c r="K183" s="217" t="s">
        <v>2386</v>
      </c>
      <c r="L183" s="46"/>
      <c r="M183" s="222" t="s">
        <v>19</v>
      </c>
      <c r="N183" s="223" t="s">
        <v>45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289</v>
      </c>
      <c r="AT183" s="226" t="s">
        <v>174</v>
      </c>
      <c r="AU183" s="226" t="s">
        <v>84</v>
      </c>
      <c r="AY183" s="19" t="s">
        <v>171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82</v>
      </c>
      <c r="BK183" s="227">
        <f>ROUND(I183*H183,2)</f>
        <v>0</v>
      </c>
      <c r="BL183" s="19" t="s">
        <v>289</v>
      </c>
      <c r="BM183" s="226" t="s">
        <v>3042</v>
      </c>
    </row>
    <row r="184" s="2" customFormat="1">
      <c r="A184" s="40"/>
      <c r="B184" s="41"/>
      <c r="C184" s="42"/>
      <c r="D184" s="228" t="s">
        <v>180</v>
      </c>
      <c r="E184" s="42"/>
      <c r="F184" s="229" t="s">
        <v>3043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180</v>
      </c>
      <c r="AU184" s="19" t="s">
        <v>84</v>
      </c>
    </row>
    <row r="185" s="2" customFormat="1">
      <c r="A185" s="40"/>
      <c r="B185" s="41"/>
      <c r="C185" s="42"/>
      <c r="D185" s="265" t="s">
        <v>218</v>
      </c>
      <c r="E185" s="42"/>
      <c r="F185" s="266" t="s">
        <v>3044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218</v>
      </c>
      <c r="AU185" s="19" t="s">
        <v>84</v>
      </c>
    </row>
    <row r="186" s="2" customFormat="1" ht="16.5" customHeight="1">
      <c r="A186" s="40"/>
      <c r="B186" s="41"/>
      <c r="C186" s="215" t="s">
        <v>7</v>
      </c>
      <c r="D186" s="215" t="s">
        <v>174</v>
      </c>
      <c r="E186" s="216" t="s">
        <v>3045</v>
      </c>
      <c r="F186" s="217" t="s">
        <v>3046</v>
      </c>
      <c r="G186" s="218" t="s">
        <v>971</v>
      </c>
      <c r="H186" s="219">
        <v>1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45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289</v>
      </c>
      <c r="AT186" s="226" t="s">
        <v>174</v>
      </c>
      <c r="AU186" s="226" t="s">
        <v>84</v>
      </c>
      <c r="AY186" s="19" t="s">
        <v>171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82</v>
      </c>
      <c r="BK186" s="227">
        <f>ROUND(I186*H186,2)</f>
        <v>0</v>
      </c>
      <c r="BL186" s="19" t="s">
        <v>289</v>
      </c>
      <c r="BM186" s="226" t="s">
        <v>3047</v>
      </c>
    </row>
    <row r="187" s="2" customFormat="1">
      <c r="A187" s="40"/>
      <c r="B187" s="41"/>
      <c r="C187" s="42"/>
      <c r="D187" s="228" t="s">
        <v>180</v>
      </c>
      <c r="E187" s="42"/>
      <c r="F187" s="229" t="s">
        <v>3046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180</v>
      </c>
      <c r="AU187" s="19" t="s">
        <v>84</v>
      </c>
    </row>
    <row r="188" s="2" customFormat="1" ht="16.5" customHeight="1">
      <c r="A188" s="40"/>
      <c r="B188" s="41"/>
      <c r="C188" s="215" t="s">
        <v>319</v>
      </c>
      <c r="D188" s="215" t="s">
        <v>174</v>
      </c>
      <c r="E188" s="216" t="s">
        <v>3048</v>
      </c>
      <c r="F188" s="217" t="s">
        <v>3049</v>
      </c>
      <c r="G188" s="218" t="s">
        <v>971</v>
      </c>
      <c r="H188" s="219">
        <v>1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45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289</v>
      </c>
      <c r="AT188" s="226" t="s">
        <v>174</v>
      </c>
      <c r="AU188" s="226" t="s">
        <v>84</v>
      </c>
      <c r="AY188" s="19" t="s">
        <v>171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82</v>
      </c>
      <c r="BK188" s="227">
        <f>ROUND(I188*H188,2)</f>
        <v>0</v>
      </c>
      <c r="BL188" s="19" t="s">
        <v>289</v>
      </c>
      <c r="BM188" s="226" t="s">
        <v>3050</v>
      </c>
    </row>
    <row r="189" s="2" customFormat="1">
      <c r="A189" s="40"/>
      <c r="B189" s="41"/>
      <c r="C189" s="42"/>
      <c r="D189" s="228" t="s">
        <v>180</v>
      </c>
      <c r="E189" s="42"/>
      <c r="F189" s="229" t="s">
        <v>3049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180</v>
      </c>
      <c r="AU189" s="19" t="s">
        <v>84</v>
      </c>
    </row>
    <row r="190" s="2" customFormat="1" ht="16.5" customHeight="1">
      <c r="A190" s="40"/>
      <c r="B190" s="41"/>
      <c r="C190" s="215" t="s">
        <v>324</v>
      </c>
      <c r="D190" s="215" t="s">
        <v>174</v>
      </c>
      <c r="E190" s="216" t="s">
        <v>3051</v>
      </c>
      <c r="F190" s="217" t="s">
        <v>3052</v>
      </c>
      <c r="G190" s="218" t="s">
        <v>971</v>
      </c>
      <c r="H190" s="219">
        <v>1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45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289</v>
      </c>
      <c r="AT190" s="226" t="s">
        <v>174</v>
      </c>
      <c r="AU190" s="226" t="s">
        <v>84</v>
      </c>
      <c r="AY190" s="19" t="s">
        <v>171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82</v>
      </c>
      <c r="BK190" s="227">
        <f>ROUND(I190*H190,2)</f>
        <v>0</v>
      </c>
      <c r="BL190" s="19" t="s">
        <v>289</v>
      </c>
      <c r="BM190" s="226" t="s">
        <v>3053</v>
      </c>
    </row>
    <row r="191" s="2" customFormat="1">
      <c r="A191" s="40"/>
      <c r="B191" s="41"/>
      <c r="C191" s="42"/>
      <c r="D191" s="228" t="s">
        <v>180</v>
      </c>
      <c r="E191" s="42"/>
      <c r="F191" s="229" t="s">
        <v>3052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180</v>
      </c>
      <c r="AU191" s="19" t="s">
        <v>84</v>
      </c>
    </row>
    <row r="192" s="2" customFormat="1" ht="16.5" customHeight="1">
      <c r="A192" s="40"/>
      <c r="B192" s="41"/>
      <c r="C192" s="215" t="s">
        <v>333</v>
      </c>
      <c r="D192" s="215" t="s">
        <v>174</v>
      </c>
      <c r="E192" s="216" t="s">
        <v>3054</v>
      </c>
      <c r="F192" s="217" t="s">
        <v>3055</v>
      </c>
      <c r="G192" s="218" t="s">
        <v>971</v>
      </c>
      <c r="H192" s="219">
        <v>2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45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289</v>
      </c>
      <c r="AT192" s="226" t="s">
        <v>174</v>
      </c>
      <c r="AU192" s="226" t="s">
        <v>84</v>
      </c>
      <c r="AY192" s="19" t="s">
        <v>171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82</v>
      </c>
      <c r="BK192" s="227">
        <f>ROUND(I192*H192,2)</f>
        <v>0</v>
      </c>
      <c r="BL192" s="19" t="s">
        <v>289</v>
      </c>
      <c r="BM192" s="226" t="s">
        <v>3056</v>
      </c>
    </row>
    <row r="193" s="2" customFormat="1">
      <c r="A193" s="40"/>
      <c r="B193" s="41"/>
      <c r="C193" s="42"/>
      <c r="D193" s="228" t="s">
        <v>180</v>
      </c>
      <c r="E193" s="42"/>
      <c r="F193" s="229" t="s">
        <v>3055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180</v>
      </c>
      <c r="AU193" s="19" t="s">
        <v>84</v>
      </c>
    </row>
    <row r="194" s="2" customFormat="1" ht="16.5" customHeight="1">
      <c r="A194" s="40"/>
      <c r="B194" s="41"/>
      <c r="C194" s="215" t="s">
        <v>341</v>
      </c>
      <c r="D194" s="215" t="s">
        <v>174</v>
      </c>
      <c r="E194" s="216" t="s">
        <v>3057</v>
      </c>
      <c r="F194" s="217" t="s">
        <v>3058</v>
      </c>
      <c r="G194" s="218" t="s">
        <v>971</v>
      </c>
      <c r="H194" s="219">
        <v>1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45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0.5</v>
      </c>
      <c r="T194" s="225">
        <f>S194*H194</f>
        <v>0.5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289</v>
      </c>
      <c r="AT194" s="226" t="s">
        <v>174</v>
      </c>
      <c r="AU194" s="226" t="s">
        <v>84</v>
      </c>
      <c r="AY194" s="19" t="s">
        <v>171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82</v>
      </c>
      <c r="BK194" s="227">
        <f>ROUND(I194*H194,2)</f>
        <v>0</v>
      </c>
      <c r="BL194" s="19" t="s">
        <v>289</v>
      </c>
      <c r="BM194" s="226" t="s">
        <v>3059</v>
      </c>
    </row>
    <row r="195" s="2" customFormat="1">
      <c r="A195" s="40"/>
      <c r="B195" s="41"/>
      <c r="C195" s="42"/>
      <c r="D195" s="228" t="s">
        <v>180</v>
      </c>
      <c r="E195" s="42"/>
      <c r="F195" s="229" t="s">
        <v>3058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180</v>
      </c>
      <c r="AU195" s="19" t="s">
        <v>84</v>
      </c>
    </row>
    <row r="196" s="2" customFormat="1" ht="16.5" customHeight="1">
      <c r="A196" s="40"/>
      <c r="B196" s="41"/>
      <c r="C196" s="215" t="s">
        <v>345</v>
      </c>
      <c r="D196" s="215" t="s">
        <v>174</v>
      </c>
      <c r="E196" s="216" t="s">
        <v>3060</v>
      </c>
      <c r="F196" s="217" t="s">
        <v>3061</v>
      </c>
      <c r="G196" s="218" t="s">
        <v>971</v>
      </c>
      <c r="H196" s="219">
        <v>1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45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0.10000000000000001</v>
      </c>
      <c r="T196" s="225">
        <f>S196*H196</f>
        <v>0.10000000000000001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289</v>
      </c>
      <c r="AT196" s="226" t="s">
        <v>174</v>
      </c>
      <c r="AU196" s="226" t="s">
        <v>84</v>
      </c>
      <c r="AY196" s="19" t="s">
        <v>171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82</v>
      </c>
      <c r="BK196" s="227">
        <f>ROUND(I196*H196,2)</f>
        <v>0</v>
      </c>
      <c r="BL196" s="19" t="s">
        <v>289</v>
      </c>
      <c r="BM196" s="226" t="s">
        <v>3062</v>
      </c>
    </row>
    <row r="197" s="2" customFormat="1">
      <c r="A197" s="40"/>
      <c r="B197" s="41"/>
      <c r="C197" s="42"/>
      <c r="D197" s="228" t="s">
        <v>180</v>
      </c>
      <c r="E197" s="42"/>
      <c r="F197" s="229" t="s">
        <v>3061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180</v>
      </c>
      <c r="AU197" s="19" t="s">
        <v>84</v>
      </c>
    </row>
    <row r="198" s="2" customFormat="1" ht="16.5" customHeight="1">
      <c r="A198" s="40"/>
      <c r="B198" s="41"/>
      <c r="C198" s="215" t="s">
        <v>351</v>
      </c>
      <c r="D198" s="215" t="s">
        <v>174</v>
      </c>
      <c r="E198" s="216" t="s">
        <v>3063</v>
      </c>
      <c r="F198" s="217" t="s">
        <v>3064</v>
      </c>
      <c r="G198" s="218" t="s">
        <v>971</v>
      </c>
      <c r="H198" s="219">
        <v>1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45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289</v>
      </c>
      <c r="AT198" s="226" t="s">
        <v>174</v>
      </c>
      <c r="AU198" s="226" t="s">
        <v>84</v>
      </c>
      <c r="AY198" s="19" t="s">
        <v>171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82</v>
      </c>
      <c r="BK198" s="227">
        <f>ROUND(I198*H198,2)</f>
        <v>0</v>
      </c>
      <c r="BL198" s="19" t="s">
        <v>289</v>
      </c>
      <c r="BM198" s="226" t="s">
        <v>3065</v>
      </c>
    </row>
    <row r="199" s="2" customFormat="1">
      <c r="A199" s="40"/>
      <c r="B199" s="41"/>
      <c r="C199" s="42"/>
      <c r="D199" s="228" t="s">
        <v>180</v>
      </c>
      <c r="E199" s="42"/>
      <c r="F199" s="229" t="s">
        <v>3064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180</v>
      </c>
      <c r="AU199" s="19" t="s">
        <v>84</v>
      </c>
    </row>
    <row r="200" s="2" customFormat="1" ht="16.5" customHeight="1">
      <c r="A200" s="40"/>
      <c r="B200" s="41"/>
      <c r="C200" s="215" t="s">
        <v>355</v>
      </c>
      <c r="D200" s="215" t="s">
        <v>174</v>
      </c>
      <c r="E200" s="216" t="s">
        <v>3066</v>
      </c>
      <c r="F200" s="217" t="s">
        <v>3067</v>
      </c>
      <c r="G200" s="218" t="s">
        <v>971</v>
      </c>
      <c r="H200" s="219">
        <v>2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45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289</v>
      </c>
      <c r="AT200" s="226" t="s">
        <v>174</v>
      </c>
      <c r="AU200" s="226" t="s">
        <v>84</v>
      </c>
      <c r="AY200" s="19" t="s">
        <v>171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82</v>
      </c>
      <c r="BK200" s="227">
        <f>ROUND(I200*H200,2)</f>
        <v>0</v>
      </c>
      <c r="BL200" s="19" t="s">
        <v>289</v>
      </c>
      <c r="BM200" s="226" t="s">
        <v>3068</v>
      </c>
    </row>
    <row r="201" s="2" customFormat="1">
      <c r="A201" s="40"/>
      <c r="B201" s="41"/>
      <c r="C201" s="42"/>
      <c r="D201" s="228" t="s">
        <v>180</v>
      </c>
      <c r="E201" s="42"/>
      <c r="F201" s="229" t="s">
        <v>3067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180</v>
      </c>
      <c r="AU201" s="19" t="s">
        <v>84</v>
      </c>
    </row>
    <row r="202" s="2" customFormat="1" ht="16.5" customHeight="1">
      <c r="A202" s="40"/>
      <c r="B202" s="41"/>
      <c r="C202" s="215" t="s">
        <v>366</v>
      </c>
      <c r="D202" s="215" t="s">
        <v>174</v>
      </c>
      <c r="E202" s="216" t="s">
        <v>3069</v>
      </c>
      <c r="F202" s="217" t="s">
        <v>3070</v>
      </c>
      <c r="G202" s="218" t="s">
        <v>971</v>
      </c>
      <c r="H202" s="219">
        <v>4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45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289</v>
      </c>
      <c r="AT202" s="226" t="s">
        <v>174</v>
      </c>
      <c r="AU202" s="226" t="s">
        <v>84</v>
      </c>
      <c r="AY202" s="19" t="s">
        <v>171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82</v>
      </c>
      <c r="BK202" s="227">
        <f>ROUND(I202*H202,2)</f>
        <v>0</v>
      </c>
      <c r="BL202" s="19" t="s">
        <v>289</v>
      </c>
      <c r="BM202" s="226" t="s">
        <v>3071</v>
      </c>
    </row>
    <row r="203" s="2" customFormat="1">
      <c r="A203" s="40"/>
      <c r="B203" s="41"/>
      <c r="C203" s="42"/>
      <c r="D203" s="228" t="s">
        <v>180</v>
      </c>
      <c r="E203" s="42"/>
      <c r="F203" s="229" t="s">
        <v>3070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180</v>
      </c>
      <c r="AU203" s="19" t="s">
        <v>84</v>
      </c>
    </row>
    <row r="204" s="12" customFormat="1" ht="22.8" customHeight="1">
      <c r="A204" s="12"/>
      <c r="B204" s="199"/>
      <c r="C204" s="200"/>
      <c r="D204" s="201" t="s">
        <v>73</v>
      </c>
      <c r="E204" s="213" t="s">
        <v>3072</v>
      </c>
      <c r="F204" s="213" t="s">
        <v>3073</v>
      </c>
      <c r="G204" s="200"/>
      <c r="H204" s="200"/>
      <c r="I204" s="203"/>
      <c r="J204" s="214">
        <f>BK204</f>
        <v>0</v>
      </c>
      <c r="K204" s="200"/>
      <c r="L204" s="205"/>
      <c r="M204" s="206"/>
      <c r="N204" s="207"/>
      <c r="O204" s="207"/>
      <c r="P204" s="208">
        <f>SUM(P205:P251)</f>
        <v>0</v>
      </c>
      <c r="Q204" s="207"/>
      <c r="R204" s="208">
        <f>SUM(R205:R251)</f>
        <v>1.4218199999999999</v>
      </c>
      <c r="S204" s="207"/>
      <c r="T204" s="209">
        <f>SUM(T205:T251)</f>
        <v>0.16820000000000002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0" t="s">
        <v>84</v>
      </c>
      <c r="AT204" s="211" t="s">
        <v>73</v>
      </c>
      <c r="AU204" s="211" t="s">
        <v>82</v>
      </c>
      <c r="AY204" s="210" t="s">
        <v>171</v>
      </c>
      <c r="BK204" s="212">
        <f>SUM(BK205:BK251)</f>
        <v>0</v>
      </c>
    </row>
    <row r="205" s="2" customFormat="1" ht="16.5" customHeight="1">
      <c r="A205" s="40"/>
      <c r="B205" s="41"/>
      <c r="C205" s="215" t="s">
        <v>379</v>
      </c>
      <c r="D205" s="215" t="s">
        <v>174</v>
      </c>
      <c r="E205" s="216" t="s">
        <v>3074</v>
      </c>
      <c r="F205" s="217" t="s">
        <v>3075</v>
      </c>
      <c r="G205" s="218" t="s">
        <v>292</v>
      </c>
      <c r="H205" s="219">
        <v>20</v>
      </c>
      <c r="I205" s="220"/>
      <c r="J205" s="221">
        <f>ROUND(I205*H205,2)</f>
        <v>0</v>
      </c>
      <c r="K205" s="217" t="s">
        <v>2386</v>
      </c>
      <c r="L205" s="46"/>
      <c r="M205" s="222" t="s">
        <v>19</v>
      </c>
      <c r="N205" s="223" t="s">
        <v>45</v>
      </c>
      <c r="O205" s="86"/>
      <c r="P205" s="224">
        <f>O205*H205</f>
        <v>0</v>
      </c>
      <c r="Q205" s="224">
        <v>6.0000000000000002E-05</v>
      </c>
      <c r="R205" s="224">
        <f>Q205*H205</f>
        <v>0.0012000000000000001</v>
      </c>
      <c r="S205" s="224">
        <v>0.0084100000000000008</v>
      </c>
      <c r="T205" s="225">
        <f>S205*H205</f>
        <v>0.16820000000000002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289</v>
      </c>
      <c r="AT205" s="226" t="s">
        <v>174</v>
      </c>
      <c r="AU205" s="226" t="s">
        <v>84</v>
      </c>
      <c r="AY205" s="19" t="s">
        <v>171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82</v>
      </c>
      <c r="BK205" s="227">
        <f>ROUND(I205*H205,2)</f>
        <v>0</v>
      </c>
      <c r="BL205" s="19" t="s">
        <v>289</v>
      </c>
      <c r="BM205" s="226" t="s">
        <v>3076</v>
      </c>
    </row>
    <row r="206" s="2" customFormat="1">
      <c r="A206" s="40"/>
      <c r="B206" s="41"/>
      <c r="C206" s="42"/>
      <c r="D206" s="228" t="s">
        <v>180</v>
      </c>
      <c r="E206" s="42"/>
      <c r="F206" s="229" t="s">
        <v>3077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180</v>
      </c>
      <c r="AU206" s="19" t="s">
        <v>84</v>
      </c>
    </row>
    <row r="207" s="2" customFormat="1">
      <c r="A207" s="40"/>
      <c r="B207" s="41"/>
      <c r="C207" s="42"/>
      <c r="D207" s="265" t="s">
        <v>218</v>
      </c>
      <c r="E207" s="42"/>
      <c r="F207" s="266" t="s">
        <v>3078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218</v>
      </c>
      <c r="AU207" s="19" t="s">
        <v>84</v>
      </c>
    </row>
    <row r="208" s="2" customFormat="1" ht="16.5" customHeight="1">
      <c r="A208" s="40"/>
      <c r="B208" s="41"/>
      <c r="C208" s="215" t="s">
        <v>386</v>
      </c>
      <c r="D208" s="215" t="s">
        <v>174</v>
      </c>
      <c r="E208" s="216" t="s">
        <v>3079</v>
      </c>
      <c r="F208" s="217" t="s">
        <v>3080</v>
      </c>
      <c r="G208" s="218" t="s">
        <v>292</v>
      </c>
      <c r="H208" s="219">
        <v>100</v>
      </c>
      <c r="I208" s="220"/>
      <c r="J208" s="221">
        <f>ROUND(I208*H208,2)</f>
        <v>0</v>
      </c>
      <c r="K208" s="217" t="s">
        <v>2386</v>
      </c>
      <c r="L208" s="46"/>
      <c r="M208" s="222" t="s">
        <v>19</v>
      </c>
      <c r="N208" s="223" t="s">
        <v>45</v>
      </c>
      <c r="O208" s="86"/>
      <c r="P208" s="224">
        <f>O208*H208</f>
        <v>0</v>
      </c>
      <c r="Q208" s="224">
        <v>0.0079399999999999991</v>
      </c>
      <c r="R208" s="224">
        <f>Q208*H208</f>
        <v>0.79399999999999993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289</v>
      </c>
      <c r="AT208" s="226" t="s">
        <v>174</v>
      </c>
      <c r="AU208" s="226" t="s">
        <v>84</v>
      </c>
      <c r="AY208" s="19" t="s">
        <v>171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82</v>
      </c>
      <c r="BK208" s="227">
        <f>ROUND(I208*H208,2)</f>
        <v>0</v>
      </c>
      <c r="BL208" s="19" t="s">
        <v>289</v>
      </c>
      <c r="BM208" s="226" t="s">
        <v>3081</v>
      </c>
    </row>
    <row r="209" s="2" customFormat="1">
      <c r="A209" s="40"/>
      <c r="B209" s="41"/>
      <c r="C209" s="42"/>
      <c r="D209" s="228" t="s">
        <v>180</v>
      </c>
      <c r="E209" s="42"/>
      <c r="F209" s="229" t="s">
        <v>3082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180</v>
      </c>
      <c r="AU209" s="19" t="s">
        <v>84</v>
      </c>
    </row>
    <row r="210" s="2" customFormat="1">
      <c r="A210" s="40"/>
      <c r="B210" s="41"/>
      <c r="C210" s="42"/>
      <c r="D210" s="265" t="s">
        <v>218</v>
      </c>
      <c r="E210" s="42"/>
      <c r="F210" s="266" t="s">
        <v>3083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218</v>
      </c>
      <c r="AU210" s="19" t="s">
        <v>84</v>
      </c>
    </row>
    <row r="211" s="2" customFormat="1" ht="16.5" customHeight="1">
      <c r="A211" s="40"/>
      <c r="B211" s="41"/>
      <c r="C211" s="215" t="s">
        <v>391</v>
      </c>
      <c r="D211" s="215" t="s">
        <v>174</v>
      </c>
      <c r="E211" s="216" t="s">
        <v>3084</v>
      </c>
      <c r="F211" s="217" t="s">
        <v>3085</v>
      </c>
      <c r="G211" s="218" t="s">
        <v>292</v>
      </c>
      <c r="H211" s="219">
        <v>100</v>
      </c>
      <c r="I211" s="220"/>
      <c r="J211" s="221">
        <f>ROUND(I211*H211,2)</f>
        <v>0</v>
      </c>
      <c r="K211" s="217" t="s">
        <v>2386</v>
      </c>
      <c r="L211" s="46"/>
      <c r="M211" s="222" t="s">
        <v>19</v>
      </c>
      <c r="N211" s="223" t="s">
        <v>45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289</v>
      </c>
      <c r="AT211" s="226" t="s">
        <v>174</v>
      </c>
      <c r="AU211" s="226" t="s">
        <v>84</v>
      </c>
      <c r="AY211" s="19" t="s">
        <v>171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82</v>
      </c>
      <c r="BK211" s="227">
        <f>ROUND(I211*H211,2)</f>
        <v>0</v>
      </c>
      <c r="BL211" s="19" t="s">
        <v>289</v>
      </c>
      <c r="BM211" s="226" t="s">
        <v>3086</v>
      </c>
    </row>
    <row r="212" s="2" customFormat="1">
      <c r="A212" s="40"/>
      <c r="B212" s="41"/>
      <c r="C212" s="42"/>
      <c r="D212" s="228" t="s">
        <v>180</v>
      </c>
      <c r="E212" s="42"/>
      <c r="F212" s="229" t="s">
        <v>3087</v>
      </c>
      <c r="G212" s="42"/>
      <c r="H212" s="42"/>
      <c r="I212" s="230"/>
      <c r="J212" s="42"/>
      <c r="K212" s="42"/>
      <c r="L212" s="46"/>
      <c r="M212" s="231"/>
      <c r="N212" s="23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180</v>
      </c>
      <c r="AU212" s="19" t="s">
        <v>84</v>
      </c>
    </row>
    <row r="213" s="2" customFormat="1">
      <c r="A213" s="40"/>
      <c r="B213" s="41"/>
      <c r="C213" s="42"/>
      <c r="D213" s="265" t="s">
        <v>218</v>
      </c>
      <c r="E213" s="42"/>
      <c r="F213" s="266" t="s">
        <v>3088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218</v>
      </c>
      <c r="AU213" s="19" t="s">
        <v>84</v>
      </c>
    </row>
    <row r="214" s="2" customFormat="1" ht="16.5" customHeight="1">
      <c r="A214" s="40"/>
      <c r="B214" s="41"/>
      <c r="C214" s="215" t="s">
        <v>397</v>
      </c>
      <c r="D214" s="215" t="s">
        <v>174</v>
      </c>
      <c r="E214" s="216" t="s">
        <v>3089</v>
      </c>
      <c r="F214" s="217" t="s">
        <v>3090</v>
      </c>
      <c r="G214" s="218" t="s">
        <v>292</v>
      </c>
      <c r="H214" s="219">
        <v>460</v>
      </c>
      <c r="I214" s="220"/>
      <c r="J214" s="221">
        <f>ROUND(I214*H214,2)</f>
        <v>0</v>
      </c>
      <c r="K214" s="217" t="s">
        <v>2386</v>
      </c>
      <c r="L214" s="46"/>
      <c r="M214" s="222" t="s">
        <v>19</v>
      </c>
      <c r="N214" s="223" t="s">
        <v>45</v>
      </c>
      <c r="O214" s="86"/>
      <c r="P214" s="224">
        <f>O214*H214</f>
        <v>0</v>
      </c>
      <c r="Q214" s="224">
        <v>0.00048000000000000001</v>
      </c>
      <c r="R214" s="224">
        <f>Q214*H214</f>
        <v>0.2208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289</v>
      </c>
      <c r="AT214" s="226" t="s">
        <v>174</v>
      </c>
      <c r="AU214" s="226" t="s">
        <v>84</v>
      </c>
      <c r="AY214" s="19" t="s">
        <v>171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82</v>
      </c>
      <c r="BK214" s="227">
        <f>ROUND(I214*H214,2)</f>
        <v>0</v>
      </c>
      <c r="BL214" s="19" t="s">
        <v>289</v>
      </c>
      <c r="BM214" s="226" t="s">
        <v>3091</v>
      </c>
    </row>
    <row r="215" s="2" customFormat="1">
      <c r="A215" s="40"/>
      <c r="B215" s="41"/>
      <c r="C215" s="42"/>
      <c r="D215" s="228" t="s">
        <v>180</v>
      </c>
      <c r="E215" s="42"/>
      <c r="F215" s="229" t="s">
        <v>3092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180</v>
      </c>
      <c r="AU215" s="19" t="s">
        <v>84</v>
      </c>
    </row>
    <row r="216" s="2" customFormat="1">
      <c r="A216" s="40"/>
      <c r="B216" s="41"/>
      <c r="C216" s="42"/>
      <c r="D216" s="265" t="s">
        <v>218</v>
      </c>
      <c r="E216" s="42"/>
      <c r="F216" s="266" t="s">
        <v>3093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218</v>
      </c>
      <c r="AU216" s="19" t="s">
        <v>84</v>
      </c>
    </row>
    <row r="217" s="2" customFormat="1" ht="16.5" customHeight="1">
      <c r="A217" s="40"/>
      <c r="B217" s="41"/>
      <c r="C217" s="215" t="s">
        <v>419</v>
      </c>
      <c r="D217" s="215" t="s">
        <v>174</v>
      </c>
      <c r="E217" s="216" t="s">
        <v>3094</v>
      </c>
      <c r="F217" s="217" t="s">
        <v>3095</v>
      </c>
      <c r="G217" s="218" t="s">
        <v>292</v>
      </c>
      <c r="H217" s="219">
        <v>40</v>
      </c>
      <c r="I217" s="220"/>
      <c r="J217" s="221">
        <f>ROUND(I217*H217,2)</f>
        <v>0</v>
      </c>
      <c r="K217" s="217" t="s">
        <v>2386</v>
      </c>
      <c r="L217" s="46"/>
      <c r="M217" s="222" t="s">
        <v>19</v>
      </c>
      <c r="N217" s="223" t="s">
        <v>45</v>
      </c>
      <c r="O217" s="86"/>
      <c r="P217" s="224">
        <f>O217*H217</f>
        <v>0</v>
      </c>
      <c r="Q217" s="224">
        <v>0.00059000000000000003</v>
      </c>
      <c r="R217" s="224">
        <f>Q217*H217</f>
        <v>0.023600000000000003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289</v>
      </c>
      <c r="AT217" s="226" t="s">
        <v>174</v>
      </c>
      <c r="AU217" s="226" t="s">
        <v>84</v>
      </c>
      <c r="AY217" s="19" t="s">
        <v>171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82</v>
      </c>
      <c r="BK217" s="227">
        <f>ROUND(I217*H217,2)</f>
        <v>0</v>
      </c>
      <c r="BL217" s="19" t="s">
        <v>289</v>
      </c>
      <c r="BM217" s="226" t="s">
        <v>3096</v>
      </c>
    </row>
    <row r="218" s="2" customFormat="1">
      <c r="A218" s="40"/>
      <c r="B218" s="41"/>
      <c r="C218" s="42"/>
      <c r="D218" s="228" t="s">
        <v>180</v>
      </c>
      <c r="E218" s="42"/>
      <c r="F218" s="229" t="s">
        <v>3097</v>
      </c>
      <c r="G218" s="42"/>
      <c r="H218" s="42"/>
      <c r="I218" s="230"/>
      <c r="J218" s="42"/>
      <c r="K218" s="42"/>
      <c r="L218" s="46"/>
      <c r="M218" s="231"/>
      <c r="N218" s="23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180</v>
      </c>
      <c r="AU218" s="19" t="s">
        <v>84</v>
      </c>
    </row>
    <row r="219" s="2" customFormat="1">
      <c r="A219" s="40"/>
      <c r="B219" s="41"/>
      <c r="C219" s="42"/>
      <c r="D219" s="265" t="s">
        <v>218</v>
      </c>
      <c r="E219" s="42"/>
      <c r="F219" s="266" t="s">
        <v>3098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218</v>
      </c>
      <c r="AU219" s="19" t="s">
        <v>84</v>
      </c>
    </row>
    <row r="220" s="2" customFormat="1" ht="16.5" customHeight="1">
      <c r="A220" s="40"/>
      <c r="B220" s="41"/>
      <c r="C220" s="215" t="s">
        <v>428</v>
      </c>
      <c r="D220" s="215" t="s">
        <v>174</v>
      </c>
      <c r="E220" s="216" t="s">
        <v>3099</v>
      </c>
      <c r="F220" s="217" t="s">
        <v>3100</v>
      </c>
      <c r="G220" s="218" t="s">
        <v>292</v>
      </c>
      <c r="H220" s="219">
        <v>4</v>
      </c>
      <c r="I220" s="220"/>
      <c r="J220" s="221">
        <f>ROUND(I220*H220,2)</f>
        <v>0</v>
      </c>
      <c r="K220" s="217" t="s">
        <v>2386</v>
      </c>
      <c r="L220" s="46"/>
      <c r="M220" s="222" t="s">
        <v>19</v>
      </c>
      <c r="N220" s="223" t="s">
        <v>45</v>
      </c>
      <c r="O220" s="86"/>
      <c r="P220" s="224">
        <f>O220*H220</f>
        <v>0</v>
      </c>
      <c r="Q220" s="224">
        <v>0.00075000000000000002</v>
      </c>
      <c r="R220" s="224">
        <f>Q220*H220</f>
        <v>0.0030000000000000001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289</v>
      </c>
      <c r="AT220" s="226" t="s">
        <v>174</v>
      </c>
      <c r="AU220" s="226" t="s">
        <v>84</v>
      </c>
      <c r="AY220" s="19" t="s">
        <v>171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82</v>
      </c>
      <c r="BK220" s="227">
        <f>ROUND(I220*H220,2)</f>
        <v>0</v>
      </c>
      <c r="BL220" s="19" t="s">
        <v>289</v>
      </c>
      <c r="BM220" s="226" t="s">
        <v>3101</v>
      </c>
    </row>
    <row r="221" s="2" customFormat="1">
      <c r="A221" s="40"/>
      <c r="B221" s="41"/>
      <c r="C221" s="42"/>
      <c r="D221" s="228" t="s">
        <v>180</v>
      </c>
      <c r="E221" s="42"/>
      <c r="F221" s="229" t="s">
        <v>3102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180</v>
      </c>
      <c r="AU221" s="19" t="s">
        <v>84</v>
      </c>
    </row>
    <row r="222" s="2" customFormat="1">
      <c r="A222" s="40"/>
      <c r="B222" s="41"/>
      <c r="C222" s="42"/>
      <c r="D222" s="265" t="s">
        <v>218</v>
      </c>
      <c r="E222" s="42"/>
      <c r="F222" s="266" t="s">
        <v>3103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218</v>
      </c>
      <c r="AU222" s="19" t="s">
        <v>84</v>
      </c>
    </row>
    <row r="223" s="2" customFormat="1" ht="16.5" customHeight="1">
      <c r="A223" s="40"/>
      <c r="B223" s="41"/>
      <c r="C223" s="215" t="s">
        <v>437</v>
      </c>
      <c r="D223" s="215" t="s">
        <v>174</v>
      </c>
      <c r="E223" s="216" t="s">
        <v>3104</v>
      </c>
      <c r="F223" s="217" t="s">
        <v>3105</v>
      </c>
      <c r="G223" s="218" t="s">
        <v>292</v>
      </c>
      <c r="H223" s="219">
        <v>85</v>
      </c>
      <c r="I223" s="220"/>
      <c r="J223" s="221">
        <f>ROUND(I223*H223,2)</f>
        <v>0</v>
      </c>
      <c r="K223" s="217" t="s">
        <v>2386</v>
      </c>
      <c r="L223" s="46"/>
      <c r="M223" s="222" t="s">
        <v>19</v>
      </c>
      <c r="N223" s="223" t="s">
        <v>45</v>
      </c>
      <c r="O223" s="86"/>
      <c r="P223" s="224">
        <f>O223*H223</f>
        <v>0</v>
      </c>
      <c r="Q223" s="224">
        <v>0.0012899999999999999</v>
      </c>
      <c r="R223" s="224">
        <f>Q223*H223</f>
        <v>0.10965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289</v>
      </c>
      <c r="AT223" s="226" t="s">
        <v>174</v>
      </c>
      <c r="AU223" s="226" t="s">
        <v>84</v>
      </c>
      <c r="AY223" s="19" t="s">
        <v>171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82</v>
      </c>
      <c r="BK223" s="227">
        <f>ROUND(I223*H223,2)</f>
        <v>0</v>
      </c>
      <c r="BL223" s="19" t="s">
        <v>289</v>
      </c>
      <c r="BM223" s="226" t="s">
        <v>3106</v>
      </c>
    </row>
    <row r="224" s="2" customFormat="1">
      <c r="A224" s="40"/>
      <c r="B224" s="41"/>
      <c r="C224" s="42"/>
      <c r="D224" s="228" t="s">
        <v>180</v>
      </c>
      <c r="E224" s="42"/>
      <c r="F224" s="229" t="s">
        <v>3107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180</v>
      </c>
      <c r="AU224" s="19" t="s">
        <v>84</v>
      </c>
    </row>
    <row r="225" s="2" customFormat="1">
      <c r="A225" s="40"/>
      <c r="B225" s="41"/>
      <c r="C225" s="42"/>
      <c r="D225" s="265" t="s">
        <v>218</v>
      </c>
      <c r="E225" s="42"/>
      <c r="F225" s="266" t="s">
        <v>3108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218</v>
      </c>
      <c r="AU225" s="19" t="s">
        <v>84</v>
      </c>
    </row>
    <row r="226" s="2" customFormat="1" ht="16.5" customHeight="1">
      <c r="A226" s="40"/>
      <c r="B226" s="41"/>
      <c r="C226" s="215" t="s">
        <v>446</v>
      </c>
      <c r="D226" s="215" t="s">
        <v>174</v>
      </c>
      <c r="E226" s="216" t="s">
        <v>3109</v>
      </c>
      <c r="F226" s="217" t="s">
        <v>3110</v>
      </c>
      <c r="G226" s="218" t="s">
        <v>292</v>
      </c>
      <c r="H226" s="219">
        <v>60</v>
      </c>
      <c r="I226" s="220"/>
      <c r="J226" s="221">
        <f>ROUND(I226*H226,2)</f>
        <v>0</v>
      </c>
      <c r="K226" s="217" t="s">
        <v>2386</v>
      </c>
      <c r="L226" s="46"/>
      <c r="M226" s="222" t="s">
        <v>19</v>
      </c>
      <c r="N226" s="223" t="s">
        <v>45</v>
      </c>
      <c r="O226" s="86"/>
      <c r="P226" s="224">
        <f>O226*H226</f>
        <v>0</v>
      </c>
      <c r="Q226" s="224">
        <v>0.0016100000000000001</v>
      </c>
      <c r="R226" s="224">
        <f>Q226*H226</f>
        <v>0.096600000000000005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289</v>
      </c>
      <c r="AT226" s="226" t="s">
        <v>174</v>
      </c>
      <c r="AU226" s="226" t="s">
        <v>84</v>
      </c>
      <c r="AY226" s="19" t="s">
        <v>171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82</v>
      </c>
      <c r="BK226" s="227">
        <f>ROUND(I226*H226,2)</f>
        <v>0</v>
      </c>
      <c r="BL226" s="19" t="s">
        <v>289</v>
      </c>
      <c r="BM226" s="226" t="s">
        <v>3111</v>
      </c>
    </row>
    <row r="227" s="2" customFormat="1">
      <c r="A227" s="40"/>
      <c r="B227" s="41"/>
      <c r="C227" s="42"/>
      <c r="D227" s="228" t="s">
        <v>180</v>
      </c>
      <c r="E227" s="42"/>
      <c r="F227" s="229" t="s">
        <v>3112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180</v>
      </c>
      <c r="AU227" s="19" t="s">
        <v>84</v>
      </c>
    </row>
    <row r="228" s="2" customFormat="1">
      <c r="A228" s="40"/>
      <c r="B228" s="41"/>
      <c r="C228" s="42"/>
      <c r="D228" s="265" t="s">
        <v>218</v>
      </c>
      <c r="E228" s="42"/>
      <c r="F228" s="266" t="s">
        <v>3113</v>
      </c>
      <c r="G228" s="42"/>
      <c r="H228" s="42"/>
      <c r="I228" s="230"/>
      <c r="J228" s="42"/>
      <c r="K228" s="42"/>
      <c r="L228" s="46"/>
      <c r="M228" s="231"/>
      <c r="N228" s="23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218</v>
      </c>
      <c r="AU228" s="19" t="s">
        <v>84</v>
      </c>
    </row>
    <row r="229" s="2" customFormat="1" ht="16.5" customHeight="1">
      <c r="A229" s="40"/>
      <c r="B229" s="41"/>
      <c r="C229" s="215" t="s">
        <v>463</v>
      </c>
      <c r="D229" s="215" t="s">
        <v>174</v>
      </c>
      <c r="E229" s="216" t="s">
        <v>3114</v>
      </c>
      <c r="F229" s="217" t="s">
        <v>3115</v>
      </c>
      <c r="G229" s="218" t="s">
        <v>292</v>
      </c>
      <c r="H229" s="219">
        <v>16</v>
      </c>
      <c r="I229" s="220"/>
      <c r="J229" s="221">
        <f>ROUND(I229*H229,2)</f>
        <v>0</v>
      </c>
      <c r="K229" s="217" t="s">
        <v>2386</v>
      </c>
      <c r="L229" s="46"/>
      <c r="M229" s="222" t="s">
        <v>19</v>
      </c>
      <c r="N229" s="223" t="s">
        <v>45</v>
      </c>
      <c r="O229" s="86"/>
      <c r="P229" s="224">
        <f>O229*H229</f>
        <v>0</v>
      </c>
      <c r="Q229" s="224">
        <v>0.0020100000000000001</v>
      </c>
      <c r="R229" s="224">
        <f>Q229*H229</f>
        <v>0.032160000000000001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289</v>
      </c>
      <c r="AT229" s="226" t="s">
        <v>174</v>
      </c>
      <c r="AU229" s="226" t="s">
        <v>84</v>
      </c>
      <c r="AY229" s="19" t="s">
        <v>171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82</v>
      </c>
      <c r="BK229" s="227">
        <f>ROUND(I229*H229,2)</f>
        <v>0</v>
      </c>
      <c r="BL229" s="19" t="s">
        <v>289</v>
      </c>
      <c r="BM229" s="226" t="s">
        <v>3116</v>
      </c>
    </row>
    <row r="230" s="2" customFormat="1">
      <c r="A230" s="40"/>
      <c r="B230" s="41"/>
      <c r="C230" s="42"/>
      <c r="D230" s="228" t="s">
        <v>180</v>
      </c>
      <c r="E230" s="42"/>
      <c r="F230" s="229" t="s">
        <v>3117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180</v>
      </c>
      <c r="AU230" s="19" t="s">
        <v>84</v>
      </c>
    </row>
    <row r="231" s="2" customFormat="1">
      <c r="A231" s="40"/>
      <c r="B231" s="41"/>
      <c r="C231" s="42"/>
      <c r="D231" s="265" t="s">
        <v>218</v>
      </c>
      <c r="E231" s="42"/>
      <c r="F231" s="266" t="s">
        <v>3118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218</v>
      </c>
      <c r="AU231" s="19" t="s">
        <v>84</v>
      </c>
    </row>
    <row r="232" s="2" customFormat="1" ht="16.5" customHeight="1">
      <c r="A232" s="40"/>
      <c r="B232" s="41"/>
      <c r="C232" s="215" t="s">
        <v>471</v>
      </c>
      <c r="D232" s="215" t="s">
        <v>174</v>
      </c>
      <c r="E232" s="216" t="s">
        <v>3119</v>
      </c>
      <c r="F232" s="217" t="s">
        <v>3120</v>
      </c>
      <c r="G232" s="218" t="s">
        <v>292</v>
      </c>
      <c r="H232" s="219">
        <v>40</v>
      </c>
      <c r="I232" s="220"/>
      <c r="J232" s="221">
        <f>ROUND(I232*H232,2)</f>
        <v>0</v>
      </c>
      <c r="K232" s="217" t="s">
        <v>2386</v>
      </c>
      <c r="L232" s="46"/>
      <c r="M232" s="222" t="s">
        <v>19</v>
      </c>
      <c r="N232" s="223" t="s">
        <v>45</v>
      </c>
      <c r="O232" s="86"/>
      <c r="P232" s="224">
        <f>O232*H232</f>
        <v>0</v>
      </c>
      <c r="Q232" s="224">
        <v>0.0033800000000000002</v>
      </c>
      <c r="R232" s="224">
        <f>Q232*H232</f>
        <v>0.13520000000000002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289</v>
      </c>
      <c r="AT232" s="226" t="s">
        <v>174</v>
      </c>
      <c r="AU232" s="226" t="s">
        <v>84</v>
      </c>
      <c r="AY232" s="19" t="s">
        <v>171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82</v>
      </c>
      <c r="BK232" s="227">
        <f>ROUND(I232*H232,2)</f>
        <v>0</v>
      </c>
      <c r="BL232" s="19" t="s">
        <v>289</v>
      </c>
      <c r="BM232" s="226" t="s">
        <v>3121</v>
      </c>
    </row>
    <row r="233" s="2" customFormat="1">
      <c r="A233" s="40"/>
      <c r="B233" s="41"/>
      <c r="C233" s="42"/>
      <c r="D233" s="228" t="s">
        <v>180</v>
      </c>
      <c r="E233" s="42"/>
      <c r="F233" s="229" t="s">
        <v>3122</v>
      </c>
      <c r="G233" s="42"/>
      <c r="H233" s="42"/>
      <c r="I233" s="230"/>
      <c r="J233" s="42"/>
      <c r="K233" s="42"/>
      <c r="L233" s="46"/>
      <c r="M233" s="231"/>
      <c r="N233" s="23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180</v>
      </c>
      <c r="AU233" s="19" t="s">
        <v>84</v>
      </c>
    </row>
    <row r="234" s="2" customFormat="1">
      <c r="A234" s="40"/>
      <c r="B234" s="41"/>
      <c r="C234" s="42"/>
      <c r="D234" s="265" t="s">
        <v>218</v>
      </c>
      <c r="E234" s="42"/>
      <c r="F234" s="266" t="s">
        <v>3123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218</v>
      </c>
      <c r="AU234" s="19" t="s">
        <v>84</v>
      </c>
    </row>
    <row r="235" s="2" customFormat="1" ht="16.5" customHeight="1">
      <c r="A235" s="40"/>
      <c r="B235" s="41"/>
      <c r="C235" s="215" t="s">
        <v>482</v>
      </c>
      <c r="D235" s="215" t="s">
        <v>174</v>
      </c>
      <c r="E235" s="216" t="s">
        <v>3124</v>
      </c>
      <c r="F235" s="217" t="s">
        <v>3125</v>
      </c>
      <c r="G235" s="218" t="s">
        <v>292</v>
      </c>
      <c r="H235" s="219">
        <v>649</v>
      </c>
      <c r="I235" s="220"/>
      <c r="J235" s="221">
        <f>ROUND(I235*H235,2)</f>
        <v>0</v>
      </c>
      <c r="K235" s="217" t="s">
        <v>2386</v>
      </c>
      <c r="L235" s="46"/>
      <c r="M235" s="222" t="s">
        <v>19</v>
      </c>
      <c r="N235" s="223" t="s">
        <v>45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289</v>
      </c>
      <c r="AT235" s="226" t="s">
        <v>174</v>
      </c>
      <c r="AU235" s="226" t="s">
        <v>84</v>
      </c>
      <c r="AY235" s="19" t="s">
        <v>171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82</v>
      </c>
      <c r="BK235" s="227">
        <f>ROUND(I235*H235,2)</f>
        <v>0</v>
      </c>
      <c r="BL235" s="19" t="s">
        <v>289</v>
      </c>
      <c r="BM235" s="226" t="s">
        <v>3126</v>
      </c>
    </row>
    <row r="236" s="2" customFormat="1">
      <c r="A236" s="40"/>
      <c r="B236" s="41"/>
      <c r="C236" s="42"/>
      <c r="D236" s="228" t="s">
        <v>180</v>
      </c>
      <c r="E236" s="42"/>
      <c r="F236" s="229" t="s">
        <v>3127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180</v>
      </c>
      <c r="AU236" s="19" t="s">
        <v>84</v>
      </c>
    </row>
    <row r="237" s="2" customFormat="1">
      <c r="A237" s="40"/>
      <c r="B237" s="41"/>
      <c r="C237" s="42"/>
      <c r="D237" s="265" t="s">
        <v>218</v>
      </c>
      <c r="E237" s="42"/>
      <c r="F237" s="266" t="s">
        <v>3128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218</v>
      </c>
      <c r="AU237" s="19" t="s">
        <v>84</v>
      </c>
    </row>
    <row r="238" s="2" customFormat="1" ht="16.5" customHeight="1">
      <c r="A238" s="40"/>
      <c r="B238" s="41"/>
      <c r="C238" s="215" t="s">
        <v>490</v>
      </c>
      <c r="D238" s="215" t="s">
        <v>174</v>
      </c>
      <c r="E238" s="216" t="s">
        <v>3129</v>
      </c>
      <c r="F238" s="217" t="s">
        <v>3130</v>
      </c>
      <c r="G238" s="218" t="s">
        <v>292</v>
      </c>
      <c r="H238" s="219">
        <v>56</v>
      </c>
      <c r="I238" s="220"/>
      <c r="J238" s="221">
        <f>ROUND(I238*H238,2)</f>
        <v>0</v>
      </c>
      <c r="K238" s="217" t="s">
        <v>2386</v>
      </c>
      <c r="L238" s="46"/>
      <c r="M238" s="222" t="s">
        <v>19</v>
      </c>
      <c r="N238" s="223" t="s">
        <v>45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289</v>
      </c>
      <c r="AT238" s="226" t="s">
        <v>174</v>
      </c>
      <c r="AU238" s="226" t="s">
        <v>84</v>
      </c>
      <c r="AY238" s="19" t="s">
        <v>171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82</v>
      </c>
      <c r="BK238" s="227">
        <f>ROUND(I238*H238,2)</f>
        <v>0</v>
      </c>
      <c r="BL238" s="19" t="s">
        <v>289</v>
      </c>
      <c r="BM238" s="226" t="s">
        <v>3131</v>
      </c>
    </row>
    <row r="239" s="2" customFormat="1">
      <c r="A239" s="40"/>
      <c r="B239" s="41"/>
      <c r="C239" s="42"/>
      <c r="D239" s="228" t="s">
        <v>180</v>
      </c>
      <c r="E239" s="42"/>
      <c r="F239" s="229" t="s">
        <v>3132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180</v>
      </c>
      <c r="AU239" s="19" t="s">
        <v>84</v>
      </c>
    </row>
    <row r="240" s="2" customFormat="1">
      <c r="A240" s="40"/>
      <c r="B240" s="41"/>
      <c r="C240" s="42"/>
      <c r="D240" s="265" t="s">
        <v>218</v>
      </c>
      <c r="E240" s="42"/>
      <c r="F240" s="266" t="s">
        <v>3133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218</v>
      </c>
      <c r="AU240" s="19" t="s">
        <v>84</v>
      </c>
    </row>
    <row r="241" s="2" customFormat="1" ht="16.5" customHeight="1">
      <c r="A241" s="40"/>
      <c r="B241" s="41"/>
      <c r="C241" s="215" t="s">
        <v>497</v>
      </c>
      <c r="D241" s="215" t="s">
        <v>174</v>
      </c>
      <c r="E241" s="216" t="s">
        <v>3134</v>
      </c>
      <c r="F241" s="217" t="s">
        <v>3135</v>
      </c>
      <c r="G241" s="218" t="s">
        <v>292</v>
      </c>
      <c r="H241" s="219">
        <v>33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45</v>
      </c>
      <c r="O241" s="86"/>
      <c r="P241" s="224">
        <f>O241*H241</f>
        <v>0</v>
      </c>
      <c r="Q241" s="224">
        <v>0.00017000000000000001</v>
      </c>
      <c r="R241" s="224">
        <f>Q241*H241</f>
        <v>0.0056100000000000004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289</v>
      </c>
      <c r="AT241" s="226" t="s">
        <v>174</v>
      </c>
      <c r="AU241" s="226" t="s">
        <v>84</v>
      </c>
      <c r="AY241" s="19" t="s">
        <v>171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82</v>
      </c>
      <c r="BK241" s="227">
        <f>ROUND(I241*H241,2)</f>
        <v>0</v>
      </c>
      <c r="BL241" s="19" t="s">
        <v>289</v>
      </c>
      <c r="BM241" s="226" t="s">
        <v>3136</v>
      </c>
    </row>
    <row r="242" s="2" customFormat="1">
      <c r="A242" s="40"/>
      <c r="B242" s="41"/>
      <c r="C242" s="42"/>
      <c r="D242" s="228" t="s">
        <v>180</v>
      </c>
      <c r="E242" s="42"/>
      <c r="F242" s="229" t="s">
        <v>3135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180</v>
      </c>
      <c r="AU242" s="19" t="s">
        <v>84</v>
      </c>
    </row>
    <row r="243" s="2" customFormat="1" ht="16.5" customHeight="1">
      <c r="A243" s="40"/>
      <c r="B243" s="41"/>
      <c r="C243" s="215" t="s">
        <v>505</v>
      </c>
      <c r="D243" s="215" t="s">
        <v>174</v>
      </c>
      <c r="E243" s="216" t="s">
        <v>3137</v>
      </c>
      <c r="F243" s="217" t="s">
        <v>3138</v>
      </c>
      <c r="G243" s="218" t="s">
        <v>292</v>
      </c>
      <c r="H243" s="219">
        <v>33</v>
      </c>
      <c r="I243" s="220"/>
      <c r="J243" s="221">
        <f>ROUND(I243*H243,2)</f>
        <v>0</v>
      </c>
      <c r="K243" s="217" t="s">
        <v>2386</v>
      </c>
      <c r="L243" s="46"/>
      <c r="M243" s="222" t="s">
        <v>19</v>
      </c>
      <c r="N243" s="223" t="s">
        <v>45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289</v>
      </c>
      <c r="AT243" s="226" t="s">
        <v>174</v>
      </c>
      <c r="AU243" s="226" t="s">
        <v>84</v>
      </c>
      <c r="AY243" s="19" t="s">
        <v>171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82</v>
      </c>
      <c r="BK243" s="227">
        <f>ROUND(I243*H243,2)</f>
        <v>0</v>
      </c>
      <c r="BL243" s="19" t="s">
        <v>289</v>
      </c>
      <c r="BM243" s="226" t="s">
        <v>3139</v>
      </c>
    </row>
    <row r="244" s="2" customFormat="1">
      <c r="A244" s="40"/>
      <c r="B244" s="41"/>
      <c r="C244" s="42"/>
      <c r="D244" s="228" t="s">
        <v>180</v>
      </c>
      <c r="E244" s="42"/>
      <c r="F244" s="229" t="s">
        <v>3140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180</v>
      </c>
      <c r="AU244" s="19" t="s">
        <v>84</v>
      </c>
    </row>
    <row r="245" s="2" customFormat="1">
      <c r="A245" s="40"/>
      <c r="B245" s="41"/>
      <c r="C245" s="42"/>
      <c r="D245" s="265" t="s">
        <v>218</v>
      </c>
      <c r="E245" s="42"/>
      <c r="F245" s="266" t="s">
        <v>3141</v>
      </c>
      <c r="G245" s="42"/>
      <c r="H245" s="42"/>
      <c r="I245" s="230"/>
      <c r="J245" s="42"/>
      <c r="K245" s="42"/>
      <c r="L245" s="46"/>
      <c r="M245" s="231"/>
      <c r="N245" s="232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218</v>
      </c>
      <c r="AU245" s="19" t="s">
        <v>84</v>
      </c>
    </row>
    <row r="246" s="2" customFormat="1" ht="16.5" customHeight="1">
      <c r="A246" s="40"/>
      <c r="B246" s="41"/>
      <c r="C246" s="215" t="s">
        <v>513</v>
      </c>
      <c r="D246" s="215" t="s">
        <v>174</v>
      </c>
      <c r="E246" s="216" t="s">
        <v>3142</v>
      </c>
      <c r="F246" s="217" t="s">
        <v>3143</v>
      </c>
      <c r="G246" s="218" t="s">
        <v>286</v>
      </c>
      <c r="H246" s="219">
        <v>0.16800000000000001</v>
      </c>
      <c r="I246" s="220"/>
      <c r="J246" s="221">
        <f>ROUND(I246*H246,2)</f>
        <v>0</v>
      </c>
      <c r="K246" s="217" t="s">
        <v>2386</v>
      </c>
      <c r="L246" s="46"/>
      <c r="M246" s="222" t="s">
        <v>19</v>
      </c>
      <c r="N246" s="223" t="s">
        <v>45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289</v>
      </c>
      <c r="AT246" s="226" t="s">
        <v>174</v>
      </c>
      <c r="AU246" s="226" t="s">
        <v>84</v>
      </c>
      <c r="AY246" s="19" t="s">
        <v>171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82</v>
      </c>
      <c r="BK246" s="227">
        <f>ROUND(I246*H246,2)</f>
        <v>0</v>
      </c>
      <c r="BL246" s="19" t="s">
        <v>289</v>
      </c>
      <c r="BM246" s="226" t="s">
        <v>3144</v>
      </c>
    </row>
    <row r="247" s="2" customFormat="1">
      <c r="A247" s="40"/>
      <c r="B247" s="41"/>
      <c r="C247" s="42"/>
      <c r="D247" s="228" t="s">
        <v>180</v>
      </c>
      <c r="E247" s="42"/>
      <c r="F247" s="229" t="s">
        <v>3145</v>
      </c>
      <c r="G247" s="42"/>
      <c r="H247" s="42"/>
      <c r="I247" s="230"/>
      <c r="J247" s="42"/>
      <c r="K247" s="42"/>
      <c r="L247" s="46"/>
      <c r="M247" s="231"/>
      <c r="N247" s="232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180</v>
      </c>
      <c r="AU247" s="19" t="s">
        <v>84</v>
      </c>
    </row>
    <row r="248" s="2" customFormat="1">
      <c r="A248" s="40"/>
      <c r="B248" s="41"/>
      <c r="C248" s="42"/>
      <c r="D248" s="265" t="s">
        <v>218</v>
      </c>
      <c r="E248" s="42"/>
      <c r="F248" s="266" t="s">
        <v>3146</v>
      </c>
      <c r="G248" s="42"/>
      <c r="H248" s="42"/>
      <c r="I248" s="230"/>
      <c r="J248" s="42"/>
      <c r="K248" s="42"/>
      <c r="L248" s="46"/>
      <c r="M248" s="231"/>
      <c r="N248" s="232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218</v>
      </c>
      <c r="AU248" s="19" t="s">
        <v>84</v>
      </c>
    </row>
    <row r="249" s="2" customFormat="1" ht="16.5" customHeight="1">
      <c r="A249" s="40"/>
      <c r="B249" s="41"/>
      <c r="C249" s="215" t="s">
        <v>528</v>
      </c>
      <c r="D249" s="215" t="s">
        <v>174</v>
      </c>
      <c r="E249" s="216" t="s">
        <v>3147</v>
      </c>
      <c r="F249" s="217" t="s">
        <v>3148</v>
      </c>
      <c r="G249" s="218" t="s">
        <v>2039</v>
      </c>
      <c r="H249" s="293"/>
      <c r="I249" s="220"/>
      <c r="J249" s="221">
        <f>ROUND(I249*H249,2)</f>
        <v>0</v>
      </c>
      <c r="K249" s="217" t="s">
        <v>2386</v>
      </c>
      <c r="L249" s="46"/>
      <c r="M249" s="222" t="s">
        <v>19</v>
      </c>
      <c r="N249" s="223" t="s">
        <v>45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289</v>
      </c>
      <c r="AT249" s="226" t="s">
        <v>174</v>
      </c>
      <c r="AU249" s="226" t="s">
        <v>84</v>
      </c>
      <c r="AY249" s="19" t="s">
        <v>171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82</v>
      </c>
      <c r="BK249" s="227">
        <f>ROUND(I249*H249,2)</f>
        <v>0</v>
      </c>
      <c r="BL249" s="19" t="s">
        <v>289</v>
      </c>
      <c r="BM249" s="226" t="s">
        <v>3149</v>
      </c>
    </row>
    <row r="250" s="2" customFormat="1">
      <c r="A250" s="40"/>
      <c r="B250" s="41"/>
      <c r="C250" s="42"/>
      <c r="D250" s="228" t="s">
        <v>180</v>
      </c>
      <c r="E250" s="42"/>
      <c r="F250" s="229" t="s">
        <v>3150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180</v>
      </c>
      <c r="AU250" s="19" t="s">
        <v>84</v>
      </c>
    </row>
    <row r="251" s="2" customFormat="1">
      <c r="A251" s="40"/>
      <c r="B251" s="41"/>
      <c r="C251" s="42"/>
      <c r="D251" s="265" t="s">
        <v>218</v>
      </c>
      <c r="E251" s="42"/>
      <c r="F251" s="266" t="s">
        <v>3151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218</v>
      </c>
      <c r="AU251" s="19" t="s">
        <v>84</v>
      </c>
    </row>
    <row r="252" s="12" customFormat="1" ht="22.8" customHeight="1">
      <c r="A252" s="12"/>
      <c r="B252" s="199"/>
      <c r="C252" s="200"/>
      <c r="D252" s="201" t="s">
        <v>73</v>
      </c>
      <c r="E252" s="213" t="s">
        <v>3152</v>
      </c>
      <c r="F252" s="213" t="s">
        <v>3153</v>
      </c>
      <c r="G252" s="200"/>
      <c r="H252" s="200"/>
      <c r="I252" s="203"/>
      <c r="J252" s="214">
        <f>BK252</f>
        <v>0</v>
      </c>
      <c r="K252" s="200"/>
      <c r="L252" s="205"/>
      <c r="M252" s="206"/>
      <c r="N252" s="207"/>
      <c r="O252" s="207"/>
      <c r="P252" s="208">
        <f>SUM(P253:P279)</f>
        <v>0</v>
      </c>
      <c r="Q252" s="207"/>
      <c r="R252" s="208">
        <f>SUM(R253:R279)</f>
        <v>0.10629999999999999</v>
      </c>
      <c r="S252" s="207"/>
      <c r="T252" s="209">
        <f>SUM(T253:T279)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0" t="s">
        <v>84</v>
      </c>
      <c r="AT252" s="211" t="s">
        <v>73</v>
      </c>
      <c r="AU252" s="211" t="s">
        <v>82</v>
      </c>
      <c r="AY252" s="210" t="s">
        <v>171</v>
      </c>
      <c r="BK252" s="212">
        <f>SUM(BK253:BK279)</f>
        <v>0</v>
      </c>
    </row>
    <row r="253" s="2" customFormat="1" ht="16.5" customHeight="1">
      <c r="A253" s="40"/>
      <c r="B253" s="41"/>
      <c r="C253" s="215" t="s">
        <v>536</v>
      </c>
      <c r="D253" s="215" t="s">
        <v>174</v>
      </c>
      <c r="E253" s="216" t="s">
        <v>3154</v>
      </c>
      <c r="F253" s="217" t="s">
        <v>3155</v>
      </c>
      <c r="G253" s="218" t="s">
        <v>206</v>
      </c>
      <c r="H253" s="219">
        <v>63</v>
      </c>
      <c r="I253" s="220"/>
      <c r="J253" s="221">
        <f>ROUND(I253*H253,2)</f>
        <v>0</v>
      </c>
      <c r="K253" s="217" t="s">
        <v>2386</v>
      </c>
      <c r="L253" s="46"/>
      <c r="M253" s="222" t="s">
        <v>19</v>
      </c>
      <c r="N253" s="223" t="s">
        <v>45</v>
      </c>
      <c r="O253" s="86"/>
      <c r="P253" s="224">
        <f>O253*H253</f>
        <v>0</v>
      </c>
      <c r="Q253" s="224">
        <v>0.00025999999999999998</v>
      </c>
      <c r="R253" s="224">
        <f>Q253*H253</f>
        <v>0.016379999999999999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289</v>
      </c>
      <c r="AT253" s="226" t="s">
        <v>174</v>
      </c>
      <c r="AU253" s="226" t="s">
        <v>84</v>
      </c>
      <c r="AY253" s="19" t="s">
        <v>171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82</v>
      </c>
      <c r="BK253" s="227">
        <f>ROUND(I253*H253,2)</f>
        <v>0</v>
      </c>
      <c r="BL253" s="19" t="s">
        <v>289</v>
      </c>
      <c r="BM253" s="226" t="s">
        <v>3156</v>
      </c>
    </row>
    <row r="254" s="2" customFormat="1">
      <c r="A254" s="40"/>
      <c r="B254" s="41"/>
      <c r="C254" s="42"/>
      <c r="D254" s="228" t="s">
        <v>180</v>
      </c>
      <c r="E254" s="42"/>
      <c r="F254" s="229" t="s">
        <v>3157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180</v>
      </c>
      <c r="AU254" s="19" t="s">
        <v>84</v>
      </c>
    </row>
    <row r="255" s="2" customFormat="1">
      <c r="A255" s="40"/>
      <c r="B255" s="41"/>
      <c r="C255" s="42"/>
      <c r="D255" s="265" t="s">
        <v>218</v>
      </c>
      <c r="E255" s="42"/>
      <c r="F255" s="266" t="s">
        <v>3158</v>
      </c>
      <c r="G255" s="42"/>
      <c r="H255" s="42"/>
      <c r="I255" s="230"/>
      <c r="J255" s="42"/>
      <c r="K255" s="42"/>
      <c r="L255" s="46"/>
      <c r="M255" s="231"/>
      <c r="N255" s="232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218</v>
      </c>
      <c r="AU255" s="19" t="s">
        <v>84</v>
      </c>
    </row>
    <row r="256" s="2" customFormat="1" ht="16.5" customHeight="1">
      <c r="A256" s="40"/>
      <c r="B256" s="41"/>
      <c r="C256" s="215" t="s">
        <v>543</v>
      </c>
      <c r="D256" s="215" t="s">
        <v>174</v>
      </c>
      <c r="E256" s="216" t="s">
        <v>3159</v>
      </c>
      <c r="F256" s="217" t="s">
        <v>3160</v>
      </c>
      <c r="G256" s="218" t="s">
        <v>206</v>
      </c>
      <c r="H256" s="219">
        <v>63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45</v>
      </c>
      <c r="O256" s="86"/>
      <c r="P256" s="224">
        <f>O256*H256</f>
        <v>0</v>
      </c>
      <c r="Q256" s="224">
        <v>0.00013999999999999999</v>
      </c>
      <c r="R256" s="224">
        <f>Q256*H256</f>
        <v>0.0088199999999999997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289</v>
      </c>
      <c r="AT256" s="226" t="s">
        <v>174</v>
      </c>
      <c r="AU256" s="226" t="s">
        <v>84</v>
      </c>
      <c r="AY256" s="19" t="s">
        <v>171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82</v>
      </c>
      <c r="BK256" s="227">
        <f>ROUND(I256*H256,2)</f>
        <v>0</v>
      </c>
      <c r="BL256" s="19" t="s">
        <v>289</v>
      </c>
      <c r="BM256" s="226" t="s">
        <v>3161</v>
      </c>
    </row>
    <row r="257" s="2" customFormat="1">
      <c r="A257" s="40"/>
      <c r="B257" s="41"/>
      <c r="C257" s="42"/>
      <c r="D257" s="228" t="s">
        <v>180</v>
      </c>
      <c r="E257" s="42"/>
      <c r="F257" s="229" t="s">
        <v>3162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180</v>
      </c>
      <c r="AU257" s="19" t="s">
        <v>84</v>
      </c>
    </row>
    <row r="258" s="2" customFormat="1" ht="16.5" customHeight="1">
      <c r="A258" s="40"/>
      <c r="B258" s="41"/>
      <c r="C258" s="215" t="s">
        <v>520</v>
      </c>
      <c r="D258" s="215" t="s">
        <v>174</v>
      </c>
      <c r="E258" s="216" t="s">
        <v>3163</v>
      </c>
      <c r="F258" s="217" t="s">
        <v>3164</v>
      </c>
      <c r="G258" s="218" t="s">
        <v>206</v>
      </c>
      <c r="H258" s="219">
        <v>63</v>
      </c>
      <c r="I258" s="220"/>
      <c r="J258" s="221">
        <f>ROUND(I258*H258,2)</f>
        <v>0</v>
      </c>
      <c r="K258" s="217" t="s">
        <v>2386</v>
      </c>
      <c r="L258" s="46"/>
      <c r="M258" s="222" t="s">
        <v>19</v>
      </c>
      <c r="N258" s="223" t="s">
        <v>45</v>
      </c>
      <c r="O258" s="86"/>
      <c r="P258" s="224">
        <f>O258*H258</f>
        <v>0</v>
      </c>
      <c r="Q258" s="224">
        <v>0.00027999999999999998</v>
      </c>
      <c r="R258" s="224">
        <f>Q258*H258</f>
        <v>0.017639999999999999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289</v>
      </c>
      <c r="AT258" s="226" t="s">
        <v>174</v>
      </c>
      <c r="AU258" s="226" t="s">
        <v>84</v>
      </c>
      <c r="AY258" s="19" t="s">
        <v>171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82</v>
      </c>
      <c r="BK258" s="227">
        <f>ROUND(I258*H258,2)</f>
        <v>0</v>
      </c>
      <c r="BL258" s="19" t="s">
        <v>289</v>
      </c>
      <c r="BM258" s="226" t="s">
        <v>3165</v>
      </c>
    </row>
    <row r="259" s="2" customFormat="1">
      <c r="A259" s="40"/>
      <c r="B259" s="41"/>
      <c r="C259" s="42"/>
      <c r="D259" s="228" t="s">
        <v>180</v>
      </c>
      <c r="E259" s="42"/>
      <c r="F259" s="229" t="s">
        <v>3166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180</v>
      </c>
      <c r="AU259" s="19" t="s">
        <v>84</v>
      </c>
    </row>
    <row r="260" s="2" customFormat="1">
      <c r="A260" s="40"/>
      <c r="B260" s="41"/>
      <c r="C260" s="42"/>
      <c r="D260" s="265" t="s">
        <v>218</v>
      </c>
      <c r="E260" s="42"/>
      <c r="F260" s="266" t="s">
        <v>3167</v>
      </c>
      <c r="G260" s="42"/>
      <c r="H260" s="42"/>
      <c r="I260" s="230"/>
      <c r="J260" s="42"/>
      <c r="K260" s="42"/>
      <c r="L260" s="46"/>
      <c r="M260" s="231"/>
      <c r="N260" s="232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218</v>
      </c>
      <c r="AU260" s="19" t="s">
        <v>84</v>
      </c>
    </row>
    <row r="261" s="2" customFormat="1" ht="16.5" customHeight="1">
      <c r="A261" s="40"/>
      <c r="B261" s="41"/>
      <c r="C261" s="215" t="s">
        <v>275</v>
      </c>
      <c r="D261" s="215" t="s">
        <v>174</v>
      </c>
      <c r="E261" s="216" t="s">
        <v>3168</v>
      </c>
      <c r="F261" s="217" t="s">
        <v>3169</v>
      </c>
      <c r="G261" s="218" t="s">
        <v>206</v>
      </c>
      <c r="H261" s="219">
        <v>1</v>
      </c>
      <c r="I261" s="220"/>
      <c r="J261" s="221">
        <f>ROUND(I261*H261,2)</f>
        <v>0</v>
      </c>
      <c r="K261" s="217" t="s">
        <v>2386</v>
      </c>
      <c r="L261" s="46"/>
      <c r="M261" s="222" t="s">
        <v>19</v>
      </c>
      <c r="N261" s="223" t="s">
        <v>45</v>
      </c>
      <c r="O261" s="86"/>
      <c r="P261" s="224">
        <f>O261*H261</f>
        <v>0</v>
      </c>
      <c r="Q261" s="224">
        <v>0.0036099999999999999</v>
      </c>
      <c r="R261" s="224">
        <f>Q261*H261</f>
        <v>0.0036099999999999999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289</v>
      </c>
      <c r="AT261" s="226" t="s">
        <v>174</v>
      </c>
      <c r="AU261" s="226" t="s">
        <v>84</v>
      </c>
      <c r="AY261" s="19" t="s">
        <v>171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82</v>
      </c>
      <c r="BK261" s="227">
        <f>ROUND(I261*H261,2)</f>
        <v>0</v>
      </c>
      <c r="BL261" s="19" t="s">
        <v>289</v>
      </c>
      <c r="BM261" s="226" t="s">
        <v>3170</v>
      </c>
    </row>
    <row r="262" s="2" customFormat="1">
      <c r="A262" s="40"/>
      <c r="B262" s="41"/>
      <c r="C262" s="42"/>
      <c r="D262" s="228" t="s">
        <v>180</v>
      </c>
      <c r="E262" s="42"/>
      <c r="F262" s="229" t="s">
        <v>3171</v>
      </c>
      <c r="G262" s="42"/>
      <c r="H262" s="42"/>
      <c r="I262" s="230"/>
      <c r="J262" s="42"/>
      <c r="K262" s="42"/>
      <c r="L262" s="46"/>
      <c r="M262" s="231"/>
      <c r="N262" s="23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180</v>
      </c>
      <c r="AU262" s="19" t="s">
        <v>84</v>
      </c>
    </row>
    <row r="263" s="2" customFormat="1">
      <c r="A263" s="40"/>
      <c r="B263" s="41"/>
      <c r="C263" s="42"/>
      <c r="D263" s="265" t="s">
        <v>218</v>
      </c>
      <c r="E263" s="42"/>
      <c r="F263" s="266" t="s">
        <v>3172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218</v>
      </c>
      <c r="AU263" s="19" t="s">
        <v>84</v>
      </c>
    </row>
    <row r="264" s="2" customFormat="1" ht="16.5" customHeight="1">
      <c r="A264" s="40"/>
      <c r="B264" s="41"/>
      <c r="C264" s="215" t="s">
        <v>360</v>
      </c>
      <c r="D264" s="215" t="s">
        <v>174</v>
      </c>
      <c r="E264" s="216" t="s">
        <v>3173</v>
      </c>
      <c r="F264" s="217" t="s">
        <v>3174</v>
      </c>
      <c r="G264" s="218" t="s">
        <v>206</v>
      </c>
      <c r="H264" s="219">
        <v>1</v>
      </c>
      <c r="I264" s="220"/>
      <c r="J264" s="221">
        <f>ROUND(I264*H264,2)</f>
        <v>0</v>
      </c>
      <c r="K264" s="217" t="s">
        <v>2386</v>
      </c>
      <c r="L264" s="46"/>
      <c r="M264" s="222" t="s">
        <v>19</v>
      </c>
      <c r="N264" s="223" t="s">
        <v>45</v>
      </c>
      <c r="O264" s="86"/>
      <c r="P264" s="224">
        <f>O264*H264</f>
        <v>0</v>
      </c>
      <c r="Q264" s="224">
        <v>0.00315</v>
      </c>
      <c r="R264" s="224">
        <f>Q264*H264</f>
        <v>0.00315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289</v>
      </c>
      <c r="AT264" s="226" t="s">
        <v>174</v>
      </c>
      <c r="AU264" s="226" t="s">
        <v>84</v>
      </c>
      <c r="AY264" s="19" t="s">
        <v>171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82</v>
      </c>
      <c r="BK264" s="227">
        <f>ROUND(I264*H264,2)</f>
        <v>0</v>
      </c>
      <c r="BL264" s="19" t="s">
        <v>289</v>
      </c>
      <c r="BM264" s="226" t="s">
        <v>3175</v>
      </c>
    </row>
    <row r="265" s="2" customFormat="1">
      <c r="A265" s="40"/>
      <c r="B265" s="41"/>
      <c r="C265" s="42"/>
      <c r="D265" s="228" t="s">
        <v>180</v>
      </c>
      <c r="E265" s="42"/>
      <c r="F265" s="229" t="s">
        <v>3176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180</v>
      </c>
      <c r="AU265" s="19" t="s">
        <v>84</v>
      </c>
    </row>
    <row r="266" s="2" customFormat="1">
      <c r="A266" s="40"/>
      <c r="B266" s="41"/>
      <c r="C266" s="42"/>
      <c r="D266" s="265" t="s">
        <v>218</v>
      </c>
      <c r="E266" s="42"/>
      <c r="F266" s="266" t="s">
        <v>3177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218</v>
      </c>
      <c r="AU266" s="19" t="s">
        <v>84</v>
      </c>
    </row>
    <row r="267" s="2" customFormat="1" ht="16.5" customHeight="1">
      <c r="A267" s="40"/>
      <c r="B267" s="41"/>
      <c r="C267" s="215" t="s">
        <v>755</v>
      </c>
      <c r="D267" s="215" t="s">
        <v>174</v>
      </c>
      <c r="E267" s="216" t="s">
        <v>3178</v>
      </c>
      <c r="F267" s="217" t="s">
        <v>3179</v>
      </c>
      <c r="G267" s="218" t="s">
        <v>206</v>
      </c>
      <c r="H267" s="219">
        <v>2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45</v>
      </c>
      <c r="O267" s="86"/>
      <c r="P267" s="224">
        <f>O267*H267</f>
        <v>0</v>
      </c>
      <c r="Q267" s="224">
        <v>0.00315</v>
      </c>
      <c r="R267" s="224">
        <f>Q267*H267</f>
        <v>0.0063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289</v>
      </c>
      <c r="AT267" s="226" t="s">
        <v>174</v>
      </c>
      <c r="AU267" s="226" t="s">
        <v>84</v>
      </c>
      <c r="AY267" s="19" t="s">
        <v>171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82</v>
      </c>
      <c r="BK267" s="227">
        <f>ROUND(I267*H267,2)</f>
        <v>0</v>
      </c>
      <c r="BL267" s="19" t="s">
        <v>289</v>
      </c>
      <c r="BM267" s="226" t="s">
        <v>3180</v>
      </c>
    </row>
    <row r="268" s="2" customFormat="1">
      <c r="A268" s="40"/>
      <c r="B268" s="41"/>
      <c r="C268" s="42"/>
      <c r="D268" s="228" t="s">
        <v>180</v>
      </c>
      <c r="E268" s="42"/>
      <c r="F268" s="229" t="s">
        <v>3181</v>
      </c>
      <c r="G268" s="42"/>
      <c r="H268" s="42"/>
      <c r="I268" s="230"/>
      <c r="J268" s="42"/>
      <c r="K268" s="42"/>
      <c r="L268" s="46"/>
      <c r="M268" s="231"/>
      <c r="N268" s="232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180</v>
      </c>
      <c r="AU268" s="19" t="s">
        <v>84</v>
      </c>
    </row>
    <row r="269" s="2" customFormat="1" ht="16.5" customHeight="1">
      <c r="A269" s="40"/>
      <c r="B269" s="41"/>
      <c r="C269" s="215" t="s">
        <v>941</v>
      </c>
      <c r="D269" s="215" t="s">
        <v>174</v>
      </c>
      <c r="E269" s="216" t="s">
        <v>3182</v>
      </c>
      <c r="F269" s="217" t="s">
        <v>3183</v>
      </c>
      <c r="G269" s="218" t="s">
        <v>206</v>
      </c>
      <c r="H269" s="219">
        <v>2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45</v>
      </c>
      <c r="O269" s="86"/>
      <c r="P269" s="224">
        <f>O269*H269</f>
        <v>0</v>
      </c>
      <c r="Q269" s="224">
        <v>0.00315</v>
      </c>
      <c r="R269" s="224">
        <f>Q269*H269</f>
        <v>0.0063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289</v>
      </c>
      <c r="AT269" s="226" t="s">
        <v>174</v>
      </c>
      <c r="AU269" s="226" t="s">
        <v>84</v>
      </c>
      <c r="AY269" s="19" t="s">
        <v>171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82</v>
      </c>
      <c r="BK269" s="227">
        <f>ROUND(I269*H269,2)</f>
        <v>0</v>
      </c>
      <c r="BL269" s="19" t="s">
        <v>289</v>
      </c>
      <c r="BM269" s="226" t="s">
        <v>3184</v>
      </c>
    </row>
    <row r="270" s="2" customFormat="1">
      <c r="A270" s="40"/>
      <c r="B270" s="41"/>
      <c r="C270" s="42"/>
      <c r="D270" s="228" t="s">
        <v>180</v>
      </c>
      <c r="E270" s="42"/>
      <c r="F270" s="229" t="s">
        <v>3185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180</v>
      </c>
      <c r="AU270" s="19" t="s">
        <v>84</v>
      </c>
    </row>
    <row r="271" s="2" customFormat="1" ht="16.5" customHeight="1">
      <c r="A271" s="40"/>
      <c r="B271" s="41"/>
      <c r="C271" s="215" t="s">
        <v>761</v>
      </c>
      <c r="D271" s="215" t="s">
        <v>174</v>
      </c>
      <c r="E271" s="216" t="s">
        <v>3186</v>
      </c>
      <c r="F271" s="217" t="s">
        <v>3187</v>
      </c>
      <c r="G271" s="218" t="s">
        <v>206</v>
      </c>
      <c r="H271" s="219">
        <v>4</v>
      </c>
      <c r="I271" s="220"/>
      <c r="J271" s="221">
        <f>ROUND(I271*H271,2)</f>
        <v>0</v>
      </c>
      <c r="K271" s="217" t="s">
        <v>19</v>
      </c>
      <c r="L271" s="46"/>
      <c r="M271" s="222" t="s">
        <v>19</v>
      </c>
      <c r="N271" s="223" t="s">
        <v>45</v>
      </c>
      <c r="O271" s="86"/>
      <c r="P271" s="224">
        <f>O271*H271</f>
        <v>0</v>
      </c>
      <c r="Q271" s="224">
        <v>0.00315</v>
      </c>
      <c r="R271" s="224">
        <f>Q271*H271</f>
        <v>0.0126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289</v>
      </c>
      <c r="AT271" s="226" t="s">
        <v>174</v>
      </c>
      <c r="AU271" s="226" t="s">
        <v>84</v>
      </c>
      <c r="AY271" s="19" t="s">
        <v>171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82</v>
      </c>
      <c r="BK271" s="227">
        <f>ROUND(I271*H271,2)</f>
        <v>0</v>
      </c>
      <c r="BL271" s="19" t="s">
        <v>289</v>
      </c>
      <c r="BM271" s="226" t="s">
        <v>3188</v>
      </c>
    </row>
    <row r="272" s="2" customFormat="1">
      <c r="A272" s="40"/>
      <c r="B272" s="41"/>
      <c r="C272" s="42"/>
      <c r="D272" s="228" t="s">
        <v>180</v>
      </c>
      <c r="E272" s="42"/>
      <c r="F272" s="229" t="s">
        <v>3187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180</v>
      </c>
      <c r="AU272" s="19" t="s">
        <v>84</v>
      </c>
    </row>
    <row r="273" s="2" customFormat="1" ht="16.5" customHeight="1">
      <c r="A273" s="40"/>
      <c r="B273" s="41"/>
      <c r="C273" s="215" t="s">
        <v>968</v>
      </c>
      <c r="D273" s="215" t="s">
        <v>174</v>
      </c>
      <c r="E273" s="216" t="s">
        <v>3189</v>
      </c>
      <c r="F273" s="217" t="s">
        <v>3190</v>
      </c>
      <c r="G273" s="218" t="s">
        <v>206</v>
      </c>
      <c r="H273" s="219">
        <v>8</v>
      </c>
      <c r="I273" s="220"/>
      <c r="J273" s="221">
        <f>ROUND(I273*H273,2)</f>
        <v>0</v>
      </c>
      <c r="K273" s="217" t="s">
        <v>19</v>
      </c>
      <c r="L273" s="46"/>
      <c r="M273" s="222" t="s">
        <v>19</v>
      </c>
      <c r="N273" s="223" t="s">
        <v>45</v>
      </c>
      <c r="O273" s="86"/>
      <c r="P273" s="224">
        <f>O273*H273</f>
        <v>0</v>
      </c>
      <c r="Q273" s="224">
        <v>0.00315</v>
      </c>
      <c r="R273" s="224">
        <f>Q273*H273</f>
        <v>0.0252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289</v>
      </c>
      <c r="AT273" s="226" t="s">
        <v>174</v>
      </c>
      <c r="AU273" s="226" t="s">
        <v>84</v>
      </c>
      <c r="AY273" s="19" t="s">
        <v>171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82</v>
      </c>
      <c r="BK273" s="227">
        <f>ROUND(I273*H273,2)</f>
        <v>0</v>
      </c>
      <c r="BL273" s="19" t="s">
        <v>289</v>
      </c>
      <c r="BM273" s="226" t="s">
        <v>3191</v>
      </c>
    </row>
    <row r="274" s="2" customFormat="1">
      <c r="A274" s="40"/>
      <c r="B274" s="41"/>
      <c r="C274" s="42"/>
      <c r="D274" s="228" t="s">
        <v>180</v>
      </c>
      <c r="E274" s="42"/>
      <c r="F274" s="229" t="s">
        <v>3190</v>
      </c>
      <c r="G274" s="42"/>
      <c r="H274" s="42"/>
      <c r="I274" s="230"/>
      <c r="J274" s="42"/>
      <c r="K274" s="42"/>
      <c r="L274" s="46"/>
      <c r="M274" s="231"/>
      <c r="N274" s="232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180</v>
      </c>
      <c r="AU274" s="19" t="s">
        <v>84</v>
      </c>
    </row>
    <row r="275" s="2" customFormat="1" ht="16.5" customHeight="1">
      <c r="A275" s="40"/>
      <c r="B275" s="41"/>
      <c r="C275" s="215" t="s">
        <v>774</v>
      </c>
      <c r="D275" s="215" t="s">
        <v>174</v>
      </c>
      <c r="E275" s="216" t="s">
        <v>3192</v>
      </c>
      <c r="F275" s="217" t="s">
        <v>3193</v>
      </c>
      <c r="G275" s="218" t="s">
        <v>206</v>
      </c>
      <c r="H275" s="219">
        <v>2</v>
      </c>
      <c r="I275" s="220"/>
      <c r="J275" s="221">
        <f>ROUND(I275*H275,2)</f>
        <v>0</v>
      </c>
      <c r="K275" s="217" t="s">
        <v>19</v>
      </c>
      <c r="L275" s="46"/>
      <c r="M275" s="222" t="s">
        <v>19</v>
      </c>
      <c r="N275" s="223" t="s">
        <v>45</v>
      </c>
      <c r="O275" s="86"/>
      <c r="P275" s="224">
        <f>O275*H275</f>
        <v>0</v>
      </c>
      <c r="Q275" s="224">
        <v>0.00315</v>
      </c>
      <c r="R275" s="224">
        <f>Q275*H275</f>
        <v>0.0063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289</v>
      </c>
      <c r="AT275" s="226" t="s">
        <v>174</v>
      </c>
      <c r="AU275" s="226" t="s">
        <v>84</v>
      </c>
      <c r="AY275" s="19" t="s">
        <v>171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82</v>
      </c>
      <c r="BK275" s="227">
        <f>ROUND(I275*H275,2)</f>
        <v>0</v>
      </c>
      <c r="BL275" s="19" t="s">
        <v>289</v>
      </c>
      <c r="BM275" s="226" t="s">
        <v>3194</v>
      </c>
    </row>
    <row r="276" s="2" customFormat="1">
      <c r="A276" s="40"/>
      <c r="B276" s="41"/>
      <c r="C276" s="42"/>
      <c r="D276" s="228" t="s">
        <v>180</v>
      </c>
      <c r="E276" s="42"/>
      <c r="F276" s="229" t="s">
        <v>3195</v>
      </c>
      <c r="G276" s="42"/>
      <c r="H276" s="42"/>
      <c r="I276" s="230"/>
      <c r="J276" s="42"/>
      <c r="K276" s="42"/>
      <c r="L276" s="46"/>
      <c r="M276" s="231"/>
      <c r="N276" s="232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180</v>
      </c>
      <c r="AU276" s="19" t="s">
        <v>84</v>
      </c>
    </row>
    <row r="277" s="2" customFormat="1" ht="16.5" customHeight="1">
      <c r="A277" s="40"/>
      <c r="B277" s="41"/>
      <c r="C277" s="215" t="s">
        <v>988</v>
      </c>
      <c r="D277" s="215" t="s">
        <v>174</v>
      </c>
      <c r="E277" s="216" t="s">
        <v>3196</v>
      </c>
      <c r="F277" s="217" t="s">
        <v>3197</v>
      </c>
      <c r="G277" s="218" t="s">
        <v>2039</v>
      </c>
      <c r="H277" s="293"/>
      <c r="I277" s="220"/>
      <c r="J277" s="221">
        <f>ROUND(I277*H277,2)</f>
        <v>0</v>
      </c>
      <c r="K277" s="217" t="s">
        <v>2386</v>
      </c>
      <c r="L277" s="46"/>
      <c r="M277" s="222" t="s">
        <v>19</v>
      </c>
      <c r="N277" s="223" t="s">
        <v>45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289</v>
      </c>
      <c r="AT277" s="226" t="s">
        <v>174</v>
      </c>
      <c r="AU277" s="226" t="s">
        <v>84</v>
      </c>
      <c r="AY277" s="19" t="s">
        <v>171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82</v>
      </c>
      <c r="BK277" s="227">
        <f>ROUND(I277*H277,2)</f>
        <v>0</v>
      </c>
      <c r="BL277" s="19" t="s">
        <v>289</v>
      </c>
      <c r="BM277" s="226" t="s">
        <v>3198</v>
      </c>
    </row>
    <row r="278" s="2" customFormat="1">
      <c r="A278" s="40"/>
      <c r="B278" s="41"/>
      <c r="C278" s="42"/>
      <c r="D278" s="228" t="s">
        <v>180</v>
      </c>
      <c r="E278" s="42"/>
      <c r="F278" s="229" t="s">
        <v>3199</v>
      </c>
      <c r="G278" s="42"/>
      <c r="H278" s="42"/>
      <c r="I278" s="230"/>
      <c r="J278" s="42"/>
      <c r="K278" s="42"/>
      <c r="L278" s="46"/>
      <c r="M278" s="231"/>
      <c r="N278" s="232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180</v>
      </c>
      <c r="AU278" s="19" t="s">
        <v>84</v>
      </c>
    </row>
    <row r="279" s="2" customFormat="1">
      <c r="A279" s="40"/>
      <c r="B279" s="41"/>
      <c r="C279" s="42"/>
      <c r="D279" s="265" t="s">
        <v>218</v>
      </c>
      <c r="E279" s="42"/>
      <c r="F279" s="266" t="s">
        <v>3200</v>
      </c>
      <c r="G279" s="42"/>
      <c r="H279" s="42"/>
      <c r="I279" s="230"/>
      <c r="J279" s="42"/>
      <c r="K279" s="42"/>
      <c r="L279" s="46"/>
      <c r="M279" s="231"/>
      <c r="N279" s="232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218</v>
      </c>
      <c r="AU279" s="19" t="s">
        <v>84</v>
      </c>
    </row>
    <row r="280" s="12" customFormat="1" ht="22.8" customHeight="1">
      <c r="A280" s="12"/>
      <c r="B280" s="199"/>
      <c r="C280" s="200"/>
      <c r="D280" s="201" t="s">
        <v>73</v>
      </c>
      <c r="E280" s="213" t="s">
        <v>3201</v>
      </c>
      <c r="F280" s="213" t="s">
        <v>3202</v>
      </c>
      <c r="G280" s="200"/>
      <c r="H280" s="200"/>
      <c r="I280" s="203"/>
      <c r="J280" s="214">
        <f>BK280</f>
        <v>0</v>
      </c>
      <c r="K280" s="200"/>
      <c r="L280" s="205"/>
      <c r="M280" s="206"/>
      <c r="N280" s="207"/>
      <c r="O280" s="207"/>
      <c r="P280" s="208">
        <f>SUM(P281:P313)</f>
        <v>0</v>
      </c>
      <c r="Q280" s="207"/>
      <c r="R280" s="208">
        <f>SUM(R281:R313)</f>
        <v>1.4359000000000002</v>
      </c>
      <c r="S280" s="207"/>
      <c r="T280" s="209">
        <f>SUM(T281:T313)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0" t="s">
        <v>84</v>
      </c>
      <c r="AT280" s="211" t="s">
        <v>73</v>
      </c>
      <c r="AU280" s="211" t="s">
        <v>82</v>
      </c>
      <c r="AY280" s="210" t="s">
        <v>171</v>
      </c>
      <c r="BK280" s="212">
        <f>SUM(BK281:BK313)</f>
        <v>0</v>
      </c>
    </row>
    <row r="281" s="2" customFormat="1" ht="21.75" customHeight="1">
      <c r="A281" s="40"/>
      <c r="B281" s="41"/>
      <c r="C281" s="215" t="s">
        <v>780</v>
      </c>
      <c r="D281" s="215" t="s">
        <v>174</v>
      </c>
      <c r="E281" s="216" t="s">
        <v>3203</v>
      </c>
      <c r="F281" s="217" t="s">
        <v>3204</v>
      </c>
      <c r="G281" s="218" t="s">
        <v>206</v>
      </c>
      <c r="H281" s="219">
        <v>11</v>
      </c>
      <c r="I281" s="220"/>
      <c r="J281" s="221">
        <f>ROUND(I281*H281,2)</f>
        <v>0</v>
      </c>
      <c r="K281" s="217" t="s">
        <v>2386</v>
      </c>
      <c r="L281" s="46"/>
      <c r="M281" s="222" t="s">
        <v>19</v>
      </c>
      <c r="N281" s="223" t="s">
        <v>45</v>
      </c>
      <c r="O281" s="86"/>
      <c r="P281" s="224">
        <f>O281*H281</f>
        <v>0</v>
      </c>
      <c r="Q281" s="224">
        <v>0.014500000000000001</v>
      </c>
      <c r="R281" s="224">
        <f>Q281*H281</f>
        <v>0.1595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289</v>
      </c>
      <c r="AT281" s="226" t="s">
        <v>174</v>
      </c>
      <c r="AU281" s="226" t="s">
        <v>84</v>
      </c>
      <c r="AY281" s="19" t="s">
        <v>171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82</v>
      </c>
      <c r="BK281" s="227">
        <f>ROUND(I281*H281,2)</f>
        <v>0</v>
      </c>
      <c r="BL281" s="19" t="s">
        <v>289</v>
      </c>
      <c r="BM281" s="226" t="s">
        <v>3205</v>
      </c>
    </row>
    <row r="282" s="2" customFormat="1">
      <c r="A282" s="40"/>
      <c r="B282" s="41"/>
      <c r="C282" s="42"/>
      <c r="D282" s="228" t="s">
        <v>180</v>
      </c>
      <c r="E282" s="42"/>
      <c r="F282" s="229" t="s">
        <v>3206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180</v>
      </c>
      <c r="AU282" s="19" t="s">
        <v>84</v>
      </c>
    </row>
    <row r="283" s="2" customFormat="1">
      <c r="A283" s="40"/>
      <c r="B283" s="41"/>
      <c r="C283" s="42"/>
      <c r="D283" s="265" t="s">
        <v>218</v>
      </c>
      <c r="E283" s="42"/>
      <c r="F283" s="266" t="s">
        <v>3207</v>
      </c>
      <c r="G283" s="42"/>
      <c r="H283" s="42"/>
      <c r="I283" s="230"/>
      <c r="J283" s="42"/>
      <c r="K283" s="42"/>
      <c r="L283" s="46"/>
      <c r="M283" s="231"/>
      <c r="N283" s="232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218</v>
      </c>
      <c r="AU283" s="19" t="s">
        <v>84</v>
      </c>
    </row>
    <row r="284" s="2" customFormat="1" ht="21.75" customHeight="1">
      <c r="A284" s="40"/>
      <c r="B284" s="41"/>
      <c r="C284" s="215" t="s">
        <v>1006</v>
      </c>
      <c r="D284" s="215" t="s">
        <v>174</v>
      </c>
      <c r="E284" s="216" t="s">
        <v>3208</v>
      </c>
      <c r="F284" s="217" t="s">
        <v>3209</v>
      </c>
      <c r="G284" s="218" t="s">
        <v>206</v>
      </c>
      <c r="H284" s="219">
        <v>18</v>
      </c>
      <c r="I284" s="220"/>
      <c r="J284" s="221">
        <f>ROUND(I284*H284,2)</f>
        <v>0</v>
      </c>
      <c r="K284" s="217" t="s">
        <v>2386</v>
      </c>
      <c r="L284" s="46"/>
      <c r="M284" s="222" t="s">
        <v>19</v>
      </c>
      <c r="N284" s="223" t="s">
        <v>45</v>
      </c>
      <c r="O284" s="86"/>
      <c r="P284" s="224">
        <f>O284*H284</f>
        <v>0</v>
      </c>
      <c r="Q284" s="224">
        <v>0.018599999999999998</v>
      </c>
      <c r="R284" s="224">
        <f>Q284*H284</f>
        <v>0.33479999999999999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289</v>
      </c>
      <c r="AT284" s="226" t="s">
        <v>174</v>
      </c>
      <c r="AU284" s="226" t="s">
        <v>84</v>
      </c>
      <c r="AY284" s="19" t="s">
        <v>171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82</v>
      </c>
      <c r="BK284" s="227">
        <f>ROUND(I284*H284,2)</f>
        <v>0</v>
      </c>
      <c r="BL284" s="19" t="s">
        <v>289</v>
      </c>
      <c r="BM284" s="226" t="s">
        <v>3210</v>
      </c>
    </row>
    <row r="285" s="2" customFormat="1">
      <c r="A285" s="40"/>
      <c r="B285" s="41"/>
      <c r="C285" s="42"/>
      <c r="D285" s="228" t="s">
        <v>180</v>
      </c>
      <c r="E285" s="42"/>
      <c r="F285" s="229" t="s">
        <v>3211</v>
      </c>
      <c r="G285" s="42"/>
      <c r="H285" s="42"/>
      <c r="I285" s="230"/>
      <c r="J285" s="42"/>
      <c r="K285" s="42"/>
      <c r="L285" s="46"/>
      <c r="M285" s="231"/>
      <c r="N285" s="232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180</v>
      </c>
      <c r="AU285" s="19" t="s">
        <v>84</v>
      </c>
    </row>
    <row r="286" s="2" customFormat="1">
      <c r="A286" s="40"/>
      <c r="B286" s="41"/>
      <c r="C286" s="42"/>
      <c r="D286" s="265" t="s">
        <v>218</v>
      </c>
      <c r="E286" s="42"/>
      <c r="F286" s="266" t="s">
        <v>3212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218</v>
      </c>
      <c r="AU286" s="19" t="s">
        <v>84</v>
      </c>
    </row>
    <row r="287" s="2" customFormat="1" ht="21.75" customHeight="1">
      <c r="A287" s="40"/>
      <c r="B287" s="41"/>
      <c r="C287" s="215" t="s">
        <v>786</v>
      </c>
      <c r="D287" s="215" t="s">
        <v>174</v>
      </c>
      <c r="E287" s="216" t="s">
        <v>3213</v>
      </c>
      <c r="F287" s="217" t="s">
        <v>3214</v>
      </c>
      <c r="G287" s="218" t="s">
        <v>206</v>
      </c>
      <c r="H287" s="219">
        <v>11</v>
      </c>
      <c r="I287" s="220"/>
      <c r="J287" s="221">
        <f>ROUND(I287*H287,2)</f>
        <v>0</v>
      </c>
      <c r="K287" s="217" t="s">
        <v>2386</v>
      </c>
      <c r="L287" s="46"/>
      <c r="M287" s="222" t="s">
        <v>19</v>
      </c>
      <c r="N287" s="223" t="s">
        <v>45</v>
      </c>
      <c r="O287" s="86"/>
      <c r="P287" s="224">
        <f>O287*H287</f>
        <v>0</v>
      </c>
      <c r="Q287" s="224">
        <v>0.022700000000000001</v>
      </c>
      <c r="R287" s="224">
        <f>Q287*H287</f>
        <v>0.24970000000000001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289</v>
      </c>
      <c r="AT287" s="226" t="s">
        <v>174</v>
      </c>
      <c r="AU287" s="226" t="s">
        <v>84</v>
      </c>
      <c r="AY287" s="19" t="s">
        <v>171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82</v>
      </c>
      <c r="BK287" s="227">
        <f>ROUND(I287*H287,2)</f>
        <v>0</v>
      </c>
      <c r="BL287" s="19" t="s">
        <v>289</v>
      </c>
      <c r="BM287" s="226" t="s">
        <v>3215</v>
      </c>
    </row>
    <row r="288" s="2" customFormat="1">
      <c r="A288" s="40"/>
      <c r="B288" s="41"/>
      <c r="C288" s="42"/>
      <c r="D288" s="228" t="s">
        <v>180</v>
      </c>
      <c r="E288" s="42"/>
      <c r="F288" s="229" t="s">
        <v>3216</v>
      </c>
      <c r="G288" s="42"/>
      <c r="H288" s="42"/>
      <c r="I288" s="230"/>
      <c r="J288" s="42"/>
      <c r="K288" s="42"/>
      <c r="L288" s="46"/>
      <c r="M288" s="231"/>
      <c r="N288" s="23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180</v>
      </c>
      <c r="AU288" s="19" t="s">
        <v>84</v>
      </c>
    </row>
    <row r="289" s="2" customFormat="1">
      <c r="A289" s="40"/>
      <c r="B289" s="41"/>
      <c r="C289" s="42"/>
      <c r="D289" s="265" t="s">
        <v>218</v>
      </c>
      <c r="E289" s="42"/>
      <c r="F289" s="266" t="s">
        <v>3217</v>
      </c>
      <c r="G289" s="42"/>
      <c r="H289" s="42"/>
      <c r="I289" s="230"/>
      <c r="J289" s="42"/>
      <c r="K289" s="42"/>
      <c r="L289" s="46"/>
      <c r="M289" s="231"/>
      <c r="N289" s="232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218</v>
      </c>
      <c r="AU289" s="19" t="s">
        <v>84</v>
      </c>
    </row>
    <row r="290" s="2" customFormat="1" ht="21.75" customHeight="1">
      <c r="A290" s="40"/>
      <c r="B290" s="41"/>
      <c r="C290" s="215" t="s">
        <v>1018</v>
      </c>
      <c r="D290" s="215" t="s">
        <v>174</v>
      </c>
      <c r="E290" s="216" t="s">
        <v>3218</v>
      </c>
      <c r="F290" s="217" t="s">
        <v>3219</v>
      </c>
      <c r="G290" s="218" t="s">
        <v>206</v>
      </c>
      <c r="H290" s="219">
        <v>7</v>
      </c>
      <c r="I290" s="220"/>
      <c r="J290" s="221">
        <f>ROUND(I290*H290,2)</f>
        <v>0</v>
      </c>
      <c r="K290" s="217" t="s">
        <v>2386</v>
      </c>
      <c r="L290" s="46"/>
      <c r="M290" s="222" t="s">
        <v>19</v>
      </c>
      <c r="N290" s="223" t="s">
        <v>45</v>
      </c>
      <c r="O290" s="86"/>
      <c r="P290" s="224">
        <f>O290*H290</f>
        <v>0</v>
      </c>
      <c r="Q290" s="224">
        <v>0.026800000000000001</v>
      </c>
      <c r="R290" s="224">
        <f>Q290*H290</f>
        <v>0.18760000000000002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289</v>
      </c>
      <c r="AT290" s="226" t="s">
        <v>174</v>
      </c>
      <c r="AU290" s="226" t="s">
        <v>84</v>
      </c>
      <c r="AY290" s="19" t="s">
        <v>171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82</v>
      </c>
      <c r="BK290" s="227">
        <f>ROUND(I290*H290,2)</f>
        <v>0</v>
      </c>
      <c r="BL290" s="19" t="s">
        <v>289</v>
      </c>
      <c r="BM290" s="226" t="s">
        <v>3220</v>
      </c>
    </row>
    <row r="291" s="2" customFormat="1">
      <c r="A291" s="40"/>
      <c r="B291" s="41"/>
      <c r="C291" s="42"/>
      <c r="D291" s="228" t="s">
        <v>180</v>
      </c>
      <c r="E291" s="42"/>
      <c r="F291" s="229" t="s">
        <v>3221</v>
      </c>
      <c r="G291" s="42"/>
      <c r="H291" s="42"/>
      <c r="I291" s="230"/>
      <c r="J291" s="42"/>
      <c r="K291" s="42"/>
      <c r="L291" s="46"/>
      <c r="M291" s="231"/>
      <c r="N291" s="232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180</v>
      </c>
      <c r="AU291" s="19" t="s">
        <v>84</v>
      </c>
    </row>
    <row r="292" s="2" customFormat="1">
      <c r="A292" s="40"/>
      <c r="B292" s="41"/>
      <c r="C292" s="42"/>
      <c r="D292" s="265" t="s">
        <v>218</v>
      </c>
      <c r="E292" s="42"/>
      <c r="F292" s="266" t="s">
        <v>3222</v>
      </c>
      <c r="G292" s="42"/>
      <c r="H292" s="42"/>
      <c r="I292" s="230"/>
      <c r="J292" s="42"/>
      <c r="K292" s="42"/>
      <c r="L292" s="46"/>
      <c r="M292" s="231"/>
      <c r="N292" s="232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218</v>
      </c>
      <c r="AU292" s="19" t="s">
        <v>84</v>
      </c>
    </row>
    <row r="293" s="2" customFormat="1" ht="21.75" customHeight="1">
      <c r="A293" s="40"/>
      <c r="B293" s="41"/>
      <c r="C293" s="215" t="s">
        <v>792</v>
      </c>
      <c r="D293" s="215" t="s">
        <v>174</v>
      </c>
      <c r="E293" s="216" t="s">
        <v>3223</v>
      </c>
      <c r="F293" s="217" t="s">
        <v>3224</v>
      </c>
      <c r="G293" s="218" t="s">
        <v>206</v>
      </c>
      <c r="H293" s="219">
        <v>4</v>
      </c>
      <c r="I293" s="220"/>
      <c r="J293" s="221">
        <f>ROUND(I293*H293,2)</f>
        <v>0</v>
      </c>
      <c r="K293" s="217" t="s">
        <v>2386</v>
      </c>
      <c r="L293" s="46"/>
      <c r="M293" s="222" t="s">
        <v>19</v>
      </c>
      <c r="N293" s="223" t="s">
        <v>45</v>
      </c>
      <c r="O293" s="86"/>
      <c r="P293" s="224">
        <f>O293*H293</f>
        <v>0</v>
      </c>
      <c r="Q293" s="224">
        <v>0.0309</v>
      </c>
      <c r="R293" s="224">
        <f>Q293*H293</f>
        <v>0.1236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289</v>
      </c>
      <c r="AT293" s="226" t="s">
        <v>174</v>
      </c>
      <c r="AU293" s="226" t="s">
        <v>84</v>
      </c>
      <c r="AY293" s="19" t="s">
        <v>171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82</v>
      </c>
      <c r="BK293" s="227">
        <f>ROUND(I293*H293,2)</f>
        <v>0</v>
      </c>
      <c r="BL293" s="19" t="s">
        <v>289</v>
      </c>
      <c r="BM293" s="226" t="s">
        <v>3225</v>
      </c>
    </row>
    <row r="294" s="2" customFormat="1">
      <c r="A294" s="40"/>
      <c r="B294" s="41"/>
      <c r="C294" s="42"/>
      <c r="D294" s="228" t="s">
        <v>180</v>
      </c>
      <c r="E294" s="42"/>
      <c r="F294" s="229" t="s">
        <v>3226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180</v>
      </c>
      <c r="AU294" s="19" t="s">
        <v>84</v>
      </c>
    </row>
    <row r="295" s="2" customFormat="1">
      <c r="A295" s="40"/>
      <c r="B295" s="41"/>
      <c r="C295" s="42"/>
      <c r="D295" s="265" t="s">
        <v>218</v>
      </c>
      <c r="E295" s="42"/>
      <c r="F295" s="266" t="s">
        <v>3227</v>
      </c>
      <c r="G295" s="42"/>
      <c r="H295" s="42"/>
      <c r="I295" s="230"/>
      <c r="J295" s="42"/>
      <c r="K295" s="42"/>
      <c r="L295" s="46"/>
      <c r="M295" s="231"/>
      <c r="N295" s="232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218</v>
      </c>
      <c r="AU295" s="19" t="s">
        <v>84</v>
      </c>
    </row>
    <row r="296" s="2" customFormat="1" ht="21.75" customHeight="1">
      <c r="A296" s="40"/>
      <c r="B296" s="41"/>
      <c r="C296" s="215" t="s">
        <v>1048</v>
      </c>
      <c r="D296" s="215" t="s">
        <v>174</v>
      </c>
      <c r="E296" s="216" t="s">
        <v>3228</v>
      </c>
      <c r="F296" s="217" t="s">
        <v>3229</v>
      </c>
      <c r="G296" s="218" t="s">
        <v>206</v>
      </c>
      <c r="H296" s="219">
        <v>1</v>
      </c>
      <c r="I296" s="220"/>
      <c r="J296" s="221">
        <f>ROUND(I296*H296,2)</f>
        <v>0</v>
      </c>
      <c r="K296" s="217" t="s">
        <v>2386</v>
      </c>
      <c r="L296" s="46"/>
      <c r="M296" s="222" t="s">
        <v>19</v>
      </c>
      <c r="N296" s="223" t="s">
        <v>45</v>
      </c>
      <c r="O296" s="86"/>
      <c r="P296" s="224">
        <f>O296*H296</f>
        <v>0</v>
      </c>
      <c r="Q296" s="224">
        <v>0.0309</v>
      </c>
      <c r="R296" s="224">
        <f>Q296*H296</f>
        <v>0.0309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289</v>
      </c>
      <c r="AT296" s="226" t="s">
        <v>174</v>
      </c>
      <c r="AU296" s="226" t="s">
        <v>84</v>
      </c>
      <c r="AY296" s="19" t="s">
        <v>171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82</v>
      </c>
      <c r="BK296" s="227">
        <f>ROUND(I296*H296,2)</f>
        <v>0</v>
      </c>
      <c r="BL296" s="19" t="s">
        <v>289</v>
      </c>
      <c r="BM296" s="226" t="s">
        <v>3230</v>
      </c>
    </row>
    <row r="297" s="2" customFormat="1">
      <c r="A297" s="40"/>
      <c r="B297" s="41"/>
      <c r="C297" s="42"/>
      <c r="D297" s="228" t="s">
        <v>180</v>
      </c>
      <c r="E297" s="42"/>
      <c r="F297" s="229" t="s">
        <v>3231</v>
      </c>
      <c r="G297" s="42"/>
      <c r="H297" s="42"/>
      <c r="I297" s="230"/>
      <c r="J297" s="42"/>
      <c r="K297" s="42"/>
      <c r="L297" s="46"/>
      <c r="M297" s="231"/>
      <c r="N297" s="23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180</v>
      </c>
      <c r="AU297" s="19" t="s">
        <v>84</v>
      </c>
    </row>
    <row r="298" s="2" customFormat="1">
      <c r="A298" s="40"/>
      <c r="B298" s="41"/>
      <c r="C298" s="42"/>
      <c r="D298" s="265" t="s">
        <v>218</v>
      </c>
      <c r="E298" s="42"/>
      <c r="F298" s="266" t="s">
        <v>3232</v>
      </c>
      <c r="G298" s="42"/>
      <c r="H298" s="42"/>
      <c r="I298" s="230"/>
      <c r="J298" s="42"/>
      <c r="K298" s="42"/>
      <c r="L298" s="46"/>
      <c r="M298" s="231"/>
      <c r="N298" s="232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218</v>
      </c>
      <c r="AU298" s="19" t="s">
        <v>84</v>
      </c>
    </row>
    <row r="299" s="2" customFormat="1" ht="21.75" customHeight="1">
      <c r="A299" s="40"/>
      <c r="B299" s="41"/>
      <c r="C299" s="215" t="s">
        <v>474</v>
      </c>
      <c r="D299" s="215" t="s">
        <v>174</v>
      </c>
      <c r="E299" s="216" t="s">
        <v>3233</v>
      </c>
      <c r="F299" s="217" t="s">
        <v>3234</v>
      </c>
      <c r="G299" s="218" t="s">
        <v>206</v>
      </c>
      <c r="H299" s="219">
        <v>4</v>
      </c>
      <c r="I299" s="220"/>
      <c r="J299" s="221">
        <f>ROUND(I299*H299,2)</f>
        <v>0</v>
      </c>
      <c r="K299" s="217" t="s">
        <v>2386</v>
      </c>
      <c r="L299" s="46"/>
      <c r="M299" s="222" t="s">
        <v>19</v>
      </c>
      <c r="N299" s="223" t="s">
        <v>45</v>
      </c>
      <c r="O299" s="86"/>
      <c r="P299" s="224">
        <f>O299*H299</f>
        <v>0</v>
      </c>
      <c r="Q299" s="224">
        <v>0.0332</v>
      </c>
      <c r="R299" s="224">
        <f>Q299*H299</f>
        <v>0.1328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289</v>
      </c>
      <c r="AT299" s="226" t="s">
        <v>174</v>
      </c>
      <c r="AU299" s="226" t="s">
        <v>84</v>
      </c>
      <c r="AY299" s="19" t="s">
        <v>171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82</v>
      </c>
      <c r="BK299" s="227">
        <f>ROUND(I299*H299,2)</f>
        <v>0</v>
      </c>
      <c r="BL299" s="19" t="s">
        <v>289</v>
      </c>
      <c r="BM299" s="226" t="s">
        <v>3235</v>
      </c>
    </row>
    <row r="300" s="2" customFormat="1">
      <c r="A300" s="40"/>
      <c r="B300" s="41"/>
      <c r="C300" s="42"/>
      <c r="D300" s="228" t="s">
        <v>180</v>
      </c>
      <c r="E300" s="42"/>
      <c r="F300" s="229" t="s">
        <v>3236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180</v>
      </c>
      <c r="AU300" s="19" t="s">
        <v>84</v>
      </c>
    </row>
    <row r="301" s="2" customFormat="1">
      <c r="A301" s="40"/>
      <c r="B301" s="41"/>
      <c r="C301" s="42"/>
      <c r="D301" s="265" t="s">
        <v>218</v>
      </c>
      <c r="E301" s="42"/>
      <c r="F301" s="266" t="s">
        <v>3237</v>
      </c>
      <c r="G301" s="42"/>
      <c r="H301" s="42"/>
      <c r="I301" s="230"/>
      <c r="J301" s="42"/>
      <c r="K301" s="42"/>
      <c r="L301" s="46"/>
      <c r="M301" s="231"/>
      <c r="N301" s="232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218</v>
      </c>
      <c r="AU301" s="19" t="s">
        <v>84</v>
      </c>
    </row>
    <row r="302" s="2" customFormat="1" ht="21.75" customHeight="1">
      <c r="A302" s="40"/>
      <c r="B302" s="41"/>
      <c r="C302" s="215" t="s">
        <v>1088</v>
      </c>
      <c r="D302" s="215" t="s">
        <v>174</v>
      </c>
      <c r="E302" s="216" t="s">
        <v>3238</v>
      </c>
      <c r="F302" s="217" t="s">
        <v>3239</v>
      </c>
      <c r="G302" s="218" t="s">
        <v>206</v>
      </c>
      <c r="H302" s="219">
        <v>1</v>
      </c>
      <c r="I302" s="220"/>
      <c r="J302" s="221">
        <f>ROUND(I302*H302,2)</f>
        <v>0</v>
      </c>
      <c r="K302" s="217" t="s">
        <v>2386</v>
      </c>
      <c r="L302" s="46"/>
      <c r="M302" s="222" t="s">
        <v>19</v>
      </c>
      <c r="N302" s="223" t="s">
        <v>45</v>
      </c>
      <c r="O302" s="86"/>
      <c r="P302" s="224">
        <f>O302*H302</f>
        <v>0</v>
      </c>
      <c r="Q302" s="224">
        <v>0.021760000000000002</v>
      </c>
      <c r="R302" s="224">
        <f>Q302*H302</f>
        <v>0.021760000000000002</v>
      </c>
      <c r="S302" s="224">
        <v>0</v>
      </c>
      <c r="T302" s="225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6" t="s">
        <v>289</v>
      </c>
      <c r="AT302" s="226" t="s">
        <v>174</v>
      </c>
      <c r="AU302" s="226" t="s">
        <v>84</v>
      </c>
      <c r="AY302" s="19" t="s">
        <v>171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9" t="s">
        <v>82</v>
      </c>
      <c r="BK302" s="227">
        <f>ROUND(I302*H302,2)</f>
        <v>0</v>
      </c>
      <c r="BL302" s="19" t="s">
        <v>289</v>
      </c>
      <c r="BM302" s="226" t="s">
        <v>3240</v>
      </c>
    </row>
    <row r="303" s="2" customFormat="1">
      <c r="A303" s="40"/>
      <c r="B303" s="41"/>
      <c r="C303" s="42"/>
      <c r="D303" s="228" t="s">
        <v>180</v>
      </c>
      <c r="E303" s="42"/>
      <c r="F303" s="229" t="s">
        <v>3241</v>
      </c>
      <c r="G303" s="42"/>
      <c r="H303" s="42"/>
      <c r="I303" s="230"/>
      <c r="J303" s="42"/>
      <c r="K303" s="42"/>
      <c r="L303" s="46"/>
      <c r="M303" s="231"/>
      <c r="N303" s="232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180</v>
      </c>
      <c r="AU303" s="19" t="s">
        <v>84</v>
      </c>
    </row>
    <row r="304" s="2" customFormat="1">
      <c r="A304" s="40"/>
      <c r="B304" s="41"/>
      <c r="C304" s="42"/>
      <c r="D304" s="265" t="s">
        <v>218</v>
      </c>
      <c r="E304" s="42"/>
      <c r="F304" s="266" t="s">
        <v>3242</v>
      </c>
      <c r="G304" s="42"/>
      <c r="H304" s="42"/>
      <c r="I304" s="230"/>
      <c r="J304" s="42"/>
      <c r="K304" s="42"/>
      <c r="L304" s="46"/>
      <c r="M304" s="231"/>
      <c r="N304" s="232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218</v>
      </c>
      <c r="AU304" s="19" t="s">
        <v>84</v>
      </c>
    </row>
    <row r="305" s="2" customFormat="1" ht="21.75" customHeight="1">
      <c r="A305" s="40"/>
      <c r="B305" s="41"/>
      <c r="C305" s="215" t="s">
        <v>804</v>
      </c>
      <c r="D305" s="215" t="s">
        <v>174</v>
      </c>
      <c r="E305" s="216" t="s">
        <v>3243</v>
      </c>
      <c r="F305" s="217" t="s">
        <v>3244</v>
      </c>
      <c r="G305" s="218" t="s">
        <v>206</v>
      </c>
      <c r="H305" s="219">
        <v>4</v>
      </c>
      <c r="I305" s="220"/>
      <c r="J305" s="221">
        <f>ROUND(I305*H305,2)</f>
        <v>0</v>
      </c>
      <c r="K305" s="217" t="s">
        <v>2386</v>
      </c>
      <c r="L305" s="46"/>
      <c r="M305" s="222" t="s">
        <v>19</v>
      </c>
      <c r="N305" s="223" t="s">
        <v>45</v>
      </c>
      <c r="O305" s="86"/>
      <c r="P305" s="224">
        <f>O305*H305</f>
        <v>0</v>
      </c>
      <c r="Q305" s="224">
        <v>0.031539999999999999</v>
      </c>
      <c r="R305" s="224">
        <f>Q305*H305</f>
        <v>0.12615999999999999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289</v>
      </c>
      <c r="AT305" s="226" t="s">
        <v>174</v>
      </c>
      <c r="AU305" s="226" t="s">
        <v>84</v>
      </c>
      <c r="AY305" s="19" t="s">
        <v>171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82</v>
      </c>
      <c r="BK305" s="227">
        <f>ROUND(I305*H305,2)</f>
        <v>0</v>
      </c>
      <c r="BL305" s="19" t="s">
        <v>289</v>
      </c>
      <c r="BM305" s="226" t="s">
        <v>3245</v>
      </c>
    </row>
    <row r="306" s="2" customFormat="1">
      <c r="A306" s="40"/>
      <c r="B306" s="41"/>
      <c r="C306" s="42"/>
      <c r="D306" s="228" t="s">
        <v>180</v>
      </c>
      <c r="E306" s="42"/>
      <c r="F306" s="229" t="s">
        <v>3246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180</v>
      </c>
      <c r="AU306" s="19" t="s">
        <v>84</v>
      </c>
    </row>
    <row r="307" s="2" customFormat="1">
      <c r="A307" s="40"/>
      <c r="B307" s="41"/>
      <c r="C307" s="42"/>
      <c r="D307" s="265" t="s">
        <v>218</v>
      </c>
      <c r="E307" s="42"/>
      <c r="F307" s="266" t="s">
        <v>3247</v>
      </c>
      <c r="G307" s="42"/>
      <c r="H307" s="42"/>
      <c r="I307" s="230"/>
      <c r="J307" s="42"/>
      <c r="K307" s="42"/>
      <c r="L307" s="46"/>
      <c r="M307" s="231"/>
      <c r="N307" s="232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218</v>
      </c>
      <c r="AU307" s="19" t="s">
        <v>84</v>
      </c>
    </row>
    <row r="308" s="2" customFormat="1" ht="21.75" customHeight="1">
      <c r="A308" s="40"/>
      <c r="B308" s="41"/>
      <c r="C308" s="215" t="s">
        <v>1099</v>
      </c>
      <c r="D308" s="215" t="s">
        <v>174</v>
      </c>
      <c r="E308" s="216" t="s">
        <v>3248</v>
      </c>
      <c r="F308" s="217" t="s">
        <v>3249</v>
      </c>
      <c r="G308" s="218" t="s">
        <v>206</v>
      </c>
      <c r="H308" s="219">
        <v>2</v>
      </c>
      <c r="I308" s="220"/>
      <c r="J308" s="221">
        <f>ROUND(I308*H308,2)</f>
        <v>0</v>
      </c>
      <c r="K308" s="217" t="s">
        <v>2386</v>
      </c>
      <c r="L308" s="46"/>
      <c r="M308" s="222" t="s">
        <v>19</v>
      </c>
      <c r="N308" s="223" t="s">
        <v>45</v>
      </c>
      <c r="O308" s="86"/>
      <c r="P308" s="224">
        <f>O308*H308</f>
        <v>0</v>
      </c>
      <c r="Q308" s="224">
        <v>0.034540000000000001</v>
      </c>
      <c r="R308" s="224">
        <f>Q308*H308</f>
        <v>0.069080000000000003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289</v>
      </c>
      <c r="AT308" s="226" t="s">
        <v>174</v>
      </c>
      <c r="AU308" s="226" t="s">
        <v>84</v>
      </c>
      <c r="AY308" s="19" t="s">
        <v>171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82</v>
      </c>
      <c r="BK308" s="227">
        <f>ROUND(I308*H308,2)</f>
        <v>0</v>
      </c>
      <c r="BL308" s="19" t="s">
        <v>289</v>
      </c>
      <c r="BM308" s="226" t="s">
        <v>3250</v>
      </c>
    </row>
    <row r="309" s="2" customFormat="1">
      <c r="A309" s="40"/>
      <c r="B309" s="41"/>
      <c r="C309" s="42"/>
      <c r="D309" s="228" t="s">
        <v>180</v>
      </c>
      <c r="E309" s="42"/>
      <c r="F309" s="229" t="s">
        <v>3251</v>
      </c>
      <c r="G309" s="42"/>
      <c r="H309" s="42"/>
      <c r="I309" s="230"/>
      <c r="J309" s="42"/>
      <c r="K309" s="42"/>
      <c r="L309" s="46"/>
      <c r="M309" s="231"/>
      <c r="N309" s="232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180</v>
      </c>
      <c r="AU309" s="19" t="s">
        <v>84</v>
      </c>
    </row>
    <row r="310" s="2" customFormat="1">
      <c r="A310" s="40"/>
      <c r="B310" s="41"/>
      <c r="C310" s="42"/>
      <c r="D310" s="265" t="s">
        <v>218</v>
      </c>
      <c r="E310" s="42"/>
      <c r="F310" s="266" t="s">
        <v>3252</v>
      </c>
      <c r="G310" s="42"/>
      <c r="H310" s="42"/>
      <c r="I310" s="230"/>
      <c r="J310" s="42"/>
      <c r="K310" s="42"/>
      <c r="L310" s="46"/>
      <c r="M310" s="231"/>
      <c r="N310" s="232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218</v>
      </c>
      <c r="AU310" s="19" t="s">
        <v>84</v>
      </c>
    </row>
    <row r="311" s="2" customFormat="1" ht="16.5" customHeight="1">
      <c r="A311" s="40"/>
      <c r="B311" s="41"/>
      <c r="C311" s="215" t="s">
        <v>810</v>
      </c>
      <c r="D311" s="215" t="s">
        <v>174</v>
      </c>
      <c r="E311" s="216" t="s">
        <v>3253</v>
      </c>
      <c r="F311" s="217" t="s">
        <v>3254</v>
      </c>
      <c r="G311" s="218" t="s">
        <v>2039</v>
      </c>
      <c r="H311" s="293"/>
      <c r="I311" s="220"/>
      <c r="J311" s="221">
        <f>ROUND(I311*H311,2)</f>
        <v>0</v>
      </c>
      <c r="K311" s="217" t="s">
        <v>2386</v>
      </c>
      <c r="L311" s="46"/>
      <c r="M311" s="222" t="s">
        <v>19</v>
      </c>
      <c r="N311" s="223" t="s">
        <v>45</v>
      </c>
      <c r="O311" s="86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289</v>
      </c>
      <c r="AT311" s="226" t="s">
        <v>174</v>
      </c>
      <c r="AU311" s="226" t="s">
        <v>84</v>
      </c>
      <c r="AY311" s="19" t="s">
        <v>171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82</v>
      </c>
      <c r="BK311" s="227">
        <f>ROUND(I311*H311,2)</f>
        <v>0</v>
      </c>
      <c r="BL311" s="19" t="s">
        <v>289</v>
      </c>
      <c r="BM311" s="226" t="s">
        <v>3255</v>
      </c>
    </row>
    <row r="312" s="2" customFormat="1">
      <c r="A312" s="40"/>
      <c r="B312" s="41"/>
      <c r="C312" s="42"/>
      <c r="D312" s="228" t="s">
        <v>180</v>
      </c>
      <c r="E312" s="42"/>
      <c r="F312" s="229" t="s">
        <v>3256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180</v>
      </c>
      <c r="AU312" s="19" t="s">
        <v>84</v>
      </c>
    </row>
    <row r="313" s="2" customFormat="1">
      <c r="A313" s="40"/>
      <c r="B313" s="41"/>
      <c r="C313" s="42"/>
      <c r="D313" s="265" t="s">
        <v>218</v>
      </c>
      <c r="E313" s="42"/>
      <c r="F313" s="266" t="s">
        <v>3257</v>
      </c>
      <c r="G313" s="42"/>
      <c r="H313" s="42"/>
      <c r="I313" s="230"/>
      <c r="J313" s="42"/>
      <c r="K313" s="42"/>
      <c r="L313" s="46"/>
      <c r="M313" s="231"/>
      <c r="N313" s="232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218</v>
      </c>
      <c r="AU313" s="19" t="s">
        <v>84</v>
      </c>
    </row>
    <row r="314" s="12" customFormat="1" ht="22.8" customHeight="1">
      <c r="A314" s="12"/>
      <c r="B314" s="199"/>
      <c r="C314" s="200"/>
      <c r="D314" s="201" t="s">
        <v>73</v>
      </c>
      <c r="E314" s="213" t="s">
        <v>3258</v>
      </c>
      <c r="F314" s="213" t="s">
        <v>3259</v>
      </c>
      <c r="G314" s="200"/>
      <c r="H314" s="200"/>
      <c r="I314" s="203"/>
      <c r="J314" s="214">
        <f>BK314</f>
        <v>0</v>
      </c>
      <c r="K314" s="200"/>
      <c r="L314" s="205"/>
      <c r="M314" s="206"/>
      <c r="N314" s="207"/>
      <c r="O314" s="207"/>
      <c r="P314" s="208">
        <f>SUM(P315:P317)</f>
        <v>0</v>
      </c>
      <c r="Q314" s="207"/>
      <c r="R314" s="208">
        <f>SUM(R315:R317)</f>
        <v>0.0040000000000000001</v>
      </c>
      <c r="S314" s="207"/>
      <c r="T314" s="209">
        <f>SUM(T315:T317)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0" t="s">
        <v>84</v>
      </c>
      <c r="AT314" s="211" t="s">
        <v>73</v>
      </c>
      <c r="AU314" s="211" t="s">
        <v>82</v>
      </c>
      <c r="AY314" s="210" t="s">
        <v>171</v>
      </c>
      <c r="BK314" s="212">
        <f>SUM(BK315:BK317)</f>
        <v>0</v>
      </c>
    </row>
    <row r="315" s="2" customFormat="1" ht="16.5" customHeight="1">
      <c r="A315" s="40"/>
      <c r="B315" s="41"/>
      <c r="C315" s="215" t="s">
        <v>1115</v>
      </c>
      <c r="D315" s="215" t="s">
        <v>174</v>
      </c>
      <c r="E315" s="216" t="s">
        <v>3260</v>
      </c>
      <c r="F315" s="217" t="s">
        <v>3261</v>
      </c>
      <c r="G315" s="218" t="s">
        <v>292</v>
      </c>
      <c r="H315" s="219">
        <v>100</v>
      </c>
      <c r="I315" s="220"/>
      <c r="J315" s="221">
        <f>ROUND(I315*H315,2)</f>
        <v>0</v>
      </c>
      <c r="K315" s="217" t="s">
        <v>2386</v>
      </c>
      <c r="L315" s="46"/>
      <c r="M315" s="222" t="s">
        <v>19</v>
      </c>
      <c r="N315" s="223" t="s">
        <v>45</v>
      </c>
      <c r="O315" s="86"/>
      <c r="P315" s="224">
        <f>O315*H315</f>
        <v>0</v>
      </c>
      <c r="Q315" s="224">
        <v>4.0000000000000003E-05</v>
      </c>
      <c r="R315" s="224">
        <f>Q315*H315</f>
        <v>0.0040000000000000001</v>
      </c>
      <c r="S315" s="224">
        <v>0</v>
      </c>
      <c r="T315" s="225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6" t="s">
        <v>289</v>
      </c>
      <c r="AT315" s="226" t="s">
        <v>174</v>
      </c>
      <c r="AU315" s="226" t="s">
        <v>84</v>
      </c>
      <c r="AY315" s="19" t="s">
        <v>171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9" t="s">
        <v>82</v>
      </c>
      <c r="BK315" s="227">
        <f>ROUND(I315*H315,2)</f>
        <v>0</v>
      </c>
      <c r="BL315" s="19" t="s">
        <v>289</v>
      </c>
      <c r="BM315" s="226" t="s">
        <v>3262</v>
      </c>
    </row>
    <row r="316" s="2" customFormat="1">
      <c r="A316" s="40"/>
      <c r="B316" s="41"/>
      <c r="C316" s="42"/>
      <c r="D316" s="228" t="s">
        <v>180</v>
      </c>
      <c r="E316" s="42"/>
      <c r="F316" s="229" t="s">
        <v>3263</v>
      </c>
      <c r="G316" s="42"/>
      <c r="H316" s="42"/>
      <c r="I316" s="230"/>
      <c r="J316" s="42"/>
      <c r="K316" s="42"/>
      <c r="L316" s="46"/>
      <c r="M316" s="231"/>
      <c r="N316" s="232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180</v>
      </c>
      <c r="AU316" s="19" t="s">
        <v>84</v>
      </c>
    </row>
    <row r="317" s="2" customFormat="1">
      <c r="A317" s="40"/>
      <c r="B317" s="41"/>
      <c r="C317" s="42"/>
      <c r="D317" s="265" t="s">
        <v>218</v>
      </c>
      <c r="E317" s="42"/>
      <c r="F317" s="266" t="s">
        <v>3264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218</v>
      </c>
      <c r="AU317" s="19" t="s">
        <v>84</v>
      </c>
    </row>
    <row r="318" s="12" customFormat="1" ht="25.92" customHeight="1">
      <c r="A318" s="12"/>
      <c r="B318" s="199"/>
      <c r="C318" s="200"/>
      <c r="D318" s="201" t="s">
        <v>73</v>
      </c>
      <c r="E318" s="202" t="s">
        <v>480</v>
      </c>
      <c r="F318" s="202" t="s">
        <v>481</v>
      </c>
      <c r="G318" s="200"/>
      <c r="H318" s="200"/>
      <c r="I318" s="203"/>
      <c r="J318" s="204">
        <f>BK318</f>
        <v>0</v>
      </c>
      <c r="K318" s="200"/>
      <c r="L318" s="205"/>
      <c r="M318" s="206"/>
      <c r="N318" s="207"/>
      <c r="O318" s="207"/>
      <c r="P318" s="208">
        <f>SUM(P319:P322)</f>
        <v>0</v>
      </c>
      <c r="Q318" s="207"/>
      <c r="R318" s="208">
        <f>SUM(R319:R322)</f>
        <v>0</v>
      </c>
      <c r="S318" s="207"/>
      <c r="T318" s="209">
        <f>SUM(T319:T322)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0" t="s">
        <v>178</v>
      </c>
      <c r="AT318" s="211" t="s">
        <v>73</v>
      </c>
      <c r="AU318" s="211" t="s">
        <v>74</v>
      </c>
      <c r="AY318" s="210" t="s">
        <v>171</v>
      </c>
      <c r="BK318" s="212">
        <f>SUM(BK319:BK322)</f>
        <v>0</v>
      </c>
    </row>
    <row r="319" s="2" customFormat="1" ht="16.5" customHeight="1">
      <c r="A319" s="40"/>
      <c r="B319" s="41"/>
      <c r="C319" s="215" t="s">
        <v>816</v>
      </c>
      <c r="D319" s="215" t="s">
        <v>174</v>
      </c>
      <c r="E319" s="216" t="s">
        <v>2961</v>
      </c>
      <c r="F319" s="217" t="s">
        <v>2962</v>
      </c>
      <c r="G319" s="218" t="s">
        <v>485</v>
      </c>
      <c r="H319" s="219">
        <v>80</v>
      </c>
      <c r="I319" s="220"/>
      <c r="J319" s="221">
        <f>ROUND(I319*H319,2)</f>
        <v>0</v>
      </c>
      <c r="K319" s="217" t="s">
        <v>2386</v>
      </c>
      <c r="L319" s="46"/>
      <c r="M319" s="222" t="s">
        <v>19</v>
      </c>
      <c r="N319" s="223" t="s">
        <v>45</v>
      </c>
      <c r="O319" s="86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486</v>
      </c>
      <c r="AT319" s="226" t="s">
        <v>174</v>
      </c>
      <c r="AU319" s="226" t="s">
        <v>82</v>
      </c>
      <c r="AY319" s="19" t="s">
        <v>171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82</v>
      </c>
      <c r="BK319" s="227">
        <f>ROUND(I319*H319,2)</f>
        <v>0</v>
      </c>
      <c r="BL319" s="19" t="s">
        <v>486</v>
      </c>
      <c r="BM319" s="226" t="s">
        <v>3265</v>
      </c>
    </row>
    <row r="320" s="2" customFormat="1">
      <c r="A320" s="40"/>
      <c r="B320" s="41"/>
      <c r="C320" s="42"/>
      <c r="D320" s="228" t="s">
        <v>180</v>
      </c>
      <c r="E320" s="42"/>
      <c r="F320" s="229" t="s">
        <v>2964</v>
      </c>
      <c r="G320" s="42"/>
      <c r="H320" s="42"/>
      <c r="I320" s="230"/>
      <c r="J320" s="42"/>
      <c r="K320" s="42"/>
      <c r="L320" s="46"/>
      <c r="M320" s="231"/>
      <c r="N320" s="232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180</v>
      </c>
      <c r="AU320" s="19" t="s">
        <v>82</v>
      </c>
    </row>
    <row r="321" s="2" customFormat="1">
      <c r="A321" s="40"/>
      <c r="B321" s="41"/>
      <c r="C321" s="42"/>
      <c r="D321" s="265" t="s">
        <v>218</v>
      </c>
      <c r="E321" s="42"/>
      <c r="F321" s="266" t="s">
        <v>2965</v>
      </c>
      <c r="G321" s="42"/>
      <c r="H321" s="42"/>
      <c r="I321" s="230"/>
      <c r="J321" s="42"/>
      <c r="K321" s="42"/>
      <c r="L321" s="46"/>
      <c r="M321" s="231"/>
      <c r="N321" s="232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218</v>
      </c>
      <c r="AU321" s="19" t="s">
        <v>82</v>
      </c>
    </row>
    <row r="322" s="2" customFormat="1">
      <c r="A322" s="40"/>
      <c r="B322" s="41"/>
      <c r="C322" s="42"/>
      <c r="D322" s="228" t="s">
        <v>478</v>
      </c>
      <c r="E322" s="42"/>
      <c r="F322" s="278" t="s">
        <v>2966</v>
      </c>
      <c r="G322" s="42"/>
      <c r="H322" s="42"/>
      <c r="I322" s="230"/>
      <c r="J322" s="42"/>
      <c r="K322" s="42"/>
      <c r="L322" s="46"/>
      <c r="M322" s="231"/>
      <c r="N322" s="232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478</v>
      </c>
      <c r="AU322" s="19" t="s">
        <v>82</v>
      </c>
    </row>
    <row r="323" s="12" customFormat="1" ht="25.92" customHeight="1">
      <c r="A323" s="12"/>
      <c r="B323" s="199"/>
      <c r="C323" s="200"/>
      <c r="D323" s="201" t="s">
        <v>73</v>
      </c>
      <c r="E323" s="202" t="s">
        <v>122</v>
      </c>
      <c r="F323" s="202" t="s">
        <v>123</v>
      </c>
      <c r="G323" s="200"/>
      <c r="H323" s="200"/>
      <c r="I323" s="203"/>
      <c r="J323" s="204">
        <f>BK323</f>
        <v>0</v>
      </c>
      <c r="K323" s="200"/>
      <c r="L323" s="205"/>
      <c r="M323" s="206"/>
      <c r="N323" s="207"/>
      <c r="O323" s="207"/>
      <c r="P323" s="208">
        <f>P324+P328+P331</f>
        <v>0</v>
      </c>
      <c r="Q323" s="207"/>
      <c r="R323" s="208">
        <f>R324+R328+R331</f>
        <v>0</v>
      </c>
      <c r="S323" s="207"/>
      <c r="T323" s="209">
        <f>T324+T328+T331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0" t="s">
        <v>195</v>
      </c>
      <c r="AT323" s="211" t="s">
        <v>73</v>
      </c>
      <c r="AU323" s="211" t="s">
        <v>74</v>
      </c>
      <c r="AY323" s="210" t="s">
        <v>171</v>
      </c>
      <c r="BK323" s="212">
        <f>BK324+BK328+BK331</f>
        <v>0</v>
      </c>
    </row>
    <row r="324" s="12" customFormat="1" ht="22.8" customHeight="1">
      <c r="A324" s="12"/>
      <c r="B324" s="199"/>
      <c r="C324" s="200"/>
      <c r="D324" s="201" t="s">
        <v>73</v>
      </c>
      <c r="E324" s="213" t="s">
        <v>495</v>
      </c>
      <c r="F324" s="213" t="s">
        <v>496</v>
      </c>
      <c r="G324" s="200"/>
      <c r="H324" s="200"/>
      <c r="I324" s="203"/>
      <c r="J324" s="214">
        <f>BK324</f>
        <v>0</v>
      </c>
      <c r="K324" s="200"/>
      <c r="L324" s="205"/>
      <c r="M324" s="206"/>
      <c r="N324" s="207"/>
      <c r="O324" s="207"/>
      <c r="P324" s="208">
        <f>SUM(P325:P327)</f>
        <v>0</v>
      </c>
      <c r="Q324" s="207"/>
      <c r="R324" s="208">
        <f>SUM(R325:R327)</f>
        <v>0</v>
      </c>
      <c r="S324" s="207"/>
      <c r="T324" s="209">
        <f>SUM(T325:T327)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0" t="s">
        <v>195</v>
      </c>
      <c r="AT324" s="211" t="s">
        <v>73</v>
      </c>
      <c r="AU324" s="211" t="s">
        <v>82</v>
      </c>
      <c r="AY324" s="210" t="s">
        <v>171</v>
      </c>
      <c r="BK324" s="212">
        <f>SUM(BK325:BK327)</f>
        <v>0</v>
      </c>
    </row>
    <row r="325" s="2" customFormat="1" ht="16.5" customHeight="1">
      <c r="A325" s="40"/>
      <c r="B325" s="41"/>
      <c r="C325" s="215" t="s">
        <v>1130</v>
      </c>
      <c r="D325" s="215" t="s">
        <v>174</v>
      </c>
      <c r="E325" s="216" t="s">
        <v>2972</v>
      </c>
      <c r="F325" s="217" t="s">
        <v>2973</v>
      </c>
      <c r="G325" s="218" t="s">
        <v>971</v>
      </c>
      <c r="H325" s="219">
        <v>1</v>
      </c>
      <c r="I325" s="220"/>
      <c r="J325" s="221">
        <f>ROUND(I325*H325,2)</f>
        <v>0</v>
      </c>
      <c r="K325" s="217" t="s">
        <v>2386</v>
      </c>
      <c r="L325" s="46"/>
      <c r="M325" s="222" t="s">
        <v>19</v>
      </c>
      <c r="N325" s="223" t="s">
        <v>45</v>
      </c>
      <c r="O325" s="86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501</v>
      </c>
      <c r="AT325" s="226" t="s">
        <v>174</v>
      </c>
      <c r="AU325" s="226" t="s">
        <v>84</v>
      </c>
      <c r="AY325" s="19" t="s">
        <v>171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82</v>
      </c>
      <c r="BK325" s="227">
        <f>ROUND(I325*H325,2)</f>
        <v>0</v>
      </c>
      <c r="BL325" s="19" t="s">
        <v>501</v>
      </c>
      <c r="BM325" s="226" t="s">
        <v>3266</v>
      </c>
    </row>
    <row r="326" s="2" customFormat="1">
      <c r="A326" s="40"/>
      <c r="B326" s="41"/>
      <c r="C326" s="42"/>
      <c r="D326" s="228" t="s">
        <v>180</v>
      </c>
      <c r="E326" s="42"/>
      <c r="F326" s="229" t="s">
        <v>2973</v>
      </c>
      <c r="G326" s="42"/>
      <c r="H326" s="42"/>
      <c r="I326" s="230"/>
      <c r="J326" s="42"/>
      <c r="K326" s="42"/>
      <c r="L326" s="46"/>
      <c r="M326" s="231"/>
      <c r="N326" s="232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180</v>
      </c>
      <c r="AU326" s="19" t="s">
        <v>84</v>
      </c>
    </row>
    <row r="327" s="2" customFormat="1">
      <c r="A327" s="40"/>
      <c r="B327" s="41"/>
      <c r="C327" s="42"/>
      <c r="D327" s="265" t="s">
        <v>218</v>
      </c>
      <c r="E327" s="42"/>
      <c r="F327" s="266" t="s">
        <v>2975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218</v>
      </c>
      <c r="AU327" s="19" t="s">
        <v>84</v>
      </c>
    </row>
    <row r="328" s="12" customFormat="1" ht="22.8" customHeight="1">
      <c r="A328" s="12"/>
      <c r="B328" s="199"/>
      <c r="C328" s="200"/>
      <c r="D328" s="201" t="s">
        <v>73</v>
      </c>
      <c r="E328" s="213" t="s">
        <v>518</v>
      </c>
      <c r="F328" s="213" t="s">
        <v>519</v>
      </c>
      <c r="G328" s="200"/>
      <c r="H328" s="200"/>
      <c r="I328" s="203"/>
      <c r="J328" s="214">
        <f>BK328</f>
        <v>0</v>
      </c>
      <c r="K328" s="200"/>
      <c r="L328" s="205"/>
      <c r="M328" s="206"/>
      <c r="N328" s="207"/>
      <c r="O328" s="207"/>
      <c r="P328" s="208">
        <f>SUM(P329:P330)</f>
        <v>0</v>
      </c>
      <c r="Q328" s="207"/>
      <c r="R328" s="208">
        <f>SUM(R329:R330)</f>
        <v>0</v>
      </c>
      <c r="S328" s="207"/>
      <c r="T328" s="209">
        <f>SUM(T329:T330)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0" t="s">
        <v>195</v>
      </c>
      <c r="AT328" s="211" t="s">
        <v>73</v>
      </c>
      <c r="AU328" s="211" t="s">
        <v>82</v>
      </c>
      <c r="AY328" s="210" t="s">
        <v>171</v>
      </c>
      <c r="BK328" s="212">
        <f>SUM(BK329:BK330)</f>
        <v>0</v>
      </c>
    </row>
    <row r="329" s="2" customFormat="1" ht="16.5" customHeight="1">
      <c r="A329" s="40"/>
      <c r="B329" s="41"/>
      <c r="C329" s="215" t="s">
        <v>821</v>
      </c>
      <c r="D329" s="215" t="s">
        <v>174</v>
      </c>
      <c r="E329" s="216" t="s">
        <v>3267</v>
      </c>
      <c r="F329" s="217" t="s">
        <v>3268</v>
      </c>
      <c r="G329" s="218" t="s">
        <v>971</v>
      </c>
      <c r="H329" s="219">
        <v>1</v>
      </c>
      <c r="I329" s="220"/>
      <c r="J329" s="221">
        <f>ROUND(I329*H329,2)</f>
        <v>0</v>
      </c>
      <c r="K329" s="217" t="s">
        <v>19</v>
      </c>
      <c r="L329" s="46"/>
      <c r="M329" s="222" t="s">
        <v>19</v>
      </c>
      <c r="N329" s="223" t="s">
        <v>45</v>
      </c>
      <c r="O329" s="86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501</v>
      </c>
      <c r="AT329" s="226" t="s">
        <v>174</v>
      </c>
      <c r="AU329" s="226" t="s">
        <v>84</v>
      </c>
      <c r="AY329" s="19" t="s">
        <v>171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82</v>
      </c>
      <c r="BK329" s="227">
        <f>ROUND(I329*H329,2)</f>
        <v>0</v>
      </c>
      <c r="BL329" s="19" t="s">
        <v>501</v>
      </c>
      <c r="BM329" s="226" t="s">
        <v>3269</v>
      </c>
    </row>
    <row r="330" s="2" customFormat="1">
      <c r="A330" s="40"/>
      <c r="B330" s="41"/>
      <c r="C330" s="42"/>
      <c r="D330" s="228" t="s">
        <v>180</v>
      </c>
      <c r="E330" s="42"/>
      <c r="F330" s="229" t="s">
        <v>3270</v>
      </c>
      <c r="G330" s="42"/>
      <c r="H330" s="42"/>
      <c r="I330" s="230"/>
      <c r="J330" s="42"/>
      <c r="K330" s="42"/>
      <c r="L330" s="46"/>
      <c r="M330" s="231"/>
      <c r="N330" s="232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180</v>
      </c>
      <c r="AU330" s="19" t="s">
        <v>84</v>
      </c>
    </row>
    <row r="331" s="12" customFormat="1" ht="22.8" customHeight="1">
      <c r="A331" s="12"/>
      <c r="B331" s="199"/>
      <c r="C331" s="200"/>
      <c r="D331" s="201" t="s">
        <v>73</v>
      </c>
      <c r="E331" s="213" t="s">
        <v>534</v>
      </c>
      <c r="F331" s="213" t="s">
        <v>535</v>
      </c>
      <c r="G331" s="200"/>
      <c r="H331" s="200"/>
      <c r="I331" s="203"/>
      <c r="J331" s="214">
        <f>BK331</f>
        <v>0</v>
      </c>
      <c r="K331" s="200"/>
      <c r="L331" s="205"/>
      <c r="M331" s="206"/>
      <c r="N331" s="207"/>
      <c r="O331" s="207"/>
      <c r="P331" s="208">
        <f>SUM(P332:P333)</f>
        <v>0</v>
      </c>
      <c r="Q331" s="207"/>
      <c r="R331" s="208">
        <f>SUM(R332:R333)</f>
        <v>0</v>
      </c>
      <c r="S331" s="207"/>
      <c r="T331" s="209">
        <f>SUM(T332:T333)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0" t="s">
        <v>195</v>
      </c>
      <c r="AT331" s="211" t="s">
        <v>73</v>
      </c>
      <c r="AU331" s="211" t="s">
        <v>82</v>
      </c>
      <c r="AY331" s="210" t="s">
        <v>171</v>
      </c>
      <c r="BK331" s="212">
        <f>SUM(BK332:BK333)</f>
        <v>0</v>
      </c>
    </row>
    <row r="332" s="2" customFormat="1" ht="16.5" customHeight="1">
      <c r="A332" s="40"/>
      <c r="B332" s="41"/>
      <c r="C332" s="215" t="s">
        <v>1155</v>
      </c>
      <c r="D332" s="215" t="s">
        <v>174</v>
      </c>
      <c r="E332" s="216" t="s">
        <v>2979</v>
      </c>
      <c r="F332" s="217" t="s">
        <v>2980</v>
      </c>
      <c r="G332" s="218" t="s">
        <v>286</v>
      </c>
      <c r="H332" s="219">
        <v>3</v>
      </c>
      <c r="I332" s="220"/>
      <c r="J332" s="221">
        <f>ROUND(I332*H332,2)</f>
        <v>0</v>
      </c>
      <c r="K332" s="217" t="s">
        <v>19</v>
      </c>
      <c r="L332" s="46"/>
      <c r="M332" s="222" t="s">
        <v>19</v>
      </c>
      <c r="N332" s="223" t="s">
        <v>45</v>
      </c>
      <c r="O332" s="86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6" t="s">
        <v>501</v>
      </c>
      <c r="AT332" s="226" t="s">
        <v>174</v>
      </c>
      <c r="AU332" s="226" t="s">
        <v>84</v>
      </c>
      <c r="AY332" s="19" t="s">
        <v>171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9" t="s">
        <v>82</v>
      </c>
      <c r="BK332" s="227">
        <f>ROUND(I332*H332,2)</f>
        <v>0</v>
      </c>
      <c r="BL332" s="19" t="s">
        <v>501</v>
      </c>
      <c r="BM332" s="226" t="s">
        <v>3271</v>
      </c>
    </row>
    <row r="333" s="2" customFormat="1">
      <c r="A333" s="40"/>
      <c r="B333" s="41"/>
      <c r="C333" s="42"/>
      <c r="D333" s="228" t="s">
        <v>180</v>
      </c>
      <c r="E333" s="42"/>
      <c r="F333" s="229" t="s">
        <v>2982</v>
      </c>
      <c r="G333" s="42"/>
      <c r="H333" s="42"/>
      <c r="I333" s="230"/>
      <c r="J333" s="42"/>
      <c r="K333" s="42"/>
      <c r="L333" s="46"/>
      <c r="M333" s="279"/>
      <c r="N333" s="280"/>
      <c r="O333" s="281"/>
      <c r="P333" s="281"/>
      <c r="Q333" s="281"/>
      <c r="R333" s="281"/>
      <c r="S333" s="281"/>
      <c r="T333" s="282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180</v>
      </c>
      <c r="AU333" s="19" t="s">
        <v>84</v>
      </c>
    </row>
    <row r="334" s="2" customFormat="1" ht="6.96" customHeight="1">
      <c r="A334" s="40"/>
      <c r="B334" s="61"/>
      <c r="C334" s="62"/>
      <c r="D334" s="62"/>
      <c r="E334" s="62"/>
      <c r="F334" s="62"/>
      <c r="G334" s="62"/>
      <c r="H334" s="62"/>
      <c r="I334" s="62"/>
      <c r="J334" s="62"/>
      <c r="K334" s="62"/>
      <c r="L334" s="46"/>
      <c r="M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</row>
  </sheetData>
  <sheetProtection sheet="1" autoFilter="0" formatColumns="0" formatRows="0" objects="1" scenarios="1" spinCount="100000" saltValue="cS945Lo9z3V8PBbg2wesDCcXExRGm28hErPryqrGOCPl7Lb7L4sCBf+mgVLSR7E43+SUbW+x6TJoeOp9E03tsg==" hashValue="UoMsUuU15/RBUhGBH1Ln+jnV1RSf5lFwGaHa+sHWAdHlzgNJ1IX4ty7+FDrxAa/BcgKHC+zMX5kbExrSnyMA7Q==" algorithmName="SHA-512" password="CC35"/>
  <autoFilter ref="C100:K3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hyperlinks>
    <hyperlink ref="F106" r:id="rId1" display="https://podminky.urs.cz/item/CS_URS_2021_02/132251102"/>
    <hyperlink ref="F110" r:id="rId2" display="https://podminky.urs.cz/item/CS_URS_2021_02/162351103"/>
    <hyperlink ref="F118" r:id="rId3" display="https://podminky.urs.cz/item/CS_URS_2021_02/162751117"/>
    <hyperlink ref="F123" r:id="rId4" display="https://podminky.urs.cz/item/CS_URS_2021_02/167151101"/>
    <hyperlink ref="F131" r:id="rId5" display="https://podminky.urs.cz/item/CS_URS_2021_02/171201231"/>
    <hyperlink ref="F136" r:id="rId6" display="https://podminky.urs.cz/item/CS_URS_2021_02/171251201"/>
    <hyperlink ref="F140" r:id="rId7" display="https://podminky.urs.cz/item/CS_URS_2021_02/174151101"/>
    <hyperlink ref="F144" r:id="rId8" display="https://podminky.urs.cz/item/CS_URS_2021_02/175151101"/>
    <hyperlink ref="F153" r:id="rId9" display="https://podminky.urs.cz/item/CS_URS_2021_02/451573111"/>
    <hyperlink ref="F163" r:id="rId10" display="https://podminky.urs.cz/item/CS_URS_2021_02/713463131"/>
    <hyperlink ref="F176" r:id="rId11" display="https://podminky.urs.cz/item/CS_URS_2021_02/713463211"/>
    <hyperlink ref="F181" r:id="rId12" display="https://podminky.urs.cz/item/CS_URS_2021_02/998713201"/>
    <hyperlink ref="F185" r:id="rId13" display="https://podminky.urs.cz/item/CS_URS_2021_02/732890801"/>
    <hyperlink ref="F207" r:id="rId14" display="https://podminky.urs.cz/item/CS_URS_2021_02/733120826"/>
    <hyperlink ref="F210" r:id="rId15" display="https://podminky.urs.cz/item/CS_URS_2021_02/733121124"/>
    <hyperlink ref="F213" r:id="rId16" display="https://podminky.urs.cz/item/CS_URS_2021_02/733190225"/>
    <hyperlink ref="F216" r:id="rId17" display="https://podminky.urs.cz/item/CS_URS_2021_02/733223202"/>
    <hyperlink ref="F219" r:id="rId18" display="https://podminky.urs.cz/item/CS_URS_2021_02/733223203"/>
    <hyperlink ref="F222" r:id="rId19" display="https://podminky.urs.cz/item/CS_URS_2021_02/733223204"/>
    <hyperlink ref="F225" r:id="rId20" display="https://podminky.urs.cz/item/CS_URS_2021_02/733223205"/>
    <hyperlink ref="F228" r:id="rId21" display="https://podminky.urs.cz/item/CS_URS_2021_02/733223206"/>
    <hyperlink ref="F231" r:id="rId22" display="https://podminky.urs.cz/item/CS_URS_2021_02/733223207"/>
    <hyperlink ref="F234" r:id="rId23" display="https://podminky.urs.cz/item/CS_URS_2021_02/733223208"/>
    <hyperlink ref="F237" r:id="rId24" display="https://podminky.urs.cz/item/CS_URS_2021_02/733291101"/>
    <hyperlink ref="F240" r:id="rId25" display="https://podminky.urs.cz/item/CS_URS_2021_02/733291102"/>
    <hyperlink ref="F245" r:id="rId26" display="https://podminky.urs.cz/item/CS_URS_2021_02/733391103"/>
    <hyperlink ref="F248" r:id="rId27" display="https://podminky.urs.cz/item/CS_URS_2021_02/733890801"/>
    <hyperlink ref="F251" r:id="rId28" display="https://podminky.urs.cz/item/CS_URS_2021_02/998733201"/>
    <hyperlink ref="F255" r:id="rId29" display="https://podminky.urs.cz/item/CS_URS_2021_02/734221545"/>
    <hyperlink ref="F260" r:id="rId30" display="https://podminky.urs.cz/item/CS_URS_2021_02/734261712"/>
    <hyperlink ref="F263" r:id="rId31" display="https://podminky.urs.cz/item/CS_URS_2021_02/734291248"/>
    <hyperlink ref="F266" r:id="rId32" display="https://podminky.urs.cz/item/CS_URS_2021_02/734292719"/>
    <hyperlink ref="F279" r:id="rId33" display="https://podminky.urs.cz/item/CS_URS_2021_02/998734201"/>
    <hyperlink ref="F283" r:id="rId34" display="https://podminky.urs.cz/item/CS_URS_2021_02/735151273"/>
    <hyperlink ref="F286" r:id="rId35" display="https://podminky.urs.cz/item/CS_URS_2021_02/735151275"/>
    <hyperlink ref="F289" r:id="rId36" display="https://podminky.urs.cz/item/CS_URS_2021_02/735151277"/>
    <hyperlink ref="F292" r:id="rId37" display="https://podminky.urs.cz/item/CS_URS_2021_02/735151279"/>
    <hyperlink ref="F295" r:id="rId38" display="https://podminky.urs.cz/item/CS_URS_2021_02/735151280"/>
    <hyperlink ref="F298" r:id="rId39" display="https://podminky.urs.cz/item/CS_URS_2021_02/735151477"/>
    <hyperlink ref="F301" r:id="rId40" display="https://podminky.urs.cz/item/CS_URS_2021_02/735151478"/>
    <hyperlink ref="F304" r:id="rId41" display="https://podminky.urs.cz/item/CS_URS_2021_02/735151573"/>
    <hyperlink ref="F307" r:id="rId42" display="https://podminky.urs.cz/item/CS_URS_2021_02/735151576"/>
    <hyperlink ref="F310" r:id="rId43" display="https://podminky.urs.cz/item/CS_URS_2021_02/735151593"/>
    <hyperlink ref="F313" r:id="rId44" display="https://podminky.urs.cz/item/CS_URS_2021_02/998735201"/>
    <hyperlink ref="F317" r:id="rId45" display="https://podminky.urs.cz/item/CS_URS_2021_02/783614561"/>
    <hyperlink ref="F321" r:id="rId46" display="https://podminky.urs.cz/item/CS_URS_2021_02/HZS2491"/>
    <hyperlink ref="F327" r:id="rId47" display="https://podminky.urs.cz/item/CS_URS_2021_02/01325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125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SPŠ a SOU Pelhřimov – Rekonstrukce dílen Křemešnická</v>
      </c>
      <c r="F7" s="145"/>
      <c r="G7" s="145"/>
      <c r="H7" s="145"/>
      <c r="L7" s="22"/>
    </row>
    <row r="8" s="1" customFormat="1" ht="12" customHeight="1">
      <c r="B8" s="22"/>
      <c r="D8" s="145" t="s">
        <v>126</v>
      </c>
      <c r="L8" s="22"/>
    </row>
    <row r="9" s="2" customFormat="1" ht="16.5" customHeight="1">
      <c r="A9" s="40"/>
      <c r="B9" s="46"/>
      <c r="C9" s="40"/>
      <c r="D9" s="40"/>
      <c r="E9" s="146" t="s">
        <v>547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548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3272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14. 1. 2022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32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5" t="s">
        <v>28</v>
      </c>
      <c r="J23" s="135" t="s">
        <v>34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37</v>
      </c>
      <c r="F26" s="40"/>
      <c r="G26" s="40"/>
      <c r="H26" s="40"/>
      <c r="I26" s="145" t="s">
        <v>28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38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50"/>
      <c r="B29" s="151"/>
      <c r="C29" s="150"/>
      <c r="D29" s="150"/>
      <c r="E29" s="152" t="s">
        <v>39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40</v>
      </c>
      <c r="E32" s="40"/>
      <c r="F32" s="40"/>
      <c r="G32" s="40"/>
      <c r="H32" s="40"/>
      <c r="I32" s="40"/>
      <c r="J32" s="156">
        <f>ROUND(J92,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42</v>
      </c>
      <c r="G34" s="40"/>
      <c r="H34" s="40"/>
      <c r="I34" s="157" t="s">
        <v>41</v>
      </c>
      <c r="J34" s="157" t="s">
        <v>43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44</v>
      </c>
      <c r="E35" s="145" t="s">
        <v>45</v>
      </c>
      <c r="F35" s="159">
        <f>ROUND((SUM(BE92:BE302)),  2)</f>
        <v>0</v>
      </c>
      <c r="G35" s="40"/>
      <c r="H35" s="40"/>
      <c r="I35" s="160">
        <v>0.20999999999999999</v>
      </c>
      <c r="J35" s="159">
        <f>ROUND(((SUM(BE92:BE302))*I35),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46</v>
      </c>
      <c r="F36" s="159">
        <f>ROUND((SUM(BF92:BF302)),  2)</f>
        <v>0</v>
      </c>
      <c r="G36" s="40"/>
      <c r="H36" s="40"/>
      <c r="I36" s="160">
        <v>0.14999999999999999</v>
      </c>
      <c r="J36" s="159">
        <f>ROUND(((SUM(BF92:BF302))*I36),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ROUND((SUM(BG92:BG302)),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48</v>
      </c>
      <c r="F38" s="159">
        <f>ROUND((SUM(BH92:BH302)),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ROUND((SUM(BI92:BI302)),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128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SPŠ a SOU Pelhřimov – Rekonstrukce dílen Křemešnická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547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548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 - Vzduchotechnika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Obec Pelhřimov [547492] </v>
      </c>
      <c r="G56" s="42"/>
      <c r="H56" s="42"/>
      <c r="I56" s="34" t="s">
        <v>23</v>
      </c>
      <c r="J56" s="74" t="str">
        <f>IF(J14="","",J14)</f>
        <v>14. 1. 2022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Vysočina, Žižkova 1882/57, 586 01 Jihlava</v>
      </c>
      <c r="G58" s="42"/>
      <c r="H58" s="42"/>
      <c r="I58" s="34" t="s">
        <v>31</v>
      </c>
      <c r="J58" s="38" t="str">
        <f>E23</f>
        <v>INVENTE s.r.o., Žerotínova 483/1, 370 04 České Bud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129</v>
      </c>
      <c r="D61" s="174"/>
      <c r="E61" s="174"/>
      <c r="F61" s="174"/>
      <c r="G61" s="174"/>
      <c r="H61" s="174"/>
      <c r="I61" s="174"/>
      <c r="J61" s="175" t="s">
        <v>130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72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131</v>
      </c>
    </row>
    <row r="64" s="9" customFormat="1" ht="24.96" customHeight="1">
      <c r="A64" s="9"/>
      <c r="B64" s="177"/>
      <c r="C64" s="178"/>
      <c r="D64" s="179" t="s">
        <v>3273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3274</v>
      </c>
      <c r="E65" s="180"/>
      <c r="F65" s="180"/>
      <c r="G65" s="180"/>
      <c r="H65" s="180"/>
      <c r="I65" s="180"/>
      <c r="J65" s="181">
        <f>J156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3275</v>
      </c>
      <c r="E66" s="180"/>
      <c r="F66" s="180"/>
      <c r="G66" s="180"/>
      <c r="H66" s="180"/>
      <c r="I66" s="180"/>
      <c r="J66" s="181">
        <f>J201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3276</v>
      </c>
      <c r="E67" s="180"/>
      <c r="F67" s="180"/>
      <c r="G67" s="180"/>
      <c r="H67" s="180"/>
      <c r="I67" s="180"/>
      <c r="J67" s="181">
        <f>J244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3277</v>
      </c>
      <c r="E68" s="180"/>
      <c r="F68" s="180"/>
      <c r="G68" s="180"/>
      <c r="H68" s="180"/>
      <c r="I68" s="180"/>
      <c r="J68" s="181">
        <f>J257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3278</v>
      </c>
      <c r="E69" s="180"/>
      <c r="F69" s="180"/>
      <c r="G69" s="180"/>
      <c r="H69" s="180"/>
      <c r="I69" s="180"/>
      <c r="J69" s="181">
        <f>J277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3279</v>
      </c>
      <c r="E70" s="180"/>
      <c r="F70" s="180"/>
      <c r="G70" s="180"/>
      <c r="H70" s="180"/>
      <c r="I70" s="180"/>
      <c r="J70" s="181">
        <f>J288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156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SPŠ a SOU Pelhřimov – Rekonstrukce dílen Křemešnická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126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2" t="s">
        <v>547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548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D - Vzduchotechnika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 xml:space="preserve"> Obec Pelhřimov [547492] </v>
      </c>
      <c r="G86" s="42"/>
      <c r="H86" s="42"/>
      <c r="I86" s="34" t="s">
        <v>23</v>
      </c>
      <c r="J86" s="74" t="str">
        <f>IF(J14="","",J14)</f>
        <v>14. 1. 2022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E17</f>
        <v>Kraj Vysočina, Žižkova 1882/57, 586 01 Jihlava</v>
      </c>
      <c r="G88" s="42"/>
      <c r="H88" s="42"/>
      <c r="I88" s="34" t="s">
        <v>31</v>
      </c>
      <c r="J88" s="38" t="str">
        <f>E23</f>
        <v>INVENTE s.r.o., Žerotínova 483/1, 370 04 České Bud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IF(E20="","",E20)</f>
        <v>Vyplň údaj</v>
      </c>
      <c r="G89" s="42"/>
      <c r="H89" s="42"/>
      <c r="I89" s="34" t="s">
        <v>36</v>
      </c>
      <c r="J89" s="38" t="str">
        <f>E26</f>
        <v xml:space="preserve"> 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157</v>
      </c>
      <c r="D91" s="191" t="s">
        <v>59</v>
      </c>
      <c r="E91" s="191" t="s">
        <v>55</v>
      </c>
      <c r="F91" s="191" t="s">
        <v>56</v>
      </c>
      <c r="G91" s="191" t="s">
        <v>158</v>
      </c>
      <c r="H91" s="191" t="s">
        <v>159</v>
      </c>
      <c r="I91" s="191" t="s">
        <v>160</v>
      </c>
      <c r="J91" s="191" t="s">
        <v>130</v>
      </c>
      <c r="K91" s="192" t="s">
        <v>161</v>
      </c>
      <c r="L91" s="193"/>
      <c r="M91" s="94" t="s">
        <v>19</v>
      </c>
      <c r="N91" s="95" t="s">
        <v>44</v>
      </c>
      <c r="O91" s="95" t="s">
        <v>162</v>
      </c>
      <c r="P91" s="95" t="s">
        <v>163</v>
      </c>
      <c r="Q91" s="95" t="s">
        <v>164</v>
      </c>
      <c r="R91" s="95" t="s">
        <v>165</v>
      </c>
      <c r="S91" s="95" t="s">
        <v>166</v>
      </c>
      <c r="T91" s="96" t="s">
        <v>167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168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P93+P156+P201+P244+P257+P277+P288</f>
        <v>0</v>
      </c>
      <c r="Q92" s="98"/>
      <c r="R92" s="196">
        <f>R93+R156+R201+R244+R257+R277+R288</f>
        <v>0</v>
      </c>
      <c r="S92" s="98"/>
      <c r="T92" s="197">
        <f>T93+T156+T201+T244+T257+T277+T288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73</v>
      </c>
      <c r="AU92" s="19" t="s">
        <v>131</v>
      </c>
      <c r="BK92" s="198">
        <f>BK93+BK156+BK201+BK244+BK257+BK277+BK288</f>
        <v>0</v>
      </c>
    </row>
    <row r="93" s="12" customFormat="1" ht="25.92" customHeight="1">
      <c r="A93" s="12"/>
      <c r="B93" s="199"/>
      <c r="C93" s="200"/>
      <c r="D93" s="201" t="s">
        <v>73</v>
      </c>
      <c r="E93" s="202" t="s">
        <v>3280</v>
      </c>
      <c r="F93" s="202" t="s">
        <v>3281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SUM(P94:P155)</f>
        <v>0</v>
      </c>
      <c r="Q93" s="207"/>
      <c r="R93" s="208">
        <f>SUM(R94:R155)</f>
        <v>0</v>
      </c>
      <c r="S93" s="207"/>
      <c r="T93" s="209">
        <f>SUM(T94:T155)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82</v>
      </c>
      <c r="AT93" s="211" t="s">
        <v>73</v>
      </c>
      <c r="AU93" s="211" t="s">
        <v>74</v>
      </c>
      <c r="AY93" s="210" t="s">
        <v>171</v>
      </c>
      <c r="BK93" s="212">
        <f>SUM(BK94:BK155)</f>
        <v>0</v>
      </c>
    </row>
    <row r="94" s="2" customFormat="1" ht="33" customHeight="1">
      <c r="A94" s="40"/>
      <c r="B94" s="41"/>
      <c r="C94" s="215" t="s">
        <v>82</v>
      </c>
      <c r="D94" s="215" t="s">
        <v>174</v>
      </c>
      <c r="E94" s="216" t="s">
        <v>3282</v>
      </c>
      <c r="F94" s="217" t="s">
        <v>3283</v>
      </c>
      <c r="G94" s="218" t="s">
        <v>500</v>
      </c>
      <c r="H94" s="219">
        <v>1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45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178</v>
      </c>
      <c r="AT94" s="226" t="s">
        <v>174</v>
      </c>
      <c r="AU94" s="226" t="s">
        <v>82</v>
      </c>
      <c r="AY94" s="19" t="s">
        <v>171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82</v>
      </c>
      <c r="BK94" s="227">
        <f>ROUND(I94*H94,2)</f>
        <v>0</v>
      </c>
      <c r="BL94" s="19" t="s">
        <v>178</v>
      </c>
      <c r="BM94" s="226" t="s">
        <v>84</v>
      </c>
    </row>
    <row r="95" s="2" customFormat="1">
      <c r="A95" s="40"/>
      <c r="B95" s="41"/>
      <c r="C95" s="42"/>
      <c r="D95" s="228" t="s">
        <v>180</v>
      </c>
      <c r="E95" s="42"/>
      <c r="F95" s="229" t="s">
        <v>3283</v>
      </c>
      <c r="G95" s="42"/>
      <c r="H95" s="42"/>
      <c r="I95" s="230"/>
      <c r="J95" s="42"/>
      <c r="K95" s="42"/>
      <c r="L95" s="46"/>
      <c r="M95" s="231"/>
      <c r="N95" s="23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180</v>
      </c>
      <c r="AU95" s="19" t="s">
        <v>82</v>
      </c>
    </row>
    <row r="96" s="2" customFormat="1" ht="33" customHeight="1">
      <c r="A96" s="40"/>
      <c r="B96" s="41"/>
      <c r="C96" s="215" t="s">
        <v>84</v>
      </c>
      <c r="D96" s="215" t="s">
        <v>174</v>
      </c>
      <c r="E96" s="216" t="s">
        <v>3284</v>
      </c>
      <c r="F96" s="217" t="s">
        <v>3285</v>
      </c>
      <c r="G96" s="218" t="s">
        <v>500</v>
      </c>
      <c r="H96" s="219">
        <v>1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45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178</v>
      </c>
      <c r="AT96" s="226" t="s">
        <v>174</v>
      </c>
      <c r="AU96" s="226" t="s">
        <v>82</v>
      </c>
      <c r="AY96" s="19" t="s">
        <v>171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82</v>
      </c>
      <c r="BK96" s="227">
        <f>ROUND(I96*H96,2)</f>
        <v>0</v>
      </c>
      <c r="BL96" s="19" t="s">
        <v>178</v>
      </c>
      <c r="BM96" s="226" t="s">
        <v>178</v>
      </c>
    </row>
    <row r="97" s="2" customFormat="1">
      <c r="A97" s="40"/>
      <c r="B97" s="41"/>
      <c r="C97" s="42"/>
      <c r="D97" s="228" t="s">
        <v>180</v>
      </c>
      <c r="E97" s="42"/>
      <c r="F97" s="229" t="s">
        <v>3285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180</v>
      </c>
      <c r="AU97" s="19" t="s">
        <v>82</v>
      </c>
    </row>
    <row r="98" s="2" customFormat="1" ht="24.15" customHeight="1">
      <c r="A98" s="40"/>
      <c r="B98" s="41"/>
      <c r="C98" s="215" t="s">
        <v>105</v>
      </c>
      <c r="D98" s="215" t="s">
        <v>174</v>
      </c>
      <c r="E98" s="216" t="s">
        <v>3286</v>
      </c>
      <c r="F98" s="217" t="s">
        <v>3287</v>
      </c>
      <c r="G98" s="218" t="s">
        <v>500</v>
      </c>
      <c r="H98" s="219">
        <v>6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45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178</v>
      </c>
      <c r="AT98" s="226" t="s">
        <v>174</v>
      </c>
      <c r="AU98" s="226" t="s">
        <v>82</v>
      </c>
      <c r="AY98" s="19" t="s">
        <v>171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82</v>
      </c>
      <c r="BK98" s="227">
        <f>ROUND(I98*H98,2)</f>
        <v>0</v>
      </c>
      <c r="BL98" s="19" t="s">
        <v>178</v>
      </c>
      <c r="BM98" s="226" t="s">
        <v>199</v>
      </c>
    </row>
    <row r="99" s="2" customFormat="1">
      <c r="A99" s="40"/>
      <c r="B99" s="41"/>
      <c r="C99" s="42"/>
      <c r="D99" s="228" t="s">
        <v>180</v>
      </c>
      <c r="E99" s="42"/>
      <c r="F99" s="229" t="s">
        <v>3287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180</v>
      </c>
      <c r="AU99" s="19" t="s">
        <v>82</v>
      </c>
    </row>
    <row r="100" s="2" customFormat="1" ht="24.15" customHeight="1">
      <c r="A100" s="40"/>
      <c r="B100" s="41"/>
      <c r="C100" s="215" t="s">
        <v>178</v>
      </c>
      <c r="D100" s="215" t="s">
        <v>174</v>
      </c>
      <c r="E100" s="216" t="s">
        <v>3288</v>
      </c>
      <c r="F100" s="217" t="s">
        <v>3289</v>
      </c>
      <c r="G100" s="218" t="s">
        <v>500</v>
      </c>
      <c r="H100" s="219">
        <v>4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45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178</v>
      </c>
      <c r="AT100" s="226" t="s">
        <v>174</v>
      </c>
      <c r="AU100" s="226" t="s">
        <v>82</v>
      </c>
      <c r="AY100" s="19" t="s">
        <v>171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82</v>
      </c>
      <c r="BK100" s="227">
        <f>ROUND(I100*H100,2)</f>
        <v>0</v>
      </c>
      <c r="BL100" s="19" t="s">
        <v>178</v>
      </c>
      <c r="BM100" s="226" t="s">
        <v>208</v>
      </c>
    </row>
    <row r="101" s="2" customFormat="1">
      <c r="A101" s="40"/>
      <c r="B101" s="41"/>
      <c r="C101" s="42"/>
      <c r="D101" s="228" t="s">
        <v>180</v>
      </c>
      <c r="E101" s="42"/>
      <c r="F101" s="229" t="s">
        <v>3289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180</v>
      </c>
      <c r="AU101" s="19" t="s">
        <v>82</v>
      </c>
    </row>
    <row r="102" s="2" customFormat="1" ht="33" customHeight="1">
      <c r="A102" s="40"/>
      <c r="B102" s="41"/>
      <c r="C102" s="215" t="s">
        <v>195</v>
      </c>
      <c r="D102" s="215" t="s">
        <v>174</v>
      </c>
      <c r="E102" s="216" t="s">
        <v>3290</v>
      </c>
      <c r="F102" s="217" t="s">
        <v>3291</v>
      </c>
      <c r="G102" s="218" t="s">
        <v>500</v>
      </c>
      <c r="H102" s="219">
        <v>1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45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178</v>
      </c>
      <c r="AT102" s="226" t="s">
        <v>174</v>
      </c>
      <c r="AU102" s="226" t="s">
        <v>82</v>
      </c>
      <c r="AY102" s="19" t="s">
        <v>171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82</v>
      </c>
      <c r="BK102" s="227">
        <f>ROUND(I102*H102,2)</f>
        <v>0</v>
      </c>
      <c r="BL102" s="19" t="s">
        <v>178</v>
      </c>
      <c r="BM102" s="226" t="s">
        <v>220</v>
      </c>
    </row>
    <row r="103" s="2" customFormat="1">
      <c r="A103" s="40"/>
      <c r="B103" s="41"/>
      <c r="C103" s="42"/>
      <c r="D103" s="228" t="s">
        <v>180</v>
      </c>
      <c r="E103" s="42"/>
      <c r="F103" s="229" t="s">
        <v>3291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180</v>
      </c>
      <c r="AU103" s="19" t="s">
        <v>82</v>
      </c>
    </row>
    <row r="104" s="2" customFormat="1" ht="16.5" customHeight="1">
      <c r="A104" s="40"/>
      <c r="B104" s="41"/>
      <c r="C104" s="215" t="s">
        <v>199</v>
      </c>
      <c r="D104" s="215" t="s">
        <v>174</v>
      </c>
      <c r="E104" s="216" t="s">
        <v>3292</v>
      </c>
      <c r="F104" s="217" t="s">
        <v>3293</v>
      </c>
      <c r="G104" s="218" t="s">
        <v>500</v>
      </c>
      <c r="H104" s="219">
        <v>1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45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178</v>
      </c>
      <c r="AT104" s="226" t="s">
        <v>174</v>
      </c>
      <c r="AU104" s="226" t="s">
        <v>82</v>
      </c>
      <c r="AY104" s="19" t="s">
        <v>171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82</v>
      </c>
      <c r="BK104" s="227">
        <f>ROUND(I104*H104,2)</f>
        <v>0</v>
      </c>
      <c r="BL104" s="19" t="s">
        <v>178</v>
      </c>
      <c r="BM104" s="226" t="s">
        <v>245</v>
      </c>
    </row>
    <row r="105" s="2" customFormat="1">
      <c r="A105" s="40"/>
      <c r="B105" s="41"/>
      <c r="C105" s="42"/>
      <c r="D105" s="228" t="s">
        <v>180</v>
      </c>
      <c r="E105" s="42"/>
      <c r="F105" s="229" t="s">
        <v>3293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180</v>
      </c>
      <c r="AU105" s="19" t="s">
        <v>82</v>
      </c>
    </row>
    <row r="106" s="2" customFormat="1" ht="16.5" customHeight="1">
      <c r="A106" s="40"/>
      <c r="B106" s="41"/>
      <c r="C106" s="215" t="s">
        <v>203</v>
      </c>
      <c r="D106" s="215" t="s">
        <v>174</v>
      </c>
      <c r="E106" s="216" t="s">
        <v>3294</v>
      </c>
      <c r="F106" s="217" t="s">
        <v>3295</v>
      </c>
      <c r="G106" s="218" t="s">
        <v>3296</v>
      </c>
      <c r="H106" s="219">
        <v>2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45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178</v>
      </c>
      <c r="AT106" s="226" t="s">
        <v>174</v>
      </c>
      <c r="AU106" s="226" t="s">
        <v>82</v>
      </c>
      <c r="AY106" s="19" t="s">
        <v>171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82</v>
      </c>
      <c r="BK106" s="227">
        <f>ROUND(I106*H106,2)</f>
        <v>0</v>
      </c>
      <c r="BL106" s="19" t="s">
        <v>178</v>
      </c>
      <c r="BM106" s="226" t="s">
        <v>268</v>
      </c>
    </row>
    <row r="107" s="2" customFormat="1">
      <c r="A107" s="40"/>
      <c r="B107" s="41"/>
      <c r="C107" s="42"/>
      <c r="D107" s="228" t="s">
        <v>180</v>
      </c>
      <c r="E107" s="42"/>
      <c r="F107" s="229" t="s">
        <v>3295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180</v>
      </c>
      <c r="AU107" s="19" t="s">
        <v>82</v>
      </c>
    </row>
    <row r="108" s="2" customFormat="1" ht="16.5" customHeight="1">
      <c r="A108" s="40"/>
      <c r="B108" s="41"/>
      <c r="C108" s="215" t="s">
        <v>208</v>
      </c>
      <c r="D108" s="215" t="s">
        <v>174</v>
      </c>
      <c r="E108" s="216" t="s">
        <v>3297</v>
      </c>
      <c r="F108" s="217" t="s">
        <v>3298</v>
      </c>
      <c r="G108" s="218" t="s">
        <v>3296</v>
      </c>
      <c r="H108" s="219">
        <v>2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45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178</v>
      </c>
      <c r="AT108" s="226" t="s">
        <v>174</v>
      </c>
      <c r="AU108" s="226" t="s">
        <v>82</v>
      </c>
      <c r="AY108" s="19" t="s">
        <v>171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82</v>
      </c>
      <c r="BK108" s="227">
        <f>ROUND(I108*H108,2)</f>
        <v>0</v>
      </c>
      <c r="BL108" s="19" t="s">
        <v>178</v>
      </c>
      <c r="BM108" s="226" t="s">
        <v>289</v>
      </c>
    </row>
    <row r="109" s="2" customFormat="1">
      <c r="A109" s="40"/>
      <c r="B109" s="41"/>
      <c r="C109" s="42"/>
      <c r="D109" s="228" t="s">
        <v>180</v>
      </c>
      <c r="E109" s="42"/>
      <c r="F109" s="229" t="s">
        <v>3298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180</v>
      </c>
      <c r="AU109" s="19" t="s">
        <v>82</v>
      </c>
    </row>
    <row r="110" s="2" customFormat="1" ht="16.5" customHeight="1">
      <c r="A110" s="40"/>
      <c r="B110" s="41"/>
      <c r="C110" s="215" t="s">
        <v>172</v>
      </c>
      <c r="D110" s="215" t="s">
        <v>174</v>
      </c>
      <c r="E110" s="216" t="s">
        <v>3299</v>
      </c>
      <c r="F110" s="217" t="s">
        <v>3300</v>
      </c>
      <c r="G110" s="218" t="s">
        <v>3296</v>
      </c>
      <c r="H110" s="219">
        <v>2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45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178</v>
      </c>
      <c r="AT110" s="226" t="s">
        <v>174</v>
      </c>
      <c r="AU110" s="226" t="s">
        <v>82</v>
      </c>
      <c r="AY110" s="19" t="s">
        <v>171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82</v>
      </c>
      <c r="BK110" s="227">
        <f>ROUND(I110*H110,2)</f>
        <v>0</v>
      </c>
      <c r="BL110" s="19" t="s">
        <v>178</v>
      </c>
      <c r="BM110" s="226" t="s">
        <v>299</v>
      </c>
    </row>
    <row r="111" s="2" customFormat="1">
      <c r="A111" s="40"/>
      <c r="B111" s="41"/>
      <c r="C111" s="42"/>
      <c r="D111" s="228" t="s">
        <v>180</v>
      </c>
      <c r="E111" s="42"/>
      <c r="F111" s="229" t="s">
        <v>3300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180</v>
      </c>
      <c r="AU111" s="19" t="s">
        <v>82</v>
      </c>
    </row>
    <row r="112" s="2" customFormat="1" ht="16.5" customHeight="1">
      <c r="A112" s="40"/>
      <c r="B112" s="41"/>
      <c r="C112" s="215" t="s">
        <v>220</v>
      </c>
      <c r="D112" s="215" t="s">
        <v>174</v>
      </c>
      <c r="E112" s="216" t="s">
        <v>3301</v>
      </c>
      <c r="F112" s="217" t="s">
        <v>3302</v>
      </c>
      <c r="G112" s="218" t="s">
        <v>3296</v>
      </c>
      <c r="H112" s="219">
        <v>2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45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178</v>
      </c>
      <c r="AT112" s="226" t="s">
        <v>174</v>
      </c>
      <c r="AU112" s="226" t="s">
        <v>82</v>
      </c>
      <c r="AY112" s="19" t="s">
        <v>171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82</v>
      </c>
      <c r="BK112" s="227">
        <f>ROUND(I112*H112,2)</f>
        <v>0</v>
      </c>
      <c r="BL112" s="19" t="s">
        <v>178</v>
      </c>
      <c r="BM112" s="226" t="s">
        <v>310</v>
      </c>
    </row>
    <row r="113" s="2" customFormat="1">
      <c r="A113" s="40"/>
      <c r="B113" s="41"/>
      <c r="C113" s="42"/>
      <c r="D113" s="228" t="s">
        <v>180</v>
      </c>
      <c r="E113" s="42"/>
      <c r="F113" s="229" t="s">
        <v>3302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180</v>
      </c>
      <c r="AU113" s="19" t="s">
        <v>82</v>
      </c>
    </row>
    <row r="114" s="2" customFormat="1" ht="16.5" customHeight="1">
      <c r="A114" s="40"/>
      <c r="B114" s="41"/>
      <c r="C114" s="215" t="s">
        <v>225</v>
      </c>
      <c r="D114" s="215" t="s">
        <v>174</v>
      </c>
      <c r="E114" s="216" t="s">
        <v>3303</v>
      </c>
      <c r="F114" s="217" t="s">
        <v>3304</v>
      </c>
      <c r="G114" s="218" t="s">
        <v>3296</v>
      </c>
      <c r="H114" s="219">
        <v>2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45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178</v>
      </c>
      <c r="AT114" s="226" t="s">
        <v>174</v>
      </c>
      <c r="AU114" s="226" t="s">
        <v>82</v>
      </c>
      <c r="AY114" s="19" t="s">
        <v>171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82</v>
      </c>
      <c r="BK114" s="227">
        <f>ROUND(I114*H114,2)</f>
        <v>0</v>
      </c>
      <c r="BL114" s="19" t="s">
        <v>178</v>
      </c>
      <c r="BM114" s="226" t="s">
        <v>319</v>
      </c>
    </row>
    <row r="115" s="2" customFormat="1">
      <c r="A115" s="40"/>
      <c r="B115" s="41"/>
      <c r="C115" s="42"/>
      <c r="D115" s="228" t="s">
        <v>180</v>
      </c>
      <c r="E115" s="42"/>
      <c r="F115" s="229" t="s">
        <v>3304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180</v>
      </c>
      <c r="AU115" s="19" t="s">
        <v>82</v>
      </c>
    </row>
    <row r="116" s="2" customFormat="1" ht="16.5" customHeight="1">
      <c r="A116" s="40"/>
      <c r="B116" s="41"/>
      <c r="C116" s="215" t="s">
        <v>245</v>
      </c>
      <c r="D116" s="215" t="s">
        <v>174</v>
      </c>
      <c r="E116" s="216" t="s">
        <v>3305</v>
      </c>
      <c r="F116" s="217" t="s">
        <v>3306</v>
      </c>
      <c r="G116" s="218" t="s">
        <v>3296</v>
      </c>
      <c r="H116" s="219">
        <v>4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45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178</v>
      </c>
      <c r="AT116" s="226" t="s">
        <v>174</v>
      </c>
      <c r="AU116" s="226" t="s">
        <v>82</v>
      </c>
      <c r="AY116" s="19" t="s">
        <v>171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82</v>
      </c>
      <c r="BK116" s="227">
        <f>ROUND(I116*H116,2)</f>
        <v>0</v>
      </c>
      <c r="BL116" s="19" t="s">
        <v>178</v>
      </c>
      <c r="BM116" s="226" t="s">
        <v>333</v>
      </c>
    </row>
    <row r="117" s="2" customFormat="1">
      <c r="A117" s="40"/>
      <c r="B117" s="41"/>
      <c r="C117" s="42"/>
      <c r="D117" s="228" t="s">
        <v>180</v>
      </c>
      <c r="E117" s="42"/>
      <c r="F117" s="229" t="s">
        <v>3306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180</v>
      </c>
      <c r="AU117" s="19" t="s">
        <v>82</v>
      </c>
    </row>
    <row r="118" s="2" customFormat="1" ht="16.5" customHeight="1">
      <c r="A118" s="40"/>
      <c r="B118" s="41"/>
      <c r="C118" s="215" t="s">
        <v>258</v>
      </c>
      <c r="D118" s="215" t="s">
        <v>174</v>
      </c>
      <c r="E118" s="216" t="s">
        <v>3307</v>
      </c>
      <c r="F118" s="217" t="s">
        <v>3308</v>
      </c>
      <c r="G118" s="218" t="s">
        <v>3296</v>
      </c>
      <c r="H118" s="219">
        <v>12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45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178</v>
      </c>
      <c r="AT118" s="226" t="s">
        <v>174</v>
      </c>
      <c r="AU118" s="226" t="s">
        <v>82</v>
      </c>
      <c r="AY118" s="19" t="s">
        <v>171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82</v>
      </c>
      <c r="BK118" s="227">
        <f>ROUND(I118*H118,2)</f>
        <v>0</v>
      </c>
      <c r="BL118" s="19" t="s">
        <v>178</v>
      </c>
      <c r="BM118" s="226" t="s">
        <v>345</v>
      </c>
    </row>
    <row r="119" s="2" customFormat="1">
      <c r="A119" s="40"/>
      <c r="B119" s="41"/>
      <c r="C119" s="42"/>
      <c r="D119" s="228" t="s">
        <v>180</v>
      </c>
      <c r="E119" s="42"/>
      <c r="F119" s="229" t="s">
        <v>3308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180</v>
      </c>
      <c r="AU119" s="19" t="s">
        <v>82</v>
      </c>
    </row>
    <row r="120" s="2" customFormat="1" ht="16.5" customHeight="1">
      <c r="A120" s="40"/>
      <c r="B120" s="41"/>
      <c r="C120" s="215" t="s">
        <v>268</v>
      </c>
      <c r="D120" s="215" t="s">
        <v>174</v>
      </c>
      <c r="E120" s="216" t="s">
        <v>3309</v>
      </c>
      <c r="F120" s="217" t="s">
        <v>3310</v>
      </c>
      <c r="G120" s="218" t="s">
        <v>3296</v>
      </c>
      <c r="H120" s="219">
        <v>10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45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178</v>
      </c>
      <c r="AT120" s="226" t="s">
        <v>174</v>
      </c>
      <c r="AU120" s="226" t="s">
        <v>82</v>
      </c>
      <c r="AY120" s="19" t="s">
        <v>171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82</v>
      </c>
      <c r="BK120" s="227">
        <f>ROUND(I120*H120,2)</f>
        <v>0</v>
      </c>
      <c r="BL120" s="19" t="s">
        <v>178</v>
      </c>
      <c r="BM120" s="226" t="s">
        <v>355</v>
      </c>
    </row>
    <row r="121" s="2" customFormat="1">
      <c r="A121" s="40"/>
      <c r="B121" s="41"/>
      <c r="C121" s="42"/>
      <c r="D121" s="228" t="s">
        <v>180</v>
      </c>
      <c r="E121" s="42"/>
      <c r="F121" s="229" t="s">
        <v>3310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180</v>
      </c>
      <c r="AU121" s="19" t="s">
        <v>82</v>
      </c>
    </row>
    <row r="122" s="2" customFormat="1" ht="24.15" customHeight="1">
      <c r="A122" s="40"/>
      <c r="B122" s="41"/>
      <c r="C122" s="215" t="s">
        <v>8</v>
      </c>
      <c r="D122" s="215" t="s">
        <v>174</v>
      </c>
      <c r="E122" s="216" t="s">
        <v>3311</v>
      </c>
      <c r="F122" s="217" t="s">
        <v>3312</v>
      </c>
      <c r="G122" s="218" t="s">
        <v>3296</v>
      </c>
      <c r="H122" s="219">
        <v>2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45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178</v>
      </c>
      <c r="AT122" s="226" t="s">
        <v>174</v>
      </c>
      <c r="AU122" s="226" t="s">
        <v>82</v>
      </c>
      <c r="AY122" s="19" t="s">
        <v>171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82</v>
      </c>
      <c r="BK122" s="227">
        <f>ROUND(I122*H122,2)</f>
        <v>0</v>
      </c>
      <c r="BL122" s="19" t="s">
        <v>178</v>
      </c>
      <c r="BM122" s="226" t="s">
        <v>374</v>
      </c>
    </row>
    <row r="123" s="2" customFormat="1">
      <c r="A123" s="40"/>
      <c r="B123" s="41"/>
      <c r="C123" s="42"/>
      <c r="D123" s="228" t="s">
        <v>180</v>
      </c>
      <c r="E123" s="42"/>
      <c r="F123" s="229" t="s">
        <v>3312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180</v>
      </c>
      <c r="AU123" s="19" t="s">
        <v>82</v>
      </c>
    </row>
    <row r="124" s="2" customFormat="1" ht="24.15" customHeight="1">
      <c r="A124" s="40"/>
      <c r="B124" s="41"/>
      <c r="C124" s="215" t="s">
        <v>289</v>
      </c>
      <c r="D124" s="215" t="s">
        <v>174</v>
      </c>
      <c r="E124" s="216" t="s">
        <v>3313</v>
      </c>
      <c r="F124" s="217" t="s">
        <v>3314</v>
      </c>
      <c r="G124" s="218" t="s">
        <v>3296</v>
      </c>
      <c r="H124" s="219">
        <v>19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45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178</v>
      </c>
      <c r="AT124" s="226" t="s">
        <v>174</v>
      </c>
      <c r="AU124" s="226" t="s">
        <v>82</v>
      </c>
      <c r="AY124" s="19" t="s">
        <v>171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82</v>
      </c>
      <c r="BK124" s="227">
        <f>ROUND(I124*H124,2)</f>
        <v>0</v>
      </c>
      <c r="BL124" s="19" t="s">
        <v>178</v>
      </c>
      <c r="BM124" s="226" t="s">
        <v>386</v>
      </c>
    </row>
    <row r="125" s="2" customFormat="1">
      <c r="A125" s="40"/>
      <c r="B125" s="41"/>
      <c r="C125" s="42"/>
      <c r="D125" s="228" t="s">
        <v>180</v>
      </c>
      <c r="E125" s="42"/>
      <c r="F125" s="229" t="s">
        <v>3314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180</v>
      </c>
      <c r="AU125" s="19" t="s">
        <v>82</v>
      </c>
    </row>
    <row r="126" s="2" customFormat="1" ht="16.5" customHeight="1">
      <c r="A126" s="40"/>
      <c r="B126" s="41"/>
      <c r="C126" s="215" t="s">
        <v>294</v>
      </c>
      <c r="D126" s="215" t="s">
        <v>174</v>
      </c>
      <c r="E126" s="216" t="s">
        <v>3315</v>
      </c>
      <c r="F126" s="217" t="s">
        <v>3316</v>
      </c>
      <c r="G126" s="218" t="s">
        <v>3296</v>
      </c>
      <c r="H126" s="219">
        <v>9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45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178</v>
      </c>
      <c r="AT126" s="226" t="s">
        <v>174</v>
      </c>
      <c r="AU126" s="226" t="s">
        <v>82</v>
      </c>
      <c r="AY126" s="19" t="s">
        <v>171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82</v>
      </c>
      <c r="BK126" s="227">
        <f>ROUND(I126*H126,2)</f>
        <v>0</v>
      </c>
      <c r="BL126" s="19" t="s">
        <v>178</v>
      </c>
      <c r="BM126" s="226" t="s">
        <v>397</v>
      </c>
    </row>
    <row r="127" s="2" customFormat="1">
      <c r="A127" s="40"/>
      <c r="B127" s="41"/>
      <c r="C127" s="42"/>
      <c r="D127" s="228" t="s">
        <v>180</v>
      </c>
      <c r="E127" s="42"/>
      <c r="F127" s="229" t="s">
        <v>3316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180</v>
      </c>
      <c r="AU127" s="19" t="s">
        <v>82</v>
      </c>
    </row>
    <row r="128" s="2" customFormat="1" ht="16.5" customHeight="1">
      <c r="A128" s="40"/>
      <c r="B128" s="41"/>
      <c r="C128" s="215" t="s">
        <v>299</v>
      </c>
      <c r="D128" s="215" t="s">
        <v>174</v>
      </c>
      <c r="E128" s="216" t="s">
        <v>3317</v>
      </c>
      <c r="F128" s="217" t="s">
        <v>3318</v>
      </c>
      <c r="G128" s="218" t="s">
        <v>3296</v>
      </c>
      <c r="H128" s="219">
        <v>2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45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178</v>
      </c>
      <c r="AT128" s="226" t="s">
        <v>174</v>
      </c>
      <c r="AU128" s="226" t="s">
        <v>82</v>
      </c>
      <c r="AY128" s="19" t="s">
        <v>171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82</v>
      </c>
      <c r="BK128" s="227">
        <f>ROUND(I128*H128,2)</f>
        <v>0</v>
      </c>
      <c r="BL128" s="19" t="s">
        <v>178</v>
      </c>
      <c r="BM128" s="226" t="s">
        <v>428</v>
      </c>
    </row>
    <row r="129" s="2" customFormat="1">
      <c r="A129" s="40"/>
      <c r="B129" s="41"/>
      <c r="C129" s="42"/>
      <c r="D129" s="228" t="s">
        <v>180</v>
      </c>
      <c r="E129" s="42"/>
      <c r="F129" s="229" t="s">
        <v>3318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180</v>
      </c>
      <c r="AU129" s="19" t="s">
        <v>82</v>
      </c>
    </row>
    <row r="130" s="2" customFormat="1" ht="16.5" customHeight="1">
      <c r="A130" s="40"/>
      <c r="B130" s="41"/>
      <c r="C130" s="215" t="s">
        <v>305</v>
      </c>
      <c r="D130" s="215" t="s">
        <v>174</v>
      </c>
      <c r="E130" s="216" t="s">
        <v>3319</v>
      </c>
      <c r="F130" s="217" t="s">
        <v>3320</v>
      </c>
      <c r="G130" s="218" t="s">
        <v>3296</v>
      </c>
      <c r="H130" s="219">
        <v>8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45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178</v>
      </c>
      <c r="AT130" s="226" t="s">
        <v>174</v>
      </c>
      <c r="AU130" s="226" t="s">
        <v>82</v>
      </c>
      <c r="AY130" s="19" t="s">
        <v>171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82</v>
      </c>
      <c r="BK130" s="227">
        <f>ROUND(I130*H130,2)</f>
        <v>0</v>
      </c>
      <c r="BL130" s="19" t="s">
        <v>178</v>
      </c>
      <c r="BM130" s="226" t="s">
        <v>446</v>
      </c>
    </row>
    <row r="131" s="2" customFormat="1">
      <c r="A131" s="40"/>
      <c r="B131" s="41"/>
      <c r="C131" s="42"/>
      <c r="D131" s="228" t="s">
        <v>180</v>
      </c>
      <c r="E131" s="42"/>
      <c r="F131" s="229" t="s">
        <v>3320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180</v>
      </c>
      <c r="AU131" s="19" t="s">
        <v>82</v>
      </c>
    </row>
    <row r="132" s="2" customFormat="1" ht="16.5" customHeight="1">
      <c r="A132" s="40"/>
      <c r="B132" s="41"/>
      <c r="C132" s="215" t="s">
        <v>310</v>
      </c>
      <c r="D132" s="215" t="s">
        <v>174</v>
      </c>
      <c r="E132" s="216" t="s">
        <v>3321</v>
      </c>
      <c r="F132" s="217" t="s">
        <v>3322</v>
      </c>
      <c r="G132" s="218" t="s">
        <v>3296</v>
      </c>
      <c r="H132" s="219">
        <v>2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45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178</v>
      </c>
      <c r="AT132" s="226" t="s">
        <v>174</v>
      </c>
      <c r="AU132" s="226" t="s">
        <v>82</v>
      </c>
      <c r="AY132" s="19" t="s">
        <v>171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82</v>
      </c>
      <c r="BK132" s="227">
        <f>ROUND(I132*H132,2)</f>
        <v>0</v>
      </c>
      <c r="BL132" s="19" t="s">
        <v>178</v>
      </c>
      <c r="BM132" s="226" t="s">
        <v>471</v>
      </c>
    </row>
    <row r="133" s="2" customFormat="1">
      <c r="A133" s="40"/>
      <c r="B133" s="41"/>
      <c r="C133" s="42"/>
      <c r="D133" s="228" t="s">
        <v>180</v>
      </c>
      <c r="E133" s="42"/>
      <c r="F133" s="229" t="s">
        <v>3322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180</v>
      </c>
      <c r="AU133" s="19" t="s">
        <v>82</v>
      </c>
    </row>
    <row r="134" s="2" customFormat="1" ht="16.5" customHeight="1">
      <c r="A134" s="40"/>
      <c r="B134" s="41"/>
      <c r="C134" s="215" t="s">
        <v>7</v>
      </c>
      <c r="D134" s="215" t="s">
        <v>174</v>
      </c>
      <c r="E134" s="216" t="s">
        <v>3323</v>
      </c>
      <c r="F134" s="217" t="s">
        <v>3324</v>
      </c>
      <c r="G134" s="218" t="s">
        <v>3296</v>
      </c>
      <c r="H134" s="219">
        <v>2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45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178</v>
      </c>
      <c r="AT134" s="226" t="s">
        <v>174</v>
      </c>
      <c r="AU134" s="226" t="s">
        <v>82</v>
      </c>
      <c r="AY134" s="19" t="s">
        <v>171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82</v>
      </c>
      <c r="BK134" s="227">
        <f>ROUND(I134*H134,2)</f>
        <v>0</v>
      </c>
      <c r="BL134" s="19" t="s">
        <v>178</v>
      </c>
      <c r="BM134" s="226" t="s">
        <v>490</v>
      </c>
    </row>
    <row r="135" s="2" customFormat="1">
      <c r="A135" s="40"/>
      <c r="B135" s="41"/>
      <c r="C135" s="42"/>
      <c r="D135" s="228" t="s">
        <v>180</v>
      </c>
      <c r="E135" s="42"/>
      <c r="F135" s="229" t="s">
        <v>3324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180</v>
      </c>
      <c r="AU135" s="19" t="s">
        <v>82</v>
      </c>
    </row>
    <row r="136" s="2" customFormat="1" ht="16.5" customHeight="1">
      <c r="A136" s="40"/>
      <c r="B136" s="41"/>
      <c r="C136" s="215" t="s">
        <v>319</v>
      </c>
      <c r="D136" s="215" t="s">
        <v>174</v>
      </c>
      <c r="E136" s="216" t="s">
        <v>3325</v>
      </c>
      <c r="F136" s="217" t="s">
        <v>3326</v>
      </c>
      <c r="G136" s="218" t="s">
        <v>3296</v>
      </c>
      <c r="H136" s="219">
        <v>1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45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178</v>
      </c>
      <c r="AT136" s="226" t="s">
        <v>174</v>
      </c>
      <c r="AU136" s="226" t="s">
        <v>82</v>
      </c>
      <c r="AY136" s="19" t="s">
        <v>171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82</v>
      </c>
      <c r="BK136" s="227">
        <f>ROUND(I136*H136,2)</f>
        <v>0</v>
      </c>
      <c r="BL136" s="19" t="s">
        <v>178</v>
      </c>
      <c r="BM136" s="226" t="s">
        <v>505</v>
      </c>
    </row>
    <row r="137" s="2" customFormat="1">
      <c r="A137" s="40"/>
      <c r="B137" s="41"/>
      <c r="C137" s="42"/>
      <c r="D137" s="228" t="s">
        <v>180</v>
      </c>
      <c r="E137" s="42"/>
      <c r="F137" s="229" t="s">
        <v>3326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180</v>
      </c>
      <c r="AU137" s="19" t="s">
        <v>82</v>
      </c>
    </row>
    <row r="138" s="2" customFormat="1" ht="16.5" customHeight="1">
      <c r="A138" s="40"/>
      <c r="B138" s="41"/>
      <c r="C138" s="215" t="s">
        <v>324</v>
      </c>
      <c r="D138" s="215" t="s">
        <v>174</v>
      </c>
      <c r="E138" s="216" t="s">
        <v>3327</v>
      </c>
      <c r="F138" s="217" t="s">
        <v>3328</v>
      </c>
      <c r="G138" s="218" t="s">
        <v>3296</v>
      </c>
      <c r="H138" s="219">
        <v>1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45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178</v>
      </c>
      <c r="AT138" s="226" t="s">
        <v>174</v>
      </c>
      <c r="AU138" s="226" t="s">
        <v>82</v>
      </c>
      <c r="AY138" s="19" t="s">
        <v>171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82</v>
      </c>
      <c r="BK138" s="227">
        <f>ROUND(I138*H138,2)</f>
        <v>0</v>
      </c>
      <c r="BL138" s="19" t="s">
        <v>178</v>
      </c>
      <c r="BM138" s="226" t="s">
        <v>528</v>
      </c>
    </row>
    <row r="139" s="2" customFormat="1">
      <c r="A139" s="40"/>
      <c r="B139" s="41"/>
      <c r="C139" s="42"/>
      <c r="D139" s="228" t="s">
        <v>180</v>
      </c>
      <c r="E139" s="42"/>
      <c r="F139" s="229" t="s">
        <v>3328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180</v>
      </c>
      <c r="AU139" s="19" t="s">
        <v>82</v>
      </c>
    </row>
    <row r="140" s="2" customFormat="1" ht="16.5" customHeight="1">
      <c r="A140" s="40"/>
      <c r="B140" s="41"/>
      <c r="C140" s="215" t="s">
        <v>333</v>
      </c>
      <c r="D140" s="215" t="s">
        <v>174</v>
      </c>
      <c r="E140" s="216" t="s">
        <v>3329</v>
      </c>
      <c r="F140" s="217" t="s">
        <v>3330</v>
      </c>
      <c r="G140" s="218" t="s">
        <v>292</v>
      </c>
      <c r="H140" s="219">
        <v>3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45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178</v>
      </c>
      <c r="AT140" s="226" t="s">
        <v>174</v>
      </c>
      <c r="AU140" s="226" t="s">
        <v>82</v>
      </c>
      <c r="AY140" s="19" t="s">
        <v>171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82</v>
      </c>
      <c r="BK140" s="227">
        <f>ROUND(I140*H140,2)</f>
        <v>0</v>
      </c>
      <c r="BL140" s="19" t="s">
        <v>178</v>
      </c>
      <c r="BM140" s="226" t="s">
        <v>543</v>
      </c>
    </row>
    <row r="141" s="2" customFormat="1">
      <c r="A141" s="40"/>
      <c r="B141" s="41"/>
      <c r="C141" s="42"/>
      <c r="D141" s="228" t="s">
        <v>180</v>
      </c>
      <c r="E141" s="42"/>
      <c r="F141" s="229" t="s">
        <v>3330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180</v>
      </c>
      <c r="AU141" s="19" t="s">
        <v>82</v>
      </c>
    </row>
    <row r="142" s="2" customFormat="1" ht="16.5" customHeight="1">
      <c r="A142" s="40"/>
      <c r="B142" s="41"/>
      <c r="C142" s="215" t="s">
        <v>341</v>
      </c>
      <c r="D142" s="215" t="s">
        <v>174</v>
      </c>
      <c r="E142" s="216" t="s">
        <v>3331</v>
      </c>
      <c r="F142" s="217" t="s">
        <v>3332</v>
      </c>
      <c r="G142" s="218" t="s">
        <v>292</v>
      </c>
      <c r="H142" s="219">
        <v>21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45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178</v>
      </c>
      <c r="AT142" s="226" t="s">
        <v>174</v>
      </c>
      <c r="AU142" s="226" t="s">
        <v>82</v>
      </c>
      <c r="AY142" s="19" t="s">
        <v>171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82</v>
      </c>
      <c r="BK142" s="227">
        <f>ROUND(I142*H142,2)</f>
        <v>0</v>
      </c>
      <c r="BL142" s="19" t="s">
        <v>178</v>
      </c>
      <c r="BM142" s="226" t="s">
        <v>275</v>
      </c>
    </row>
    <row r="143" s="2" customFormat="1">
      <c r="A143" s="40"/>
      <c r="B143" s="41"/>
      <c r="C143" s="42"/>
      <c r="D143" s="228" t="s">
        <v>180</v>
      </c>
      <c r="E143" s="42"/>
      <c r="F143" s="229" t="s">
        <v>3332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180</v>
      </c>
      <c r="AU143" s="19" t="s">
        <v>82</v>
      </c>
    </row>
    <row r="144" s="2" customFormat="1" ht="16.5" customHeight="1">
      <c r="A144" s="40"/>
      <c r="B144" s="41"/>
      <c r="C144" s="215" t="s">
        <v>345</v>
      </c>
      <c r="D144" s="215" t="s">
        <v>174</v>
      </c>
      <c r="E144" s="216" t="s">
        <v>3333</v>
      </c>
      <c r="F144" s="217" t="s">
        <v>3334</v>
      </c>
      <c r="G144" s="218" t="s">
        <v>292</v>
      </c>
      <c r="H144" s="219">
        <v>14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45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178</v>
      </c>
      <c r="AT144" s="226" t="s">
        <v>174</v>
      </c>
      <c r="AU144" s="226" t="s">
        <v>82</v>
      </c>
      <c r="AY144" s="19" t="s">
        <v>171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82</v>
      </c>
      <c r="BK144" s="227">
        <f>ROUND(I144*H144,2)</f>
        <v>0</v>
      </c>
      <c r="BL144" s="19" t="s">
        <v>178</v>
      </c>
      <c r="BM144" s="226" t="s">
        <v>755</v>
      </c>
    </row>
    <row r="145" s="2" customFormat="1">
      <c r="A145" s="40"/>
      <c r="B145" s="41"/>
      <c r="C145" s="42"/>
      <c r="D145" s="228" t="s">
        <v>180</v>
      </c>
      <c r="E145" s="42"/>
      <c r="F145" s="229" t="s">
        <v>3334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180</v>
      </c>
      <c r="AU145" s="19" t="s">
        <v>82</v>
      </c>
    </row>
    <row r="146" s="2" customFormat="1" ht="16.5" customHeight="1">
      <c r="A146" s="40"/>
      <c r="B146" s="41"/>
      <c r="C146" s="215" t="s">
        <v>351</v>
      </c>
      <c r="D146" s="215" t="s">
        <v>174</v>
      </c>
      <c r="E146" s="216" t="s">
        <v>3335</v>
      </c>
      <c r="F146" s="217" t="s">
        <v>3336</v>
      </c>
      <c r="G146" s="218" t="s">
        <v>292</v>
      </c>
      <c r="H146" s="219">
        <v>87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45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178</v>
      </c>
      <c r="AT146" s="226" t="s">
        <v>174</v>
      </c>
      <c r="AU146" s="226" t="s">
        <v>82</v>
      </c>
      <c r="AY146" s="19" t="s">
        <v>171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82</v>
      </c>
      <c r="BK146" s="227">
        <f>ROUND(I146*H146,2)</f>
        <v>0</v>
      </c>
      <c r="BL146" s="19" t="s">
        <v>178</v>
      </c>
      <c r="BM146" s="226" t="s">
        <v>761</v>
      </c>
    </row>
    <row r="147" s="2" customFormat="1">
      <c r="A147" s="40"/>
      <c r="B147" s="41"/>
      <c r="C147" s="42"/>
      <c r="D147" s="228" t="s">
        <v>180</v>
      </c>
      <c r="E147" s="42"/>
      <c r="F147" s="229" t="s">
        <v>3336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180</v>
      </c>
      <c r="AU147" s="19" t="s">
        <v>82</v>
      </c>
    </row>
    <row r="148" s="2" customFormat="1" ht="16.5" customHeight="1">
      <c r="A148" s="40"/>
      <c r="B148" s="41"/>
      <c r="C148" s="215" t="s">
        <v>355</v>
      </c>
      <c r="D148" s="215" t="s">
        <v>174</v>
      </c>
      <c r="E148" s="216" t="s">
        <v>3337</v>
      </c>
      <c r="F148" s="217" t="s">
        <v>3338</v>
      </c>
      <c r="G148" s="218" t="s">
        <v>292</v>
      </c>
      <c r="H148" s="219">
        <v>149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45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178</v>
      </c>
      <c r="AT148" s="226" t="s">
        <v>174</v>
      </c>
      <c r="AU148" s="226" t="s">
        <v>82</v>
      </c>
      <c r="AY148" s="19" t="s">
        <v>171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82</v>
      </c>
      <c r="BK148" s="227">
        <f>ROUND(I148*H148,2)</f>
        <v>0</v>
      </c>
      <c r="BL148" s="19" t="s">
        <v>178</v>
      </c>
      <c r="BM148" s="226" t="s">
        <v>774</v>
      </c>
    </row>
    <row r="149" s="2" customFormat="1">
      <c r="A149" s="40"/>
      <c r="B149" s="41"/>
      <c r="C149" s="42"/>
      <c r="D149" s="228" t="s">
        <v>180</v>
      </c>
      <c r="E149" s="42"/>
      <c r="F149" s="229" t="s">
        <v>3338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180</v>
      </c>
      <c r="AU149" s="19" t="s">
        <v>82</v>
      </c>
    </row>
    <row r="150" s="2" customFormat="1" ht="16.5" customHeight="1">
      <c r="A150" s="40"/>
      <c r="B150" s="41"/>
      <c r="C150" s="215" t="s">
        <v>366</v>
      </c>
      <c r="D150" s="215" t="s">
        <v>174</v>
      </c>
      <c r="E150" s="216" t="s">
        <v>3339</v>
      </c>
      <c r="F150" s="217" t="s">
        <v>3340</v>
      </c>
      <c r="G150" s="218" t="s">
        <v>292</v>
      </c>
      <c r="H150" s="219">
        <v>114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45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178</v>
      </c>
      <c r="AT150" s="226" t="s">
        <v>174</v>
      </c>
      <c r="AU150" s="226" t="s">
        <v>82</v>
      </c>
      <c r="AY150" s="19" t="s">
        <v>171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82</v>
      </c>
      <c r="BK150" s="227">
        <f>ROUND(I150*H150,2)</f>
        <v>0</v>
      </c>
      <c r="BL150" s="19" t="s">
        <v>178</v>
      </c>
      <c r="BM150" s="226" t="s">
        <v>780</v>
      </c>
    </row>
    <row r="151" s="2" customFormat="1">
      <c r="A151" s="40"/>
      <c r="B151" s="41"/>
      <c r="C151" s="42"/>
      <c r="D151" s="228" t="s">
        <v>180</v>
      </c>
      <c r="E151" s="42"/>
      <c r="F151" s="229" t="s">
        <v>3340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180</v>
      </c>
      <c r="AU151" s="19" t="s">
        <v>82</v>
      </c>
    </row>
    <row r="152" s="2" customFormat="1" ht="16.5" customHeight="1">
      <c r="A152" s="40"/>
      <c r="B152" s="41"/>
      <c r="C152" s="215" t="s">
        <v>374</v>
      </c>
      <c r="D152" s="215" t="s">
        <v>174</v>
      </c>
      <c r="E152" s="216" t="s">
        <v>3341</v>
      </c>
      <c r="F152" s="217" t="s">
        <v>3342</v>
      </c>
      <c r="G152" s="218" t="s">
        <v>177</v>
      </c>
      <c r="H152" s="219">
        <v>135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45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178</v>
      </c>
      <c r="AT152" s="226" t="s">
        <v>174</v>
      </c>
      <c r="AU152" s="226" t="s">
        <v>82</v>
      </c>
      <c r="AY152" s="19" t="s">
        <v>171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82</v>
      </c>
      <c r="BK152" s="227">
        <f>ROUND(I152*H152,2)</f>
        <v>0</v>
      </c>
      <c r="BL152" s="19" t="s">
        <v>178</v>
      </c>
      <c r="BM152" s="226" t="s">
        <v>786</v>
      </c>
    </row>
    <row r="153" s="2" customFormat="1">
      <c r="A153" s="40"/>
      <c r="B153" s="41"/>
      <c r="C153" s="42"/>
      <c r="D153" s="228" t="s">
        <v>180</v>
      </c>
      <c r="E153" s="42"/>
      <c r="F153" s="229" t="s">
        <v>3342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180</v>
      </c>
      <c r="AU153" s="19" t="s">
        <v>82</v>
      </c>
    </row>
    <row r="154" s="2" customFormat="1" ht="16.5" customHeight="1">
      <c r="A154" s="40"/>
      <c r="B154" s="41"/>
      <c r="C154" s="215" t="s">
        <v>379</v>
      </c>
      <c r="D154" s="215" t="s">
        <v>174</v>
      </c>
      <c r="E154" s="216" t="s">
        <v>3343</v>
      </c>
      <c r="F154" s="217" t="s">
        <v>3344</v>
      </c>
      <c r="G154" s="218" t="s">
        <v>177</v>
      </c>
      <c r="H154" s="219">
        <v>70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45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178</v>
      </c>
      <c r="AT154" s="226" t="s">
        <v>174</v>
      </c>
      <c r="AU154" s="226" t="s">
        <v>82</v>
      </c>
      <c r="AY154" s="19" t="s">
        <v>171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82</v>
      </c>
      <c r="BK154" s="227">
        <f>ROUND(I154*H154,2)</f>
        <v>0</v>
      </c>
      <c r="BL154" s="19" t="s">
        <v>178</v>
      </c>
      <c r="BM154" s="226" t="s">
        <v>792</v>
      </c>
    </row>
    <row r="155" s="2" customFormat="1">
      <c r="A155" s="40"/>
      <c r="B155" s="41"/>
      <c r="C155" s="42"/>
      <c r="D155" s="228" t="s">
        <v>180</v>
      </c>
      <c r="E155" s="42"/>
      <c r="F155" s="229" t="s">
        <v>3344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180</v>
      </c>
      <c r="AU155" s="19" t="s">
        <v>82</v>
      </c>
    </row>
    <row r="156" s="12" customFormat="1" ht="25.92" customHeight="1">
      <c r="A156" s="12"/>
      <c r="B156" s="199"/>
      <c r="C156" s="200"/>
      <c r="D156" s="201" t="s">
        <v>73</v>
      </c>
      <c r="E156" s="202" t="s">
        <v>3345</v>
      </c>
      <c r="F156" s="202" t="s">
        <v>3346</v>
      </c>
      <c r="G156" s="200"/>
      <c r="H156" s="200"/>
      <c r="I156" s="203"/>
      <c r="J156" s="204">
        <f>BK156</f>
        <v>0</v>
      </c>
      <c r="K156" s="200"/>
      <c r="L156" s="205"/>
      <c r="M156" s="206"/>
      <c r="N156" s="207"/>
      <c r="O156" s="207"/>
      <c r="P156" s="208">
        <f>SUM(P157:P200)</f>
        <v>0</v>
      </c>
      <c r="Q156" s="207"/>
      <c r="R156" s="208">
        <f>SUM(R157:R200)</f>
        <v>0</v>
      </c>
      <c r="S156" s="207"/>
      <c r="T156" s="209">
        <f>SUM(T157:T200)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0" t="s">
        <v>82</v>
      </c>
      <c r="AT156" s="211" t="s">
        <v>73</v>
      </c>
      <c r="AU156" s="211" t="s">
        <v>74</v>
      </c>
      <c r="AY156" s="210" t="s">
        <v>171</v>
      </c>
      <c r="BK156" s="212">
        <f>SUM(BK157:BK200)</f>
        <v>0</v>
      </c>
    </row>
    <row r="157" s="2" customFormat="1" ht="33" customHeight="1">
      <c r="A157" s="40"/>
      <c r="B157" s="41"/>
      <c r="C157" s="215" t="s">
        <v>386</v>
      </c>
      <c r="D157" s="215" t="s">
        <v>174</v>
      </c>
      <c r="E157" s="216" t="s">
        <v>3347</v>
      </c>
      <c r="F157" s="217" t="s">
        <v>3348</v>
      </c>
      <c r="G157" s="218" t="s">
        <v>500</v>
      </c>
      <c r="H157" s="219">
        <v>1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45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178</v>
      </c>
      <c r="AT157" s="226" t="s">
        <v>174</v>
      </c>
      <c r="AU157" s="226" t="s">
        <v>82</v>
      </c>
      <c r="AY157" s="19" t="s">
        <v>171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82</v>
      </c>
      <c r="BK157" s="227">
        <f>ROUND(I157*H157,2)</f>
        <v>0</v>
      </c>
      <c r="BL157" s="19" t="s">
        <v>178</v>
      </c>
      <c r="BM157" s="226" t="s">
        <v>474</v>
      </c>
    </row>
    <row r="158" s="2" customFormat="1">
      <c r="A158" s="40"/>
      <c r="B158" s="41"/>
      <c r="C158" s="42"/>
      <c r="D158" s="228" t="s">
        <v>180</v>
      </c>
      <c r="E158" s="42"/>
      <c r="F158" s="229" t="s">
        <v>3349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180</v>
      </c>
      <c r="AU158" s="19" t="s">
        <v>82</v>
      </c>
    </row>
    <row r="159" s="2" customFormat="1" ht="16.5" customHeight="1">
      <c r="A159" s="40"/>
      <c r="B159" s="41"/>
      <c r="C159" s="215" t="s">
        <v>391</v>
      </c>
      <c r="D159" s="215" t="s">
        <v>174</v>
      </c>
      <c r="E159" s="216" t="s">
        <v>3350</v>
      </c>
      <c r="F159" s="217" t="s">
        <v>3351</v>
      </c>
      <c r="G159" s="218" t="s">
        <v>3296</v>
      </c>
      <c r="H159" s="219">
        <v>2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45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178</v>
      </c>
      <c r="AT159" s="226" t="s">
        <v>174</v>
      </c>
      <c r="AU159" s="226" t="s">
        <v>82</v>
      </c>
      <c r="AY159" s="19" t="s">
        <v>171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82</v>
      </c>
      <c r="BK159" s="227">
        <f>ROUND(I159*H159,2)</f>
        <v>0</v>
      </c>
      <c r="BL159" s="19" t="s">
        <v>178</v>
      </c>
      <c r="BM159" s="226" t="s">
        <v>804</v>
      </c>
    </row>
    <row r="160" s="2" customFormat="1">
      <c r="A160" s="40"/>
      <c r="B160" s="41"/>
      <c r="C160" s="42"/>
      <c r="D160" s="228" t="s">
        <v>180</v>
      </c>
      <c r="E160" s="42"/>
      <c r="F160" s="229" t="s">
        <v>3351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180</v>
      </c>
      <c r="AU160" s="19" t="s">
        <v>82</v>
      </c>
    </row>
    <row r="161" s="2" customFormat="1" ht="16.5" customHeight="1">
      <c r="A161" s="40"/>
      <c r="B161" s="41"/>
      <c r="C161" s="215" t="s">
        <v>397</v>
      </c>
      <c r="D161" s="215" t="s">
        <v>174</v>
      </c>
      <c r="E161" s="216" t="s">
        <v>3352</v>
      </c>
      <c r="F161" s="217" t="s">
        <v>3353</v>
      </c>
      <c r="G161" s="218" t="s">
        <v>3296</v>
      </c>
      <c r="H161" s="219">
        <v>2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45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178</v>
      </c>
      <c r="AT161" s="226" t="s">
        <v>174</v>
      </c>
      <c r="AU161" s="226" t="s">
        <v>82</v>
      </c>
      <c r="AY161" s="19" t="s">
        <v>171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82</v>
      </c>
      <c r="BK161" s="227">
        <f>ROUND(I161*H161,2)</f>
        <v>0</v>
      </c>
      <c r="BL161" s="19" t="s">
        <v>178</v>
      </c>
      <c r="BM161" s="226" t="s">
        <v>810</v>
      </c>
    </row>
    <row r="162" s="2" customFormat="1">
      <c r="A162" s="40"/>
      <c r="B162" s="41"/>
      <c r="C162" s="42"/>
      <c r="D162" s="228" t="s">
        <v>180</v>
      </c>
      <c r="E162" s="42"/>
      <c r="F162" s="229" t="s">
        <v>3353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180</v>
      </c>
      <c r="AU162" s="19" t="s">
        <v>82</v>
      </c>
    </row>
    <row r="163" s="2" customFormat="1" ht="16.5" customHeight="1">
      <c r="A163" s="40"/>
      <c r="B163" s="41"/>
      <c r="C163" s="215" t="s">
        <v>419</v>
      </c>
      <c r="D163" s="215" t="s">
        <v>174</v>
      </c>
      <c r="E163" s="216" t="s">
        <v>3303</v>
      </c>
      <c r="F163" s="217" t="s">
        <v>3304</v>
      </c>
      <c r="G163" s="218" t="s">
        <v>3296</v>
      </c>
      <c r="H163" s="219">
        <v>1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45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178</v>
      </c>
      <c r="AT163" s="226" t="s">
        <v>174</v>
      </c>
      <c r="AU163" s="226" t="s">
        <v>82</v>
      </c>
      <c r="AY163" s="19" t="s">
        <v>171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82</v>
      </c>
      <c r="BK163" s="227">
        <f>ROUND(I163*H163,2)</f>
        <v>0</v>
      </c>
      <c r="BL163" s="19" t="s">
        <v>178</v>
      </c>
      <c r="BM163" s="226" t="s">
        <v>816</v>
      </c>
    </row>
    <row r="164" s="2" customFormat="1">
      <c r="A164" s="40"/>
      <c r="B164" s="41"/>
      <c r="C164" s="42"/>
      <c r="D164" s="228" t="s">
        <v>180</v>
      </c>
      <c r="E164" s="42"/>
      <c r="F164" s="229" t="s">
        <v>3304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180</v>
      </c>
      <c r="AU164" s="19" t="s">
        <v>82</v>
      </c>
    </row>
    <row r="165" s="2" customFormat="1" ht="16.5" customHeight="1">
      <c r="A165" s="40"/>
      <c r="B165" s="41"/>
      <c r="C165" s="215" t="s">
        <v>428</v>
      </c>
      <c r="D165" s="215" t="s">
        <v>174</v>
      </c>
      <c r="E165" s="216" t="s">
        <v>3305</v>
      </c>
      <c r="F165" s="217" t="s">
        <v>3306</v>
      </c>
      <c r="G165" s="218" t="s">
        <v>3296</v>
      </c>
      <c r="H165" s="219">
        <v>2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45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178</v>
      </c>
      <c r="AT165" s="226" t="s">
        <v>174</v>
      </c>
      <c r="AU165" s="226" t="s">
        <v>82</v>
      </c>
      <c r="AY165" s="19" t="s">
        <v>171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82</v>
      </c>
      <c r="BK165" s="227">
        <f>ROUND(I165*H165,2)</f>
        <v>0</v>
      </c>
      <c r="BL165" s="19" t="s">
        <v>178</v>
      </c>
      <c r="BM165" s="226" t="s">
        <v>821</v>
      </c>
    </row>
    <row r="166" s="2" customFormat="1">
      <c r="A166" s="40"/>
      <c r="B166" s="41"/>
      <c r="C166" s="42"/>
      <c r="D166" s="228" t="s">
        <v>180</v>
      </c>
      <c r="E166" s="42"/>
      <c r="F166" s="229" t="s">
        <v>3306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180</v>
      </c>
      <c r="AU166" s="19" t="s">
        <v>82</v>
      </c>
    </row>
    <row r="167" s="2" customFormat="1" ht="16.5" customHeight="1">
      <c r="A167" s="40"/>
      <c r="B167" s="41"/>
      <c r="C167" s="215" t="s">
        <v>437</v>
      </c>
      <c r="D167" s="215" t="s">
        <v>174</v>
      </c>
      <c r="E167" s="216" t="s">
        <v>3354</v>
      </c>
      <c r="F167" s="217" t="s">
        <v>3355</v>
      </c>
      <c r="G167" s="218" t="s">
        <v>3296</v>
      </c>
      <c r="H167" s="219">
        <v>3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45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178</v>
      </c>
      <c r="AT167" s="226" t="s">
        <v>174</v>
      </c>
      <c r="AU167" s="226" t="s">
        <v>82</v>
      </c>
      <c r="AY167" s="19" t="s">
        <v>171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82</v>
      </c>
      <c r="BK167" s="227">
        <f>ROUND(I167*H167,2)</f>
        <v>0</v>
      </c>
      <c r="BL167" s="19" t="s">
        <v>178</v>
      </c>
      <c r="BM167" s="226" t="s">
        <v>828</v>
      </c>
    </row>
    <row r="168" s="2" customFormat="1">
      <c r="A168" s="40"/>
      <c r="B168" s="41"/>
      <c r="C168" s="42"/>
      <c r="D168" s="228" t="s">
        <v>180</v>
      </c>
      <c r="E168" s="42"/>
      <c r="F168" s="229" t="s">
        <v>3355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180</v>
      </c>
      <c r="AU168" s="19" t="s">
        <v>82</v>
      </c>
    </row>
    <row r="169" s="2" customFormat="1" ht="16.5" customHeight="1">
      <c r="A169" s="40"/>
      <c r="B169" s="41"/>
      <c r="C169" s="215" t="s">
        <v>446</v>
      </c>
      <c r="D169" s="215" t="s">
        <v>174</v>
      </c>
      <c r="E169" s="216" t="s">
        <v>3356</v>
      </c>
      <c r="F169" s="217" t="s">
        <v>3357</v>
      </c>
      <c r="G169" s="218" t="s">
        <v>3296</v>
      </c>
      <c r="H169" s="219">
        <v>4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45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178</v>
      </c>
      <c r="AT169" s="226" t="s">
        <v>174</v>
      </c>
      <c r="AU169" s="226" t="s">
        <v>82</v>
      </c>
      <c r="AY169" s="19" t="s">
        <v>171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82</v>
      </c>
      <c r="BK169" s="227">
        <f>ROUND(I169*H169,2)</f>
        <v>0</v>
      </c>
      <c r="BL169" s="19" t="s">
        <v>178</v>
      </c>
      <c r="BM169" s="226" t="s">
        <v>841</v>
      </c>
    </row>
    <row r="170" s="2" customFormat="1">
      <c r="A170" s="40"/>
      <c r="B170" s="41"/>
      <c r="C170" s="42"/>
      <c r="D170" s="228" t="s">
        <v>180</v>
      </c>
      <c r="E170" s="42"/>
      <c r="F170" s="229" t="s">
        <v>3357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180</v>
      </c>
      <c r="AU170" s="19" t="s">
        <v>82</v>
      </c>
    </row>
    <row r="171" s="2" customFormat="1" ht="24.15" customHeight="1">
      <c r="A171" s="40"/>
      <c r="B171" s="41"/>
      <c r="C171" s="215" t="s">
        <v>463</v>
      </c>
      <c r="D171" s="215" t="s">
        <v>174</v>
      </c>
      <c r="E171" s="216" t="s">
        <v>3311</v>
      </c>
      <c r="F171" s="217" t="s">
        <v>3312</v>
      </c>
      <c r="G171" s="218" t="s">
        <v>3296</v>
      </c>
      <c r="H171" s="219">
        <v>11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45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178</v>
      </c>
      <c r="AT171" s="226" t="s">
        <v>174</v>
      </c>
      <c r="AU171" s="226" t="s">
        <v>82</v>
      </c>
      <c r="AY171" s="19" t="s">
        <v>171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82</v>
      </c>
      <c r="BK171" s="227">
        <f>ROUND(I171*H171,2)</f>
        <v>0</v>
      </c>
      <c r="BL171" s="19" t="s">
        <v>178</v>
      </c>
      <c r="BM171" s="226" t="s">
        <v>848</v>
      </c>
    </row>
    <row r="172" s="2" customFormat="1">
      <c r="A172" s="40"/>
      <c r="B172" s="41"/>
      <c r="C172" s="42"/>
      <c r="D172" s="228" t="s">
        <v>180</v>
      </c>
      <c r="E172" s="42"/>
      <c r="F172" s="229" t="s">
        <v>3312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180</v>
      </c>
      <c r="AU172" s="19" t="s">
        <v>82</v>
      </c>
    </row>
    <row r="173" s="2" customFormat="1" ht="24.15" customHeight="1">
      <c r="A173" s="40"/>
      <c r="B173" s="41"/>
      <c r="C173" s="215" t="s">
        <v>471</v>
      </c>
      <c r="D173" s="215" t="s">
        <v>174</v>
      </c>
      <c r="E173" s="216" t="s">
        <v>3358</v>
      </c>
      <c r="F173" s="217" t="s">
        <v>3359</v>
      </c>
      <c r="G173" s="218" t="s">
        <v>3296</v>
      </c>
      <c r="H173" s="219">
        <v>1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45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178</v>
      </c>
      <c r="AT173" s="226" t="s">
        <v>174</v>
      </c>
      <c r="AU173" s="226" t="s">
        <v>82</v>
      </c>
      <c r="AY173" s="19" t="s">
        <v>171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82</v>
      </c>
      <c r="BK173" s="227">
        <f>ROUND(I173*H173,2)</f>
        <v>0</v>
      </c>
      <c r="BL173" s="19" t="s">
        <v>178</v>
      </c>
      <c r="BM173" s="226" t="s">
        <v>854</v>
      </c>
    </row>
    <row r="174" s="2" customFormat="1">
      <c r="A174" s="40"/>
      <c r="B174" s="41"/>
      <c r="C174" s="42"/>
      <c r="D174" s="228" t="s">
        <v>180</v>
      </c>
      <c r="E174" s="42"/>
      <c r="F174" s="229" t="s">
        <v>3359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180</v>
      </c>
      <c r="AU174" s="19" t="s">
        <v>82</v>
      </c>
    </row>
    <row r="175" s="2" customFormat="1" ht="16.5" customHeight="1">
      <c r="A175" s="40"/>
      <c r="B175" s="41"/>
      <c r="C175" s="215" t="s">
        <v>482</v>
      </c>
      <c r="D175" s="215" t="s">
        <v>174</v>
      </c>
      <c r="E175" s="216" t="s">
        <v>3315</v>
      </c>
      <c r="F175" s="217" t="s">
        <v>3316</v>
      </c>
      <c r="G175" s="218" t="s">
        <v>3296</v>
      </c>
      <c r="H175" s="219">
        <v>4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45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178</v>
      </c>
      <c r="AT175" s="226" t="s">
        <v>174</v>
      </c>
      <c r="AU175" s="226" t="s">
        <v>82</v>
      </c>
      <c r="AY175" s="19" t="s">
        <v>171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82</v>
      </c>
      <c r="BK175" s="227">
        <f>ROUND(I175*H175,2)</f>
        <v>0</v>
      </c>
      <c r="BL175" s="19" t="s">
        <v>178</v>
      </c>
      <c r="BM175" s="226" t="s">
        <v>860</v>
      </c>
    </row>
    <row r="176" s="2" customFormat="1">
      <c r="A176" s="40"/>
      <c r="B176" s="41"/>
      <c r="C176" s="42"/>
      <c r="D176" s="228" t="s">
        <v>180</v>
      </c>
      <c r="E176" s="42"/>
      <c r="F176" s="229" t="s">
        <v>3316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180</v>
      </c>
      <c r="AU176" s="19" t="s">
        <v>82</v>
      </c>
    </row>
    <row r="177" s="2" customFormat="1" ht="16.5" customHeight="1">
      <c r="A177" s="40"/>
      <c r="B177" s="41"/>
      <c r="C177" s="215" t="s">
        <v>490</v>
      </c>
      <c r="D177" s="215" t="s">
        <v>174</v>
      </c>
      <c r="E177" s="216" t="s">
        <v>3323</v>
      </c>
      <c r="F177" s="217" t="s">
        <v>3324</v>
      </c>
      <c r="G177" s="218" t="s">
        <v>3296</v>
      </c>
      <c r="H177" s="219">
        <v>21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45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178</v>
      </c>
      <c r="AT177" s="226" t="s">
        <v>174</v>
      </c>
      <c r="AU177" s="226" t="s">
        <v>82</v>
      </c>
      <c r="AY177" s="19" t="s">
        <v>171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82</v>
      </c>
      <c r="BK177" s="227">
        <f>ROUND(I177*H177,2)</f>
        <v>0</v>
      </c>
      <c r="BL177" s="19" t="s">
        <v>178</v>
      </c>
      <c r="BM177" s="226" t="s">
        <v>871</v>
      </c>
    </row>
    <row r="178" s="2" customFormat="1">
      <c r="A178" s="40"/>
      <c r="B178" s="41"/>
      <c r="C178" s="42"/>
      <c r="D178" s="228" t="s">
        <v>180</v>
      </c>
      <c r="E178" s="42"/>
      <c r="F178" s="229" t="s">
        <v>3324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180</v>
      </c>
      <c r="AU178" s="19" t="s">
        <v>82</v>
      </c>
    </row>
    <row r="179" s="2" customFormat="1" ht="16.5" customHeight="1">
      <c r="A179" s="40"/>
      <c r="B179" s="41"/>
      <c r="C179" s="215" t="s">
        <v>497</v>
      </c>
      <c r="D179" s="215" t="s">
        <v>174</v>
      </c>
      <c r="E179" s="216" t="s">
        <v>3327</v>
      </c>
      <c r="F179" s="217" t="s">
        <v>3328</v>
      </c>
      <c r="G179" s="218" t="s">
        <v>3296</v>
      </c>
      <c r="H179" s="219">
        <v>8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45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178</v>
      </c>
      <c r="AT179" s="226" t="s">
        <v>174</v>
      </c>
      <c r="AU179" s="226" t="s">
        <v>82</v>
      </c>
      <c r="AY179" s="19" t="s">
        <v>171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82</v>
      </c>
      <c r="BK179" s="227">
        <f>ROUND(I179*H179,2)</f>
        <v>0</v>
      </c>
      <c r="BL179" s="19" t="s">
        <v>178</v>
      </c>
      <c r="BM179" s="226" t="s">
        <v>881</v>
      </c>
    </row>
    <row r="180" s="2" customFormat="1">
      <c r="A180" s="40"/>
      <c r="B180" s="41"/>
      <c r="C180" s="42"/>
      <c r="D180" s="228" t="s">
        <v>180</v>
      </c>
      <c r="E180" s="42"/>
      <c r="F180" s="229" t="s">
        <v>3328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180</v>
      </c>
      <c r="AU180" s="19" t="s">
        <v>82</v>
      </c>
    </row>
    <row r="181" s="2" customFormat="1" ht="16.5" customHeight="1">
      <c r="A181" s="40"/>
      <c r="B181" s="41"/>
      <c r="C181" s="215" t="s">
        <v>505</v>
      </c>
      <c r="D181" s="215" t="s">
        <v>174</v>
      </c>
      <c r="E181" s="216" t="s">
        <v>3360</v>
      </c>
      <c r="F181" s="217" t="s">
        <v>3361</v>
      </c>
      <c r="G181" s="218" t="s">
        <v>3296</v>
      </c>
      <c r="H181" s="219">
        <v>6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45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178</v>
      </c>
      <c r="AT181" s="226" t="s">
        <v>174</v>
      </c>
      <c r="AU181" s="226" t="s">
        <v>82</v>
      </c>
      <c r="AY181" s="19" t="s">
        <v>171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82</v>
      </c>
      <c r="BK181" s="227">
        <f>ROUND(I181*H181,2)</f>
        <v>0</v>
      </c>
      <c r="BL181" s="19" t="s">
        <v>178</v>
      </c>
      <c r="BM181" s="226" t="s">
        <v>886</v>
      </c>
    </row>
    <row r="182" s="2" customFormat="1">
      <c r="A182" s="40"/>
      <c r="B182" s="41"/>
      <c r="C182" s="42"/>
      <c r="D182" s="228" t="s">
        <v>180</v>
      </c>
      <c r="E182" s="42"/>
      <c r="F182" s="229" t="s">
        <v>3361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180</v>
      </c>
      <c r="AU182" s="19" t="s">
        <v>82</v>
      </c>
    </row>
    <row r="183" s="2" customFormat="1" ht="16.5" customHeight="1">
      <c r="A183" s="40"/>
      <c r="B183" s="41"/>
      <c r="C183" s="215" t="s">
        <v>513</v>
      </c>
      <c r="D183" s="215" t="s">
        <v>174</v>
      </c>
      <c r="E183" s="216" t="s">
        <v>3329</v>
      </c>
      <c r="F183" s="217" t="s">
        <v>3330</v>
      </c>
      <c r="G183" s="218" t="s">
        <v>292</v>
      </c>
      <c r="H183" s="219">
        <v>15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45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178</v>
      </c>
      <c r="AT183" s="226" t="s">
        <v>174</v>
      </c>
      <c r="AU183" s="226" t="s">
        <v>82</v>
      </c>
      <c r="AY183" s="19" t="s">
        <v>171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82</v>
      </c>
      <c r="BK183" s="227">
        <f>ROUND(I183*H183,2)</f>
        <v>0</v>
      </c>
      <c r="BL183" s="19" t="s">
        <v>178</v>
      </c>
      <c r="BM183" s="226" t="s">
        <v>897</v>
      </c>
    </row>
    <row r="184" s="2" customFormat="1">
      <c r="A184" s="40"/>
      <c r="B184" s="41"/>
      <c r="C184" s="42"/>
      <c r="D184" s="228" t="s">
        <v>180</v>
      </c>
      <c r="E184" s="42"/>
      <c r="F184" s="229" t="s">
        <v>3330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180</v>
      </c>
      <c r="AU184" s="19" t="s">
        <v>82</v>
      </c>
    </row>
    <row r="185" s="2" customFormat="1" ht="16.5" customHeight="1">
      <c r="A185" s="40"/>
      <c r="B185" s="41"/>
      <c r="C185" s="215" t="s">
        <v>528</v>
      </c>
      <c r="D185" s="215" t="s">
        <v>174</v>
      </c>
      <c r="E185" s="216" t="s">
        <v>3331</v>
      </c>
      <c r="F185" s="217" t="s">
        <v>3332</v>
      </c>
      <c r="G185" s="218" t="s">
        <v>292</v>
      </c>
      <c r="H185" s="219">
        <v>6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45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178</v>
      </c>
      <c r="AT185" s="226" t="s">
        <v>174</v>
      </c>
      <c r="AU185" s="226" t="s">
        <v>82</v>
      </c>
      <c r="AY185" s="19" t="s">
        <v>171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82</v>
      </c>
      <c r="BK185" s="227">
        <f>ROUND(I185*H185,2)</f>
        <v>0</v>
      </c>
      <c r="BL185" s="19" t="s">
        <v>178</v>
      </c>
      <c r="BM185" s="226" t="s">
        <v>903</v>
      </c>
    </row>
    <row r="186" s="2" customFormat="1">
      <c r="A186" s="40"/>
      <c r="B186" s="41"/>
      <c r="C186" s="42"/>
      <c r="D186" s="228" t="s">
        <v>180</v>
      </c>
      <c r="E186" s="42"/>
      <c r="F186" s="229" t="s">
        <v>3332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180</v>
      </c>
      <c r="AU186" s="19" t="s">
        <v>82</v>
      </c>
    </row>
    <row r="187" s="2" customFormat="1" ht="16.5" customHeight="1">
      <c r="A187" s="40"/>
      <c r="B187" s="41"/>
      <c r="C187" s="215" t="s">
        <v>536</v>
      </c>
      <c r="D187" s="215" t="s">
        <v>174</v>
      </c>
      <c r="E187" s="216" t="s">
        <v>3362</v>
      </c>
      <c r="F187" s="217" t="s">
        <v>3363</v>
      </c>
      <c r="G187" s="218" t="s">
        <v>292</v>
      </c>
      <c r="H187" s="219">
        <v>19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45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178</v>
      </c>
      <c r="AT187" s="226" t="s">
        <v>174</v>
      </c>
      <c r="AU187" s="226" t="s">
        <v>82</v>
      </c>
      <c r="AY187" s="19" t="s">
        <v>171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82</v>
      </c>
      <c r="BK187" s="227">
        <f>ROUND(I187*H187,2)</f>
        <v>0</v>
      </c>
      <c r="BL187" s="19" t="s">
        <v>178</v>
      </c>
      <c r="BM187" s="226" t="s">
        <v>909</v>
      </c>
    </row>
    <row r="188" s="2" customFormat="1">
      <c r="A188" s="40"/>
      <c r="B188" s="41"/>
      <c r="C188" s="42"/>
      <c r="D188" s="228" t="s">
        <v>180</v>
      </c>
      <c r="E188" s="42"/>
      <c r="F188" s="229" t="s">
        <v>3363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180</v>
      </c>
      <c r="AU188" s="19" t="s">
        <v>82</v>
      </c>
    </row>
    <row r="189" s="2" customFormat="1" ht="16.5" customHeight="1">
      <c r="A189" s="40"/>
      <c r="B189" s="41"/>
      <c r="C189" s="215" t="s">
        <v>543</v>
      </c>
      <c r="D189" s="215" t="s">
        <v>174</v>
      </c>
      <c r="E189" s="216" t="s">
        <v>3335</v>
      </c>
      <c r="F189" s="217" t="s">
        <v>3336</v>
      </c>
      <c r="G189" s="218" t="s">
        <v>292</v>
      </c>
      <c r="H189" s="219">
        <v>37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45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178</v>
      </c>
      <c r="AT189" s="226" t="s">
        <v>174</v>
      </c>
      <c r="AU189" s="226" t="s">
        <v>82</v>
      </c>
      <c r="AY189" s="19" t="s">
        <v>171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82</v>
      </c>
      <c r="BK189" s="227">
        <f>ROUND(I189*H189,2)</f>
        <v>0</v>
      </c>
      <c r="BL189" s="19" t="s">
        <v>178</v>
      </c>
      <c r="BM189" s="226" t="s">
        <v>914</v>
      </c>
    </row>
    <row r="190" s="2" customFormat="1">
      <c r="A190" s="40"/>
      <c r="B190" s="41"/>
      <c r="C190" s="42"/>
      <c r="D190" s="228" t="s">
        <v>180</v>
      </c>
      <c r="E190" s="42"/>
      <c r="F190" s="229" t="s">
        <v>3336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180</v>
      </c>
      <c r="AU190" s="19" t="s">
        <v>82</v>
      </c>
    </row>
    <row r="191" s="2" customFormat="1" ht="16.5" customHeight="1">
      <c r="A191" s="40"/>
      <c r="B191" s="41"/>
      <c r="C191" s="215" t="s">
        <v>520</v>
      </c>
      <c r="D191" s="215" t="s">
        <v>174</v>
      </c>
      <c r="E191" s="216" t="s">
        <v>3337</v>
      </c>
      <c r="F191" s="217" t="s">
        <v>3338</v>
      </c>
      <c r="G191" s="218" t="s">
        <v>292</v>
      </c>
      <c r="H191" s="219">
        <v>21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45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178</v>
      </c>
      <c r="AT191" s="226" t="s">
        <v>174</v>
      </c>
      <c r="AU191" s="226" t="s">
        <v>82</v>
      </c>
      <c r="AY191" s="19" t="s">
        <v>171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82</v>
      </c>
      <c r="BK191" s="227">
        <f>ROUND(I191*H191,2)</f>
        <v>0</v>
      </c>
      <c r="BL191" s="19" t="s">
        <v>178</v>
      </c>
      <c r="BM191" s="226" t="s">
        <v>920</v>
      </c>
    </row>
    <row r="192" s="2" customFormat="1">
      <c r="A192" s="40"/>
      <c r="B192" s="41"/>
      <c r="C192" s="42"/>
      <c r="D192" s="228" t="s">
        <v>180</v>
      </c>
      <c r="E192" s="42"/>
      <c r="F192" s="229" t="s">
        <v>3338</v>
      </c>
      <c r="G192" s="42"/>
      <c r="H192" s="42"/>
      <c r="I192" s="230"/>
      <c r="J192" s="42"/>
      <c r="K192" s="42"/>
      <c r="L192" s="46"/>
      <c r="M192" s="231"/>
      <c r="N192" s="23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180</v>
      </c>
      <c r="AU192" s="19" t="s">
        <v>82</v>
      </c>
    </row>
    <row r="193" s="2" customFormat="1" ht="16.5" customHeight="1">
      <c r="A193" s="40"/>
      <c r="B193" s="41"/>
      <c r="C193" s="215" t="s">
        <v>275</v>
      </c>
      <c r="D193" s="215" t="s">
        <v>174</v>
      </c>
      <c r="E193" s="216" t="s">
        <v>3364</v>
      </c>
      <c r="F193" s="217" t="s">
        <v>3365</v>
      </c>
      <c r="G193" s="218" t="s">
        <v>292</v>
      </c>
      <c r="H193" s="219">
        <v>13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45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178</v>
      </c>
      <c r="AT193" s="226" t="s">
        <v>174</v>
      </c>
      <c r="AU193" s="226" t="s">
        <v>82</v>
      </c>
      <c r="AY193" s="19" t="s">
        <v>171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82</v>
      </c>
      <c r="BK193" s="227">
        <f>ROUND(I193*H193,2)</f>
        <v>0</v>
      </c>
      <c r="BL193" s="19" t="s">
        <v>178</v>
      </c>
      <c r="BM193" s="226" t="s">
        <v>931</v>
      </c>
    </row>
    <row r="194" s="2" customFormat="1">
      <c r="A194" s="40"/>
      <c r="B194" s="41"/>
      <c r="C194" s="42"/>
      <c r="D194" s="228" t="s">
        <v>180</v>
      </c>
      <c r="E194" s="42"/>
      <c r="F194" s="229" t="s">
        <v>3365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180</v>
      </c>
      <c r="AU194" s="19" t="s">
        <v>82</v>
      </c>
    </row>
    <row r="195" s="2" customFormat="1" ht="16.5" customHeight="1">
      <c r="A195" s="40"/>
      <c r="B195" s="41"/>
      <c r="C195" s="215" t="s">
        <v>360</v>
      </c>
      <c r="D195" s="215" t="s">
        <v>174</v>
      </c>
      <c r="E195" s="216" t="s">
        <v>3339</v>
      </c>
      <c r="F195" s="217" t="s">
        <v>3340</v>
      </c>
      <c r="G195" s="218" t="s">
        <v>292</v>
      </c>
      <c r="H195" s="219">
        <v>22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45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178</v>
      </c>
      <c r="AT195" s="226" t="s">
        <v>174</v>
      </c>
      <c r="AU195" s="226" t="s">
        <v>82</v>
      </c>
      <c r="AY195" s="19" t="s">
        <v>171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82</v>
      </c>
      <c r="BK195" s="227">
        <f>ROUND(I195*H195,2)</f>
        <v>0</v>
      </c>
      <c r="BL195" s="19" t="s">
        <v>178</v>
      </c>
      <c r="BM195" s="226" t="s">
        <v>944</v>
      </c>
    </row>
    <row r="196" s="2" customFormat="1">
      <c r="A196" s="40"/>
      <c r="B196" s="41"/>
      <c r="C196" s="42"/>
      <c r="D196" s="228" t="s">
        <v>180</v>
      </c>
      <c r="E196" s="42"/>
      <c r="F196" s="229" t="s">
        <v>3340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180</v>
      </c>
      <c r="AU196" s="19" t="s">
        <v>82</v>
      </c>
    </row>
    <row r="197" s="2" customFormat="1" ht="16.5" customHeight="1">
      <c r="A197" s="40"/>
      <c r="B197" s="41"/>
      <c r="C197" s="215" t="s">
        <v>755</v>
      </c>
      <c r="D197" s="215" t="s">
        <v>174</v>
      </c>
      <c r="E197" s="216" t="s">
        <v>3341</v>
      </c>
      <c r="F197" s="217" t="s">
        <v>3342</v>
      </c>
      <c r="G197" s="218" t="s">
        <v>177</v>
      </c>
      <c r="H197" s="219">
        <v>68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45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178</v>
      </c>
      <c r="AT197" s="226" t="s">
        <v>174</v>
      </c>
      <c r="AU197" s="226" t="s">
        <v>82</v>
      </c>
      <c r="AY197" s="19" t="s">
        <v>171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82</v>
      </c>
      <c r="BK197" s="227">
        <f>ROUND(I197*H197,2)</f>
        <v>0</v>
      </c>
      <c r="BL197" s="19" t="s">
        <v>178</v>
      </c>
      <c r="BM197" s="226" t="s">
        <v>952</v>
      </c>
    </row>
    <row r="198" s="2" customFormat="1">
      <c r="A198" s="40"/>
      <c r="B198" s="41"/>
      <c r="C198" s="42"/>
      <c r="D198" s="228" t="s">
        <v>180</v>
      </c>
      <c r="E198" s="42"/>
      <c r="F198" s="229" t="s">
        <v>3342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180</v>
      </c>
      <c r="AU198" s="19" t="s">
        <v>82</v>
      </c>
    </row>
    <row r="199" s="2" customFormat="1" ht="16.5" customHeight="1">
      <c r="A199" s="40"/>
      <c r="B199" s="41"/>
      <c r="C199" s="215" t="s">
        <v>941</v>
      </c>
      <c r="D199" s="215" t="s">
        <v>174</v>
      </c>
      <c r="E199" s="216" t="s">
        <v>3343</v>
      </c>
      <c r="F199" s="217" t="s">
        <v>3344</v>
      </c>
      <c r="G199" s="218" t="s">
        <v>177</v>
      </c>
      <c r="H199" s="219">
        <v>35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45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178</v>
      </c>
      <c r="AT199" s="226" t="s">
        <v>174</v>
      </c>
      <c r="AU199" s="226" t="s">
        <v>82</v>
      </c>
      <c r="AY199" s="19" t="s">
        <v>171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82</v>
      </c>
      <c r="BK199" s="227">
        <f>ROUND(I199*H199,2)</f>
        <v>0</v>
      </c>
      <c r="BL199" s="19" t="s">
        <v>178</v>
      </c>
      <c r="BM199" s="226" t="s">
        <v>972</v>
      </c>
    </row>
    <row r="200" s="2" customFormat="1">
      <c r="A200" s="40"/>
      <c r="B200" s="41"/>
      <c r="C200" s="42"/>
      <c r="D200" s="228" t="s">
        <v>180</v>
      </c>
      <c r="E200" s="42"/>
      <c r="F200" s="229" t="s">
        <v>3344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180</v>
      </c>
      <c r="AU200" s="19" t="s">
        <v>82</v>
      </c>
    </row>
    <row r="201" s="12" customFormat="1" ht="25.92" customHeight="1">
      <c r="A201" s="12"/>
      <c r="B201" s="199"/>
      <c r="C201" s="200"/>
      <c r="D201" s="201" t="s">
        <v>73</v>
      </c>
      <c r="E201" s="202" t="s">
        <v>3366</v>
      </c>
      <c r="F201" s="202" t="s">
        <v>3367</v>
      </c>
      <c r="G201" s="200"/>
      <c r="H201" s="200"/>
      <c r="I201" s="203"/>
      <c r="J201" s="204">
        <f>BK201</f>
        <v>0</v>
      </c>
      <c r="K201" s="200"/>
      <c r="L201" s="205"/>
      <c r="M201" s="206"/>
      <c r="N201" s="207"/>
      <c r="O201" s="207"/>
      <c r="P201" s="208">
        <f>SUM(P202:P243)</f>
        <v>0</v>
      </c>
      <c r="Q201" s="207"/>
      <c r="R201" s="208">
        <f>SUM(R202:R243)</f>
        <v>0</v>
      </c>
      <c r="S201" s="207"/>
      <c r="T201" s="209">
        <f>SUM(T202:T243)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0" t="s">
        <v>82</v>
      </c>
      <c r="AT201" s="211" t="s">
        <v>73</v>
      </c>
      <c r="AU201" s="211" t="s">
        <v>74</v>
      </c>
      <c r="AY201" s="210" t="s">
        <v>171</v>
      </c>
      <c r="BK201" s="212">
        <f>SUM(BK202:BK243)</f>
        <v>0</v>
      </c>
    </row>
    <row r="202" s="2" customFormat="1" ht="24.15" customHeight="1">
      <c r="A202" s="40"/>
      <c r="B202" s="41"/>
      <c r="C202" s="215" t="s">
        <v>761</v>
      </c>
      <c r="D202" s="215" t="s">
        <v>174</v>
      </c>
      <c r="E202" s="216" t="s">
        <v>3368</v>
      </c>
      <c r="F202" s="217" t="s">
        <v>3369</v>
      </c>
      <c r="G202" s="218" t="s">
        <v>500</v>
      </c>
      <c r="H202" s="219">
        <v>1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45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178</v>
      </c>
      <c r="AT202" s="226" t="s">
        <v>174</v>
      </c>
      <c r="AU202" s="226" t="s">
        <v>82</v>
      </c>
      <c r="AY202" s="19" t="s">
        <v>171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82</v>
      </c>
      <c r="BK202" s="227">
        <f>ROUND(I202*H202,2)</f>
        <v>0</v>
      </c>
      <c r="BL202" s="19" t="s">
        <v>178</v>
      </c>
      <c r="BM202" s="226" t="s">
        <v>975</v>
      </c>
    </row>
    <row r="203" s="2" customFormat="1">
      <c r="A203" s="40"/>
      <c r="B203" s="41"/>
      <c r="C203" s="42"/>
      <c r="D203" s="228" t="s">
        <v>180</v>
      </c>
      <c r="E203" s="42"/>
      <c r="F203" s="229" t="s">
        <v>3369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180</v>
      </c>
      <c r="AU203" s="19" t="s">
        <v>82</v>
      </c>
    </row>
    <row r="204" s="2" customFormat="1" ht="24.15" customHeight="1">
      <c r="A204" s="40"/>
      <c r="B204" s="41"/>
      <c r="C204" s="215" t="s">
        <v>968</v>
      </c>
      <c r="D204" s="215" t="s">
        <v>174</v>
      </c>
      <c r="E204" s="216" t="s">
        <v>3370</v>
      </c>
      <c r="F204" s="217" t="s">
        <v>3371</v>
      </c>
      <c r="G204" s="218" t="s">
        <v>500</v>
      </c>
      <c r="H204" s="219">
        <v>1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45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178</v>
      </c>
      <c r="AT204" s="226" t="s">
        <v>174</v>
      </c>
      <c r="AU204" s="226" t="s">
        <v>82</v>
      </c>
      <c r="AY204" s="19" t="s">
        <v>171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82</v>
      </c>
      <c r="BK204" s="227">
        <f>ROUND(I204*H204,2)</f>
        <v>0</v>
      </c>
      <c r="BL204" s="19" t="s">
        <v>178</v>
      </c>
      <c r="BM204" s="226" t="s">
        <v>991</v>
      </c>
    </row>
    <row r="205" s="2" customFormat="1">
      <c r="A205" s="40"/>
      <c r="B205" s="41"/>
      <c r="C205" s="42"/>
      <c r="D205" s="228" t="s">
        <v>180</v>
      </c>
      <c r="E205" s="42"/>
      <c r="F205" s="229" t="s">
        <v>3371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180</v>
      </c>
      <c r="AU205" s="19" t="s">
        <v>82</v>
      </c>
    </row>
    <row r="206" s="2" customFormat="1" ht="24.15" customHeight="1">
      <c r="A206" s="40"/>
      <c r="B206" s="41"/>
      <c r="C206" s="215" t="s">
        <v>774</v>
      </c>
      <c r="D206" s="215" t="s">
        <v>174</v>
      </c>
      <c r="E206" s="216" t="s">
        <v>3372</v>
      </c>
      <c r="F206" s="217" t="s">
        <v>3373</v>
      </c>
      <c r="G206" s="218" t="s">
        <v>500</v>
      </c>
      <c r="H206" s="219">
        <v>1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45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178</v>
      </c>
      <c r="AT206" s="226" t="s">
        <v>174</v>
      </c>
      <c r="AU206" s="226" t="s">
        <v>82</v>
      </c>
      <c r="AY206" s="19" t="s">
        <v>171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82</v>
      </c>
      <c r="BK206" s="227">
        <f>ROUND(I206*H206,2)</f>
        <v>0</v>
      </c>
      <c r="BL206" s="19" t="s">
        <v>178</v>
      </c>
      <c r="BM206" s="226" t="s">
        <v>999</v>
      </c>
    </row>
    <row r="207" s="2" customFormat="1">
      <c r="A207" s="40"/>
      <c r="B207" s="41"/>
      <c r="C207" s="42"/>
      <c r="D207" s="228" t="s">
        <v>180</v>
      </c>
      <c r="E207" s="42"/>
      <c r="F207" s="229" t="s">
        <v>3373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180</v>
      </c>
      <c r="AU207" s="19" t="s">
        <v>82</v>
      </c>
    </row>
    <row r="208" s="2" customFormat="1" ht="24.15" customHeight="1">
      <c r="A208" s="40"/>
      <c r="B208" s="41"/>
      <c r="C208" s="215" t="s">
        <v>988</v>
      </c>
      <c r="D208" s="215" t="s">
        <v>174</v>
      </c>
      <c r="E208" s="216" t="s">
        <v>3374</v>
      </c>
      <c r="F208" s="217" t="s">
        <v>3375</v>
      </c>
      <c r="G208" s="218" t="s">
        <v>500</v>
      </c>
      <c r="H208" s="219">
        <v>8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45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178</v>
      </c>
      <c r="AT208" s="226" t="s">
        <v>174</v>
      </c>
      <c r="AU208" s="226" t="s">
        <v>82</v>
      </c>
      <c r="AY208" s="19" t="s">
        <v>171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82</v>
      </c>
      <c r="BK208" s="227">
        <f>ROUND(I208*H208,2)</f>
        <v>0</v>
      </c>
      <c r="BL208" s="19" t="s">
        <v>178</v>
      </c>
      <c r="BM208" s="226" t="s">
        <v>1009</v>
      </c>
    </row>
    <row r="209" s="2" customFormat="1">
      <c r="A209" s="40"/>
      <c r="B209" s="41"/>
      <c r="C209" s="42"/>
      <c r="D209" s="228" t="s">
        <v>180</v>
      </c>
      <c r="E209" s="42"/>
      <c r="F209" s="229" t="s">
        <v>3375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180</v>
      </c>
      <c r="AU209" s="19" t="s">
        <v>82</v>
      </c>
    </row>
    <row r="210" s="2" customFormat="1" ht="24.15" customHeight="1">
      <c r="A210" s="40"/>
      <c r="B210" s="41"/>
      <c r="C210" s="215" t="s">
        <v>780</v>
      </c>
      <c r="D210" s="215" t="s">
        <v>174</v>
      </c>
      <c r="E210" s="216" t="s">
        <v>3376</v>
      </c>
      <c r="F210" s="217" t="s">
        <v>3377</v>
      </c>
      <c r="G210" s="218" t="s">
        <v>500</v>
      </c>
      <c r="H210" s="219">
        <v>2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45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178</v>
      </c>
      <c r="AT210" s="226" t="s">
        <v>174</v>
      </c>
      <c r="AU210" s="226" t="s">
        <v>82</v>
      </c>
      <c r="AY210" s="19" t="s">
        <v>171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82</v>
      </c>
      <c r="BK210" s="227">
        <f>ROUND(I210*H210,2)</f>
        <v>0</v>
      </c>
      <c r="BL210" s="19" t="s">
        <v>178</v>
      </c>
      <c r="BM210" s="226" t="s">
        <v>1014</v>
      </c>
    </row>
    <row r="211" s="2" customFormat="1">
      <c r="A211" s="40"/>
      <c r="B211" s="41"/>
      <c r="C211" s="42"/>
      <c r="D211" s="228" t="s">
        <v>180</v>
      </c>
      <c r="E211" s="42"/>
      <c r="F211" s="229" t="s">
        <v>3377</v>
      </c>
      <c r="G211" s="42"/>
      <c r="H211" s="42"/>
      <c r="I211" s="230"/>
      <c r="J211" s="42"/>
      <c r="K211" s="42"/>
      <c r="L211" s="46"/>
      <c r="M211" s="231"/>
      <c r="N211" s="23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180</v>
      </c>
      <c r="AU211" s="19" t="s">
        <v>82</v>
      </c>
    </row>
    <row r="212" s="2" customFormat="1" ht="16.5" customHeight="1">
      <c r="A212" s="40"/>
      <c r="B212" s="41"/>
      <c r="C212" s="215" t="s">
        <v>1006</v>
      </c>
      <c r="D212" s="215" t="s">
        <v>174</v>
      </c>
      <c r="E212" s="216" t="s">
        <v>3378</v>
      </c>
      <c r="F212" s="217" t="s">
        <v>3379</v>
      </c>
      <c r="G212" s="218" t="s">
        <v>500</v>
      </c>
      <c r="H212" s="219">
        <v>1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45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178</v>
      </c>
      <c r="AT212" s="226" t="s">
        <v>174</v>
      </c>
      <c r="AU212" s="226" t="s">
        <v>82</v>
      </c>
      <c r="AY212" s="19" t="s">
        <v>171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82</v>
      </c>
      <c r="BK212" s="227">
        <f>ROUND(I212*H212,2)</f>
        <v>0</v>
      </c>
      <c r="BL212" s="19" t="s">
        <v>178</v>
      </c>
      <c r="BM212" s="226" t="s">
        <v>1021</v>
      </c>
    </row>
    <row r="213" s="2" customFormat="1">
      <c r="A213" s="40"/>
      <c r="B213" s="41"/>
      <c r="C213" s="42"/>
      <c r="D213" s="228" t="s">
        <v>180</v>
      </c>
      <c r="E213" s="42"/>
      <c r="F213" s="229" t="s">
        <v>3379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180</v>
      </c>
      <c r="AU213" s="19" t="s">
        <v>82</v>
      </c>
    </row>
    <row r="214" s="2" customFormat="1" ht="16.5" customHeight="1">
      <c r="A214" s="40"/>
      <c r="B214" s="41"/>
      <c r="C214" s="215" t="s">
        <v>786</v>
      </c>
      <c r="D214" s="215" t="s">
        <v>174</v>
      </c>
      <c r="E214" s="216" t="s">
        <v>3380</v>
      </c>
      <c r="F214" s="217" t="s">
        <v>3381</v>
      </c>
      <c r="G214" s="218" t="s">
        <v>500</v>
      </c>
      <c r="H214" s="219">
        <v>1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45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178</v>
      </c>
      <c r="AT214" s="226" t="s">
        <v>174</v>
      </c>
      <c r="AU214" s="226" t="s">
        <v>82</v>
      </c>
      <c r="AY214" s="19" t="s">
        <v>171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82</v>
      </c>
      <c r="BK214" s="227">
        <f>ROUND(I214*H214,2)</f>
        <v>0</v>
      </c>
      <c r="BL214" s="19" t="s">
        <v>178</v>
      </c>
      <c r="BM214" s="226" t="s">
        <v>1026</v>
      </c>
    </row>
    <row r="215" s="2" customFormat="1">
      <c r="A215" s="40"/>
      <c r="B215" s="41"/>
      <c r="C215" s="42"/>
      <c r="D215" s="228" t="s">
        <v>180</v>
      </c>
      <c r="E215" s="42"/>
      <c r="F215" s="229" t="s">
        <v>3381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180</v>
      </c>
      <c r="AU215" s="19" t="s">
        <v>82</v>
      </c>
    </row>
    <row r="216" s="2" customFormat="1" ht="16.5" customHeight="1">
      <c r="A216" s="40"/>
      <c r="B216" s="41"/>
      <c r="C216" s="215" t="s">
        <v>1018</v>
      </c>
      <c r="D216" s="215" t="s">
        <v>174</v>
      </c>
      <c r="E216" s="216" t="s">
        <v>3382</v>
      </c>
      <c r="F216" s="217" t="s">
        <v>3383</v>
      </c>
      <c r="G216" s="218" t="s">
        <v>500</v>
      </c>
      <c r="H216" s="219">
        <v>7</v>
      </c>
      <c r="I216" s="220"/>
      <c r="J216" s="221">
        <f>ROUND(I216*H216,2)</f>
        <v>0</v>
      </c>
      <c r="K216" s="217" t="s">
        <v>19</v>
      </c>
      <c r="L216" s="46"/>
      <c r="M216" s="222" t="s">
        <v>19</v>
      </c>
      <c r="N216" s="223" t="s">
        <v>45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178</v>
      </c>
      <c r="AT216" s="226" t="s">
        <v>174</v>
      </c>
      <c r="AU216" s="226" t="s">
        <v>82</v>
      </c>
      <c r="AY216" s="19" t="s">
        <v>171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82</v>
      </c>
      <c r="BK216" s="227">
        <f>ROUND(I216*H216,2)</f>
        <v>0</v>
      </c>
      <c r="BL216" s="19" t="s">
        <v>178</v>
      </c>
      <c r="BM216" s="226" t="s">
        <v>1145</v>
      </c>
    </row>
    <row r="217" s="2" customFormat="1">
      <c r="A217" s="40"/>
      <c r="B217" s="41"/>
      <c r="C217" s="42"/>
      <c r="D217" s="228" t="s">
        <v>180</v>
      </c>
      <c r="E217" s="42"/>
      <c r="F217" s="229" t="s">
        <v>3383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180</v>
      </c>
      <c r="AU217" s="19" t="s">
        <v>82</v>
      </c>
    </row>
    <row r="218" s="2" customFormat="1" ht="16.5" customHeight="1">
      <c r="A218" s="40"/>
      <c r="B218" s="41"/>
      <c r="C218" s="215" t="s">
        <v>792</v>
      </c>
      <c r="D218" s="215" t="s">
        <v>174</v>
      </c>
      <c r="E218" s="216" t="s">
        <v>3384</v>
      </c>
      <c r="F218" s="217" t="s">
        <v>3385</v>
      </c>
      <c r="G218" s="218" t="s">
        <v>500</v>
      </c>
      <c r="H218" s="219">
        <v>2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45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178</v>
      </c>
      <c r="AT218" s="226" t="s">
        <v>174</v>
      </c>
      <c r="AU218" s="226" t="s">
        <v>82</v>
      </c>
      <c r="AY218" s="19" t="s">
        <v>171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82</v>
      </c>
      <c r="BK218" s="227">
        <f>ROUND(I218*H218,2)</f>
        <v>0</v>
      </c>
      <c r="BL218" s="19" t="s">
        <v>178</v>
      </c>
      <c r="BM218" s="226" t="s">
        <v>1158</v>
      </c>
    </row>
    <row r="219" s="2" customFormat="1">
      <c r="A219" s="40"/>
      <c r="B219" s="41"/>
      <c r="C219" s="42"/>
      <c r="D219" s="228" t="s">
        <v>180</v>
      </c>
      <c r="E219" s="42"/>
      <c r="F219" s="229" t="s">
        <v>3385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180</v>
      </c>
      <c r="AU219" s="19" t="s">
        <v>82</v>
      </c>
    </row>
    <row r="220" s="2" customFormat="1" ht="16.5" customHeight="1">
      <c r="A220" s="40"/>
      <c r="B220" s="41"/>
      <c r="C220" s="215" t="s">
        <v>1048</v>
      </c>
      <c r="D220" s="215" t="s">
        <v>174</v>
      </c>
      <c r="E220" s="216" t="s">
        <v>3386</v>
      </c>
      <c r="F220" s="217" t="s">
        <v>3387</v>
      </c>
      <c r="G220" s="218" t="s">
        <v>500</v>
      </c>
      <c r="H220" s="219">
        <v>1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45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178</v>
      </c>
      <c r="AT220" s="226" t="s">
        <v>174</v>
      </c>
      <c r="AU220" s="226" t="s">
        <v>82</v>
      </c>
      <c r="AY220" s="19" t="s">
        <v>171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82</v>
      </c>
      <c r="BK220" s="227">
        <f>ROUND(I220*H220,2)</f>
        <v>0</v>
      </c>
      <c r="BL220" s="19" t="s">
        <v>178</v>
      </c>
      <c r="BM220" s="226" t="s">
        <v>1163</v>
      </c>
    </row>
    <row r="221" s="2" customFormat="1">
      <c r="A221" s="40"/>
      <c r="B221" s="41"/>
      <c r="C221" s="42"/>
      <c r="D221" s="228" t="s">
        <v>180</v>
      </c>
      <c r="E221" s="42"/>
      <c r="F221" s="229" t="s">
        <v>3387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180</v>
      </c>
      <c r="AU221" s="19" t="s">
        <v>82</v>
      </c>
    </row>
    <row r="222" s="2" customFormat="1" ht="16.5" customHeight="1">
      <c r="A222" s="40"/>
      <c r="B222" s="41"/>
      <c r="C222" s="215" t="s">
        <v>474</v>
      </c>
      <c r="D222" s="215" t="s">
        <v>174</v>
      </c>
      <c r="E222" s="216" t="s">
        <v>3388</v>
      </c>
      <c r="F222" s="217" t="s">
        <v>3389</v>
      </c>
      <c r="G222" s="218" t="s">
        <v>500</v>
      </c>
      <c r="H222" s="219">
        <v>1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45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178</v>
      </c>
      <c r="AT222" s="226" t="s">
        <v>174</v>
      </c>
      <c r="AU222" s="226" t="s">
        <v>82</v>
      </c>
      <c r="AY222" s="19" t="s">
        <v>171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82</v>
      </c>
      <c r="BK222" s="227">
        <f>ROUND(I222*H222,2)</f>
        <v>0</v>
      </c>
      <c r="BL222" s="19" t="s">
        <v>178</v>
      </c>
      <c r="BM222" s="226" t="s">
        <v>1169</v>
      </c>
    </row>
    <row r="223" s="2" customFormat="1">
      <c r="A223" s="40"/>
      <c r="B223" s="41"/>
      <c r="C223" s="42"/>
      <c r="D223" s="228" t="s">
        <v>180</v>
      </c>
      <c r="E223" s="42"/>
      <c r="F223" s="229" t="s">
        <v>3389</v>
      </c>
      <c r="G223" s="42"/>
      <c r="H223" s="42"/>
      <c r="I223" s="230"/>
      <c r="J223" s="42"/>
      <c r="K223" s="42"/>
      <c r="L223" s="46"/>
      <c r="M223" s="231"/>
      <c r="N223" s="23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180</v>
      </c>
      <c r="AU223" s="19" t="s">
        <v>82</v>
      </c>
    </row>
    <row r="224" s="2" customFormat="1" ht="16.5" customHeight="1">
      <c r="A224" s="40"/>
      <c r="B224" s="41"/>
      <c r="C224" s="215" t="s">
        <v>1088</v>
      </c>
      <c r="D224" s="215" t="s">
        <v>174</v>
      </c>
      <c r="E224" s="216" t="s">
        <v>3390</v>
      </c>
      <c r="F224" s="217" t="s">
        <v>3391</v>
      </c>
      <c r="G224" s="218" t="s">
        <v>500</v>
      </c>
      <c r="H224" s="219">
        <v>1</v>
      </c>
      <c r="I224" s="220"/>
      <c r="J224" s="221">
        <f>ROUND(I224*H224,2)</f>
        <v>0</v>
      </c>
      <c r="K224" s="217" t="s">
        <v>19</v>
      </c>
      <c r="L224" s="46"/>
      <c r="M224" s="222" t="s">
        <v>19</v>
      </c>
      <c r="N224" s="223" t="s">
        <v>45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178</v>
      </c>
      <c r="AT224" s="226" t="s">
        <v>174</v>
      </c>
      <c r="AU224" s="226" t="s">
        <v>82</v>
      </c>
      <c r="AY224" s="19" t="s">
        <v>171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82</v>
      </c>
      <c r="BK224" s="227">
        <f>ROUND(I224*H224,2)</f>
        <v>0</v>
      </c>
      <c r="BL224" s="19" t="s">
        <v>178</v>
      </c>
      <c r="BM224" s="226" t="s">
        <v>1173</v>
      </c>
    </row>
    <row r="225" s="2" customFormat="1">
      <c r="A225" s="40"/>
      <c r="B225" s="41"/>
      <c r="C225" s="42"/>
      <c r="D225" s="228" t="s">
        <v>180</v>
      </c>
      <c r="E225" s="42"/>
      <c r="F225" s="229" t="s">
        <v>3391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180</v>
      </c>
      <c r="AU225" s="19" t="s">
        <v>82</v>
      </c>
    </row>
    <row r="226" s="2" customFormat="1" ht="16.5" customHeight="1">
      <c r="A226" s="40"/>
      <c r="B226" s="41"/>
      <c r="C226" s="215" t="s">
        <v>804</v>
      </c>
      <c r="D226" s="215" t="s">
        <v>174</v>
      </c>
      <c r="E226" s="216" t="s">
        <v>3392</v>
      </c>
      <c r="F226" s="217" t="s">
        <v>3393</v>
      </c>
      <c r="G226" s="218" t="s">
        <v>500</v>
      </c>
      <c r="H226" s="219">
        <v>1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45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178</v>
      </c>
      <c r="AT226" s="226" t="s">
        <v>174</v>
      </c>
      <c r="AU226" s="226" t="s">
        <v>82</v>
      </c>
      <c r="AY226" s="19" t="s">
        <v>171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82</v>
      </c>
      <c r="BK226" s="227">
        <f>ROUND(I226*H226,2)</f>
        <v>0</v>
      </c>
      <c r="BL226" s="19" t="s">
        <v>178</v>
      </c>
      <c r="BM226" s="226" t="s">
        <v>1179</v>
      </c>
    </row>
    <row r="227" s="2" customFormat="1">
      <c r="A227" s="40"/>
      <c r="B227" s="41"/>
      <c r="C227" s="42"/>
      <c r="D227" s="228" t="s">
        <v>180</v>
      </c>
      <c r="E227" s="42"/>
      <c r="F227" s="229" t="s">
        <v>3393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180</v>
      </c>
      <c r="AU227" s="19" t="s">
        <v>82</v>
      </c>
    </row>
    <row r="228" s="2" customFormat="1" ht="16.5" customHeight="1">
      <c r="A228" s="40"/>
      <c r="B228" s="41"/>
      <c r="C228" s="215" t="s">
        <v>1099</v>
      </c>
      <c r="D228" s="215" t="s">
        <v>174</v>
      </c>
      <c r="E228" s="216" t="s">
        <v>3394</v>
      </c>
      <c r="F228" s="217" t="s">
        <v>3395</v>
      </c>
      <c r="G228" s="218" t="s">
        <v>3296</v>
      </c>
      <c r="H228" s="219">
        <v>2</v>
      </c>
      <c r="I228" s="220"/>
      <c r="J228" s="221">
        <f>ROUND(I228*H228,2)</f>
        <v>0</v>
      </c>
      <c r="K228" s="217" t="s">
        <v>19</v>
      </c>
      <c r="L228" s="46"/>
      <c r="M228" s="222" t="s">
        <v>19</v>
      </c>
      <c r="N228" s="223" t="s">
        <v>45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178</v>
      </c>
      <c r="AT228" s="226" t="s">
        <v>174</v>
      </c>
      <c r="AU228" s="226" t="s">
        <v>82</v>
      </c>
      <c r="AY228" s="19" t="s">
        <v>171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82</v>
      </c>
      <c r="BK228" s="227">
        <f>ROUND(I228*H228,2)</f>
        <v>0</v>
      </c>
      <c r="BL228" s="19" t="s">
        <v>178</v>
      </c>
      <c r="BM228" s="226" t="s">
        <v>1184</v>
      </c>
    </row>
    <row r="229" s="2" customFormat="1">
      <c r="A229" s="40"/>
      <c r="B229" s="41"/>
      <c r="C229" s="42"/>
      <c r="D229" s="228" t="s">
        <v>180</v>
      </c>
      <c r="E229" s="42"/>
      <c r="F229" s="229" t="s">
        <v>3395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180</v>
      </c>
      <c r="AU229" s="19" t="s">
        <v>82</v>
      </c>
    </row>
    <row r="230" s="2" customFormat="1" ht="16.5" customHeight="1">
      <c r="A230" s="40"/>
      <c r="B230" s="41"/>
      <c r="C230" s="215" t="s">
        <v>810</v>
      </c>
      <c r="D230" s="215" t="s">
        <v>174</v>
      </c>
      <c r="E230" s="216" t="s">
        <v>3396</v>
      </c>
      <c r="F230" s="217" t="s">
        <v>3397</v>
      </c>
      <c r="G230" s="218" t="s">
        <v>3296</v>
      </c>
      <c r="H230" s="219">
        <v>2</v>
      </c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45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178</v>
      </c>
      <c r="AT230" s="226" t="s">
        <v>174</v>
      </c>
      <c r="AU230" s="226" t="s">
        <v>82</v>
      </c>
      <c r="AY230" s="19" t="s">
        <v>171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82</v>
      </c>
      <c r="BK230" s="227">
        <f>ROUND(I230*H230,2)</f>
        <v>0</v>
      </c>
      <c r="BL230" s="19" t="s">
        <v>178</v>
      </c>
      <c r="BM230" s="226" t="s">
        <v>1196</v>
      </c>
    </row>
    <row r="231" s="2" customFormat="1">
      <c r="A231" s="40"/>
      <c r="B231" s="41"/>
      <c r="C231" s="42"/>
      <c r="D231" s="228" t="s">
        <v>180</v>
      </c>
      <c r="E231" s="42"/>
      <c r="F231" s="229" t="s">
        <v>3397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180</v>
      </c>
      <c r="AU231" s="19" t="s">
        <v>82</v>
      </c>
    </row>
    <row r="232" s="2" customFormat="1" ht="16.5" customHeight="1">
      <c r="A232" s="40"/>
      <c r="B232" s="41"/>
      <c r="C232" s="215" t="s">
        <v>1115</v>
      </c>
      <c r="D232" s="215" t="s">
        <v>174</v>
      </c>
      <c r="E232" s="216" t="s">
        <v>3398</v>
      </c>
      <c r="F232" s="217" t="s">
        <v>3334</v>
      </c>
      <c r="G232" s="218" t="s">
        <v>292</v>
      </c>
      <c r="H232" s="219">
        <v>20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45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178</v>
      </c>
      <c r="AT232" s="226" t="s">
        <v>174</v>
      </c>
      <c r="AU232" s="226" t="s">
        <v>82</v>
      </c>
      <c r="AY232" s="19" t="s">
        <v>171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82</v>
      </c>
      <c r="BK232" s="227">
        <f>ROUND(I232*H232,2)</f>
        <v>0</v>
      </c>
      <c r="BL232" s="19" t="s">
        <v>178</v>
      </c>
      <c r="BM232" s="226" t="s">
        <v>1200</v>
      </c>
    </row>
    <row r="233" s="2" customFormat="1">
      <c r="A233" s="40"/>
      <c r="B233" s="41"/>
      <c r="C233" s="42"/>
      <c r="D233" s="228" t="s">
        <v>180</v>
      </c>
      <c r="E233" s="42"/>
      <c r="F233" s="229" t="s">
        <v>3334</v>
      </c>
      <c r="G233" s="42"/>
      <c r="H233" s="42"/>
      <c r="I233" s="230"/>
      <c r="J233" s="42"/>
      <c r="K233" s="42"/>
      <c r="L233" s="46"/>
      <c r="M233" s="231"/>
      <c r="N233" s="23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180</v>
      </c>
      <c r="AU233" s="19" t="s">
        <v>82</v>
      </c>
    </row>
    <row r="234" s="2" customFormat="1" ht="16.5" customHeight="1">
      <c r="A234" s="40"/>
      <c r="B234" s="41"/>
      <c r="C234" s="215" t="s">
        <v>816</v>
      </c>
      <c r="D234" s="215" t="s">
        <v>174</v>
      </c>
      <c r="E234" s="216" t="s">
        <v>3399</v>
      </c>
      <c r="F234" s="217" t="s">
        <v>3400</v>
      </c>
      <c r="G234" s="218" t="s">
        <v>292</v>
      </c>
      <c r="H234" s="219">
        <v>3</v>
      </c>
      <c r="I234" s="220"/>
      <c r="J234" s="221">
        <f>ROUND(I234*H234,2)</f>
        <v>0</v>
      </c>
      <c r="K234" s="217" t="s">
        <v>19</v>
      </c>
      <c r="L234" s="46"/>
      <c r="M234" s="222" t="s">
        <v>19</v>
      </c>
      <c r="N234" s="223" t="s">
        <v>45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178</v>
      </c>
      <c r="AT234" s="226" t="s">
        <v>174</v>
      </c>
      <c r="AU234" s="226" t="s">
        <v>82</v>
      </c>
      <c r="AY234" s="19" t="s">
        <v>171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82</v>
      </c>
      <c r="BK234" s="227">
        <f>ROUND(I234*H234,2)</f>
        <v>0</v>
      </c>
      <c r="BL234" s="19" t="s">
        <v>178</v>
      </c>
      <c r="BM234" s="226" t="s">
        <v>1206</v>
      </c>
    </row>
    <row r="235" s="2" customFormat="1">
      <c r="A235" s="40"/>
      <c r="B235" s="41"/>
      <c r="C235" s="42"/>
      <c r="D235" s="228" t="s">
        <v>180</v>
      </c>
      <c r="E235" s="42"/>
      <c r="F235" s="229" t="s">
        <v>3400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180</v>
      </c>
      <c r="AU235" s="19" t="s">
        <v>82</v>
      </c>
    </row>
    <row r="236" s="2" customFormat="1" ht="16.5" customHeight="1">
      <c r="A236" s="40"/>
      <c r="B236" s="41"/>
      <c r="C236" s="215" t="s">
        <v>1130</v>
      </c>
      <c r="D236" s="215" t="s">
        <v>174</v>
      </c>
      <c r="E236" s="216" t="s">
        <v>3339</v>
      </c>
      <c r="F236" s="217" t="s">
        <v>3340</v>
      </c>
      <c r="G236" s="218" t="s">
        <v>292</v>
      </c>
      <c r="H236" s="219">
        <v>11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45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178</v>
      </c>
      <c r="AT236" s="226" t="s">
        <v>174</v>
      </c>
      <c r="AU236" s="226" t="s">
        <v>82</v>
      </c>
      <c r="AY236" s="19" t="s">
        <v>171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82</v>
      </c>
      <c r="BK236" s="227">
        <f>ROUND(I236*H236,2)</f>
        <v>0</v>
      </c>
      <c r="BL236" s="19" t="s">
        <v>178</v>
      </c>
      <c r="BM236" s="226" t="s">
        <v>1209</v>
      </c>
    </row>
    <row r="237" s="2" customFormat="1">
      <c r="A237" s="40"/>
      <c r="B237" s="41"/>
      <c r="C237" s="42"/>
      <c r="D237" s="228" t="s">
        <v>180</v>
      </c>
      <c r="E237" s="42"/>
      <c r="F237" s="229" t="s">
        <v>3340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180</v>
      </c>
      <c r="AU237" s="19" t="s">
        <v>82</v>
      </c>
    </row>
    <row r="238" s="2" customFormat="1" ht="16.5" customHeight="1">
      <c r="A238" s="40"/>
      <c r="B238" s="41"/>
      <c r="C238" s="215" t="s">
        <v>821</v>
      </c>
      <c r="D238" s="215" t="s">
        <v>174</v>
      </c>
      <c r="E238" s="216" t="s">
        <v>3401</v>
      </c>
      <c r="F238" s="217" t="s">
        <v>3402</v>
      </c>
      <c r="G238" s="218" t="s">
        <v>292</v>
      </c>
      <c r="H238" s="219">
        <v>4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45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178</v>
      </c>
      <c r="AT238" s="226" t="s">
        <v>174</v>
      </c>
      <c r="AU238" s="226" t="s">
        <v>82</v>
      </c>
      <c r="AY238" s="19" t="s">
        <v>171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82</v>
      </c>
      <c r="BK238" s="227">
        <f>ROUND(I238*H238,2)</f>
        <v>0</v>
      </c>
      <c r="BL238" s="19" t="s">
        <v>178</v>
      </c>
      <c r="BM238" s="226" t="s">
        <v>1216</v>
      </c>
    </row>
    <row r="239" s="2" customFormat="1">
      <c r="A239" s="40"/>
      <c r="B239" s="41"/>
      <c r="C239" s="42"/>
      <c r="D239" s="228" t="s">
        <v>180</v>
      </c>
      <c r="E239" s="42"/>
      <c r="F239" s="229" t="s">
        <v>3402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180</v>
      </c>
      <c r="AU239" s="19" t="s">
        <v>82</v>
      </c>
    </row>
    <row r="240" s="2" customFormat="1" ht="16.5" customHeight="1">
      <c r="A240" s="40"/>
      <c r="B240" s="41"/>
      <c r="C240" s="215" t="s">
        <v>1155</v>
      </c>
      <c r="D240" s="215" t="s">
        <v>174</v>
      </c>
      <c r="E240" s="216" t="s">
        <v>3403</v>
      </c>
      <c r="F240" s="217" t="s">
        <v>3404</v>
      </c>
      <c r="G240" s="218" t="s">
        <v>292</v>
      </c>
      <c r="H240" s="219">
        <v>15</v>
      </c>
      <c r="I240" s="220"/>
      <c r="J240" s="221">
        <f>ROUND(I240*H240,2)</f>
        <v>0</v>
      </c>
      <c r="K240" s="217" t="s">
        <v>19</v>
      </c>
      <c r="L240" s="46"/>
      <c r="M240" s="222" t="s">
        <v>19</v>
      </c>
      <c r="N240" s="223" t="s">
        <v>45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178</v>
      </c>
      <c r="AT240" s="226" t="s">
        <v>174</v>
      </c>
      <c r="AU240" s="226" t="s">
        <v>82</v>
      </c>
      <c r="AY240" s="19" t="s">
        <v>171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82</v>
      </c>
      <c r="BK240" s="227">
        <f>ROUND(I240*H240,2)</f>
        <v>0</v>
      </c>
      <c r="BL240" s="19" t="s">
        <v>178</v>
      </c>
      <c r="BM240" s="226" t="s">
        <v>1220</v>
      </c>
    </row>
    <row r="241" s="2" customFormat="1">
      <c r="A241" s="40"/>
      <c r="B241" s="41"/>
      <c r="C241" s="42"/>
      <c r="D241" s="228" t="s">
        <v>180</v>
      </c>
      <c r="E241" s="42"/>
      <c r="F241" s="229" t="s">
        <v>3404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180</v>
      </c>
      <c r="AU241" s="19" t="s">
        <v>82</v>
      </c>
    </row>
    <row r="242" s="2" customFormat="1" ht="16.5" customHeight="1">
      <c r="A242" s="40"/>
      <c r="B242" s="41"/>
      <c r="C242" s="215" t="s">
        <v>828</v>
      </c>
      <c r="D242" s="215" t="s">
        <v>174</v>
      </c>
      <c r="E242" s="216" t="s">
        <v>3405</v>
      </c>
      <c r="F242" s="217" t="s">
        <v>3406</v>
      </c>
      <c r="G242" s="218" t="s">
        <v>292</v>
      </c>
      <c r="H242" s="219">
        <v>11</v>
      </c>
      <c r="I242" s="220"/>
      <c r="J242" s="221">
        <f>ROUND(I242*H242,2)</f>
        <v>0</v>
      </c>
      <c r="K242" s="217" t="s">
        <v>19</v>
      </c>
      <c r="L242" s="46"/>
      <c r="M242" s="222" t="s">
        <v>19</v>
      </c>
      <c r="N242" s="223" t="s">
        <v>45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178</v>
      </c>
      <c r="AT242" s="226" t="s">
        <v>174</v>
      </c>
      <c r="AU242" s="226" t="s">
        <v>82</v>
      </c>
      <c r="AY242" s="19" t="s">
        <v>171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82</v>
      </c>
      <c r="BK242" s="227">
        <f>ROUND(I242*H242,2)</f>
        <v>0</v>
      </c>
      <c r="BL242" s="19" t="s">
        <v>178</v>
      </c>
      <c r="BM242" s="226" t="s">
        <v>1226</v>
      </c>
    </row>
    <row r="243" s="2" customFormat="1">
      <c r="A243" s="40"/>
      <c r="B243" s="41"/>
      <c r="C243" s="42"/>
      <c r="D243" s="228" t="s">
        <v>180</v>
      </c>
      <c r="E243" s="42"/>
      <c r="F243" s="229" t="s">
        <v>3406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180</v>
      </c>
      <c r="AU243" s="19" t="s">
        <v>82</v>
      </c>
    </row>
    <row r="244" s="12" customFormat="1" ht="25.92" customHeight="1">
      <c r="A244" s="12"/>
      <c r="B244" s="199"/>
      <c r="C244" s="200"/>
      <c r="D244" s="201" t="s">
        <v>73</v>
      </c>
      <c r="E244" s="202" t="s">
        <v>3407</v>
      </c>
      <c r="F244" s="202" t="s">
        <v>3408</v>
      </c>
      <c r="G244" s="200"/>
      <c r="H244" s="200"/>
      <c r="I244" s="203"/>
      <c r="J244" s="204">
        <f>BK244</f>
        <v>0</v>
      </c>
      <c r="K244" s="200"/>
      <c r="L244" s="205"/>
      <c r="M244" s="206"/>
      <c r="N244" s="207"/>
      <c r="O244" s="207"/>
      <c r="P244" s="208">
        <f>SUM(P245:P256)</f>
        <v>0</v>
      </c>
      <c r="Q244" s="207"/>
      <c r="R244" s="208">
        <f>SUM(R245:R256)</f>
        <v>0</v>
      </c>
      <c r="S244" s="207"/>
      <c r="T244" s="209">
        <f>SUM(T245:T256)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0" t="s">
        <v>82</v>
      </c>
      <c r="AT244" s="211" t="s">
        <v>73</v>
      </c>
      <c r="AU244" s="211" t="s">
        <v>74</v>
      </c>
      <c r="AY244" s="210" t="s">
        <v>171</v>
      </c>
      <c r="BK244" s="212">
        <f>SUM(BK245:BK256)</f>
        <v>0</v>
      </c>
    </row>
    <row r="245" s="2" customFormat="1" ht="24.15" customHeight="1">
      <c r="A245" s="40"/>
      <c r="B245" s="41"/>
      <c r="C245" s="215" t="s">
        <v>1166</v>
      </c>
      <c r="D245" s="215" t="s">
        <v>174</v>
      </c>
      <c r="E245" s="216" t="s">
        <v>3409</v>
      </c>
      <c r="F245" s="217" t="s">
        <v>3410</v>
      </c>
      <c r="G245" s="218" t="s">
        <v>500</v>
      </c>
      <c r="H245" s="219">
        <v>1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45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178</v>
      </c>
      <c r="AT245" s="226" t="s">
        <v>174</v>
      </c>
      <c r="AU245" s="226" t="s">
        <v>82</v>
      </c>
      <c r="AY245" s="19" t="s">
        <v>171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82</v>
      </c>
      <c r="BK245" s="227">
        <f>ROUND(I245*H245,2)</f>
        <v>0</v>
      </c>
      <c r="BL245" s="19" t="s">
        <v>178</v>
      </c>
      <c r="BM245" s="226" t="s">
        <v>1232</v>
      </c>
    </row>
    <row r="246" s="2" customFormat="1">
      <c r="A246" s="40"/>
      <c r="B246" s="41"/>
      <c r="C246" s="42"/>
      <c r="D246" s="228" t="s">
        <v>180</v>
      </c>
      <c r="E246" s="42"/>
      <c r="F246" s="229" t="s">
        <v>3410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180</v>
      </c>
      <c r="AU246" s="19" t="s">
        <v>82</v>
      </c>
    </row>
    <row r="247" s="2" customFormat="1" ht="16.5" customHeight="1">
      <c r="A247" s="40"/>
      <c r="B247" s="41"/>
      <c r="C247" s="215" t="s">
        <v>841</v>
      </c>
      <c r="D247" s="215" t="s">
        <v>174</v>
      </c>
      <c r="E247" s="216" t="s">
        <v>3411</v>
      </c>
      <c r="F247" s="217" t="s">
        <v>3412</v>
      </c>
      <c r="G247" s="218" t="s">
        <v>500</v>
      </c>
      <c r="H247" s="219">
        <v>1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45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178</v>
      </c>
      <c r="AT247" s="226" t="s">
        <v>174</v>
      </c>
      <c r="AU247" s="226" t="s">
        <v>82</v>
      </c>
      <c r="AY247" s="19" t="s">
        <v>171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82</v>
      </c>
      <c r="BK247" s="227">
        <f>ROUND(I247*H247,2)</f>
        <v>0</v>
      </c>
      <c r="BL247" s="19" t="s">
        <v>178</v>
      </c>
      <c r="BM247" s="226" t="s">
        <v>1237</v>
      </c>
    </row>
    <row r="248" s="2" customFormat="1">
      <c r="A248" s="40"/>
      <c r="B248" s="41"/>
      <c r="C248" s="42"/>
      <c r="D248" s="228" t="s">
        <v>180</v>
      </c>
      <c r="E248" s="42"/>
      <c r="F248" s="229" t="s">
        <v>3412</v>
      </c>
      <c r="G248" s="42"/>
      <c r="H248" s="42"/>
      <c r="I248" s="230"/>
      <c r="J248" s="42"/>
      <c r="K248" s="42"/>
      <c r="L248" s="46"/>
      <c r="M248" s="231"/>
      <c r="N248" s="232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180</v>
      </c>
      <c r="AU248" s="19" t="s">
        <v>82</v>
      </c>
    </row>
    <row r="249" s="2" customFormat="1" ht="16.5" customHeight="1">
      <c r="A249" s="40"/>
      <c r="B249" s="41"/>
      <c r="C249" s="215" t="s">
        <v>1176</v>
      </c>
      <c r="D249" s="215" t="s">
        <v>174</v>
      </c>
      <c r="E249" s="216" t="s">
        <v>3413</v>
      </c>
      <c r="F249" s="217" t="s">
        <v>3414</v>
      </c>
      <c r="G249" s="218" t="s">
        <v>500</v>
      </c>
      <c r="H249" s="219">
        <v>2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45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178</v>
      </c>
      <c r="AT249" s="226" t="s">
        <v>174</v>
      </c>
      <c r="AU249" s="226" t="s">
        <v>82</v>
      </c>
      <c r="AY249" s="19" t="s">
        <v>171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82</v>
      </c>
      <c r="BK249" s="227">
        <f>ROUND(I249*H249,2)</f>
        <v>0</v>
      </c>
      <c r="BL249" s="19" t="s">
        <v>178</v>
      </c>
      <c r="BM249" s="226" t="s">
        <v>1241</v>
      </c>
    </row>
    <row r="250" s="2" customFormat="1">
      <c r="A250" s="40"/>
      <c r="B250" s="41"/>
      <c r="C250" s="42"/>
      <c r="D250" s="228" t="s">
        <v>180</v>
      </c>
      <c r="E250" s="42"/>
      <c r="F250" s="229" t="s">
        <v>3414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180</v>
      </c>
      <c r="AU250" s="19" t="s">
        <v>82</v>
      </c>
    </row>
    <row r="251" s="2" customFormat="1" ht="16.5" customHeight="1">
      <c r="A251" s="40"/>
      <c r="B251" s="41"/>
      <c r="C251" s="215" t="s">
        <v>848</v>
      </c>
      <c r="D251" s="215" t="s">
        <v>174</v>
      </c>
      <c r="E251" s="216" t="s">
        <v>3415</v>
      </c>
      <c r="F251" s="217" t="s">
        <v>3416</v>
      </c>
      <c r="G251" s="218" t="s">
        <v>3296</v>
      </c>
      <c r="H251" s="219">
        <v>1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45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178</v>
      </c>
      <c r="AT251" s="226" t="s">
        <v>174</v>
      </c>
      <c r="AU251" s="226" t="s">
        <v>82</v>
      </c>
      <c r="AY251" s="19" t="s">
        <v>171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82</v>
      </c>
      <c r="BK251" s="227">
        <f>ROUND(I251*H251,2)</f>
        <v>0</v>
      </c>
      <c r="BL251" s="19" t="s">
        <v>178</v>
      </c>
      <c r="BM251" s="226" t="s">
        <v>1248</v>
      </c>
    </row>
    <row r="252" s="2" customFormat="1">
      <c r="A252" s="40"/>
      <c r="B252" s="41"/>
      <c r="C252" s="42"/>
      <c r="D252" s="228" t="s">
        <v>180</v>
      </c>
      <c r="E252" s="42"/>
      <c r="F252" s="229" t="s">
        <v>3416</v>
      </c>
      <c r="G252" s="42"/>
      <c r="H252" s="42"/>
      <c r="I252" s="230"/>
      <c r="J252" s="42"/>
      <c r="K252" s="42"/>
      <c r="L252" s="46"/>
      <c r="M252" s="231"/>
      <c r="N252" s="23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180</v>
      </c>
      <c r="AU252" s="19" t="s">
        <v>82</v>
      </c>
    </row>
    <row r="253" s="2" customFormat="1" ht="16.5" customHeight="1">
      <c r="A253" s="40"/>
      <c r="B253" s="41"/>
      <c r="C253" s="215" t="s">
        <v>1195</v>
      </c>
      <c r="D253" s="215" t="s">
        <v>174</v>
      </c>
      <c r="E253" s="216" t="s">
        <v>3417</v>
      </c>
      <c r="F253" s="217" t="s">
        <v>3418</v>
      </c>
      <c r="G253" s="218" t="s">
        <v>177</v>
      </c>
      <c r="H253" s="219">
        <v>32</v>
      </c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45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178</v>
      </c>
      <c r="AT253" s="226" t="s">
        <v>174</v>
      </c>
      <c r="AU253" s="226" t="s">
        <v>82</v>
      </c>
      <c r="AY253" s="19" t="s">
        <v>171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82</v>
      </c>
      <c r="BK253" s="227">
        <f>ROUND(I253*H253,2)</f>
        <v>0</v>
      </c>
      <c r="BL253" s="19" t="s">
        <v>178</v>
      </c>
      <c r="BM253" s="226" t="s">
        <v>1271</v>
      </c>
    </row>
    <row r="254" s="2" customFormat="1">
      <c r="A254" s="40"/>
      <c r="B254" s="41"/>
      <c r="C254" s="42"/>
      <c r="D254" s="228" t="s">
        <v>180</v>
      </c>
      <c r="E254" s="42"/>
      <c r="F254" s="229" t="s">
        <v>3418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180</v>
      </c>
      <c r="AU254" s="19" t="s">
        <v>82</v>
      </c>
    </row>
    <row r="255" s="2" customFormat="1" ht="16.5" customHeight="1">
      <c r="A255" s="40"/>
      <c r="B255" s="41"/>
      <c r="C255" s="215" t="s">
        <v>854</v>
      </c>
      <c r="D255" s="215" t="s">
        <v>174</v>
      </c>
      <c r="E255" s="216" t="s">
        <v>3419</v>
      </c>
      <c r="F255" s="217" t="s">
        <v>3420</v>
      </c>
      <c r="G255" s="218" t="s">
        <v>177</v>
      </c>
      <c r="H255" s="219">
        <v>34</v>
      </c>
      <c r="I255" s="220"/>
      <c r="J255" s="221">
        <f>ROUND(I255*H255,2)</f>
        <v>0</v>
      </c>
      <c r="K255" s="217" t="s">
        <v>19</v>
      </c>
      <c r="L255" s="46"/>
      <c r="M255" s="222" t="s">
        <v>19</v>
      </c>
      <c r="N255" s="223" t="s">
        <v>45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178</v>
      </c>
      <c r="AT255" s="226" t="s">
        <v>174</v>
      </c>
      <c r="AU255" s="226" t="s">
        <v>82</v>
      </c>
      <c r="AY255" s="19" t="s">
        <v>171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82</v>
      </c>
      <c r="BK255" s="227">
        <f>ROUND(I255*H255,2)</f>
        <v>0</v>
      </c>
      <c r="BL255" s="19" t="s">
        <v>178</v>
      </c>
      <c r="BM255" s="226" t="s">
        <v>1288</v>
      </c>
    </row>
    <row r="256" s="2" customFormat="1">
      <c r="A256" s="40"/>
      <c r="B256" s="41"/>
      <c r="C256" s="42"/>
      <c r="D256" s="228" t="s">
        <v>180</v>
      </c>
      <c r="E256" s="42"/>
      <c r="F256" s="229" t="s">
        <v>3420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180</v>
      </c>
      <c r="AU256" s="19" t="s">
        <v>82</v>
      </c>
    </row>
    <row r="257" s="12" customFormat="1" ht="25.92" customHeight="1">
      <c r="A257" s="12"/>
      <c r="B257" s="199"/>
      <c r="C257" s="200"/>
      <c r="D257" s="201" t="s">
        <v>73</v>
      </c>
      <c r="E257" s="202" t="s">
        <v>3421</v>
      </c>
      <c r="F257" s="202" t="s">
        <v>3422</v>
      </c>
      <c r="G257" s="200"/>
      <c r="H257" s="200"/>
      <c r="I257" s="203"/>
      <c r="J257" s="204">
        <f>BK257</f>
        <v>0</v>
      </c>
      <c r="K257" s="200"/>
      <c r="L257" s="205"/>
      <c r="M257" s="206"/>
      <c r="N257" s="207"/>
      <c r="O257" s="207"/>
      <c r="P257" s="208">
        <f>SUM(P258:P276)</f>
        <v>0</v>
      </c>
      <c r="Q257" s="207"/>
      <c r="R257" s="208">
        <f>SUM(R258:R276)</f>
        <v>0</v>
      </c>
      <c r="S257" s="207"/>
      <c r="T257" s="209">
        <f>SUM(T258:T276)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0" t="s">
        <v>82</v>
      </c>
      <c r="AT257" s="211" t="s">
        <v>73</v>
      </c>
      <c r="AU257" s="211" t="s">
        <v>74</v>
      </c>
      <c r="AY257" s="210" t="s">
        <v>171</v>
      </c>
      <c r="BK257" s="212">
        <f>SUM(BK258:BK276)</f>
        <v>0</v>
      </c>
    </row>
    <row r="258" s="2" customFormat="1" ht="16.5" customHeight="1">
      <c r="A258" s="40"/>
      <c r="B258" s="41"/>
      <c r="C258" s="215" t="s">
        <v>1203</v>
      </c>
      <c r="D258" s="215" t="s">
        <v>174</v>
      </c>
      <c r="E258" s="216" t="s">
        <v>3423</v>
      </c>
      <c r="F258" s="217" t="s">
        <v>3424</v>
      </c>
      <c r="G258" s="218" t="s">
        <v>3296</v>
      </c>
      <c r="H258" s="219">
        <v>12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45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178</v>
      </c>
      <c r="AT258" s="226" t="s">
        <v>174</v>
      </c>
      <c r="AU258" s="226" t="s">
        <v>82</v>
      </c>
      <c r="AY258" s="19" t="s">
        <v>171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82</v>
      </c>
      <c r="BK258" s="227">
        <f>ROUND(I258*H258,2)</f>
        <v>0</v>
      </c>
      <c r="BL258" s="19" t="s">
        <v>178</v>
      </c>
      <c r="BM258" s="226" t="s">
        <v>1294</v>
      </c>
    </row>
    <row r="259" s="2" customFormat="1">
      <c r="A259" s="40"/>
      <c r="B259" s="41"/>
      <c r="C259" s="42"/>
      <c r="D259" s="228" t="s">
        <v>180</v>
      </c>
      <c r="E259" s="42"/>
      <c r="F259" s="229" t="s">
        <v>3424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180</v>
      </c>
      <c r="AU259" s="19" t="s">
        <v>82</v>
      </c>
    </row>
    <row r="260" s="2" customFormat="1" ht="16.5" customHeight="1">
      <c r="A260" s="40"/>
      <c r="B260" s="41"/>
      <c r="C260" s="215" t="s">
        <v>860</v>
      </c>
      <c r="D260" s="215" t="s">
        <v>174</v>
      </c>
      <c r="E260" s="216" t="s">
        <v>3425</v>
      </c>
      <c r="F260" s="217" t="s">
        <v>3426</v>
      </c>
      <c r="G260" s="218" t="s">
        <v>3296</v>
      </c>
      <c r="H260" s="219">
        <v>2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45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178</v>
      </c>
      <c r="AT260" s="226" t="s">
        <v>174</v>
      </c>
      <c r="AU260" s="226" t="s">
        <v>82</v>
      </c>
      <c r="AY260" s="19" t="s">
        <v>171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82</v>
      </c>
      <c r="BK260" s="227">
        <f>ROUND(I260*H260,2)</f>
        <v>0</v>
      </c>
      <c r="BL260" s="19" t="s">
        <v>178</v>
      </c>
      <c r="BM260" s="226" t="s">
        <v>1339</v>
      </c>
    </row>
    <row r="261" s="2" customFormat="1">
      <c r="A261" s="40"/>
      <c r="B261" s="41"/>
      <c r="C261" s="42"/>
      <c r="D261" s="228" t="s">
        <v>180</v>
      </c>
      <c r="E261" s="42"/>
      <c r="F261" s="229" t="s">
        <v>3426</v>
      </c>
      <c r="G261" s="42"/>
      <c r="H261" s="42"/>
      <c r="I261" s="230"/>
      <c r="J261" s="42"/>
      <c r="K261" s="42"/>
      <c r="L261" s="46"/>
      <c r="M261" s="231"/>
      <c r="N261" s="232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180</v>
      </c>
      <c r="AU261" s="19" t="s">
        <v>82</v>
      </c>
    </row>
    <row r="262" s="2" customFormat="1" ht="16.5" customHeight="1">
      <c r="A262" s="40"/>
      <c r="B262" s="41"/>
      <c r="C262" s="215" t="s">
        <v>1213</v>
      </c>
      <c r="D262" s="215" t="s">
        <v>174</v>
      </c>
      <c r="E262" s="216" t="s">
        <v>3427</v>
      </c>
      <c r="F262" s="217" t="s">
        <v>3428</v>
      </c>
      <c r="G262" s="218" t="s">
        <v>3296</v>
      </c>
      <c r="H262" s="219">
        <v>4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45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178</v>
      </c>
      <c r="AT262" s="226" t="s">
        <v>174</v>
      </c>
      <c r="AU262" s="226" t="s">
        <v>82</v>
      </c>
      <c r="AY262" s="19" t="s">
        <v>171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82</v>
      </c>
      <c r="BK262" s="227">
        <f>ROUND(I262*H262,2)</f>
        <v>0</v>
      </c>
      <c r="BL262" s="19" t="s">
        <v>178</v>
      </c>
      <c r="BM262" s="226" t="s">
        <v>1342</v>
      </c>
    </row>
    <row r="263" s="2" customFormat="1">
      <c r="A263" s="40"/>
      <c r="B263" s="41"/>
      <c r="C263" s="42"/>
      <c r="D263" s="228" t="s">
        <v>180</v>
      </c>
      <c r="E263" s="42"/>
      <c r="F263" s="229" t="s">
        <v>3428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180</v>
      </c>
      <c r="AU263" s="19" t="s">
        <v>82</v>
      </c>
    </row>
    <row r="264" s="2" customFormat="1">
      <c r="A264" s="40"/>
      <c r="B264" s="41"/>
      <c r="C264" s="42"/>
      <c r="D264" s="228" t="s">
        <v>478</v>
      </c>
      <c r="E264" s="42"/>
      <c r="F264" s="278" t="s">
        <v>3429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478</v>
      </c>
      <c r="AU264" s="19" t="s">
        <v>82</v>
      </c>
    </row>
    <row r="265" s="2" customFormat="1" ht="16.5" customHeight="1">
      <c r="A265" s="40"/>
      <c r="B265" s="41"/>
      <c r="C265" s="215" t="s">
        <v>871</v>
      </c>
      <c r="D265" s="215" t="s">
        <v>174</v>
      </c>
      <c r="E265" s="216" t="s">
        <v>3430</v>
      </c>
      <c r="F265" s="217" t="s">
        <v>3431</v>
      </c>
      <c r="G265" s="218" t="s">
        <v>3296</v>
      </c>
      <c r="H265" s="219">
        <v>10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45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178</v>
      </c>
      <c r="AT265" s="226" t="s">
        <v>174</v>
      </c>
      <c r="AU265" s="226" t="s">
        <v>82</v>
      </c>
      <c r="AY265" s="19" t="s">
        <v>171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82</v>
      </c>
      <c r="BK265" s="227">
        <f>ROUND(I265*H265,2)</f>
        <v>0</v>
      </c>
      <c r="BL265" s="19" t="s">
        <v>178</v>
      </c>
      <c r="BM265" s="226" t="s">
        <v>1347</v>
      </c>
    </row>
    <row r="266" s="2" customFormat="1">
      <c r="A266" s="40"/>
      <c r="B266" s="41"/>
      <c r="C266" s="42"/>
      <c r="D266" s="228" t="s">
        <v>180</v>
      </c>
      <c r="E266" s="42"/>
      <c r="F266" s="229" t="s">
        <v>3431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180</v>
      </c>
      <c r="AU266" s="19" t="s">
        <v>82</v>
      </c>
    </row>
    <row r="267" s="2" customFormat="1" ht="16.5" customHeight="1">
      <c r="A267" s="40"/>
      <c r="B267" s="41"/>
      <c r="C267" s="215" t="s">
        <v>1223</v>
      </c>
      <c r="D267" s="215" t="s">
        <v>174</v>
      </c>
      <c r="E267" s="216" t="s">
        <v>3432</v>
      </c>
      <c r="F267" s="217" t="s">
        <v>3433</v>
      </c>
      <c r="G267" s="218" t="s">
        <v>292</v>
      </c>
      <c r="H267" s="219">
        <v>95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45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178</v>
      </c>
      <c r="AT267" s="226" t="s">
        <v>174</v>
      </c>
      <c r="AU267" s="226" t="s">
        <v>82</v>
      </c>
      <c r="AY267" s="19" t="s">
        <v>171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82</v>
      </c>
      <c r="BK267" s="227">
        <f>ROUND(I267*H267,2)</f>
        <v>0</v>
      </c>
      <c r="BL267" s="19" t="s">
        <v>178</v>
      </c>
      <c r="BM267" s="226" t="s">
        <v>1350</v>
      </c>
    </row>
    <row r="268" s="2" customFormat="1">
      <c r="A268" s="40"/>
      <c r="B268" s="41"/>
      <c r="C268" s="42"/>
      <c r="D268" s="228" t="s">
        <v>180</v>
      </c>
      <c r="E268" s="42"/>
      <c r="F268" s="229" t="s">
        <v>3433</v>
      </c>
      <c r="G268" s="42"/>
      <c r="H268" s="42"/>
      <c r="I268" s="230"/>
      <c r="J268" s="42"/>
      <c r="K268" s="42"/>
      <c r="L268" s="46"/>
      <c r="M268" s="231"/>
      <c r="N268" s="232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180</v>
      </c>
      <c r="AU268" s="19" t="s">
        <v>82</v>
      </c>
    </row>
    <row r="269" s="2" customFormat="1" ht="16.5" customHeight="1">
      <c r="A269" s="40"/>
      <c r="B269" s="41"/>
      <c r="C269" s="215" t="s">
        <v>881</v>
      </c>
      <c r="D269" s="215" t="s">
        <v>174</v>
      </c>
      <c r="E269" s="216" t="s">
        <v>3434</v>
      </c>
      <c r="F269" s="217" t="s">
        <v>3435</v>
      </c>
      <c r="G269" s="218" t="s">
        <v>292</v>
      </c>
      <c r="H269" s="219">
        <v>62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45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178</v>
      </c>
      <c r="AT269" s="226" t="s">
        <v>174</v>
      </c>
      <c r="AU269" s="226" t="s">
        <v>82</v>
      </c>
      <c r="AY269" s="19" t="s">
        <v>171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82</v>
      </c>
      <c r="BK269" s="227">
        <f>ROUND(I269*H269,2)</f>
        <v>0</v>
      </c>
      <c r="BL269" s="19" t="s">
        <v>178</v>
      </c>
      <c r="BM269" s="226" t="s">
        <v>1354</v>
      </c>
    </row>
    <row r="270" s="2" customFormat="1">
      <c r="A270" s="40"/>
      <c r="B270" s="41"/>
      <c r="C270" s="42"/>
      <c r="D270" s="228" t="s">
        <v>180</v>
      </c>
      <c r="E270" s="42"/>
      <c r="F270" s="229" t="s">
        <v>3435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180</v>
      </c>
      <c r="AU270" s="19" t="s">
        <v>82</v>
      </c>
    </row>
    <row r="271" s="2" customFormat="1" ht="16.5" customHeight="1">
      <c r="A271" s="40"/>
      <c r="B271" s="41"/>
      <c r="C271" s="215" t="s">
        <v>1234</v>
      </c>
      <c r="D271" s="215" t="s">
        <v>174</v>
      </c>
      <c r="E271" s="216" t="s">
        <v>3436</v>
      </c>
      <c r="F271" s="217" t="s">
        <v>3437</v>
      </c>
      <c r="G271" s="218" t="s">
        <v>292</v>
      </c>
      <c r="H271" s="219">
        <v>35</v>
      </c>
      <c r="I271" s="220"/>
      <c r="J271" s="221">
        <f>ROUND(I271*H271,2)</f>
        <v>0</v>
      </c>
      <c r="K271" s="217" t="s">
        <v>19</v>
      </c>
      <c r="L271" s="46"/>
      <c r="M271" s="222" t="s">
        <v>19</v>
      </c>
      <c r="N271" s="223" t="s">
        <v>45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178</v>
      </c>
      <c r="AT271" s="226" t="s">
        <v>174</v>
      </c>
      <c r="AU271" s="226" t="s">
        <v>82</v>
      </c>
      <c r="AY271" s="19" t="s">
        <v>171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82</v>
      </c>
      <c r="BK271" s="227">
        <f>ROUND(I271*H271,2)</f>
        <v>0</v>
      </c>
      <c r="BL271" s="19" t="s">
        <v>178</v>
      </c>
      <c r="BM271" s="226" t="s">
        <v>1357</v>
      </c>
    </row>
    <row r="272" s="2" customFormat="1">
      <c r="A272" s="40"/>
      <c r="B272" s="41"/>
      <c r="C272" s="42"/>
      <c r="D272" s="228" t="s">
        <v>180</v>
      </c>
      <c r="E272" s="42"/>
      <c r="F272" s="229" t="s">
        <v>3437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180</v>
      </c>
      <c r="AU272" s="19" t="s">
        <v>82</v>
      </c>
    </row>
    <row r="273" s="2" customFormat="1" ht="16.5" customHeight="1">
      <c r="A273" s="40"/>
      <c r="B273" s="41"/>
      <c r="C273" s="215" t="s">
        <v>886</v>
      </c>
      <c r="D273" s="215" t="s">
        <v>174</v>
      </c>
      <c r="E273" s="216" t="s">
        <v>3438</v>
      </c>
      <c r="F273" s="217" t="s">
        <v>3439</v>
      </c>
      <c r="G273" s="218" t="s">
        <v>500</v>
      </c>
      <c r="H273" s="219">
        <v>1</v>
      </c>
      <c r="I273" s="220"/>
      <c r="J273" s="221">
        <f>ROUND(I273*H273,2)</f>
        <v>0</v>
      </c>
      <c r="K273" s="217" t="s">
        <v>19</v>
      </c>
      <c r="L273" s="46"/>
      <c r="M273" s="222" t="s">
        <v>19</v>
      </c>
      <c r="N273" s="223" t="s">
        <v>45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178</v>
      </c>
      <c r="AT273" s="226" t="s">
        <v>174</v>
      </c>
      <c r="AU273" s="226" t="s">
        <v>82</v>
      </c>
      <c r="AY273" s="19" t="s">
        <v>171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82</v>
      </c>
      <c r="BK273" s="227">
        <f>ROUND(I273*H273,2)</f>
        <v>0</v>
      </c>
      <c r="BL273" s="19" t="s">
        <v>178</v>
      </c>
      <c r="BM273" s="226" t="s">
        <v>1363</v>
      </c>
    </row>
    <row r="274" s="2" customFormat="1">
      <c r="A274" s="40"/>
      <c r="B274" s="41"/>
      <c r="C274" s="42"/>
      <c r="D274" s="228" t="s">
        <v>180</v>
      </c>
      <c r="E274" s="42"/>
      <c r="F274" s="229" t="s">
        <v>3439</v>
      </c>
      <c r="G274" s="42"/>
      <c r="H274" s="42"/>
      <c r="I274" s="230"/>
      <c r="J274" s="42"/>
      <c r="K274" s="42"/>
      <c r="L274" s="46"/>
      <c r="M274" s="231"/>
      <c r="N274" s="232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180</v>
      </c>
      <c r="AU274" s="19" t="s">
        <v>82</v>
      </c>
    </row>
    <row r="275" s="2" customFormat="1" ht="16.5" customHeight="1">
      <c r="A275" s="40"/>
      <c r="B275" s="41"/>
      <c r="C275" s="215" t="s">
        <v>1245</v>
      </c>
      <c r="D275" s="215" t="s">
        <v>174</v>
      </c>
      <c r="E275" s="216" t="s">
        <v>3440</v>
      </c>
      <c r="F275" s="217" t="s">
        <v>3441</v>
      </c>
      <c r="G275" s="218" t="s">
        <v>500</v>
      </c>
      <c r="H275" s="219">
        <v>1</v>
      </c>
      <c r="I275" s="220"/>
      <c r="J275" s="221">
        <f>ROUND(I275*H275,2)</f>
        <v>0</v>
      </c>
      <c r="K275" s="217" t="s">
        <v>19</v>
      </c>
      <c r="L275" s="46"/>
      <c r="M275" s="222" t="s">
        <v>19</v>
      </c>
      <c r="N275" s="223" t="s">
        <v>45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178</v>
      </c>
      <c r="AT275" s="226" t="s">
        <v>174</v>
      </c>
      <c r="AU275" s="226" t="s">
        <v>82</v>
      </c>
      <c r="AY275" s="19" t="s">
        <v>171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82</v>
      </c>
      <c r="BK275" s="227">
        <f>ROUND(I275*H275,2)</f>
        <v>0</v>
      </c>
      <c r="BL275" s="19" t="s">
        <v>178</v>
      </c>
      <c r="BM275" s="226" t="s">
        <v>1368</v>
      </c>
    </row>
    <row r="276" s="2" customFormat="1">
      <c r="A276" s="40"/>
      <c r="B276" s="41"/>
      <c r="C276" s="42"/>
      <c r="D276" s="228" t="s">
        <v>180</v>
      </c>
      <c r="E276" s="42"/>
      <c r="F276" s="229" t="s">
        <v>3441</v>
      </c>
      <c r="G276" s="42"/>
      <c r="H276" s="42"/>
      <c r="I276" s="230"/>
      <c r="J276" s="42"/>
      <c r="K276" s="42"/>
      <c r="L276" s="46"/>
      <c r="M276" s="231"/>
      <c r="N276" s="232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180</v>
      </c>
      <c r="AU276" s="19" t="s">
        <v>82</v>
      </c>
    </row>
    <row r="277" s="12" customFormat="1" ht="25.92" customHeight="1">
      <c r="A277" s="12"/>
      <c r="B277" s="199"/>
      <c r="C277" s="200"/>
      <c r="D277" s="201" t="s">
        <v>73</v>
      </c>
      <c r="E277" s="202" t="s">
        <v>3442</v>
      </c>
      <c r="F277" s="202" t="s">
        <v>3443</v>
      </c>
      <c r="G277" s="200"/>
      <c r="H277" s="200"/>
      <c r="I277" s="203"/>
      <c r="J277" s="204">
        <f>BK277</f>
        <v>0</v>
      </c>
      <c r="K277" s="200"/>
      <c r="L277" s="205"/>
      <c r="M277" s="206"/>
      <c r="N277" s="207"/>
      <c r="O277" s="207"/>
      <c r="P277" s="208">
        <f>SUM(P278:P287)</f>
        <v>0</v>
      </c>
      <c r="Q277" s="207"/>
      <c r="R277" s="208">
        <f>SUM(R278:R287)</f>
        <v>0</v>
      </c>
      <c r="S277" s="207"/>
      <c r="T277" s="209">
        <f>SUM(T278:T287)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0" t="s">
        <v>82</v>
      </c>
      <c r="AT277" s="211" t="s">
        <v>73</v>
      </c>
      <c r="AU277" s="211" t="s">
        <v>74</v>
      </c>
      <c r="AY277" s="210" t="s">
        <v>171</v>
      </c>
      <c r="BK277" s="212">
        <f>SUM(BK278:BK287)</f>
        <v>0</v>
      </c>
    </row>
    <row r="278" s="2" customFormat="1" ht="33" customHeight="1">
      <c r="A278" s="40"/>
      <c r="B278" s="41"/>
      <c r="C278" s="215" t="s">
        <v>897</v>
      </c>
      <c r="D278" s="215" t="s">
        <v>174</v>
      </c>
      <c r="E278" s="216" t="s">
        <v>3444</v>
      </c>
      <c r="F278" s="217" t="s">
        <v>3445</v>
      </c>
      <c r="G278" s="218" t="s">
        <v>3296</v>
      </c>
      <c r="H278" s="219">
        <v>1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45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178</v>
      </c>
      <c r="AT278" s="226" t="s">
        <v>174</v>
      </c>
      <c r="AU278" s="226" t="s">
        <v>82</v>
      </c>
      <c r="AY278" s="19" t="s">
        <v>171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82</v>
      </c>
      <c r="BK278" s="227">
        <f>ROUND(I278*H278,2)</f>
        <v>0</v>
      </c>
      <c r="BL278" s="19" t="s">
        <v>178</v>
      </c>
      <c r="BM278" s="226" t="s">
        <v>1395</v>
      </c>
    </row>
    <row r="279" s="2" customFormat="1">
      <c r="A279" s="40"/>
      <c r="B279" s="41"/>
      <c r="C279" s="42"/>
      <c r="D279" s="228" t="s">
        <v>180</v>
      </c>
      <c r="E279" s="42"/>
      <c r="F279" s="229" t="s">
        <v>3445</v>
      </c>
      <c r="G279" s="42"/>
      <c r="H279" s="42"/>
      <c r="I279" s="230"/>
      <c r="J279" s="42"/>
      <c r="K279" s="42"/>
      <c r="L279" s="46"/>
      <c r="M279" s="231"/>
      <c r="N279" s="232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180</v>
      </c>
      <c r="AU279" s="19" t="s">
        <v>82</v>
      </c>
    </row>
    <row r="280" s="2" customFormat="1" ht="24.15" customHeight="1">
      <c r="A280" s="40"/>
      <c r="B280" s="41"/>
      <c r="C280" s="215" t="s">
        <v>1268</v>
      </c>
      <c r="D280" s="215" t="s">
        <v>174</v>
      </c>
      <c r="E280" s="216" t="s">
        <v>3446</v>
      </c>
      <c r="F280" s="217" t="s">
        <v>3447</v>
      </c>
      <c r="G280" s="218" t="s">
        <v>500</v>
      </c>
      <c r="H280" s="219">
        <v>1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45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178</v>
      </c>
      <c r="AT280" s="226" t="s">
        <v>174</v>
      </c>
      <c r="AU280" s="226" t="s">
        <v>82</v>
      </c>
      <c r="AY280" s="19" t="s">
        <v>171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82</v>
      </c>
      <c r="BK280" s="227">
        <f>ROUND(I280*H280,2)</f>
        <v>0</v>
      </c>
      <c r="BL280" s="19" t="s">
        <v>178</v>
      </c>
      <c r="BM280" s="226" t="s">
        <v>1419</v>
      </c>
    </row>
    <row r="281" s="2" customFormat="1">
      <c r="A281" s="40"/>
      <c r="B281" s="41"/>
      <c r="C281" s="42"/>
      <c r="D281" s="228" t="s">
        <v>180</v>
      </c>
      <c r="E281" s="42"/>
      <c r="F281" s="229" t="s">
        <v>3447</v>
      </c>
      <c r="G281" s="42"/>
      <c r="H281" s="42"/>
      <c r="I281" s="230"/>
      <c r="J281" s="42"/>
      <c r="K281" s="42"/>
      <c r="L281" s="46"/>
      <c r="M281" s="231"/>
      <c r="N281" s="232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180</v>
      </c>
      <c r="AU281" s="19" t="s">
        <v>82</v>
      </c>
    </row>
    <row r="282" s="2" customFormat="1" ht="37.8" customHeight="1">
      <c r="A282" s="40"/>
      <c r="B282" s="41"/>
      <c r="C282" s="215" t="s">
        <v>903</v>
      </c>
      <c r="D282" s="215" t="s">
        <v>174</v>
      </c>
      <c r="E282" s="216" t="s">
        <v>3448</v>
      </c>
      <c r="F282" s="217" t="s">
        <v>3449</v>
      </c>
      <c r="G282" s="218" t="s">
        <v>3296</v>
      </c>
      <c r="H282" s="219">
        <v>2</v>
      </c>
      <c r="I282" s="220"/>
      <c r="J282" s="221">
        <f>ROUND(I282*H282,2)</f>
        <v>0</v>
      </c>
      <c r="K282" s="217" t="s">
        <v>19</v>
      </c>
      <c r="L282" s="46"/>
      <c r="M282" s="222" t="s">
        <v>19</v>
      </c>
      <c r="N282" s="223" t="s">
        <v>45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178</v>
      </c>
      <c r="AT282" s="226" t="s">
        <v>174</v>
      </c>
      <c r="AU282" s="226" t="s">
        <v>82</v>
      </c>
      <c r="AY282" s="19" t="s">
        <v>171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82</v>
      </c>
      <c r="BK282" s="227">
        <f>ROUND(I282*H282,2)</f>
        <v>0</v>
      </c>
      <c r="BL282" s="19" t="s">
        <v>178</v>
      </c>
      <c r="BM282" s="226" t="s">
        <v>1907</v>
      </c>
    </row>
    <row r="283" s="2" customFormat="1">
      <c r="A283" s="40"/>
      <c r="B283" s="41"/>
      <c r="C283" s="42"/>
      <c r="D283" s="228" t="s">
        <v>180</v>
      </c>
      <c r="E283" s="42"/>
      <c r="F283" s="229" t="s">
        <v>3449</v>
      </c>
      <c r="G283" s="42"/>
      <c r="H283" s="42"/>
      <c r="I283" s="230"/>
      <c r="J283" s="42"/>
      <c r="K283" s="42"/>
      <c r="L283" s="46"/>
      <c r="M283" s="231"/>
      <c r="N283" s="232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180</v>
      </c>
      <c r="AU283" s="19" t="s">
        <v>82</v>
      </c>
    </row>
    <row r="284" s="2" customFormat="1" ht="33" customHeight="1">
      <c r="A284" s="40"/>
      <c r="B284" s="41"/>
      <c r="C284" s="215" t="s">
        <v>1279</v>
      </c>
      <c r="D284" s="215" t="s">
        <v>174</v>
      </c>
      <c r="E284" s="216" t="s">
        <v>3450</v>
      </c>
      <c r="F284" s="217" t="s">
        <v>3451</v>
      </c>
      <c r="G284" s="218" t="s">
        <v>500</v>
      </c>
      <c r="H284" s="219">
        <v>2</v>
      </c>
      <c r="I284" s="220"/>
      <c r="J284" s="221">
        <f>ROUND(I284*H284,2)</f>
        <v>0</v>
      </c>
      <c r="K284" s="217" t="s">
        <v>19</v>
      </c>
      <c r="L284" s="46"/>
      <c r="M284" s="222" t="s">
        <v>19</v>
      </c>
      <c r="N284" s="223" t="s">
        <v>45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178</v>
      </c>
      <c r="AT284" s="226" t="s">
        <v>174</v>
      </c>
      <c r="AU284" s="226" t="s">
        <v>82</v>
      </c>
      <c r="AY284" s="19" t="s">
        <v>171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82</v>
      </c>
      <c r="BK284" s="227">
        <f>ROUND(I284*H284,2)</f>
        <v>0</v>
      </c>
      <c r="BL284" s="19" t="s">
        <v>178</v>
      </c>
      <c r="BM284" s="226" t="s">
        <v>1919</v>
      </c>
    </row>
    <row r="285" s="2" customFormat="1">
      <c r="A285" s="40"/>
      <c r="B285" s="41"/>
      <c r="C285" s="42"/>
      <c r="D285" s="228" t="s">
        <v>180</v>
      </c>
      <c r="E285" s="42"/>
      <c r="F285" s="229" t="s">
        <v>3451</v>
      </c>
      <c r="G285" s="42"/>
      <c r="H285" s="42"/>
      <c r="I285" s="230"/>
      <c r="J285" s="42"/>
      <c r="K285" s="42"/>
      <c r="L285" s="46"/>
      <c r="M285" s="231"/>
      <c r="N285" s="232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180</v>
      </c>
      <c r="AU285" s="19" t="s">
        <v>82</v>
      </c>
    </row>
    <row r="286" s="2" customFormat="1" ht="16.5" customHeight="1">
      <c r="A286" s="40"/>
      <c r="B286" s="41"/>
      <c r="C286" s="215" t="s">
        <v>909</v>
      </c>
      <c r="D286" s="215" t="s">
        <v>174</v>
      </c>
      <c r="E286" s="216" t="s">
        <v>3452</v>
      </c>
      <c r="F286" s="217" t="s">
        <v>3453</v>
      </c>
      <c r="G286" s="218" t="s">
        <v>292</v>
      </c>
      <c r="H286" s="219">
        <v>60</v>
      </c>
      <c r="I286" s="220"/>
      <c r="J286" s="221">
        <f>ROUND(I286*H286,2)</f>
        <v>0</v>
      </c>
      <c r="K286" s="217" t="s">
        <v>19</v>
      </c>
      <c r="L286" s="46"/>
      <c r="M286" s="222" t="s">
        <v>19</v>
      </c>
      <c r="N286" s="223" t="s">
        <v>45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178</v>
      </c>
      <c r="AT286" s="226" t="s">
        <v>174</v>
      </c>
      <c r="AU286" s="226" t="s">
        <v>82</v>
      </c>
      <c r="AY286" s="19" t="s">
        <v>171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82</v>
      </c>
      <c r="BK286" s="227">
        <f>ROUND(I286*H286,2)</f>
        <v>0</v>
      </c>
      <c r="BL286" s="19" t="s">
        <v>178</v>
      </c>
      <c r="BM286" s="226" t="s">
        <v>1931</v>
      </c>
    </row>
    <row r="287" s="2" customFormat="1">
      <c r="A287" s="40"/>
      <c r="B287" s="41"/>
      <c r="C287" s="42"/>
      <c r="D287" s="228" t="s">
        <v>180</v>
      </c>
      <c r="E287" s="42"/>
      <c r="F287" s="229" t="s">
        <v>3453</v>
      </c>
      <c r="G287" s="42"/>
      <c r="H287" s="42"/>
      <c r="I287" s="230"/>
      <c r="J287" s="42"/>
      <c r="K287" s="42"/>
      <c r="L287" s="46"/>
      <c r="M287" s="231"/>
      <c r="N287" s="232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180</v>
      </c>
      <c r="AU287" s="19" t="s">
        <v>82</v>
      </c>
    </row>
    <row r="288" s="12" customFormat="1" ht="25.92" customHeight="1">
      <c r="A288" s="12"/>
      <c r="B288" s="199"/>
      <c r="C288" s="200"/>
      <c r="D288" s="201" t="s">
        <v>73</v>
      </c>
      <c r="E288" s="202" t="s">
        <v>3454</v>
      </c>
      <c r="F288" s="202" t="s">
        <v>3455</v>
      </c>
      <c r="G288" s="200"/>
      <c r="H288" s="200"/>
      <c r="I288" s="203"/>
      <c r="J288" s="204">
        <f>BK288</f>
        <v>0</v>
      </c>
      <c r="K288" s="200"/>
      <c r="L288" s="205"/>
      <c r="M288" s="206"/>
      <c r="N288" s="207"/>
      <c r="O288" s="207"/>
      <c r="P288" s="208">
        <f>SUM(P289:P302)</f>
        <v>0</v>
      </c>
      <c r="Q288" s="207"/>
      <c r="R288" s="208">
        <f>SUM(R289:R302)</f>
        <v>0</v>
      </c>
      <c r="S288" s="207"/>
      <c r="T288" s="209">
        <f>SUM(T289:T302)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0" t="s">
        <v>82</v>
      </c>
      <c r="AT288" s="211" t="s">
        <v>73</v>
      </c>
      <c r="AU288" s="211" t="s">
        <v>74</v>
      </c>
      <c r="AY288" s="210" t="s">
        <v>171</v>
      </c>
      <c r="BK288" s="212">
        <f>SUM(BK289:BK302)</f>
        <v>0</v>
      </c>
    </row>
    <row r="289" s="2" customFormat="1" ht="16.5" customHeight="1">
      <c r="A289" s="40"/>
      <c r="B289" s="41"/>
      <c r="C289" s="215" t="s">
        <v>1291</v>
      </c>
      <c r="D289" s="215" t="s">
        <v>174</v>
      </c>
      <c r="E289" s="216" t="s">
        <v>3456</v>
      </c>
      <c r="F289" s="217" t="s">
        <v>3457</v>
      </c>
      <c r="G289" s="218" t="s">
        <v>500</v>
      </c>
      <c r="H289" s="219">
        <v>1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45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178</v>
      </c>
      <c r="AT289" s="226" t="s">
        <v>174</v>
      </c>
      <c r="AU289" s="226" t="s">
        <v>82</v>
      </c>
      <c r="AY289" s="19" t="s">
        <v>171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82</v>
      </c>
      <c r="BK289" s="227">
        <f>ROUND(I289*H289,2)</f>
        <v>0</v>
      </c>
      <c r="BL289" s="19" t="s">
        <v>178</v>
      </c>
      <c r="BM289" s="226" t="s">
        <v>1432</v>
      </c>
    </row>
    <row r="290" s="2" customFormat="1">
      <c r="A290" s="40"/>
      <c r="B290" s="41"/>
      <c r="C290" s="42"/>
      <c r="D290" s="228" t="s">
        <v>180</v>
      </c>
      <c r="E290" s="42"/>
      <c r="F290" s="229" t="s">
        <v>3457</v>
      </c>
      <c r="G290" s="42"/>
      <c r="H290" s="42"/>
      <c r="I290" s="230"/>
      <c r="J290" s="42"/>
      <c r="K290" s="42"/>
      <c r="L290" s="46"/>
      <c r="M290" s="231"/>
      <c r="N290" s="23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180</v>
      </c>
      <c r="AU290" s="19" t="s">
        <v>82</v>
      </c>
    </row>
    <row r="291" s="2" customFormat="1" ht="16.5" customHeight="1">
      <c r="A291" s="40"/>
      <c r="B291" s="41"/>
      <c r="C291" s="215" t="s">
        <v>914</v>
      </c>
      <c r="D291" s="215" t="s">
        <v>174</v>
      </c>
      <c r="E291" s="216" t="s">
        <v>3458</v>
      </c>
      <c r="F291" s="217" t="s">
        <v>3459</v>
      </c>
      <c r="G291" s="218" t="s">
        <v>500</v>
      </c>
      <c r="H291" s="219">
        <v>1</v>
      </c>
      <c r="I291" s="220"/>
      <c r="J291" s="221">
        <f>ROUND(I291*H291,2)</f>
        <v>0</v>
      </c>
      <c r="K291" s="217" t="s">
        <v>19</v>
      </c>
      <c r="L291" s="46"/>
      <c r="M291" s="222" t="s">
        <v>19</v>
      </c>
      <c r="N291" s="223" t="s">
        <v>45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178</v>
      </c>
      <c r="AT291" s="226" t="s">
        <v>174</v>
      </c>
      <c r="AU291" s="226" t="s">
        <v>82</v>
      </c>
      <c r="AY291" s="19" t="s">
        <v>171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82</v>
      </c>
      <c r="BK291" s="227">
        <f>ROUND(I291*H291,2)</f>
        <v>0</v>
      </c>
      <c r="BL291" s="19" t="s">
        <v>178</v>
      </c>
      <c r="BM291" s="226" t="s">
        <v>1437</v>
      </c>
    </row>
    <row r="292" s="2" customFormat="1">
      <c r="A292" s="40"/>
      <c r="B292" s="41"/>
      <c r="C292" s="42"/>
      <c r="D292" s="228" t="s">
        <v>180</v>
      </c>
      <c r="E292" s="42"/>
      <c r="F292" s="229" t="s">
        <v>3459</v>
      </c>
      <c r="G292" s="42"/>
      <c r="H292" s="42"/>
      <c r="I292" s="230"/>
      <c r="J292" s="42"/>
      <c r="K292" s="42"/>
      <c r="L292" s="46"/>
      <c r="M292" s="231"/>
      <c r="N292" s="232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180</v>
      </c>
      <c r="AU292" s="19" t="s">
        <v>82</v>
      </c>
    </row>
    <row r="293" s="2" customFormat="1" ht="16.5" customHeight="1">
      <c r="A293" s="40"/>
      <c r="B293" s="41"/>
      <c r="C293" s="215" t="s">
        <v>1304</v>
      </c>
      <c r="D293" s="215" t="s">
        <v>174</v>
      </c>
      <c r="E293" s="216" t="s">
        <v>3460</v>
      </c>
      <c r="F293" s="217" t="s">
        <v>3461</v>
      </c>
      <c r="G293" s="218" t="s">
        <v>500</v>
      </c>
      <c r="H293" s="219">
        <v>1</v>
      </c>
      <c r="I293" s="220"/>
      <c r="J293" s="221">
        <f>ROUND(I293*H293,2)</f>
        <v>0</v>
      </c>
      <c r="K293" s="217" t="s">
        <v>19</v>
      </c>
      <c r="L293" s="46"/>
      <c r="M293" s="222" t="s">
        <v>19</v>
      </c>
      <c r="N293" s="223" t="s">
        <v>45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178</v>
      </c>
      <c r="AT293" s="226" t="s">
        <v>174</v>
      </c>
      <c r="AU293" s="226" t="s">
        <v>82</v>
      </c>
      <c r="AY293" s="19" t="s">
        <v>171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82</v>
      </c>
      <c r="BK293" s="227">
        <f>ROUND(I293*H293,2)</f>
        <v>0</v>
      </c>
      <c r="BL293" s="19" t="s">
        <v>178</v>
      </c>
      <c r="BM293" s="226" t="s">
        <v>1445</v>
      </c>
    </row>
    <row r="294" s="2" customFormat="1">
      <c r="A294" s="40"/>
      <c r="B294" s="41"/>
      <c r="C294" s="42"/>
      <c r="D294" s="228" t="s">
        <v>180</v>
      </c>
      <c r="E294" s="42"/>
      <c r="F294" s="229" t="s">
        <v>3461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180</v>
      </c>
      <c r="AU294" s="19" t="s">
        <v>82</v>
      </c>
    </row>
    <row r="295" s="2" customFormat="1" ht="16.5" customHeight="1">
      <c r="A295" s="40"/>
      <c r="B295" s="41"/>
      <c r="C295" s="215" t="s">
        <v>920</v>
      </c>
      <c r="D295" s="215" t="s">
        <v>174</v>
      </c>
      <c r="E295" s="216" t="s">
        <v>3462</v>
      </c>
      <c r="F295" s="217" t="s">
        <v>3463</v>
      </c>
      <c r="G295" s="218" t="s">
        <v>500</v>
      </c>
      <c r="H295" s="219">
        <v>1</v>
      </c>
      <c r="I295" s="220"/>
      <c r="J295" s="221">
        <f>ROUND(I295*H295,2)</f>
        <v>0</v>
      </c>
      <c r="K295" s="217" t="s">
        <v>19</v>
      </c>
      <c r="L295" s="46"/>
      <c r="M295" s="222" t="s">
        <v>19</v>
      </c>
      <c r="N295" s="223" t="s">
        <v>45</v>
      </c>
      <c r="O295" s="86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178</v>
      </c>
      <c r="AT295" s="226" t="s">
        <v>174</v>
      </c>
      <c r="AU295" s="226" t="s">
        <v>82</v>
      </c>
      <c r="AY295" s="19" t="s">
        <v>171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82</v>
      </c>
      <c r="BK295" s="227">
        <f>ROUND(I295*H295,2)</f>
        <v>0</v>
      </c>
      <c r="BL295" s="19" t="s">
        <v>178</v>
      </c>
      <c r="BM295" s="226" t="s">
        <v>1449</v>
      </c>
    </row>
    <row r="296" s="2" customFormat="1">
      <c r="A296" s="40"/>
      <c r="B296" s="41"/>
      <c r="C296" s="42"/>
      <c r="D296" s="228" t="s">
        <v>180</v>
      </c>
      <c r="E296" s="42"/>
      <c r="F296" s="229" t="s">
        <v>3463</v>
      </c>
      <c r="G296" s="42"/>
      <c r="H296" s="42"/>
      <c r="I296" s="230"/>
      <c r="J296" s="42"/>
      <c r="K296" s="42"/>
      <c r="L296" s="46"/>
      <c r="M296" s="231"/>
      <c r="N296" s="23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180</v>
      </c>
      <c r="AU296" s="19" t="s">
        <v>82</v>
      </c>
    </row>
    <row r="297" s="2" customFormat="1" ht="16.5" customHeight="1">
      <c r="A297" s="40"/>
      <c r="B297" s="41"/>
      <c r="C297" s="215" t="s">
        <v>1338</v>
      </c>
      <c r="D297" s="215" t="s">
        <v>174</v>
      </c>
      <c r="E297" s="216" t="s">
        <v>3464</v>
      </c>
      <c r="F297" s="217" t="s">
        <v>3465</v>
      </c>
      <c r="G297" s="218" t="s">
        <v>500</v>
      </c>
      <c r="H297" s="219">
        <v>1</v>
      </c>
      <c r="I297" s="220"/>
      <c r="J297" s="221">
        <f>ROUND(I297*H297,2)</f>
        <v>0</v>
      </c>
      <c r="K297" s="217" t="s">
        <v>19</v>
      </c>
      <c r="L297" s="46"/>
      <c r="M297" s="222" t="s">
        <v>19</v>
      </c>
      <c r="N297" s="223" t="s">
        <v>45</v>
      </c>
      <c r="O297" s="86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178</v>
      </c>
      <c r="AT297" s="226" t="s">
        <v>174</v>
      </c>
      <c r="AU297" s="226" t="s">
        <v>82</v>
      </c>
      <c r="AY297" s="19" t="s">
        <v>171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82</v>
      </c>
      <c r="BK297" s="227">
        <f>ROUND(I297*H297,2)</f>
        <v>0</v>
      </c>
      <c r="BL297" s="19" t="s">
        <v>178</v>
      </c>
      <c r="BM297" s="226" t="s">
        <v>1456</v>
      </c>
    </row>
    <row r="298" s="2" customFormat="1">
      <c r="A298" s="40"/>
      <c r="B298" s="41"/>
      <c r="C298" s="42"/>
      <c r="D298" s="228" t="s">
        <v>180</v>
      </c>
      <c r="E298" s="42"/>
      <c r="F298" s="229" t="s">
        <v>3465</v>
      </c>
      <c r="G298" s="42"/>
      <c r="H298" s="42"/>
      <c r="I298" s="230"/>
      <c r="J298" s="42"/>
      <c r="K298" s="42"/>
      <c r="L298" s="46"/>
      <c r="M298" s="231"/>
      <c r="N298" s="232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180</v>
      </c>
      <c r="AU298" s="19" t="s">
        <v>82</v>
      </c>
    </row>
    <row r="299" s="2" customFormat="1" ht="16.5" customHeight="1">
      <c r="A299" s="40"/>
      <c r="B299" s="41"/>
      <c r="C299" s="215" t="s">
        <v>931</v>
      </c>
      <c r="D299" s="215" t="s">
        <v>174</v>
      </c>
      <c r="E299" s="216" t="s">
        <v>3466</v>
      </c>
      <c r="F299" s="217" t="s">
        <v>3467</v>
      </c>
      <c r="G299" s="218" t="s">
        <v>500</v>
      </c>
      <c r="H299" s="219">
        <v>1</v>
      </c>
      <c r="I299" s="220"/>
      <c r="J299" s="221">
        <f>ROUND(I299*H299,2)</f>
        <v>0</v>
      </c>
      <c r="K299" s="217" t="s">
        <v>19</v>
      </c>
      <c r="L299" s="46"/>
      <c r="M299" s="222" t="s">
        <v>19</v>
      </c>
      <c r="N299" s="223" t="s">
        <v>45</v>
      </c>
      <c r="O299" s="86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178</v>
      </c>
      <c r="AT299" s="226" t="s">
        <v>174</v>
      </c>
      <c r="AU299" s="226" t="s">
        <v>82</v>
      </c>
      <c r="AY299" s="19" t="s">
        <v>171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82</v>
      </c>
      <c r="BK299" s="227">
        <f>ROUND(I299*H299,2)</f>
        <v>0</v>
      </c>
      <c r="BL299" s="19" t="s">
        <v>178</v>
      </c>
      <c r="BM299" s="226" t="s">
        <v>1460</v>
      </c>
    </row>
    <row r="300" s="2" customFormat="1">
      <c r="A300" s="40"/>
      <c r="B300" s="41"/>
      <c r="C300" s="42"/>
      <c r="D300" s="228" t="s">
        <v>180</v>
      </c>
      <c r="E300" s="42"/>
      <c r="F300" s="229" t="s">
        <v>3467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180</v>
      </c>
      <c r="AU300" s="19" t="s">
        <v>82</v>
      </c>
    </row>
    <row r="301" s="2" customFormat="1" ht="16.5" customHeight="1">
      <c r="A301" s="40"/>
      <c r="B301" s="41"/>
      <c r="C301" s="215" t="s">
        <v>1346</v>
      </c>
      <c r="D301" s="215" t="s">
        <v>174</v>
      </c>
      <c r="E301" s="216" t="s">
        <v>3468</v>
      </c>
      <c r="F301" s="217" t="s">
        <v>3469</v>
      </c>
      <c r="G301" s="218" t="s">
        <v>500</v>
      </c>
      <c r="H301" s="219">
        <v>1</v>
      </c>
      <c r="I301" s="220"/>
      <c r="J301" s="221">
        <f>ROUND(I301*H301,2)</f>
        <v>0</v>
      </c>
      <c r="K301" s="217" t="s">
        <v>19</v>
      </c>
      <c r="L301" s="46"/>
      <c r="M301" s="222" t="s">
        <v>19</v>
      </c>
      <c r="N301" s="223" t="s">
        <v>45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178</v>
      </c>
      <c r="AT301" s="226" t="s">
        <v>174</v>
      </c>
      <c r="AU301" s="226" t="s">
        <v>82</v>
      </c>
      <c r="AY301" s="19" t="s">
        <v>171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82</v>
      </c>
      <c r="BK301" s="227">
        <f>ROUND(I301*H301,2)</f>
        <v>0</v>
      </c>
      <c r="BL301" s="19" t="s">
        <v>178</v>
      </c>
      <c r="BM301" s="226" t="s">
        <v>1466</v>
      </c>
    </row>
    <row r="302" s="2" customFormat="1">
      <c r="A302" s="40"/>
      <c r="B302" s="41"/>
      <c r="C302" s="42"/>
      <c r="D302" s="228" t="s">
        <v>180</v>
      </c>
      <c r="E302" s="42"/>
      <c r="F302" s="229" t="s">
        <v>3469</v>
      </c>
      <c r="G302" s="42"/>
      <c r="H302" s="42"/>
      <c r="I302" s="230"/>
      <c r="J302" s="42"/>
      <c r="K302" s="42"/>
      <c r="L302" s="46"/>
      <c r="M302" s="279"/>
      <c r="N302" s="280"/>
      <c r="O302" s="281"/>
      <c r="P302" s="281"/>
      <c r="Q302" s="281"/>
      <c r="R302" s="281"/>
      <c r="S302" s="281"/>
      <c r="T302" s="282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180</v>
      </c>
      <c r="AU302" s="19" t="s">
        <v>82</v>
      </c>
    </row>
    <row r="303" s="2" customFormat="1" ht="6.96" customHeight="1">
      <c r="A303" s="40"/>
      <c r="B303" s="61"/>
      <c r="C303" s="62"/>
      <c r="D303" s="62"/>
      <c r="E303" s="62"/>
      <c r="F303" s="62"/>
      <c r="G303" s="62"/>
      <c r="H303" s="62"/>
      <c r="I303" s="62"/>
      <c r="J303" s="62"/>
      <c r="K303" s="62"/>
      <c r="L303" s="46"/>
      <c r="M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</row>
  </sheetData>
  <sheetProtection sheet="1" autoFilter="0" formatColumns="0" formatRows="0" objects="1" scenarios="1" spinCount="100000" saltValue="aFINfc7Wek8jErV6odntfoPqaZ04GCJK1Htoiv+AZqPHajkO8qUi0CCBfXnntiH9m3hYLzXdbpHE9DU/y559og==" hashValue="YQLoZyDMfu+ug4iMQugN1UKPK3ZFnwbMNhhmBUIF81mkuqJCFol4wwNcNjhq0/y7OY9I8gUnrOyZ5saR8jNi7A==" algorithmName="SHA-512" password="CC35"/>
  <autoFilter ref="C91:K30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125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SPŠ a SOU Pelhřimov – Rekonstrukce dílen Křemešnická</v>
      </c>
      <c r="F7" s="145"/>
      <c r="G7" s="145"/>
      <c r="H7" s="145"/>
      <c r="L7" s="22"/>
    </row>
    <row r="8">
      <c r="B8" s="22"/>
      <c r="D8" s="145" t="s">
        <v>126</v>
      </c>
      <c r="L8" s="22"/>
    </row>
    <row r="9" s="1" customFormat="1" ht="16.5" customHeight="1">
      <c r="B9" s="22"/>
      <c r="E9" s="146" t="s">
        <v>547</v>
      </c>
      <c r="F9" s="1"/>
      <c r="G9" s="1"/>
      <c r="H9" s="1"/>
      <c r="L9" s="22"/>
    </row>
    <row r="10" s="1" customFormat="1" ht="12" customHeight="1">
      <c r="B10" s="22"/>
      <c r="D10" s="145" t="s">
        <v>548</v>
      </c>
      <c r="L10" s="22"/>
    </row>
    <row r="11" s="2" customFormat="1" ht="16.5" customHeight="1">
      <c r="A11" s="40"/>
      <c r="B11" s="46"/>
      <c r="C11" s="40"/>
      <c r="D11" s="40"/>
      <c r="E11" s="158" t="s">
        <v>3470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3471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3472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14. 1. 2022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32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28</v>
      </c>
      <c r="J25" s="135" t="s">
        <v>34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">
        <v>19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37</v>
      </c>
      <c r="F28" s="40"/>
      <c r="G28" s="40"/>
      <c r="H28" s="40"/>
      <c r="I28" s="145" t="s">
        <v>28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40</v>
      </c>
      <c r="E34" s="40"/>
      <c r="F34" s="40"/>
      <c r="G34" s="40"/>
      <c r="H34" s="40"/>
      <c r="I34" s="40"/>
      <c r="J34" s="156">
        <f>ROUND(J124,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42</v>
      </c>
      <c r="G36" s="40"/>
      <c r="H36" s="40"/>
      <c r="I36" s="157" t="s">
        <v>41</v>
      </c>
      <c r="J36" s="157" t="s">
        <v>43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44</v>
      </c>
      <c r="E37" s="145" t="s">
        <v>45</v>
      </c>
      <c r="F37" s="159">
        <f>ROUND((SUM(BE124:BE2496)),  2)</f>
        <v>0</v>
      </c>
      <c r="G37" s="40"/>
      <c r="H37" s="40"/>
      <c r="I37" s="160">
        <v>0.20999999999999999</v>
      </c>
      <c r="J37" s="159">
        <f>ROUND(((SUM(BE124:BE2496))*I37),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46</v>
      </c>
      <c r="F38" s="159">
        <f>ROUND((SUM(BF124:BF2496)),  2)</f>
        <v>0</v>
      </c>
      <c r="G38" s="40"/>
      <c r="H38" s="40"/>
      <c r="I38" s="160">
        <v>0.14999999999999999</v>
      </c>
      <c r="J38" s="159">
        <f>ROUND(((SUM(BF124:BF2496))*I38),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ROUND((SUM(BG124:BG2496)),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48</v>
      </c>
      <c r="F40" s="159">
        <f>ROUND((SUM(BH124:BH2496)),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49</v>
      </c>
      <c r="F41" s="159">
        <f>ROUND((SUM(BI124:BI2496)),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50</v>
      </c>
      <c r="E43" s="163"/>
      <c r="F43" s="163"/>
      <c r="G43" s="164" t="s">
        <v>51</v>
      </c>
      <c r="H43" s="165" t="s">
        <v>52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128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SPŠ a SOU Pelhřimov – Rekonstrukce dílen Křemešnická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126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547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548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5" t="s">
        <v>3470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3471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E1 - Silnoproud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Obec Pelhřimov [547492] </v>
      </c>
      <c r="G60" s="42"/>
      <c r="H60" s="42"/>
      <c r="I60" s="34" t="s">
        <v>23</v>
      </c>
      <c r="J60" s="74" t="str">
        <f>IF(J16="","",J16)</f>
        <v>14. 1. 2022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Kraj Vysočina, Žižkova 1882/57, 586 01 Jihlava</v>
      </c>
      <c r="G62" s="42"/>
      <c r="H62" s="42"/>
      <c r="I62" s="34" t="s">
        <v>31</v>
      </c>
      <c r="J62" s="38" t="str">
        <f>E25</f>
        <v>INVENTE s.r.o., Žerotínova 483/1, 370 04 České Bud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129</v>
      </c>
      <c r="D65" s="174"/>
      <c r="E65" s="174"/>
      <c r="F65" s="174"/>
      <c r="G65" s="174"/>
      <c r="H65" s="174"/>
      <c r="I65" s="174"/>
      <c r="J65" s="175" t="s">
        <v>130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72</v>
      </c>
      <c r="D67" s="42"/>
      <c r="E67" s="42"/>
      <c r="F67" s="42"/>
      <c r="G67" s="42"/>
      <c r="H67" s="42"/>
      <c r="I67" s="42"/>
      <c r="J67" s="104">
        <f>J124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131</v>
      </c>
    </row>
    <row r="68" s="9" customFormat="1" ht="24.96" customHeight="1">
      <c r="A68" s="9"/>
      <c r="B68" s="177"/>
      <c r="C68" s="178"/>
      <c r="D68" s="179" t="s">
        <v>3473</v>
      </c>
      <c r="E68" s="180"/>
      <c r="F68" s="180"/>
      <c r="G68" s="180"/>
      <c r="H68" s="180"/>
      <c r="I68" s="180"/>
      <c r="J68" s="181">
        <f>J125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3474</v>
      </c>
      <c r="E69" s="180"/>
      <c r="F69" s="180"/>
      <c r="G69" s="180"/>
      <c r="H69" s="180"/>
      <c r="I69" s="180"/>
      <c r="J69" s="181">
        <f>J169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3475</v>
      </c>
      <c r="E70" s="180"/>
      <c r="F70" s="180"/>
      <c r="G70" s="180"/>
      <c r="H70" s="180"/>
      <c r="I70" s="180"/>
      <c r="J70" s="181">
        <f>J220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3476</v>
      </c>
      <c r="E71" s="180"/>
      <c r="F71" s="180"/>
      <c r="G71" s="180"/>
      <c r="H71" s="180"/>
      <c r="I71" s="180"/>
      <c r="J71" s="181">
        <f>J250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3477</v>
      </c>
      <c r="E72" s="180"/>
      <c r="F72" s="180"/>
      <c r="G72" s="180"/>
      <c r="H72" s="180"/>
      <c r="I72" s="180"/>
      <c r="J72" s="181">
        <f>J268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3478</v>
      </c>
      <c r="E73" s="180"/>
      <c r="F73" s="180"/>
      <c r="G73" s="180"/>
      <c r="H73" s="180"/>
      <c r="I73" s="180"/>
      <c r="J73" s="181">
        <f>J315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3479</v>
      </c>
      <c r="E74" s="180"/>
      <c r="F74" s="180"/>
      <c r="G74" s="180"/>
      <c r="H74" s="180"/>
      <c r="I74" s="180"/>
      <c r="J74" s="181">
        <f>J466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3480</v>
      </c>
      <c r="E75" s="180"/>
      <c r="F75" s="180"/>
      <c r="G75" s="180"/>
      <c r="H75" s="180"/>
      <c r="I75" s="180"/>
      <c r="J75" s="181">
        <f>J584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3481</v>
      </c>
      <c r="E76" s="180"/>
      <c r="F76" s="180"/>
      <c r="G76" s="180"/>
      <c r="H76" s="180"/>
      <c r="I76" s="180"/>
      <c r="J76" s="181">
        <f>J683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3482</v>
      </c>
      <c r="E77" s="180"/>
      <c r="F77" s="180"/>
      <c r="G77" s="180"/>
      <c r="H77" s="180"/>
      <c r="I77" s="180"/>
      <c r="J77" s="181">
        <f>J809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3483</v>
      </c>
      <c r="E78" s="180"/>
      <c r="F78" s="180"/>
      <c r="G78" s="180"/>
      <c r="H78" s="180"/>
      <c r="I78" s="180"/>
      <c r="J78" s="181">
        <f>J917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3484</v>
      </c>
      <c r="E79" s="180"/>
      <c r="F79" s="180"/>
      <c r="G79" s="180"/>
      <c r="H79" s="180"/>
      <c r="I79" s="180"/>
      <c r="J79" s="181">
        <f>J1043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7"/>
      <c r="C80" s="178"/>
      <c r="D80" s="179" t="s">
        <v>3485</v>
      </c>
      <c r="E80" s="180"/>
      <c r="F80" s="180"/>
      <c r="G80" s="180"/>
      <c r="H80" s="180"/>
      <c r="I80" s="180"/>
      <c r="J80" s="181">
        <f>J1119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7"/>
      <c r="C81" s="178"/>
      <c r="D81" s="179" t="s">
        <v>3486</v>
      </c>
      <c r="E81" s="180"/>
      <c r="F81" s="180"/>
      <c r="G81" s="180"/>
      <c r="H81" s="180"/>
      <c r="I81" s="180"/>
      <c r="J81" s="181">
        <f>J1230</f>
        <v>0</v>
      </c>
      <c r="K81" s="178"/>
      <c r="L81" s="18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7"/>
      <c r="C82" s="178"/>
      <c r="D82" s="179" t="s">
        <v>3487</v>
      </c>
      <c r="E82" s="180"/>
      <c r="F82" s="180"/>
      <c r="G82" s="180"/>
      <c r="H82" s="180"/>
      <c r="I82" s="180"/>
      <c r="J82" s="181">
        <f>J1348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7"/>
      <c r="C83" s="178"/>
      <c r="D83" s="179" t="s">
        <v>3488</v>
      </c>
      <c r="E83" s="180"/>
      <c r="F83" s="180"/>
      <c r="G83" s="180"/>
      <c r="H83" s="180"/>
      <c r="I83" s="180"/>
      <c r="J83" s="181">
        <f>J1428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77"/>
      <c r="C84" s="178"/>
      <c r="D84" s="179" t="s">
        <v>3489</v>
      </c>
      <c r="E84" s="180"/>
      <c r="F84" s="180"/>
      <c r="G84" s="180"/>
      <c r="H84" s="180"/>
      <c r="I84" s="180"/>
      <c r="J84" s="181">
        <f>J1530</f>
        <v>0</v>
      </c>
      <c r="K84" s="178"/>
      <c r="L84" s="182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9" customFormat="1" ht="24.96" customHeight="1">
      <c r="A85" s="9"/>
      <c r="B85" s="177"/>
      <c r="C85" s="178"/>
      <c r="D85" s="179" t="s">
        <v>3490</v>
      </c>
      <c r="E85" s="180"/>
      <c r="F85" s="180"/>
      <c r="G85" s="180"/>
      <c r="H85" s="180"/>
      <c r="I85" s="180"/>
      <c r="J85" s="181">
        <f>J1617</f>
        <v>0</v>
      </c>
      <c r="K85" s="178"/>
      <c r="L85" s="182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9" customFormat="1" ht="24.96" customHeight="1">
      <c r="A86" s="9"/>
      <c r="B86" s="177"/>
      <c r="C86" s="178"/>
      <c r="D86" s="179" t="s">
        <v>3491</v>
      </c>
      <c r="E86" s="180"/>
      <c r="F86" s="180"/>
      <c r="G86" s="180"/>
      <c r="H86" s="180"/>
      <c r="I86" s="180"/>
      <c r="J86" s="181">
        <f>J1652</f>
        <v>0</v>
      </c>
      <c r="K86" s="178"/>
      <c r="L86" s="182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9" customFormat="1" ht="24.96" customHeight="1">
      <c r="A87" s="9"/>
      <c r="B87" s="177"/>
      <c r="C87" s="178"/>
      <c r="D87" s="179" t="s">
        <v>3492</v>
      </c>
      <c r="E87" s="180"/>
      <c r="F87" s="180"/>
      <c r="G87" s="180"/>
      <c r="H87" s="180"/>
      <c r="I87" s="180"/>
      <c r="J87" s="181">
        <f>J1733</f>
        <v>0</v>
      </c>
      <c r="K87" s="178"/>
      <c r="L87" s="182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9" customFormat="1" ht="24.96" customHeight="1">
      <c r="A88" s="9"/>
      <c r="B88" s="177"/>
      <c r="C88" s="178"/>
      <c r="D88" s="179" t="s">
        <v>3493</v>
      </c>
      <c r="E88" s="180"/>
      <c r="F88" s="180"/>
      <c r="G88" s="180"/>
      <c r="H88" s="180"/>
      <c r="I88" s="180"/>
      <c r="J88" s="181">
        <f>J1807</f>
        <v>0</v>
      </c>
      <c r="K88" s="178"/>
      <c r="L88" s="182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9" customFormat="1" ht="24.96" customHeight="1">
      <c r="A89" s="9"/>
      <c r="B89" s="177"/>
      <c r="C89" s="178"/>
      <c r="D89" s="179" t="s">
        <v>3494</v>
      </c>
      <c r="E89" s="180"/>
      <c r="F89" s="180"/>
      <c r="G89" s="180"/>
      <c r="H89" s="180"/>
      <c r="I89" s="180"/>
      <c r="J89" s="181">
        <f>J1896</f>
        <v>0</v>
      </c>
      <c r="K89" s="178"/>
      <c r="L89" s="182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="9" customFormat="1" ht="24.96" customHeight="1">
      <c r="A90" s="9"/>
      <c r="B90" s="177"/>
      <c r="C90" s="178"/>
      <c r="D90" s="179" t="s">
        <v>3495</v>
      </c>
      <c r="E90" s="180"/>
      <c r="F90" s="180"/>
      <c r="G90" s="180"/>
      <c r="H90" s="180"/>
      <c r="I90" s="180"/>
      <c r="J90" s="181">
        <f>J2077</f>
        <v>0</v>
      </c>
      <c r="K90" s="178"/>
      <c r="L90" s="182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="9" customFormat="1" ht="24.96" customHeight="1">
      <c r="A91" s="9"/>
      <c r="B91" s="177"/>
      <c r="C91" s="178"/>
      <c r="D91" s="179" t="s">
        <v>3496</v>
      </c>
      <c r="E91" s="180"/>
      <c r="F91" s="180"/>
      <c r="G91" s="180"/>
      <c r="H91" s="180"/>
      <c r="I91" s="180"/>
      <c r="J91" s="181">
        <f>J2207</f>
        <v>0</v>
      </c>
      <c r="K91" s="178"/>
      <c r="L91" s="182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="9" customFormat="1" ht="24.96" customHeight="1">
      <c r="A92" s="9"/>
      <c r="B92" s="177"/>
      <c r="C92" s="178"/>
      <c r="D92" s="179" t="s">
        <v>3497</v>
      </c>
      <c r="E92" s="180"/>
      <c r="F92" s="180"/>
      <c r="G92" s="180"/>
      <c r="H92" s="180"/>
      <c r="I92" s="180"/>
      <c r="J92" s="181">
        <f>J2355</f>
        <v>0</v>
      </c>
      <c r="K92" s="178"/>
      <c r="L92" s="182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="9" customFormat="1" ht="24.96" customHeight="1">
      <c r="A93" s="9"/>
      <c r="B93" s="177"/>
      <c r="C93" s="178"/>
      <c r="D93" s="179" t="s">
        <v>3498</v>
      </c>
      <c r="E93" s="180"/>
      <c r="F93" s="180"/>
      <c r="G93" s="180"/>
      <c r="H93" s="180"/>
      <c r="I93" s="180"/>
      <c r="J93" s="181">
        <f>J2368</f>
        <v>0</v>
      </c>
      <c r="K93" s="178"/>
      <c r="L93" s="182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="9" customFormat="1" ht="24.96" customHeight="1">
      <c r="A94" s="9"/>
      <c r="B94" s="177"/>
      <c r="C94" s="178"/>
      <c r="D94" s="179" t="s">
        <v>3499</v>
      </c>
      <c r="E94" s="180"/>
      <c r="F94" s="180"/>
      <c r="G94" s="180"/>
      <c r="H94" s="180"/>
      <c r="I94" s="180"/>
      <c r="J94" s="181">
        <f>J2403</f>
        <v>0</v>
      </c>
      <c r="K94" s="178"/>
      <c r="L94" s="182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="9" customFormat="1" ht="24.96" customHeight="1">
      <c r="A95" s="9"/>
      <c r="B95" s="177"/>
      <c r="C95" s="178"/>
      <c r="D95" s="179" t="s">
        <v>3500</v>
      </c>
      <c r="E95" s="180"/>
      <c r="F95" s="180"/>
      <c r="G95" s="180"/>
      <c r="H95" s="180"/>
      <c r="I95" s="180"/>
      <c r="J95" s="181">
        <f>J2436</f>
        <v>0</v>
      </c>
      <c r="K95" s="178"/>
      <c r="L95" s="182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83"/>
      <c r="C96" s="127"/>
      <c r="D96" s="184" t="s">
        <v>3501</v>
      </c>
      <c r="E96" s="185"/>
      <c r="F96" s="185"/>
      <c r="G96" s="185"/>
      <c r="H96" s="185"/>
      <c r="I96" s="185"/>
      <c r="J96" s="186">
        <f>J2437</f>
        <v>0</v>
      </c>
      <c r="K96" s="127"/>
      <c r="L96" s="18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3"/>
      <c r="C97" s="127"/>
      <c r="D97" s="184" t="s">
        <v>3502</v>
      </c>
      <c r="E97" s="185"/>
      <c r="F97" s="185"/>
      <c r="G97" s="185"/>
      <c r="H97" s="185"/>
      <c r="I97" s="185"/>
      <c r="J97" s="186">
        <f>J2444</f>
        <v>0</v>
      </c>
      <c r="K97" s="127"/>
      <c r="L97" s="18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9" customFormat="1" ht="24.96" customHeight="1">
      <c r="A98" s="9"/>
      <c r="B98" s="177"/>
      <c r="C98" s="178"/>
      <c r="D98" s="179" t="s">
        <v>3503</v>
      </c>
      <c r="E98" s="180"/>
      <c r="F98" s="180"/>
      <c r="G98" s="180"/>
      <c r="H98" s="180"/>
      <c r="I98" s="180"/>
      <c r="J98" s="181">
        <f>J2479</f>
        <v>0</v>
      </c>
      <c r="K98" s="178"/>
      <c r="L98" s="182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83"/>
      <c r="C99" s="127"/>
      <c r="D99" s="184" t="s">
        <v>3504</v>
      </c>
      <c r="E99" s="185"/>
      <c r="F99" s="185"/>
      <c r="G99" s="185"/>
      <c r="H99" s="185"/>
      <c r="I99" s="185"/>
      <c r="J99" s="186">
        <f>J2480</f>
        <v>0</v>
      </c>
      <c r="K99" s="127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27"/>
      <c r="D100" s="184" t="s">
        <v>3505</v>
      </c>
      <c r="E100" s="185"/>
      <c r="F100" s="185"/>
      <c r="G100" s="185"/>
      <c r="H100" s="185"/>
      <c r="I100" s="185"/>
      <c r="J100" s="186">
        <f>J2490</f>
        <v>0</v>
      </c>
      <c r="K100" s="127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147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5" t="s">
        <v>156</v>
      </c>
      <c r="D107" s="42"/>
      <c r="E107" s="42"/>
      <c r="F107" s="42"/>
      <c r="G107" s="42"/>
      <c r="H107" s="42"/>
      <c r="I107" s="42"/>
      <c r="J107" s="42"/>
      <c r="K107" s="42"/>
      <c r="L107" s="147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147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4" t="s">
        <v>16</v>
      </c>
      <c r="D109" s="42"/>
      <c r="E109" s="42"/>
      <c r="F109" s="42"/>
      <c r="G109" s="42"/>
      <c r="H109" s="42"/>
      <c r="I109" s="42"/>
      <c r="J109" s="42"/>
      <c r="K109" s="42"/>
      <c r="L109" s="147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172" t="str">
        <f>E7</f>
        <v>SPŠ a SOU Pelhřimov – Rekonstrukce dílen Křemešnická</v>
      </c>
      <c r="F110" s="34"/>
      <c r="G110" s="34"/>
      <c r="H110" s="34"/>
      <c r="I110" s="42"/>
      <c r="J110" s="42"/>
      <c r="K110" s="42"/>
      <c r="L110" s="147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3"/>
      <c r="C111" s="34" t="s">
        <v>126</v>
      </c>
      <c r="D111" s="24"/>
      <c r="E111" s="24"/>
      <c r="F111" s="24"/>
      <c r="G111" s="24"/>
      <c r="H111" s="24"/>
      <c r="I111" s="24"/>
      <c r="J111" s="24"/>
      <c r="K111" s="24"/>
      <c r="L111" s="22"/>
    </row>
    <row r="112" s="1" customFormat="1" ht="16.5" customHeight="1">
      <c r="B112" s="23"/>
      <c r="C112" s="24"/>
      <c r="D112" s="24"/>
      <c r="E112" s="172" t="s">
        <v>547</v>
      </c>
      <c r="F112" s="24"/>
      <c r="G112" s="24"/>
      <c r="H112" s="24"/>
      <c r="I112" s="24"/>
      <c r="J112" s="24"/>
      <c r="K112" s="24"/>
      <c r="L112" s="22"/>
    </row>
    <row r="113" s="1" customFormat="1" ht="12" customHeight="1">
      <c r="B113" s="23"/>
      <c r="C113" s="34" t="s">
        <v>548</v>
      </c>
      <c r="D113" s="24"/>
      <c r="E113" s="24"/>
      <c r="F113" s="24"/>
      <c r="G113" s="24"/>
      <c r="H113" s="24"/>
      <c r="I113" s="24"/>
      <c r="J113" s="24"/>
      <c r="K113" s="24"/>
      <c r="L113" s="22"/>
    </row>
    <row r="114" s="2" customFormat="1" ht="16.5" customHeight="1">
      <c r="A114" s="40"/>
      <c r="B114" s="41"/>
      <c r="C114" s="42"/>
      <c r="D114" s="42"/>
      <c r="E114" s="295" t="s">
        <v>3470</v>
      </c>
      <c r="F114" s="42"/>
      <c r="G114" s="42"/>
      <c r="H114" s="42"/>
      <c r="I114" s="42"/>
      <c r="J114" s="42"/>
      <c r="K114" s="42"/>
      <c r="L114" s="147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4" t="s">
        <v>3471</v>
      </c>
      <c r="D115" s="42"/>
      <c r="E115" s="42"/>
      <c r="F115" s="42"/>
      <c r="G115" s="42"/>
      <c r="H115" s="42"/>
      <c r="I115" s="42"/>
      <c r="J115" s="42"/>
      <c r="K115" s="42"/>
      <c r="L115" s="147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71" t="str">
        <f>E13</f>
        <v>E1 - Silnoproud</v>
      </c>
      <c r="F116" s="42"/>
      <c r="G116" s="42"/>
      <c r="H116" s="42"/>
      <c r="I116" s="42"/>
      <c r="J116" s="42"/>
      <c r="K116" s="42"/>
      <c r="L116" s="147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147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21</v>
      </c>
      <c r="D118" s="42"/>
      <c r="E118" s="42"/>
      <c r="F118" s="29" t="str">
        <f>F16</f>
        <v xml:space="preserve"> Obec Pelhřimov [547492] </v>
      </c>
      <c r="G118" s="42"/>
      <c r="H118" s="42"/>
      <c r="I118" s="34" t="s">
        <v>23</v>
      </c>
      <c r="J118" s="74" t="str">
        <f>IF(J16="","",J16)</f>
        <v>14. 1. 2022</v>
      </c>
      <c r="K118" s="42"/>
      <c r="L118" s="147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147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40.05" customHeight="1">
      <c r="A120" s="40"/>
      <c r="B120" s="41"/>
      <c r="C120" s="34" t="s">
        <v>25</v>
      </c>
      <c r="D120" s="42"/>
      <c r="E120" s="42"/>
      <c r="F120" s="29" t="str">
        <f>E19</f>
        <v>Kraj Vysočina, Žižkova 1882/57, 586 01 Jihlava</v>
      </c>
      <c r="G120" s="42"/>
      <c r="H120" s="42"/>
      <c r="I120" s="34" t="s">
        <v>31</v>
      </c>
      <c r="J120" s="38" t="str">
        <f>E25</f>
        <v>INVENTE s.r.o., Žerotínova 483/1, 370 04 České Bud</v>
      </c>
      <c r="K120" s="42"/>
      <c r="L120" s="147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4" t="s">
        <v>29</v>
      </c>
      <c r="D121" s="42"/>
      <c r="E121" s="42"/>
      <c r="F121" s="29" t="str">
        <f>IF(E22="","",E22)</f>
        <v>Vyplň údaj</v>
      </c>
      <c r="G121" s="42"/>
      <c r="H121" s="42"/>
      <c r="I121" s="34" t="s">
        <v>36</v>
      </c>
      <c r="J121" s="38" t="str">
        <f>E28</f>
        <v xml:space="preserve"> </v>
      </c>
      <c r="K121" s="42"/>
      <c r="L121" s="147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0.32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147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1" customFormat="1" ht="29.28" customHeight="1">
      <c r="A123" s="188"/>
      <c r="B123" s="189"/>
      <c r="C123" s="190" t="s">
        <v>157</v>
      </c>
      <c r="D123" s="191" t="s">
        <v>59</v>
      </c>
      <c r="E123" s="191" t="s">
        <v>55</v>
      </c>
      <c r="F123" s="191" t="s">
        <v>56</v>
      </c>
      <c r="G123" s="191" t="s">
        <v>158</v>
      </c>
      <c r="H123" s="191" t="s">
        <v>159</v>
      </c>
      <c r="I123" s="191" t="s">
        <v>160</v>
      </c>
      <c r="J123" s="191" t="s">
        <v>130</v>
      </c>
      <c r="K123" s="192" t="s">
        <v>161</v>
      </c>
      <c r="L123" s="193"/>
      <c r="M123" s="94" t="s">
        <v>19</v>
      </c>
      <c r="N123" s="95" t="s">
        <v>44</v>
      </c>
      <c r="O123" s="95" t="s">
        <v>162</v>
      </c>
      <c r="P123" s="95" t="s">
        <v>163</v>
      </c>
      <c r="Q123" s="95" t="s">
        <v>164</v>
      </c>
      <c r="R123" s="95" t="s">
        <v>165</v>
      </c>
      <c r="S123" s="95" t="s">
        <v>166</v>
      </c>
      <c r="T123" s="96" t="s">
        <v>167</v>
      </c>
      <c r="U123" s="188"/>
      <c r="V123" s="188"/>
      <c r="W123" s="188"/>
      <c r="X123" s="188"/>
      <c r="Y123" s="188"/>
      <c r="Z123" s="188"/>
      <c r="AA123" s="188"/>
      <c r="AB123" s="188"/>
      <c r="AC123" s="188"/>
      <c r="AD123" s="188"/>
      <c r="AE123" s="188"/>
    </row>
    <row r="124" s="2" customFormat="1" ht="22.8" customHeight="1">
      <c r="A124" s="40"/>
      <c r="B124" s="41"/>
      <c r="C124" s="101" t="s">
        <v>168</v>
      </c>
      <c r="D124" s="42"/>
      <c r="E124" s="42"/>
      <c r="F124" s="42"/>
      <c r="G124" s="42"/>
      <c r="H124" s="42"/>
      <c r="I124" s="42"/>
      <c r="J124" s="194">
        <f>BK124</f>
        <v>0</v>
      </c>
      <c r="K124" s="42"/>
      <c r="L124" s="46"/>
      <c r="M124" s="97"/>
      <c r="N124" s="195"/>
      <c r="O124" s="98"/>
      <c r="P124" s="196">
        <f>P125+P169+P220+P250+P268+P315+P466+P584+P683+P809+P917+P1043+P1119+P1230+P1348+P1428+P1530+P1617+P1652+P1733+P1807+P1896+P2077+P2207+P2355+P2368+P2403+P2436+P2479</f>
        <v>0</v>
      </c>
      <c r="Q124" s="98"/>
      <c r="R124" s="196">
        <f>R125+R169+R220+R250+R268+R315+R466+R584+R683+R809+R917+R1043+R1119+R1230+R1348+R1428+R1530+R1617+R1652+R1733+R1807+R1896+R2077+R2207+R2355+R2368+R2403+R2436+R2479</f>
        <v>0</v>
      </c>
      <c r="S124" s="98"/>
      <c r="T124" s="197">
        <f>T125+T169+T220+T250+T268+T315+T466+T584+T683+T809+T917+T1043+T1119+T1230+T1348+T1428+T1530+T1617+T1652+T1733+T1807+T1896+T2077+T2207+T2355+T2368+T2403+T2436+T2479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73</v>
      </c>
      <c r="AU124" s="19" t="s">
        <v>131</v>
      </c>
      <c r="BK124" s="198">
        <f>BK125+BK169+BK220+BK250+BK268+BK315+BK466+BK584+BK683+BK809+BK917+BK1043+BK1119+BK1230+BK1348+BK1428+BK1530+BK1617+BK1652+BK1733+BK1807+BK1896+BK2077+BK2207+BK2355+BK2368+BK2403+BK2436+BK2479</f>
        <v>0</v>
      </c>
    </row>
    <row r="125" s="12" customFormat="1" ht="25.92" customHeight="1">
      <c r="A125" s="12"/>
      <c r="B125" s="199"/>
      <c r="C125" s="200"/>
      <c r="D125" s="201" t="s">
        <v>73</v>
      </c>
      <c r="E125" s="202" t="s">
        <v>3280</v>
      </c>
      <c r="F125" s="202" t="s">
        <v>3506</v>
      </c>
      <c r="G125" s="200"/>
      <c r="H125" s="200"/>
      <c r="I125" s="203"/>
      <c r="J125" s="204">
        <f>BK125</f>
        <v>0</v>
      </c>
      <c r="K125" s="200"/>
      <c r="L125" s="205"/>
      <c r="M125" s="206"/>
      <c r="N125" s="207"/>
      <c r="O125" s="207"/>
      <c r="P125" s="208">
        <f>SUM(P126:P168)</f>
        <v>0</v>
      </c>
      <c r="Q125" s="207"/>
      <c r="R125" s="208">
        <f>SUM(R126:R168)</f>
        <v>0</v>
      </c>
      <c r="S125" s="207"/>
      <c r="T125" s="209">
        <f>SUM(T126:T168)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82</v>
      </c>
      <c r="AT125" s="211" t="s">
        <v>73</v>
      </c>
      <c r="AU125" s="211" t="s">
        <v>74</v>
      </c>
      <c r="AY125" s="210" t="s">
        <v>171</v>
      </c>
      <c r="BK125" s="212">
        <f>SUM(BK126:BK168)</f>
        <v>0</v>
      </c>
    </row>
    <row r="126" s="2" customFormat="1" ht="16.5" customHeight="1">
      <c r="A126" s="40"/>
      <c r="B126" s="41"/>
      <c r="C126" s="215" t="s">
        <v>82</v>
      </c>
      <c r="D126" s="215" t="s">
        <v>174</v>
      </c>
      <c r="E126" s="216" t="s">
        <v>3282</v>
      </c>
      <c r="F126" s="217" t="s">
        <v>3507</v>
      </c>
      <c r="G126" s="218" t="s">
        <v>3296</v>
      </c>
      <c r="H126" s="219">
        <v>4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45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178</v>
      </c>
      <c r="AT126" s="226" t="s">
        <v>174</v>
      </c>
      <c r="AU126" s="226" t="s">
        <v>82</v>
      </c>
      <c r="AY126" s="19" t="s">
        <v>171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82</v>
      </c>
      <c r="BK126" s="227">
        <f>ROUND(I126*H126,2)</f>
        <v>0</v>
      </c>
      <c r="BL126" s="19" t="s">
        <v>178</v>
      </c>
      <c r="BM126" s="226" t="s">
        <v>3508</v>
      </c>
    </row>
    <row r="127" s="2" customFormat="1">
      <c r="A127" s="40"/>
      <c r="B127" s="41"/>
      <c r="C127" s="42"/>
      <c r="D127" s="228" t="s">
        <v>180</v>
      </c>
      <c r="E127" s="42"/>
      <c r="F127" s="229" t="s">
        <v>3507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180</v>
      </c>
      <c r="AU127" s="19" t="s">
        <v>82</v>
      </c>
    </row>
    <row r="128" s="2" customFormat="1">
      <c r="A128" s="40"/>
      <c r="B128" s="41"/>
      <c r="C128" s="42"/>
      <c r="D128" s="228" t="s">
        <v>478</v>
      </c>
      <c r="E128" s="42"/>
      <c r="F128" s="278" t="s">
        <v>3509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478</v>
      </c>
      <c r="AU128" s="19" t="s">
        <v>82</v>
      </c>
    </row>
    <row r="129" s="2" customFormat="1" ht="16.5" customHeight="1">
      <c r="A129" s="40"/>
      <c r="B129" s="41"/>
      <c r="C129" s="215" t="s">
        <v>220</v>
      </c>
      <c r="D129" s="215" t="s">
        <v>174</v>
      </c>
      <c r="E129" s="216" t="s">
        <v>3301</v>
      </c>
      <c r="F129" s="217" t="s">
        <v>3510</v>
      </c>
      <c r="G129" s="218" t="s">
        <v>3296</v>
      </c>
      <c r="H129" s="219">
        <v>2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45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178</v>
      </c>
      <c r="AT129" s="226" t="s">
        <v>174</v>
      </c>
      <c r="AU129" s="226" t="s">
        <v>82</v>
      </c>
      <c r="AY129" s="19" t="s">
        <v>171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82</v>
      </c>
      <c r="BK129" s="227">
        <f>ROUND(I129*H129,2)</f>
        <v>0</v>
      </c>
      <c r="BL129" s="19" t="s">
        <v>178</v>
      </c>
      <c r="BM129" s="226" t="s">
        <v>3511</v>
      </c>
    </row>
    <row r="130" s="2" customFormat="1">
      <c r="A130" s="40"/>
      <c r="B130" s="41"/>
      <c r="C130" s="42"/>
      <c r="D130" s="228" t="s">
        <v>180</v>
      </c>
      <c r="E130" s="42"/>
      <c r="F130" s="229" t="s">
        <v>3510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180</v>
      </c>
      <c r="AU130" s="19" t="s">
        <v>82</v>
      </c>
    </row>
    <row r="131" s="2" customFormat="1" ht="16.5" customHeight="1">
      <c r="A131" s="40"/>
      <c r="B131" s="41"/>
      <c r="C131" s="215" t="s">
        <v>225</v>
      </c>
      <c r="D131" s="215" t="s">
        <v>174</v>
      </c>
      <c r="E131" s="216" t="s">
        <v>3303</v>
      </c>
      <c r="F131" s="217" t="s">
        <v>3512</v>
      </c>
      <c r="G131" s="218" t="s">
        <v>3513</v>
      </c>
      <c r="H131" s="219">
        <v>220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45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178</v>
      </c>
      <c r="AT131" s="226" t="s">
        <v>174</v>
      </c>
      <c r="AU131" s="226" t="s">
        <v>82</v>
      </c>
      <c r="AY131" s="19" t="s">
        <v>171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82</v>
      </c>
      <c r="BK131" s="227">
        <f>ROUND(I131*H131,2)</f>
        <v>0</v>
      </c>
      <c r="BL131" s="19" t="s">
        <v>178</v>
      </c>
      <c r="BM131" s="226" t="s">
        <v>3514</v>
      </c>
    </row>
    <row r="132" s="2" customFormat="1">
      <c r="A132" s="40"/>
      <c r="B132" s="41"/>
      <c r="C132" s="42"/>
      <c r="D132" s="228" t="s">
        <v>180</v>
      </c>
      <c r="E132" s="42"/>
      <c r="F132" s="229" t="s">
        <v>3512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180</v>
      </c>
      <c r="AU132" s="19" t="s">
        <v>82</v>
      </c>
    </row>
    <row r="133" s="2" customFormat="1" ht="16.5" customHeight="1">
      <c r="A133" s="40"/>
      <c r="B133" s="41"/>
      <c r="C133" s="215" t="s">
        <v>245</v>
      </c>
      <c r="D133" s="215" t="s">
        <v>174</v>
      </c>
      <c r="E133" s="216" t="s">
        <v>3305</v>
      </c>
      <c r="F133" s="217" t="s">
        <v>3515</v>
      </c>
      <c r="G133" s="218" t="s">
        <v>3513</v>
      </c>
      <c r="H133" s="219">
        <v>45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45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178</v>
      </c>
      <c r="AT133" s="226" t="s">
        <v>174</v>
      </c>
      <c r="AU133" s="226" t="s">
        <v>82</v>
      </c>
      <c r="AY133" s="19" t="s">
        <v>171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82</v>
      </c>
      <c r="BK133" s="227">
        <f>ROUND(I133*H133,2)</f>
        <v>0</v>
      </c>
      <c r="BL133" s="19" t="s">
        <v>178</v>
      </c>
      <c r="BM133" s="226" t="s">
        <v>3516</v>
      </c>
    </row>
    <row r="134" s="2" customFormat="1">
      <c r="A134" s="40"/>
      <c r="B134" s="41"/>
      <c r="C134" s="42"/>
      <c r="D134" s="228" t="s">
        <v>180</v>
      </c>
      <c r="E134" s="42"/>
      <c r="F134" s="229" t="s">
        <v>3515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180</v>
      </c>
      <c r="AU134" s="19" t="s">
        <v>82</v>
      </c>
    </row>
    <row r="135" s="2" customFormat="1" ht="16.5" customHeight="1">
      <c r="A135" s="40"/>
      <c r="B135" s="41"/>
      <c r="C135" s="215" t="s">
        <v>258</v>
      </c>
      <c r="D135" s="215" t="s">
        <v>174</v>
      </c>
      <c r="E135" s="216" t="s">
        <v>3307</v>
      </c>
      <c r="F135" s="217" t="s">
        <v>3517</v>
      </c>
      <c r="G135" s="218" t="s">
        <v>3513</v>
      </c>
      <c r="H135" s="219">
        <v>60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45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178</v>
      </c>
      <c r="AT135" s="226" t="s">
        <v>174</v>
      </c>
      <c r="AU135" s="226" t="s">
        <v>82</v>
      </c>
      <c r="AY135" s="19" t="s">
        <v>171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82</v>
      </c>
      <c r="BK135" s="227">
        <f>ROUND(I135*H135,2)</f>
        <v>0</v>
      </c>
      <c r="BL135" s="19" t="s">
        <v>178</v>
      </c>
      <c r="BM135" s="226" t="s">
        <v>3518</v>
      </c>
    </row>
    <row r="136" s="2" customFormat="1">
      <c r="A136" s="40"/>
      <c r="B136" s="41"/>
      <c r="C136" s="42"/>
      <c r="D136" s="228" t="s">
        <v>180</v>
      </c>
      <c r="E136" s="42"/>
      <c r="F136" s="229" t="s">
        <v>3517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180</v>
      </c>
      <c r="AU136" s="19" t="s">
        <v>82</v>
      </c>
    </row>
    <row r="137" s="2" customFormat="1">
      <c r="A137" s="40"/>
      <c r="B137" s="41"/>
      <c r="C137" s="42"/>
      <c r="D137" s="228" t="s">
        <v>478</v>
      </c>
      <c r="E137" s="42"/>
      <c r="F137" s="278" t="s">
        <v>3519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478</v>
      </c>
      <c r="AU137" s="19" t="s">
        <v>82</v>
      </c>
    </row>
    <row r="138" s="2" customFormat="1" ht="16.5" customHeight="1">
      <c r="A138" s="40"/>
      <c r="B138" s="41"/>
      <c r="C138" s="215" t="s">
        <v>268</v>
      </c>
      <c r="D138" s="215" t="s">
        <v>174</v>
      </c>
      <c r="E138" s="216" t="s">
        <v>3309</v>
      </c>
      <c r="F138" s="217" t="s">
        <v>3517</v>
      </c>
      <c r="G138" s="218" t="s">
        <v>3513</v>
      </c>
      <c r="H138" s="219">
        <v>120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45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178</v>
      </c>
      <c r="AT138" s="226" t="s">
        <v>174</v>
      </c>
      <c r="AU138" s="226" t="s">
        <v>82</v>
      </c>
      <c r="AY138" s="19" t="s">
        <v>171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82</v>
      </c>
      <c r="BK138" s="227">
        <f>ROUND(I138*H138,2)</f>
        <v>0</v>
      </c>
      <c r="BL138" s="19" t="s">
        <v>178</v>
      </c>
      <c r="BM138" s="226" t="s">
        <v>3520</v>
      </c>
    </row>
    <row r="139" s="2" customFormat="1">
      <c r="A139" s="40"/>
      <c r="B139" s="41"/>
      <c r="C139" s="42"/>
      <c r="D139" s="228" t="s">
        <v>180</v>
      </c>
      <c r="E139" s="42"/>
      <c r="F139" s="229" t="s">
        <v>3517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180</v>
      </c>
      <c r="AU139" s="19" t="s">
        <v>82</v>
      </c>
    </row>
    <row r="140" s="2" customFormat="1">
      <c r="A140" s="40"/>
      <c r="B140" s="41"/>
      <c r="C140" s="42"/>
      <c r="D140" s="228" t="s">
        <v>478</v>
      </c>
      <c r="E140" s="42"/>
      <c r="F140" s="278" t="s">
        <v>3521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478</v>
      </c>
      <c r="AU140" s="19" t="s">
        <v>82</v>
      </c>
    </row>
    <row r="141" s="2" customFormat="1" ht="16.5" customHeight="1">
      <c r="A141" s="40"/>
      <c r="B141" s="41"/>
      <c r="C141" s="215" t="s">
        <v>8</v>
      </c>
      <c r="D141" s="215" t="s">
        <v>174</v>
      </c>
      <c r="E141" s="216" t="s">
        <v>3311</v>
      </c>
      <c r="F141" s="217" t="s">
        <v>3517</v>
      </c>
      <c r="G141" s="218" t="s">
        <v>3513</v>
      </c>
      <c r="H141" s="219">
        <v>75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45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178</v>
      </c>
      <c r="AT141" s="226" t="s">
        <v>174</v>
      </c>
      <c r="AU141" s="226" t="s">
        <v>82</v>
      </c>
      <c r="AY141" s="19" t="s">
        <v>171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82</v>
      </c>
      <c r="BK141" s="227">
        <f>ROUND(I141*H141,2)</f>
        <v>0</v>
      </c>
      <c r="BL141" s="19" t="s">
        <v>178</v>
      </c>
      <c r="BM141" s="226" t="s">
        <v>3522</v>
      </c>
    </row>
    <row r="142" s="2" customFormat="1">
      <c r="A142" s="40"/>
      <c r="B142" s="41"/>
      <c r="C142" s="42"/>
      <c r="D142" s="228" t="s">
        <v>180</v>
      </c>
      <c r="E142" s="42"/>
      <c r="F142" s="229" t="s">
        <v>3517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180</v>
      </c>
      <c r="AU142" s="19" t="s">
        <v>82</v>
      </c>
    </row>
    <row r="143" s="2" customFormat="1">
      <c r="A143" s="40"/>
      <c r="B143" s="41"/>
      <c r="C143" s="42"/>
      <c r="D143" s="228" t="s">
        <v>478</v>
      </c>
      <c r="E143" s="42"/>
      <c r="F143" s="278" t="s">
        <v>3523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478</v>
      </c>
      <c r="AU143" s="19" t="s">
        <v>82</v>
      </c>
    </row>
    <row r="144" s="2" customFormat="1" ht="16.5" customHeight="1">
      <c r="A144" s="40"/>
      <c r="B144" s="41"/>
      <c r="C144" s="215" t="s">
        <v>289</v>
      </c>
      <c r="D144" s="215" t="s">
        <v>174</v>
      </c>
      <c r="E144" s="216" t="s">
        <v>3313</v>
      </c>
      <c r="F144" s="217" t="s">
        <v>3524</v>
      </c>
      <c r="G144" s="218" t="s">
        <v>971</v>
      </c>
      <c r="H144" s="219">
        <v>1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45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178</v>
      </c>
      <c r="AT144" s="226" t="s">
        <v>174</v>
      </c>
      <c r="AU144" s="226" t="s">
        <v>82</v>
      </c>
      <c r="AY144" s="19" t="s">
        <v>171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82</v>
      </c>
      <c r="BK144" s="227">
        <f>ROUND(I144*H144,2)</f>
        <v>0</v>
      </c>
      <c r="BL144" s="19" t="s">
        <v>178</v>
      </c>
      <c r="BM144" s="226" t="s">
        <v>3525</v>
      </c>
    </row>
    <row r="145" s="2" customFormat="1">
      <c r="A145" s="40"/>
      <c r="B145" s="41"/>
      <c r="C145" s="42"/>
      <c r="D145" s="228" t="s">
        <v>180</v>
      </c>
      <c r="E145" s="42"/>
      <c r="F145" s="229" t="s">
        <v>3524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180</v>
      </c>
      <c r="AU145" s="19" t="s">
        <v>82</v>
      </c>
    </row>
    <row r="146" s="2" customFormat="1">
      <c r="A146" s="40"/>
      <c r="B146" s="41"/>
      <c r="C146" s="42"/>
      <c r="D146" s="228" t="s">
        <v>478</v>
      </c>
      <c r="E146" s="42"/>
      <c r="F146" s="278" t="s">
        <v>3526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478</v>
      </c>
      <c r="AU146" s="19" t="s">
        <v>82</v>
      </c>
    </row>
    <row r="147" s="2" customFormat="1" ht="16.5" customHeight="1">
      <c r="A147" s="40"/>
      <c r="B147" s="41"/>
      <c r="C147" s="215" t="s">
        <v>294</v>
      </c>
      <c r="D147" s="215" t="s">
        <v>174</v>
      </c>
      <c r="E147" s="216" t="s">
        <v>3315</v>
      </c>
      <c r="F147" s="217" t="s">
        <v>3527</v>
      </c>
      <c r="G147" s="218" t="s">
        <v>971</v>
      </c>
      <c r="H147" s="219">
        <v>1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45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178</v>
      </c>
      <c r="AT147" s="226" t="s">
        <v>174</v>
      </c>
      <c r="AU147" s="226" t="s">
        <v>82</v>
      </c>
      <c r="AY147" s="19" t="s">
        <v>171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82</v>
      </c>
      <c r="BK147" s="227">
        <f>ROUND(I147*H147,2)</f>
        <v>0</v>
      </c>
      <c r="BL147" s="19" t="s">
        <v>178</v>
      </c>
      <c r="BM147" s="226" t="s">
        <v>3528</v>
      </c>
    </row>
    <row r="148" s="2" customFormat="1">
      <c r="A148" s="40"/>
      <c r="B148" s="41"/>
      <c r="C148" s="42"/>
      <c r="D148" s="228" t="s">
        <v>180</v>
      </c>
      <c r="E148" s="42"/>
      <c r="F148" s="229" t="s">
        <v>3527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180</v>
      </c>
      <c r="AU148" s="19" t="s">
        <v>82</v>
      </c>
    </row>
    <row r="149" s="2" customFormat="1" ht="16.5" customHeight="1">
      <c r="A149" s="40"/>
      <c r="B149" s="41"/>
      <c r="C149" s="215" t="s">
        <v>299</v>
      </c>
      <c r="D149" s="215" t="s">
        <v>174</v>
      </c>
      <c r="E149" s="216" t="s">
        <v>3317</v>
      </c>
      <c r="F149" s="217" t="s">
        <v>3529</v>
      </c>
      <c r="G149" s="218" t="s">
        <v>971</v>
      </c>
      <c r="H149" s="219">
        <v>1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45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178</v>
      </c>
      <c r="AT149" s="226" t="s">
        <v>174</v>
      </c>
      <c r="AU149" s="226" t="s">
        <v>82</v>
      </c>
      <c r="AY149" s="19" t="s">
        <v>171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82</v>
      </c>
      <c r="BK149" s="227">
        <f>ROUND(I149*H149,2)</f>
        <v>0</v>
      </c>
      <c r="BL149" s="19" t="s">
        <v>178</v>
      </c>
      <c r="BM149" s="226" t="s">
        <v>3530</v>
      </c>
    </row>
    <row r="150" s="2" customFormat="1">
      <c r="A150" s="40"/>
      <c r="B150" s="41"/>
      <c r="C150" s="42"/>
      <c r="D150" s="228" t="s">
        <v>180</v>
      </c>
      <c r="E150" s="42"/>
      <c r="F150" s="229" t="s">
        <v>3529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180</v>
      </c>
      <c r="AU150" s="19" t="s">
        <v>82</v>
      </c>
    </row>
    <row r="151" s="2" customFormat="1" ht="16.5" customHeight="1">
      <c r="A151" s="40"/>
      <c r="B151" s="41"/>
      <c r="C151" s="215" t="s">
        <v>305</v>
      </c>
      <c r="D151" s="215" t="s">
        <v>174</v>
      </c>
      <c r="E151" s="216" t="s">
        <v>3319</v>
      </c>
      <c r="F151" s="217" t="s">
        <v>3531</v>
      </c>
      <c r="G151" s="218" t="s">
        <v>3296</v>
      </c>
      <c r="H151" s="219">
        <v>3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45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178</v>
      </c>
      <c r="AT151" s="226" t="s">
        <v>174</v>
      </c>
      <c r="AU151" s="226" t="s">
        <v>82</v>
      </c>
      <c r="AY151" s="19" t="s">
        <v>171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82</v>
      </c>
      <c r="BK151" s="227">
        <f>ROUND(I151*H151,2)</f>
        <v>0</v>
      </c>
      <c r="BL151" s="19" t="s">
        <v>178</v>
      </c>
      <c r="BM151" s="226" t="s">
        <v>3532</v>
      </c>
    </row>
    <row r="152" s="2" customFormat="1">
      <c r="A152" s="40"/>
      <c r="B152" s="41"/>
      <c r="C152" s="42"/>
      <c r="D152" s="228" t="s">
        <v>180</v>
      </c>
      <c r="E152" s="42"/>
      <c r="F152" s="229" t="s">
        <v>3531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180</v>
      </c>
      <c r="AU152" s="19" t="s">
        <v>82</v>
      </c>
    </row>
    <row r="153" s="2" customFormat="1" ht="16.5" customHeight="1">
      <c r="A153" s="40"/>
      <c r="B153" s="41"/>
      <c r="C153" s="215" t="s">
        <v>84</v>
      </c>
      <c r="D153" s="215" t="s">
        <v>174</v>
      </c>
      <c r="E153" s="216" t="s">
        <v>3284</v>
      </c>
      <c r="F153" s="217" t="s">
        <v>3533</v>
      </c>
      <c r="G153" s="218" t="s">
        <v>3296</v>
      </c>
      <c r="H153" s="219">
        <v>1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45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178</v>
      </c>
      <c r="AT153" s="226" t="s">
        <v>174</v>
      </c>
      <c r="AU153" s="226" t="s">
        <v>82</v>
      </c>
      <c r="AY153" s="19" t="s">
        <v>171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82</v>
      </c>
      <c r="BK153" s="227">
        <f>ROUND(I153*H153,2)</f>
        <v>0</v>
      </c>
      <c r="BL153" s="19" t="s">
        <v>178</v>
      </c>
      <c r="BM153" s="226" t="s">
        <v>3534</v>
      </c>
    </row>
    <row r="154" s="2" customFormat="1">
      <c r="A154" s="40"/>
      <c r="B154" s="41"/>
      <c r="C154" s="42"/>
      <c r="D154" s="228" t="s">
        <v>180</v>
      </c>
      <c r="E154" s="42"/>
      <c r="F154" s="229" t="s">
        <v>3533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180</v>
      </c>
      <c r="AU154" s="19" t="s">
        <v>82</v>
      </c>
    </row>
    <row r="155" s="2" customFormat="1" ht="16.5" customHeight="1">
      <c r="A155" s="40"/>
      <c r="B155" s="41"/>
      <c r="C155" s="215" t="s">
        <v>105</v>
      </c>
      <c r="D155" s="215" t="s">
        <v>174</v>
      </c>
      <c r="E155" s="216" t="s">
        <v>3286</v>
      </c>
      <c r="F155" s="217" t="s">
        <v>3535</v>
      </c>
      <c r="G155" s="218" t="s">
        <v>3296</v>
      </c>
      <c r="H155" s="219">
        <v>42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45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178</v>
      </c>
      <c r="AT155" s="226" t="s">
        <v>174</v>
      </c>
      <c r="AU155" s="226" t="s">
        <v>82</v>
      </c>
      <c r="AY155" s="19" t="s">
        <v>171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82</v>
      </c>
      <c r="BK155" s="227">
        <f>ROUND(I155*H155,2)</f>
        <v>0</v>
      </c>
      <c r="BL155" s="19" t="s">
        <v>178</v>
      </c>
      <c r="BM155" s="226" t="s">
        <v>3536</v>
      </c>
    </row>
    <row r="156" s="2" customFormat="1">
      <c r="A156" s="40"/>
      <c r="B156" s="41"/>
      <c r="C156" s="42"/>
      <c r="D156" s="228" t="s">
        <v>180</v>
      </c>
      <c r="E156" s="42"/>
      <c r="F156" s="229" t="s">
        <v>3535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180</v>
      </c>
      <c r="AU156" s="19" t="s">
        <v>82</v>
      </c>
    </row>
    <row r="157" s="2" customFormat="1" ht="16.5" customHeight="1">
      <c r="A157" s="40"/>
      <c r="B157" s="41"/>
      <c r="C157" s="215" t="s">
        <v>178</v>
      </c>
      <c r="D157" s="215" t="s">
        <v>174</v>
      </c>
      <c r="E157" s="216" t="s">
        <v>3288</v>
      </c>
      <c r="F157" s="217" t="s">
        <v>3537</v>
      </c>
      <c r="G157" s="218" t="s">
        <v>3296</v>
      </c>
      <c r="H157" s="219">
        <v>16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45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178</v>
      </c>
      <c r="AT157" s="226" t="s">
        <v>174</v>
      </c>
      <c r="AU157" s="226" t="s">
        <v>82</v>
      </c>
      <c r="AY157" s="19" t="s">
        <v>171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82</v>
      </c>
      <c r="BK157" s="227">
        <f>ROUND(I157*H157,2)</f>
        <v>0</v>
      </c>
      <c r="BL157" s="19" t="s">
        <v>178</v>
      </c>
      <c r="BM157" s="226" t="s">
        <v>3538</v>
      </c>
    </row>
    <row r="158" s="2" customFormat="1">
      <c r="A158" s="40"/>
      <c r="B158" s="41"/>
      <c r="C158" s="42"/>
      <c r="D158" s="228" t="s">
        <v>180</v>
      </c>
      <c r="E158" s="42"/>
      <c r="F158" s="229" t="s">
        <v>3537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180</v>
      </c>
      <c r="AU158" s="19" t="s">
        <v>82</v>
      </c>
    </row>
    <row r="159" s="2" customFormat="1" ht="16.5" customHeight="1">
      <c r="A159" s="40"/>
      <c r="B159" s="41"/>
      <c r="C159" s="215" t="s">
        <v>195</v>
      </c>
      <c r="D159" s="215" t="s">
        <v>174</v>
      </c>
      <c r="E159" s="216" t="s">
        <v>3290</v>
      </c>
      <c r="F159" s="217" t="s">
        <v>3539</v>
      </c>
      <c r="G159" s="218" t="s">
        <v>3296</v>
      </c>
      <c r="H159" s="219">
        <v>35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45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178</v>
      </c>
      <c r="AT159" s="226" t="s">
        <v>174</v>
      </c>
      <c r="AU159" s="226" t="s">
        <v>82</v>
      </c>
      <c r="AY159" s="19" t="s">
        <v>171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82</v>
      </c>
      <c r="BK159" s="227">
        <f>ROUND(I159*H159,2)</f>
        <v>0</v>
      </c>
      <c r="BL159" s="19" t="s">
        <v>178</v>
      </c>
      <c r="BM159" s="226" t="s">
        <v>3540</v>
      </c>
    </row>
    <row r="160" s="2" customFormat="1">
      <c r="A160" s="40"/>
      <c r="B160" s="41"/>
      <c r="C160" s="42"/>
      <c r="D160" s="228" t="s">
        <v>180</v>
      </c>
      <c r="E160" s="42"/>
      <c r="F160" s="229" t="s">
        <v>3539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180</v>
      </c>
      <c r="AU160" s="19" t="s">
        <v>82</v>
      </c>
    </row>
    <row r="161" s="2" customFormat="1" ht="16.5" customHeight="1">
      <c r="A161" s="40"/>
      <c r="B161" s="41"/>
      <c r="C161" s="215" t="s">
        <v>199</v>
      </c>
      <c r="D161" s="215" t="s">
        <v>174</v>
      </c>
      <c r="E161" s="216" t="s">
        <v>3292</v>
      </c>
      <c r="F161" s="217" t="s">
        <v>3541</v>
      </c>
      <c r="G161" s="218" t="s">
        <v>3296</v>
      </c>
      <c r="H161" s="219">
        <v>80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45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178</v>
      </c>
      <c r="AT161" s="226" t="s">
        <v>174</v>
      </c>
      <c r="AU161" s="226" t="s">
        <v>82</v>
      </c>
      <c r="AY161" s="19" t="s">
        <v>171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82</v>
      </c>
      <c r="BK161" s="227">
        <f>ROUND(I161*H161,2)</f>
        <v>0</v>
      </c>
      <c r="BL161" s="19" t="s">
        <v>178</v>
      </c>
      <c r="BM161" s="226" t="s">
        <v>3542</v>
      </c>
    </row>
    <row r="162" s="2" customFormat="1">
      <c r="A162" s="40"/>
      <c r="B162" s="41"/>
      <c r="C162" s="42"/>
      <c r="D162" s="228" t="s">
        <v>180</v>
      </c>
      <c r="E162" s="42"/>
      <c r="F162" s="229" t="s">
        <v>3541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180</v>
      </c>
      <c r="AU162" s="19" t="s">
        <v>82</v>
      </c>
    </row>
    <row r="163" s="2" customFormat="1" ht="16.5" customHeight="1">
      <c r="A163" s="40"/>
      <c r="B163" s="41"/>
      <c r="C163" s="215" t="s">
        <v>203</v>
      </c>
      <c r="D163" s="215" t="s">
        <v>174</v>
      </c>
      <c r="E163" s="216" t="s">
        <v>3294</v>
      </c>
      <c r="F163" s="217" t="s">
        <v>3543</v>
      </c>
      <c r="G163" s="218" t="s">
        <v>3296</v>
      </c>
      <c r="H163" s="219">
        <v>1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45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178</v>
      </c>
      <c r="AT163" s="226" t="s">
        <v>174</v>
      </c>
      <c r="AU163" s="226" t="s">
        <v>82</v>
      </c>
      <c r="AY163" s="19" t="s">
        <v>171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82</v>
      </c>
      <c r="BK163" s="227">
        <f>ROUND(I163*H163,2)</f>
        <v>0</v>
      </c>
      <c r="BL163" s="19" t="s">
        <v>178</v>
      </c>
      <c r="BM163" s="226" t="s">
        <v>3544</v>
      </c>
    </row>
    <row r="164" s="2" customFormat="1">
      <c r="A164" s="40"/>
      <c r="B164" s="41"/>
      <c r="C164" s="42"/>
      <c r="D164" s="228" t="s">
        <v>180</v>
      </c>
      <c r="E164" s="42"/>
      <c r="F164" s="229" t="s">
        <v>3543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180</v>
      </c>
      <c r="AU164" s="19" t="s">
        <v>82</v>
      </c>
    </row>
    <row r="165" s="2" customFormat="1" ht="16.5" customHeight="1">
      <c r="A165" s="40"/>
      <c r="B165" s="41"/>
      <c r="C165" s="215" t="s">
        <v>208</v>
      </c>
      <c r="D165" s="215" t="s">
        <v>174</v>
      </c>
      <c r="E165" s="216" t="s">
        <v>3297</v>
      </c>
      <c r="F165" s="217" t="s">
        <v>3545</v>
      </c>
      <c r="G165" s="218" t="s">
        <v>3296</v>
      </c>
      <c r="H165" s="219">
        <v>11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45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178</v>
      </c>
      <c r="AT165" s="226" t="s">
        <v>174</v>
      </c>
      <c r="AU165" s="226" t="s">
        <v>82</v>
      </c>
      <c r="AY165" s="19" t="s">
        <v>171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82</v>
      </c>
      <c r="BK165" s="227">
        <f>ROUND(I165*H165,2)</f>
        <v>0</v>
      </c>
      <c r="BL165" s="19" t="s">
        <v>178</v>
      </c>
      <c r="BM165" s="226" t="s">
        <v>3546</v>
      </c>
    </row>
    <row r="166" s="2" customFormat="1">
      <c r="A166" s="40"/>
      <c r="B166" s="41"/>
      <c r="C166" s="42"/>
      <c r="D166" s="228" t="s">
        <v>180</v>
      </c>
      <c r="E166" s="42"/>
      <c r="F166" s="229" t="s">
        <v>3545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180</v>
      </c>
      <c r="AU166" s="19" t="s">
        <v>82</v>
      </c>
    </row>
    <row r="167" s="2" customFormat="1" ht="16.5" customHeight="1">
      <c r="A167" s="40"/>
      <c r="B167" s="41"/>
      <c r="C167" s="215" t="s">
        <v>172</v>
      </c>
      <c r="D167" s="215" t="s">
        <v>174</v>
      </c>
      <c r="E167" s="216" t="s">
        <v>3299</v>
      </c>
      <c r="F167" s="217" t="s">
        <v>3547</v>
      </c>
      <c r="G167" s="218" t="s">
        <v>3296</v>
      </c>
      <c r="H167" s="219">
        <v>140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45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178</v>
      </c>
      <c r="AT167" s="226" t="s">
        <v>174</v>
      </c>
      <c r="AU167" s="226" t="s">
        <v>82</v>
      </c>
      <c r="AY167" s="19" t="s">
        <v>171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82</v>
      </c>
      <c r="BK167" s="227">
        <f>ROUND(I167*H167,2)</f>
        <v>0</v>
      </c>
      <c r="BL167" s="19" t="s">
        <v>178</v>
      </c>
      <c r="BM167" s="226" t="s">
        <v>3548</v>
      </c>
    </row>
    <row r="168" s="2" customFormat="1">
      <c r="A168" s="40"/>
      <c r="B168" s="41"/>
      <c r="C168" s="42"/>
      <c r="D168" s="228" t="s">
        <v>180</v>
      </c>
      <c r="E168" s="42"/>
      <c r="F168" s="229" t="s">
        <v>3547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180</v>
      </c>
      <c r="AU168" s="19" t="s">
        <v>82</v>
      </c>
    </row>
    <row r="169" s="12" customFormat="1" ht="25.92" customHeight="1">
      <c r="A169" s="12"/>
      <c r="B169" s="199"/>
      <c r="C169" s="200"/>
      <c r="D169" s="201" t="s">
        <v>73</v>
      </c>
      <c r="E169" s="202" t="s">
        <v>3345</v>
      </c>
      <c r="F169" s="202" t="s">
        <v>3549</v>
      </c>
      <c r="G169" s="200"/>
      <c r="H169" s="200"/>
      <c r="I169" s="203"/>
      <c r="J169" s="204">
        <f>BK169</f>
        <v>0</v>
      </c>
      <c r="K169" s="200"/>
      <c r="L169" s="205"/>
      <c r="M169" s="206"/>
      <c r="N169" s="207"/>
      <c r="O169" s="207"/>
      <c r="P169" s="208">
        <f>SUM(P170:P219)</f>
        <v>0</v>
      </c>
      <c r="Q169" s="207"/>
      <c r="R169" s="208">
        <f>SUM(R170:R219)</f>
        <v>0</v>
      </c>
      <c r="S169" s="207"/>
      <c r="T169" s="209">
        <f>SUM(T170:T219)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0" t="s">
        <v>82</v>
      </c>
      <c r="AT169" s="211" t="s">
        <v>73</v>
      </c>
      <c r="AU169" s="211" t="s">
        <v>74</v>
      </c>
      <c r="AY169" s="210" t="s">
        <v>171</v>
      </c>
      <c r="BK169" s="212">
        <f>SUM(BK170:BK219)</f>
        <v>0</v>
      </c>
    </row>
    <row r="170" s="2" customFormat="1" ht="16.5" customHeight="1">
      <c r="A170" s="40"/>
      <c r="B170" s="41"/>
      <c r="C170" s="215" t="s">
        <v>7</v>
      </c>
      <c r="D170" s="215" t="s">
        <v>174</v>
      </c>
      <c r="E170" s="216" t="s">
        <v>3282</v>
      </c>
      <c r="F170" s="217" t="s">
        <v>3507</v>
      </c>
      <c r="G170" s="218" t="s">
        <v>3296</v>
      </c>
      <c r="H170" s="219">
        <v>4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45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178</v>
      </c>
      <c r="AT170" s="226" t="s">
        <v>174</v>
      </c>
      <c r="AU170" s="226" t="s">
        <v>82</v>
      </c>
      <c r="AY170" s="19" t="s">
        <v>171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82</v>
      </c>
      <c r="BK170" s="227">
        <f>ROUND(I170*H170,2)</f>
        <v>0</v>
      </c>
      <c r="BL170" s="19" t="s">
        <v>178</v>
      </c>
      <c r="BM170" s="226" t="s">
        <v>3550</v>
      </c>
    </row>
    <row r="171" s="2" customFormat="1">
      <c r="A171" s="40"/>
      <c r="B171" s="41"/>
      <c r="C171" s="42"/>
      <c r="D171" s="228" t="s">
        <v>180</v>
      </c>
      <c r="E171" s="42"/>
      <c r="F171" s="229" t="s">
        <v>3507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180</v>
      </c>
      <c r="AU171" s="19" t="s">
        <v>82</v>
      </c>
    </row>
    <row r="172" s="2" customFormat="1">
      <c r="A172" s="40"/>
      <c r="B172" s="41"/>
      <c r="C172" s="42"/>
      <c r="D172" s="228" t="s">
        <v>478</v>
      </c>
      <c r="E172" s="42"/>
      <c r="F172" s="278" t="s">
        <v>3509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478</v>
      </c>
      <c r="AU172" s="19" t="s">
        <v>82</v>
      </c>
    </row>
    <row r="173" s="2" customFormat="1" ht="16.5" customHeight="1">
      <c r="A173" s="40"/>
      <c r="B173" s="41"/>
      <c r="C173" s="215" t="s">
        <v>379</v>
      </c>
      <c r="D173" s="215" t="s">
        <v>174</v>
      </c>
      <c r="E173" s="216" t="s">
        <v>3301</v>
      </c>
      <c r="F173" s="217" t="s">
        <v>3510</v>
      </c>
      <c r="G173" s="218" t="s">
        <v>3296</v>
      </c>
      <c r="H173" s="219">
        <v>4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45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178</v>
      </c>
      <c r="AT173" s="226" t="s">
        <v>174</v>
      </c>
      <c r="AU173" s="226" t="s">
        <v>82</v>
      </c>
      <c r="AY173" s="19" t="s">
        <v>171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82</v>
      </c>
      <c r="BK173" s="227">
        <f>ROUND(I173*H173,2)</f>
        <v>0</v>
      </c>
      <c r="BL173" s="19" t="s">
        <v>178</v>
      </c>
      <c r="BM173" s="226" t="s">
        <v>3551</v>
      </c>
    </row>
    <row r="174" s="2" customFormat="1">
      <c r="A174" s="40"/>
      <c r="B174" s="41"/>
      <c r="C174" s="42"/>
      <c r="D174" s="228" t="s">
        <v>180</v>
      </c>
      <c r="E174" s="42"/>
      <c r="F174" s="229" t="s">
        <v>3510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180</v>
      </c>
      <c r="AU174" s="19" t="s">
        <v>82</v>
      </c>
    </row>
    <row r="175" s="2" customFormat="1" ht="16.5" customHeight="1">
      <c r="A175" s="40"/>
      <c r="B175" s="41"/>
      <c r="C175" s="215" t="s">
        <v>386</v>
      </c>
      <c r="D175" s="215" t="s">
        <v>174</v>
      </c>
      <c r="E175" s="216" t="s">
        <v>3303</v>
      </c>
      <c r="F175" s="217" t="s">
        <v>3512</v>
      </c>
      <c r="G175" s="218" t="s">
        <v>3513</v>
      </c>
      <c r="H175" s="219">
        <v>2250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45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178</v>
      </c>
      <c r="AT175" s="226" t="s">
        <v>174</v>
      </c>
      <c r="AU175" s="226" t="s">
        <v>82</v>
      </c>
      <c r="AY175" s="19" t="s">
        <v>171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82</v>
      </c>
      <c r="BK175" s="227">
        <f>ROUND(I175*H175,2)</f>
        <v>0</v>
      </c>
      <c r="BL175" s="19" t="s">
        <v>178</v>
      </c>
      <c r="BM175" s="226" t="s">
        <v>3552</v>
      </c>
    </row>
    <row r="176" s="2" customFormat="1">
      <c r="A176" s="40"/>
      <c r="B176" s="41"/>
      <c r="C176" s="42"/>
      <c r="D176" s="228" t="s">
        <v>180</v>
      </c>
      <c r="E176" s="42"/>
      <c r="F176" s="229" t="s">
        <v>3512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180</v>
      </c>
      <c r="AU176" s="19" t="s">
        <v>82</v>
      </c>
    </row>
    <row r="177" s="2" customFormat="1" ht="16.5" customHeight="1">
      <c r="A177" s="40"/>
      <c r="B177" s="41"/>
      <c r="C177" s="215" t="s">
        <v>397</v>
      </c>
      <c r="D177" s="215" t="s">
        <v>174</v>
      </c>
      <c r="E177" s="216" t="s">
        <v>3305</v>
      </c>
      <c r="F177" s="217" t="s">
        <v>3515</v>
      </c>
      <c r="G177" s="218" t="s">
        <v>3513</v>
      </c>
      <c r="H177" s="219">
        <v>70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45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178</v>
      </c>
      <c r="AT177" s="226" t="s">
        <v>174</v>
      </c>
      <c r="AU177" s="226" t="s">
        <v>82</v>
      </c>
      <c r="AY177" s="19" t="s">
        <v>171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82</v>
      </c>
      <c r="BK177" s="227">
        <f>ROUND(I177*H177,2)</f>
        <v>0</v>
      </c>
      <c r="BL177" s="19" t="s">
        <v>178</v>
      </c>
      <c r="BM177" s="226" t="s">
        <v>3553</v>
      </c>
    </row>
    <row r="178" s="2" customFormat="1">
      <c r="A178" s="40"/>
      <c r="B178" s="41"/>
      <c r="C178" s="42"/>
      <c r="D178" s="228" t="s">
        <v>180</v>
      </c>
      <c r="E178" s="42"/>
      <c r="F178" s="229" t="s">
        <v>3515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180</v>
      </c>
      <c r="AU178" s="19" t="s">
        <v>82</v>
      </c>
    </row>
    <row r="179" s="2" customFormat="1" ht="16.5" customHeight="1">
      <c r="A179" s="40"/>
      <c r="B179" s="41"/>
      <c r="C179" s="215" t="s">
        <v>419</v>
      </c>
      <c r="D179" s="215" t="s">
        <v>174</v>
      </c>
      <c r="E179" s="216" t="s">
        <v>3307</v>
      </c>
      <c r="F179" s="217" t="s">
        <v>3517</v>
      </c>
      <c r="G179" s="218" t="s">
        <v>3513</v>
      </c>
      <c r="H179" s="219">
        <v>200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45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178</v>
      </c>
      <c r="AT179" s="226" t="s">
        <v>174</v>
      </c>
      <c r="AU179" s="226" t="s">
        <v>82</v>
      </c>
      <c r="AY179" s="19" t="s">
        <v>171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82</v>
      </c>
      <c r="BK179" s="227">
        <f>ROUND(I179*H179,2)</f>
        <v>0</v>
      </c>
      <c r="BL179" s="19" t="s">
        <v>178</v>
      </c>
      <c r="BM179" s="226" t="s">
        <v>3554</v>
      </c>
    </row>
    <row r="180" s="2" customFormat="1">
      <c r="A180" s="40"/>
      <c r="B180" s="41"/>
      <c r="C180" s="42"/>
      <c r="D180" s="228" t="s">
        <v>180</v>
      </c>
      <c r="E180" s="42"/>
      <c r="F180" s="229" t="s">
        <v>3517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180</v>
      </c>
      <c r="AU180" s="19" t="s">
        <v>82</v>
      </c>
    </row>
    <row r="181" s="2" customFormat="1">
      <c r="A181" s="40"/>
      <c r="B181" s="41"/>
      <c r="C181" s="42"/>
      <c r="D181" s="228" t="s">
        <v>478</v>
      </c>
      <c r="E181" s="42"/>
      <c r="F181" s="278" t="s">
        <v>3519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478</v>
      </c>
      <c r="AU181" s="19" t="s">
        <v>82</v>
      </c>
    </row>
    <row r="182" s="2" customFormat="1" ht="16.5" customHeight="1">
      <c r="A182" s="40"/>
      <c r="B182" s="41"/>
      <c r="C182" s="215" t="s">
        <v>428</v>
      </c>
      <c r="D182" s="215" t="s">
        <v>174</v>
      </c>
      <c r="E182" s="216" t="s">
        <v>3309</v>
      </c>
      <c r="F182" s="217" t="s">
        <v>3517</v>
      </c>
      <c r="G182" s="218" t="s">
        <v>3513</v>
      </c>
      <c r="H182" s="219">
        <v>2170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45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178</v>
      </c>
      <c r="AT182" s="226" t="s">
        <v>174</v>
      </c>
      <c r="AU182" s="226" t="s">
        <v>82</v>
      </c>
      <c r="AY182" s="19" t="s">
        <v>171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82</v>
      </c>
      <c r="BK182" s="227">
        <f>ROUND(I182*H182,2)</f>
        <v>0</v>
      </c>
      <c r="BL182" s="19" t="s">
        <v>178</v>
      </c>
      <c r="BM182" s="226" t="s">
        <v>3555</v>
      </c>
    </row>
    <row r="183" s="2" customFormat="1">
      <c r="A183" s="40"/>
      <c r="B183" s="41"/>
      <c r="C183" s="42"/>
      <c r="D183" s="228" t="s">
        <v>180</v>
      </c>
      <c r="E183" s="42"/>
      <c r="F183" s="229" t="s">
        <v>3517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180</v>
      </c>
      <c r="AU183" s="19" t="s">
        <v>82</v>
      </c>
    </row>
    <row r="184" s="2" customFormat="1">
      <c r="A184" s="40"/>
      <c r="B184" s="41"/>
      <c r="C184" s="42"/>
      <c r="D184" s="228" t="s">
        <v>478</v>
      </c>
      <c r="E184" s="42"/>
      <c r="F184" s="278" t="s">
        <v>3521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478</v>
      </c>
      <c r="AU184" s="19" t="s">
        <v>82</v>
      </c>
    </row>
    <row r="185" s="2" customFormat="1" ht="16.5" customHeight="1">
      <c r="A185" s="40"/>
      <c r="B185" s="41"/>
      <c r="C185" s="215" t="s">
        <v>437</v>
      </c>
      <c r="D185" s="215" t="s">
        <v>174</v>
      </c>
      <c r="E185" s="216" t="s">
        <v>3311</v>
      </c>
      <c r="F185" s="217" t="s">
        <v>3517</v>
      </c>
      <c r="G185" s="218" t="s">
        <v>3513</v>
      </c>
      <c r="H185" s="219">
        <v>620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45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178</v>
      </c>
      <c r="AT185" s="226" t="s">
        <v>174</v>
      </c>
      <c r="AU185" s="226" t="s">
        <v>82</v>
      </c>
      <c r="AY185" s="19" t="s">
        <v>171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82</v>
      </c>
      <c r="BK185" s="227">
        <f>ROUND(I185*H185,2)</f>
        <v>0</v>
      </c>
      <c r="BL185" s="19" t="s">
        <v>178</v>
      </c>
      <c r="BM185" s="226" t="s">
        <v>3556</v>
      </c>
    </row>
    <row r="186" s="2" customFormat="1">
      <c r="A186" s="40"/>
      <c r="B186" s="41"/>
      <c r="C186" s="42"/>
      <c r="D186" s="228" t="s">
        <v>180</v>
      </c>
      <c r="E186" s="42"/>
      <c r="F186" s="229" t="s">
        <v>3517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180</v>
      </c>
      <c r="AU186" s="19" t="s">
        <v>82</v>
      </c>
    </row>
    <row r="187" s="2" customFormat="1">
      <c r="A187" s="40"/>
      <c r="B187" s="41"/>
      <c r="C187" s="42"/>
      <c r="D187" s="228" t="s">
        <v>478</v>
      </c>
      <c r="E187" s="42"/>
      <c r="F187" s="278" t="s">
        <v>3523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478</v>
      </c>
      <c r="AU187" s="19" t="s">
        <v>82</v>
      </c>
    </row>
    <row r="188" s="2" customFormat="1" ht="16.5" customHeight="1">
      <c r="A188" s="40"/>
      <c r="B188" s="41"/>
      <c r="C188" s="215" t="s">
        <v>482</v>
      </c>
      <c r="D188" s="215" t="s">
        <v>174</v>
      </c>
      <c r="E188" s="216" t="s">
        <v>3319</v>
      </c>
      <c r="F188" s="217" t="s">
        <v>3531</v>
      </c>
      <c r="G188" s="218" t="s">
        <v>3296</v>
      </c>
      <c r="H188" s="219">
        <v>10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45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178</v>
      </c>
      <c r="AT188" s="226" t="s">
        <v>174</v>
      </c>
      <c r="AU188" s="226" t="s">
        <v>82</v>
      </c>
      <c r="AY188" s="19" t="s">
        <v>171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82</v>
      </c>
      <c r="BK188" s="227">
        <f>ROUND(I188*H188,2)</f>
        <v>0</v>
      </c>
      <c r="BL188" s="19" t="s">
        <v>178</v>
      </c>
      <c r="BM188" s="226" t="s">
        <v>3557</v>
      </c>
    </row>
    <row r="189" s="2" customFormat="1">
      <c r="A189" s="40"/>
      <c r="B189" s="41"/>
      <c r="C189" s="42"/>
      <c r="D189" s="228" t="s">
        <v>180</v>
      </c>
      <c r="E189" s="42"/>
      <c r="F189" s="229" t="s">
        <v>3531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180</v>
      </c>
      <c r="AU189" s="19" t="s">
        <v>82</v>
      </c>
    </row>
    <row r="190" s="2" customFormat="1" ht="16.5" customHeight="1">
      <c r="A190" s="40"/>
      <c r="B190" s="41"/>
      <c r="C190" s="215" t="s">
        <v>319</v>
      </c>
      <c r="D190" s="215" t="s">
        <v>174</v>
      </c>
      <c r="E190" s="216" t="s">
        <v>3284</v>
      </c>
      <c r="F190" s="217" t="s">
        <v>3533</v>
      </c>
      <c r="G190" s="218" t="s">
        <v>3296</v>
      </c>
      <c r="H190" s="219">
        <v>5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45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178</v>
      </c>
      <c r="AT190" s="226" t="s">
        <v>174</v>
      </c>
      <c r="AU190" s="226" t="s">
        <v>82</v>
      </c>
      <c r="AY190" s="19" t="s">
        <v>171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82</v>
      </c>
      <c r="BK190" s="227">
        <f>ROUND(I190*H190,2)</f>
        <v>0</v>
      </c>
      <c r="BL190" s="19" t="s">
        <v>178</v>
      </c>
      <c r="BM190" s="226" t="s">
        <v>3558</v>
      </c>
    </row>
    <row r="191" s="2" customFormat="1">
      <c r="A191" s="40"/>
      <c r="B191" s="41"/>
      <c r="C191" s="42"/>
      <c r="D191" s="228" t="s">
        <v>180</v>
      </c>
      <c r="E191" s="42"/>
      <c r="F191" s="229" t="s">
        <v>3533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180</v>
      </c>
      <c r="AU191" s="19" t="s">
        <v>82</v>
      </c>
    </row>
    <row r="192" s="2" customFormat="1" ht="16.5" customHeight="1">
      <c r="A192" s="40"/>
      <c r="B192" s="41"/>
      <c r="C192" s="215" t="s">
        <v>310</v>
      </c>
      <c r="D192" s="215" t="s">
        <v>174</v>
      </c>
      <c r="E192" s="216" t="s">
        <v>3321</v>
      </c>
      <c r="F192" s="217" t="s">
        <v>3507</v>
      </c>
      <c r="G192" s="218" t="s">
        <v>3296</v>
      </c>
      <c r="H192" s="219">
        <v>2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45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178</v>
      </c>
      <c r="AT192" s="226" t="s">
        <v>174</v>
      </c>
      <c r="AU192" s="226" t="s">
        <v>82</v>
      </c>
      <c r="AY192" s="19" t="s">
        <v>171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82</v>
      </c>
      <c r="BK192" s="227">
        <f>ROUND(I192*H192,2)</f>
        <v>0</v>
      </c>
      <c r="BL192" s="19" t="s">
        <v>178</v>
      </c>
      <c r="BM192" s="226" t="s">
        <v>3559</v>
      </c>
    </row>
    <row r="193" s="2" customFormat="1">
      <c r="A193" s="40"/>
      <c r="B193" s="41"/>
      <c r="C193" s="42"/>
      <c r="D193" s="228" t="s">
        <v>180</v>
      </c>
      <c r="E193" s="42"/>
      <c r="F193" s="229" t="s">
        <v>3507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180</v>
      </c>
      <c r="AU193" s="19" t="s">
        <v>82</v>
      </c>
    </row>
    <row r="194" s="2" customFormat="1">
      <c r="A194" s="40"/>
      <c r="B194" s="41"/>
      <c r="C194" s="42"/>
      <c r="D194" s="228" t="s">
        <v>478</v>
      </c>
      <c r="E194" s="42"/>
      <c r="F194" s="278" t="s">
        <v>3560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478</v>
      </c>
      <c r="AU194" s="19" t="s">
        <v>82</v>
      </c>
    </row>
    <row r="195" s="2" customFormat="1" ht="16.5" customHeight="1">
      <c r="A195" s="40"/>
      <c r="B195" s="41"/>
      <c r="C195" s="215" t="s">
        <v>341</v>
      </c>
      <c r="D195" s="215" t="s">
        <v>174</v>
      </c>
      <c r="E195" s="216" t="s">
        <v>3323</v>
      </c>
      <c r="F195" s="217" t="s">
        <v>3561</v>
      </c>
      <c r="G195" s="218" t="s">
        <v>3296</v>
      </c>
      <c r="H195" s="219">
        <v>1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45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178</v>
      </c>
      <c r="AT195" s="226" t="s">
        <v>174</v>
      </c>
      <c r="AU195" s="226" t="s">
        <v>82</v>
      </c>
      <c r="AY195" s="19" t="s">
        <v>171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82</v>
      </c>
      <c r="BK195" s="227">
        <f>ROUND(I195*H195,2)</f>
        <v>0</v>
      </c>
      <c r="BL195" s="19" t="s">
        <v>178</v>
      </c>
      <c r="BM195" s="226" t="s">
        <v>3562</v>
      </c>
    </row>
    <row r="196" s="2" customFormat="1">
      <c r="A196" s="40"/>
      <c r="B196" s="41"/>
      <c r="C196" s="42"/>
      <c r="D196" s="228" t="s">
        <v>180</v>
      </c>
      <c r="E196" s="42"/>
      <c r="F196" s="229" t="s">
        <v>3561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180</v>
      </c>
      <c r="AU196" s="19" t="s">
        <v>82</v>
      </c>
    </row>
    <row r="197" s="2" customFormat="1" ht="16.5" customHeight="1">
      <c r="A197" s="40"/>
      <c r="B197" s="41"/>
      <c r="C197" s="215" t="s">
        <v>355</v>
      </c>
      <c r="D197" s="215" t="s">
        <v>174</v>
      </c>
      <c r="E197" s="216" t="s">
        <v>3325</v>
      </c>
      <c r="F197" s="217" t="s">
        <v>3563</v>
      </c>
      <c r="G197" s="218" t="s">
        <v>3296</v>
      </c>
      <c r="H197" s="219">
        <v>25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45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178</v>
      </c>
      <c r="AT197" s="226" t="s">
        <v>174</v>
      </c>
      <c r="AU197" s="226" t="s">
        <v>82</v>
      </c>
      <c r="AY197" s="19" t="s">
        <v>171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82</v>
      </c>
      <c r="BK197" s="227">
        <f>ROUND(I197*H197,2)</f>
        <v>0</v>
      </c>
      <c r="BL197" s="19" t="s">
        <v>178</v>
      </c>
      <c r="BM197" s="226" t="s">
        <v>3564</v>
      </c>
    </row>
    <row r="198" s="2" customFormat="1">
      <c r="A198" s="40"/>
      <c r="B198" s="41"/>
      <c r="C198" s="42"/>
      <c r="D198" s="228" t="s">
        <v>180</v>
      </c>
      <c r="E198" s="42"/>
      <c r="F198" s="229" t="s">
        <v>3563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180</v>
      </c>
      <c r="AU198" s="19" t="s">
        <v>82</v>
      </c>
    </row>
    <row r="199" s="2" customFormat="1" ht="16.5" customHeight="1">
      <c r="A199" s="40"/>
      <c r="B199" s="41"/>
      <c r="C199" s="215" t="s">
        <v>374</v>
      </c>
      <c r="D199" s="215" t="s">
        <v>174</v>
      </c>
      <c r="E199" s="216" t="s">
        <v>3327</v>
      </c>
      <c r="F199" s="217" t="s">
        <v>3565</v>
      </c>
      <c r="G199" s="218" t="s">
        <v>3296</v>
      </c>
      <c r="H199" s="219">
        <v>12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45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178</v>
      </c>
      <c r="AT199" s="226" t="s">
        <v>174</v>
      </c>
      <c r="AU199" s="226" t="s">
        <v>82</v>
      </c>
      <c r="AY199" s="19" t="s">
        <v>171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82</v>
      </c>
      <c r="BK199" s="227">
        <f>ROUND(I199*H199,2)</f>
        <v>0</v>
      </c>
      <c r="BL199" s="19" t="s">
        <v>178</v>
      </c>
      <c r="BM199" s="226" t="s">
        <v>3566</v>
      </c>
    </row>
    <row r="200" s="2" customFormat="1">
      <c r="A200" s="40"/>
      <c r="B200" s="41"/>
      <c r="C200" s="42"/>
      <c r="D200" s="228" t="s">
        <v>180</v>
      </c>
      <c r="E200" s="42"/>
      <c r="F200" s="229" t="s">
        <v>3565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180</v>
      </c>
      <c r="AU200" s="19" t="s">
        <v>82</v>
      </c>
    </row>
    <row r="201" s="2" customFormat="1" ht="16.5" customHeight="1">
      <c r="A201" s="40"/>
      <c r="B201" s="41"/>
      <c r="C201" s="215" t="s">
        <v>391</v>
      </c>
      <c r="D201" s="215" t="s">
        <v>174</v>
      </c>
      <c r="E201" s="216" t="s">
        <v>3329</v>
      </c>
      <c r="F201" s="217" t="s">
        <v>3567</v>
      </c>
      <c r="G201" s="218" t="s">
        <v>3513</v>
      </c>
      <c r="H201" s="219">
        <v>100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45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178</v>
      </c>
      <c r="AT201" s="226" t="s">
        <v>174</v>
      </c>
      <c r="AU201" s="226" t="s">
        <v>82</v>
      </c>
      <c r="AY201" s="19" t="s">
        <v>171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82</v>
      </c>
      <c r="BK201" s="227">
        <f>ROUND(I201*H201,2)</f>
        <v>0</v>
      </c>
      <c r="BL201" s="19" t="s">
        <v>178</v>
      </c>
      <c r="BM201" s="226" t="s">
        <v>3568</v>
      </c>
    </row>
    <row r="202" s="2" customFormat="1">
      <c r="A202" s="40"/>
      <c r="B202" s="41"/>
      <c r="C202" s="42"/>
      <c r="D202" s="228" t="s">
        <v>180</v>
      </c>
      <c r="E202" s="42"/>
      <c r="F202" s="229" t="s">
        <v>3567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180</v>
      </c>
      <c r="AU202" s="19" t="s">
        <v>82</v>
      </c>
    </row>
    <row r="203" s="2" customFormat="1" ht="16.5" customHeight="1">
      <c r="A203" s="40"/>
      <c r="B203" s="41"/>
      <c r="C203" s="215" t="s">
        <v>446</v>
      </c>
      <c r="D203" s="215" t="s">
        <v>174</v>
      </c>
      <c r="E203" s="216" t="s">
        <v>3331</v>
      </c>
      <c r="F203" s="217" t="s">
        <v>3524</v>
      </c>
      <c r="G203" s="218" t="s">
        <v>971</v>
      </c>
      <c r="H203" s="219">
        <v>3</v>
      </c>
      <c r="I203" s="220"/>
      <c r="J203" s="221">
        <f>ROUND(I203*H203,2)</f>
        <v>0</v>
      </c>
      <c r="K203" s="217" t="s">
        <v>19</v>
      </c>
      <c r="L203" s="46"/>
      <c r="M203" s="222" t="s">
        <v>19</v>
      </c>
      <c r="N203" s="223" t="s">
        <v>45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178</v>
      </c>
      <c r="AT203" s="226" t="s">
        <v>174</v>
      </c>
      <c r="AU203" s="226" t="s">
        <v>82</v>
      </c>
      <c r="AY203" s="19" t="s">
        <v>171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82</v>
      </c>
      <c r="BK203" s="227">
        <f>ROUND(I203*H203,2)</f>
        <v>0</v>
      </c>
      <c r="BL203" s="19" t="s">
        <v>178</v>
      </c>
      <c r="BM203" s="226" t="s">
        <v>3569</v>
      </c>
    </row>
    <row r="204" s="2" customFormat="1">
      <c r="A204" s="40"/>
      <c r="B204" s="41"/>
      <c r="C204" s="42"/>
      <c r="D204" s="228" t="s">
        <v>180</v>
      </c>
      <c r="E204" s="42"/>
      <c r="F204" s="229" t="s">
        <v>3524</v>
      </c>
      <c r="G204" s="42"/>
      <c r="H204" s="42"/>
      <c r="I204" s="230"/>
      <c r="J204" s="42"/>
      <c r="K204" s="42"/>
      <c r="L204" s="46"/>
      <c r="M204" s="231"/>
      <c r="N204" s="23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180</v>
      </c>
      <c r="AU204" s="19" t="s">
        <v>82</v>
      </c>
    </row>
    <row r="205" s="2" customFormat="1">
      <c r="A205" s="40"/>
      <c r="B205" s="41"/>
      <c r="C205" s="42"/>
      <c r="D205" s="228" t="s">
        <v>478</v>
      </c>
      <c r="E205" s="42"/>
      <c r="F205" s="278" t="s">
        <v>3570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478</v>
      </c>
      <c r="AU205" s="19" t="s">
        <v>82</v>
      </c>
    </row>
    <row r="206" s="2" customFormat="1" ht="16.5" customHeight="1">
      <c r="A206" s="40"/>
      <c r="B206" s="41"/>
      <c r="C206" s="215" t="s">
        <v>463</v>
      </c>
      <c r="D206" s="215" t="s">
        <v>174</v>
      </c>
      <c r="E206" s="216" t="s">
        <v>3333</v>
      </c>
      <c r="F206" s="217" t="s">
        <v>3527</v>
      </c>
      <c r="G206" s="218" t="s">
        <v>971</v>
      </c>
      <c r="H206" s="219">
        <v>1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45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178</v>
      </c>
      <c r="AT206" s="226" t="s">
        <v>174</v>
      </c>
      <c r="AU206" s="226" t="s">
        <v>82</v>
      </c>
      <c r="AY206" s="19" t="s">
        <v>171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82</v>
      </c>
      <c r="BK206" s="227">
        <f>ROUND(I206*H206,2)</f>
        <v>0</v>
      </c>
      <c r="BL206" s="19" t="s">
        <v>178</v>
      </c>
      <c r="BM206" s="226" t="s">
        <v>3571</v>
      </c>
    </row>
    <row r="207" s="2" customFormat="1">
      <c r="A207" s="40"/>
      <c r="B207" s="41"/>
      <c r="C207" s="42"/>
      <c r="D207" s="228" t="s">
        <v>180</v>
      </c>
      <c r="E207" s="42"/>
      <c r="F207" s="229" t="s">
        <v>3527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180</v>
      </c>
      <c r="AU207" s="19" t="s">
        <v>82</v>
      </c>
    </row>
    <row r="208" s="2" customFormat="1" ht="16.5" customHeight="1">
      <c r="A208" s="40"/>
      <c r="B208" s="41"/>
      <c r="C208" s="215" t="s">
        <v>471</v>
      </c>
      <c r="D208" s="215" t="s">
        <v>174</v>
      </c>
      <c r="E208" s="216" t="s">
        <v>3335</v>
      </c>
      <c r="F208" s="217" t="s">
        <v>3529</v>
      </c>
      <c r="G208" s="218" t="s">
        <v>971</v>
      </c>
      <c r="H208" s="219">
        <v>1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45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178</v>
      </c>
      <c r="AT208" s="226" t="s">
        <v>174</v>
      </c>
      <c r="AU208" s="226" t="s">
        <v>82</v>
      </c>
      <c r="AY208" s="19" t="s">
        <v>171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82</v>
      </c>
      <c r="BK208" s="227">
        <f>ROUND(I208*H208,2)</f>
        <v>0</v>
      </c>
      <c r="BL208" s="19" t="s">
        <v>178</v>
      </c>
      <c r="BM208" s="226" t="s">
        <v>3572</v>
      </c>
    </row>
    <row r="209" s="2" customFormat="1">
      <c r="A209" s="40"/>
      <c r="B209" s="41"/>
      <c r="C209" s="42"/>
      <c r="D209" s="228" t="s">
        <v>180</v>
      </c>
      <c r="E209" s="42"/>
      <c r="F209" s="229" t="s">
        <v>3529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180</v>
      </c>
      <c r="AU209" s="19" t="s">
        <v>82</v>
      </c>
    </row>
    <row r="210" s="2" customFormat="1" ht="16.5" customHeight="1">
      <c r="A210" s="40"/>
      <c r="B210" s="41"/>
      <c r="C210" s="215" t="s">
        <v>324</v>
      </c>
      <c r="D210" s="215" t="s">
        <v>174</v>
      </c>
      <c r="E210" s="216" t="s">
        <v>3286</v>
      </c>
      <c r="F210" s="217" t="s">
        <v>3535</v>
      </c>
      <c r="G210" s="218" t="s">
        <v>3296</v>
      </c>
      <c r="H210" s="219">
        <v>77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45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178</v>
      </c>
      <c r="AT210" s="226" t="s">
        <v>174</v>
      </c>
      <c r="AU210" s="226" t="s">
        <v>82</v>
      </c>
      <c r="AY210" s="19" t="s">
        <v>171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82</v>
      </c>
      <c r="BK210" s="227">
        <f>ROUND(I210*H210,2)</f>
        <v>0</v>
      </c>
      <c r="BL210" s="19" t="s">
        <v>178</v>
      </c>
      <c r="BM210" s="226" t="s">
        <v>3573</v>
      </c>
    </row>
    <row r="211" s="2" customFormat="1">
      <c r="A211" s="40"/>
      <c r="B211" s="41"/>
      <c r="C211" s="42"/>
      <c r="D211" s="228" t="s">
        <v>180</v>
      </c>
      <c r="E211" s="42"/>
      <c r="F211" s="229" t="s">
        <v>3535</v>
      </c>
      <c r="G211" s="42"/>
      <c r="H211" s="42"/>
      <c r="I211" s="230"/>
      <c r="J211" s="42"/>
      <c r="K211" s="42"/>
      <c r="L211" s="46"/>
      <c r="M211" s="231"/>
      <c r="N211" s="23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180</v>
      </c>
      <c r="AU211" s="19" t="s">
        <v>82</v>
      </c>
    </row>
    <row r="212" s="2" customFormat="1" ht="16.5" customHeight="1">
      <c r="A212" s="40"/>
      <c r="B212" s="41"/>
      <c r="C212" s="215" t="s">
        <v>333</v>
      </c>
      <c r="D212" s="215" t="s">
        <v>174</v>
      </c>
      <c r="E212" s="216" t="s">
        <v>3288</v>
      </c>
      <c r="F212" s="217" t="s">
        <v>3537</v>
      </c>
      <c r="G212" s="218" t="s">
        <v>3296</v>
      </c>
      <c r="H212" s="219">
        <v>22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45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178</v>
      </c>
      <c r="AT212" s="226" t="s">
        <v>174</v>
      </c>
      <c r="AU212" s="226" t="s">
        <v>82</v>
      </c>
      <c r="AY212" s="19" t="s">
        <v>171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82</v>
      </c>
      <c r="BK212" s="227">
        <f>ROUND(I212*H212,2)</f>
        <v>0</v>
      </c>
      <c r="BL212" s="19" t="s">
        <v>178</v>
      </c>
      <c r="BM212" s="226" t="s">
        <v>3574</v>
      </c>
    </row>
    <row r="213" s="2" customFormat="1">
      <c r="A213" s="40"/>
      <c r="B213" s="41"/>
      <c r="C213" s="42"/>
      <c r="D213" s="228" t="s">
        <v>180</v>
      </c>
      <c r="E213" s="42"/>
      <c r="F213" s="229" t="s">
        <v>3537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180</v>
      </c>
      <c r="AU213" s="19" t="s">
        <v>82</v>
      </c>
    </row>
    <row r="214" s="2" customFormat="1" ht="16.5" customHeight="1">
      <c r="A214" s="40"/>
      <c r="B214" s="41"/>
      <c r="C214" s="215" t="s">
        <v>345</v>
      </c>
      <c r="D214" s="215" t="s">
        <v>174</v>
      </c>
      <c r="E214" s="216" t="s">
        <v>3290</v>
      </c>
      <c r="F214" s="217" t="s">
        <v>3539</v>
      </c>
      <c r="G214" s="218" t="s">
        <v>3296</v>
      </c>
      <c r="H214" s="219">
        <v>110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45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178</v>
      </c>
      <c r="AT214" s="226" t="s">
        <v>174</v>
      </c>
      <c r="AU214" s="226" t="s">
        <v>82</v>
      </c>
      <c r="AY214" s="19" t="s">
        <v>171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82</v>
      </c>
      <c r="BK214" s="227">
        <f>ROUND(I214*H214,2)</f>
        <v>0</v>
      </c>
      <c r="BL214" s="19" t="s">
        <v>178</v>
      </c>
      <c r="BM214" s="226" t="s">
        <v>3575</v>
      </c>
    </row>
    <row r="215" s="2" customFormat="1">
      <c r="A215" s="40"/>
      <c r="B215" s="41"/>
      <c r="C215" s="42"/>
      <c r="D215" s="228" t="s">
        <v>180</v>
      </c>
      <c r="E215" s="42"/>
      <c r="F215" s="229" t="s">
        <v>3539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180</v>
      </c>
      <c r="AU215" s="19" t="s">
        <v>82</v>
      </c>
    </row>
    <row r="216" s="2" customFormat="1" ht="16.5" customHeight="1">
      <c r="A216" s="40"/>
      <c r="B216" s="41"/>
      <c r="C216" s="215" t="s">
        <v>351</v>
      </c>
      <c r="D216" s="215" t="s">
        <v>174</v>
      </c>
      <c r="E216" s="216" t="s">
        <v>3292</v>
      </c>
      <c r="F216" s="217" t="s">
        <v>3541</v>
      </c>
      <c r="G216" s="218" t="s">
        <v>3296</v>
      </c>
      <c r="H216" s="219">
        <v>320</v>
      </c>
      <c r="I216" s="220"/>
      <c r="J216" s="221">
        <f>ROUND(I216*H216,2)</f>
        <v>0</v>
      </c>
      <c r="K216" s="217" t="s">
        <v>19</v>
      </c>
      <c r="L216" s="46"/>
      <c r="M216" s="222" t="s">
        <v>19</v>
      </c>
      <c r="N216" s="223" t="s">
        <v>45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178</v>
      </c>
      <c r="AT216" s="226" t="s">
        <v>174</v>
      </c>
      <c r="AU216" s="226" t="s">
        <v>82</v>
      </c>
      <c r="AY216" s="19" t="s">
        <v>171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82</v>
      </c>
      <c r="BK216" s="227">
        <f>ROUND(I216*H216,2)</f>
        <v>0</v>
      </c>
      <c r="BL216" s="19" t="s">
        <v>178</v>
      </c>
      <c r="BM216" s="226" t="s">
        <v>3576</v>
      </c>
    </row>
    <row r="217" s="2" customFormat="1">
      <c r="A217" s="40"/>
      <c r="B217" s="41"/>
      <c r="C217" s="42"/>
      <c r="D217" s="228" t="s">
        <v>180</v>
      </c>
      <c r="E217" s="42"/>
      <c r="F217" s="229" t="s">
        <v>3541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180</v>
      </c>
      <c r="AU217" s="19" t="s">
        <v>82</v>
      </c>
    </row>
    <row r="218" s="2" customFormat="1" ht="16.5" customHeight="1">
      <c r="A218" s="40"/>
      <c r="B218" s="41"/>
      <c r="C218" s="215" t="s">
        <v>366</v>
      </c>
      <c r="D218" s="215" t="s">
        <v>174</v>
      </c>
      <c r="E218" s="216" t="s">
        <v>3299</v>
      </c>
      <c r="F218" s="217" t="s">
        <v>3547</v>
      </c>
      <c r="G218" s="218" t="s">
        <v>3296</v>
      </c>
      <c r="H218" s="219">
        <v>280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45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178</v>
      </c>
      <c r="AT218" s="226" t="s">
        <v>174</v>
      </c>
      <c r="AU218" s="226" t="s">
        <v>82</v>
      </c>
      <c r="AY218" s="19" t="s">
        <v>171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82</v>
      </c>
      <c r="BK218" s="227">
        <f>ROUND(I218*H218,2)</f>
        <v>0</v>
      </c>
      <c r="BL218" s="19" t="s">
        <v>178</v>
      </c>
      <c r="BM218" s="226" t="s">
        <v>3577</v>
      </c>
    </row>
    <row r="219" s="2" customFormat="1">
      <c r="A219" s="40"/>
      <c r="B219" s="41"/>
      <c r="C219" s="42"/>
      <c r="D219" s="228" t="s">
        <v>180</v>
      </c>
      <c r="E219" s="42"/>
      <c r="F219" s="229" t="s">
        <v>3547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180</v>
      </c>
      <c r="AU219" s="19" t="s">
        <v>82</v>
      </c>
    </row>
    <row r="220" s="12" customFormat="1" ht="25.92" customHeight="1">
      <c r="A220" s="12"/>
      <c r="B220" s="199"/>
      <c r="C220" s="200"/>
      <c r="D220" s="201" t="s">
        <v>73</v>
      </c>
      <c r="E220" s="202" t="s">
        <v>3366</v>
      </c>
      <c r="F220" s="202" t="s">
        <v>3578</v>
      </c>
      <c r="G220" s="200"/>
      <c r="H220" s="200"/>
      <c r="I220" s="203"/>
      <c r="J220" s="204">
        <f>BK220</f>
        <v>0</v>
      </c>
      <c r="K220" s="200"/>
      <c r="L220" s="205"/>
      <c r="M220" s="206"/>
      <c r="N220" s="207"/>
      <c r="O220" s="207"/>
      <c r="P220" s="208">
        <f>SUM(P221:P249)</f>
        <v>0</v>
      </c>
      <c r="Q220" s="207"/>
      <c r="R220" s="208">
        <f>SUM(R221:R249)</f>
        <v>0</v>
      </c>
      <c r="S220" s="207"/>
      <c r="T220" s="209">
        <f>SUM(T221:T249)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0" t="s">
        <v>82</v>
      </c>
      <c r="AT220" s="211" t="s">
        <v>73</v>
      </c>
      <c r="AU220" s="211" t="s">
        <v>74</v>
      </c>
      <c r="AY220" s="210" t="s">
        <v>171</v>
      </c>
      <c r="BK220" s="212">
        <f>SUM(BK221:BK249)</f>
        <v>0</v>
      </c>
    </row>
    <row r="221" s="2" customFormat="1" ht="16.5" customHeight="1">
      <c r="A221" s="40"/>
      <c r="B221" s="41"/>
      <c r="C221" s="215" t="s">
        <v>490</v>
      </c>
      <c r="D221" s="215" t="s">
        <v>174</v>
      </c>
      <c r="E221" s="216" t="s">
        <v>3337</v>
      </c>
      <c r="F221" s="217" t="s">
        <v>3579</v>
      </c>
      <c r="G221" s="218" t="s">
        <v>3296</v>
      </c>
      <c r="H221" s="219">
        <v>1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45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178</v>
      </c>
      <c r="AT221" s="226" t="s">
        <v>174</v>
      </c>
      <c r="AU221" s="226" t="s">
        <v>82</v>
      </c>
      <c r="AY221" s="19" t="s">
        <v>171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82</v>
      </c>
      <c r="BK221" s="227">
        <f>ROUND(I221*H221,2)</f>
        <v>0</v>
      </c>
      <c r="BL221" s="19" t="s">
        <v>178</v>
      </c>
      <c r="BM221" s="226" t="s">
        <v>3580</v>
      </c>
    </row>
    <row r="222" s="2" customFormat="1">
      <c r="A222" s="40"/>
      <c r="B222" s="41"/>
      <c r="C222" s="42"/>
      <c r="D222" s="228" t="s">
        <v>180</v>
      </c>
      <c r="E222" s="42"/>
      <c r="F222" s="229" t="s">
        <v>3579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180</v>
      </c>
      <c r="AU222" s="19" t="s">
        <v>82</v>
      </c>
    </row>
    <row r="223" s="2" customFormat="1">
      <c r="A223" s="40"/>
      <c r="B223" s="41"/>
      <c r="C223" s="42"/>
      <c r="D223" s="228" t="s">
        <v>478</v>
      </c>
      <c r="E223" s="42"/>
      <c r="F223" s="278" t="s">
        <v>3581</v>
      </c>
      <c r="G223" s="42"/>
      <c r="H223" s="42"/>
      <c r="I223" s="230"/>
      <c r="J223" s="42"/>
      <c r="K223" s="42"/>
      <c r="L223" s="46"/>
      <c r="M223" s="231"/>
      <c r="N223" s="23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478</v>
      </c>
      <c r="AU223" s="19" t="s">
        <v>82</v>
      </c>
    </row>
    <row r="224" s="2" customFormat="1" ht="16.5" customHeight="1">
      <c r="A224" s="40"/>
      <c r="B224" s="41"/>
      <c r="C224" s="215" t="s">
        <v>497</v>
      </c>
      <c r="D224" s="215" t="s">
        <v>174</v>
      </c>
      <c r="E224" s="216" t="s">
        <v>3339</v>
      </c>
      <c r="F224" s="217" t="s">
        <v>3582</v>
      </c>
      <c r="G224" s="218" t="s">
        <v>3296</v>
      </c>
      <c r="H224" s="219">
        <v>1</v>
      </c>
      <c r="I224" s="220"/>
      <c r="J224" s="221">
        <f>ROUND(I224*H224,2)</f>
        <v>0</v>
      </c>
      <c r="K224" s="217" t="s">
        <v>19</v>
      </c>
      <c r="L224" s="46"/>
      <c r="M224" s="222" t="s">
        <v>19</v>
      </c>
      <c r="N224" s="223" t="s">
        <v>45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178</v>
      </c>
      <c r="AT224" s="226" t="s">
        <v>174</v>
      </c>
      <c r="AU224" s="226" t="s">
        <v>82</v>
      </c>
      <c r="AY224" s="19" t="s">
        <v>171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82</v>
      </c>
      <c r="BK224" s="227">
        <f>ROUND(I224*H224,2)</f>
        <v>0</v>
      </c>
      <c r="BL224" s="19" t="s">
        <v>178</v>
      </c>
      <c r="BM224" s="226" t="s">
        <v>3583</v>
      </c>
    </row>
    <row r="225" s="2" customFormat="1">
      <c r="A225" s="40"/>
      <c r="B225" s="41"/>
      <c r="C225" s="42"/>
      <c r="D225" s="228" t="s">
        <v>180</v>
      </c>
      <c r="E225" s="42"/>
      <c r="F225" s="229" t="s">
        <v>3582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180</v>
      </c>
      <c r="AU225" s="19" t="s">
        <v>82</v>
      </c>
    </row>
    <row r="226" s="2" customFormat="1">
      <c r="A226" s="40"/>
      <c r="B226" s="41"/>
      <c r="C226" s="42"/>
      <c r="D226" s="228" t="s">
        <v>478</v>
      </c>
      <c r="E226" s="42"/>
      <c r="F226" s="278" t="s">
        <v>3584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478</v>
      </c>
      <c r="AU226" s="19" t="s">
        <v>82</v>
      </c>
    </row>
    <row r="227" s="2" customFormat="1" ht="16.5" customHeight="1">
      <c r="A227" s="40"/>
      <c r="B227" s="41"/>
      <c r="C227" s="215" t="s">
        <v>505</v>
      </c>
      <c r="D227" s="215" t="s">
        <v>174</v>
      </c>
      <c r="E227" s="216" t="s">
        <v>3341</v>
      </c>
      <c r="F227" s="217" t="s">
        <v>3585</v>
      </c>
      <c r="G227" s="218" t="s">
        <v>3296</v>
      </c>
      <c r="H227" s="219">
        <v>1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45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178</v>
      </c>
      <c r="AT227" s="226" t="s">
        <v>174</v>
      </c>
      <c r="AU227" s="226" t="s">
        <v>82</v>
      </c>
      <c r="AY227" s="19" t="s">
        <v>171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82</v>
      </c>
      <c r="BK227" s="227">
        <f>ROUND(I227*H227,2)</f>
        <v>0</v>
      </c>
      <c r="BL227" s="19" t="s">
        <v>178</v>
      </c>
      <c r="BM227" s="226" t="s">
        <v>3586</v>
      </c>
    </row>
    <row r="228" s="2" customFormat="1">
      <c r="A228" s="40"/>
      <c r="B228" s="41"/>
      <c r="C228" s="42"/>
      <c r="D228" s="228" t="s">
        <v>180</v>
      </c>
      <c r="E228" s="42"/>
      <c r="F228" s="229" t="s">
        <v>3585</v>
      </c>
      <c r="G228" s="42"/>
      <c r="H228" s="42"/>
      <c r="I228" s="230"/>
      <c r="J228" s="42"/>
      <c r="K228" s="42"/>
      <c r="L228" s="46"/>
      <c r="M228" s="231"/>
      <c r="N228" s="23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180</v>
      </c>
      <c r="AU228" s="19" t="s">
        <v>82</v>
      </c>
    </row>
    <row r="229" s="2" customFormat="1">
      <c r="A229" s="40"/>
      <c r="B229" s="41"/>
      <c r="C229" s="42"/>
      <c r="D229" s="228" t="s">
        <v>478</v>
      </c>
      <c r="E229" s="42"/>
      <c r="F229" s="278" t="s">
        <v>3587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478</v>
      </c>
      <c r="AU229" s="19" t="s">
        <v>82</v>
      </c>
    </row>
    <row r="230" s="2" customFormat="1" ht="16.5" customHeight="1">
      <c r="A230" s="40"/>
      <c r="B230" s="41"/>
      <c r="C230" s="215" t="s">
        <v>513</v>
      </c>
      <c r="D230" s="215" t="s">
        <v>174</v>
      </c>
      <c r="E230" s="216" t="s">
        <v>3343</v>
      </c>
      <c r="F230" s="217" t="s">
        <v>3588</v>
      </c>
      <c r="G230" s="218" t="s">
        <v>3296</v>
      </c>
      <c r="H230" s="219">
        <v>4</v>
      </c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45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178</v>
      </c>
      <c r="AT230" s="226" t="s">
        <v>174</v>
      </c>
      <c r="AU230" s="226" t="s">
        <v>82</v>
      </c>
      <c r="AY230" s="19" t="s">
        <v>171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82</v>
      </c>
      <c r="BK230" s="227">
        <f>ROUND(I230*H230,2)</f>
        <v>0</v>
      </c>
      <c r="BL230" s="19" t="s">
        <v>178</v>
      </c>
      <c r="BM230" s="226" t="s">
        <v>3589</v>
      </c>
    </row>
    <row r="231" s="2" customFormat="1">
      <c r="A231" s="40"/>
      <c r="B231" s="41"/>
      <c r="C231" s="42"/>
      <c r="D231" s="228" t="s">
        <v>180</v>
      </c>
      <c r="E231" s="42"/>
      <c r="F231" s="229" t="s">
        <v>3588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180</v>
      </c>
      <c r="AU231" s="19" t="s">
        <v>82</v>
      </c>
    </row>
    <row r="232" s="2" customFormat="1">
      <c r="A232" s="40"/>
      <c r="B232" s="41"/>
      <c r="C232" s="42"/>
      <c r="D232" s="228" t="s">
        <v>478</v>
      </c>
      <c r="E232" s="42"/>
      <c r="F232" s="278" t="s">
        <v>3590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478</v>
      </c>
      <c r="AU232" s="19" t="s">
        <v>82</v>
      </c>
    </row>
    <row r="233" s="2" customFormat="1" ht="16.5" customHeight="1">
      <c r="A233" s="40"/>
      <c r="B233" s="41"/>
      <c r="C233" s="215" t="s">
        <v>528</v>
      </c>
      <c r="D233" s="215" t="s">
        <v>174</v>
      </c>
      <c r="E233" s="216" t="s">
        <v>3347</v>
      </c>
      <c r="F233" s="217" t="s">
        <v>3591</v>
      </c>
      <c r="G233" s="218" t="s">
        <v>3296</v>
      </c>
      <c r="H233" s="219">
        <v>6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45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178</v>
      </c>
      <c r="AT233" s="226" t="s">
        <v>174</v>
      </c>
      <c r="AU233" s="226" t="s">
        <v>82</v>
      </c>
      <c r="AY233" s="19" t="s">
        <v>171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82</v>
      </c>
      <c r="BK233" s="227">
        <f>ROUND(I233*H233,2)</f>
        <v>0</v>
      </c>
      <c r="BL233" s="19" t="s">
        <v>178</v>
      </c>
      <c r="BM233" s="226" t="s">
        <v>3592</v>
      </c>
    </row>
    <row r="234" s="2" customFormat="1">
      <c r="A234" s="40"/>
      <c r="B234" s="41"/>
      <c r="C234" s="42"/>
      <c r="D234" s="228" t="s">
        <v>180</v>
      </c>
      <c r="E234" s="42"/>
      <c r="F234" s="229" t="s">
        <v>3591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180</v>
      </c>
      <c r="AU234" s="19" t="s">
        <v>82</v>
      </c>
    </row>
    <row r="235" s="2" customFormat="1">
      <c r="A235" s="40"/>
      <c r="B235" s="41"/>
      <c r="C235" s="42"/>
      <c r="D235" s="228" t="s">
        <v>478</v>
      </c>
      <c r="E235" s="42"/>
      <c r="F235" s="278" t="s">
        <v>3593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478</v>
      </c>
      <c r="AU235" s="19" t="s">
        <v>82</v>
      </c>
    </row>
    <row r="236" s="2" customFormat="1" ht="16.5" customHeight="1">
      <c r="A236" s="40"/>
      <c r="B236" s="41"/>
      <c r="C236" s="215" t="s">
        <v>536</v>
      </c>
      <c r="D236" s="215" t="s">
        <v>174</v>
      </c>
      <c r="E236" s="216" t="s">
        <v>3350</v>
      </c>
      <c r="F236" s="217" t="s">
        <v>3594</v>
      </c>
      <c r="G236" s="218" t="s">
        <v>3296</v>
      </c>
      <c r="H236" s="219">
        <v>1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45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178</v>
      </c>
      <c r="AT236" s="226" t="s">
        <v>174</v>
      </c>
      <c r="AU236" s="226" t="s">
        <v>82</v>
      </c>
      <c r="AY236" s="19" t="s">
        <v>171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82</v>
      </c>
      <c r="BK236" s="227">
        <f>ROUND(I236*H236,2)</f>
        <v>0</v>
      </c>
      <c r="BL236" s="19" t="s">
        <v>178</v>
      </c>
      <c r="BM236" s="226" t="s">
        <v>3595</v>
      </c>
    </row>
    <row r="237" s="2" customFormat="1">
      <c r="A237" s="40"/>
      <c r="B237" s="41"/>
      <c r="C237" s="42"/>
      <c r="D237" s="228" t="s">
        <v>180</v>
      </c>
      <c r="E237" s="42"/>
      <c r="F237" s="229" t="s">
        <v>3594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180</v>
      </c>
      <c r="AU237" s="19" t="s">
        <v>82</v>
      </c>
    </row>
    <row r="238" s="2" customFormat="1">
      <c r="A238" s="40"/>
      <c r="B238" s="41"/>
      <c r="C238" s="42"/>
      <c r="D238" s="228" t="s">
        <v>478</v>
      </c>
      <c r="E238" s="42"/>
      <c r="F238" s="278" t="s">
        <v>3596</v>
      </c>
      <c r="G238" s="42"/>
      <c r="H238" s="42"/>
      <c r="I238" s="230"/>
      <c r="J238" s="42"/>
      <c r="K238" s="42"/>
      <c r="L238" s="46"/>
      <c r="M238" s="231"/>
      <c r="N238" s="232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478</v>
      </c>
      <c r="AU238" s="19" t="s">
        <v>82</v>
      </c>
    </row>
    <row r="239" s="2" customFormat="1" ht="16.5" customHeight="1">
      <c r="A239" s="40"/>
      <c r="B239" s="41"/>
      <c r="C239" s="215" t="s">
        <v>543</v>
      </c>
      <c r="D239" s="215" t="s">
        <v>174</v>
      </c>
      <c r="E239" s="216" t="s">
        <v>3352</v>
      </c>
      <c r="F239" s="217" t="s">
        <v>3597</v>
      </c>
      <c r="G239" s="218" t="s">
        <v>3296</v>
      </c>
      <c r="H239" s="219">
        <v>1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45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178</v>
      </c>
      <c r="AT239" s="226" t="s">
        <v>174</v>
      </c>
      <c r="AU239" s="226" t="s">
        <v>82</v>
      </c>
      <c r="AY239" s="19" t="s">
        <v>171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82</v>
      </c>
      <c r="BK239" s="227">
        <f>ROUND(I239*H239,2)</f>
        <v>0</v>
      </c>
      <c r="BL239" s="19" t="s">
        <v>178</v>
      </c>
      <c r="BM239" s="226" t="s">
        <v>3598</v>
      </c>
    </row>
    <row r="240" s="2" customFormat="1">
      <c r="A240" s="40"/>
      <c r="B240" s="41"/>
      <c r="C240" s="42"/>
      <c r="D240" s="228" t="s">
        <v>180</v>
      </c>
      <c r="E240" s="42"/>
      <c r="F240" s="229" t="s">
        <v>3597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180</v>
      </c>
      <c r="AU240" s="19" t="s">
        <v>82</v>
      </c>
    </row>
    <row r="241" s="2" customFormat="1" ht="16.5" customHeight="1">
      <c r="A241" s="40"/>
      <c r="B241" s="41"/>
      <c r="C241" s="215" t="s">
        <v>520</v>
      </c>
      <c r="D241" s="215" t="s">
        <v>174</v>
      </c>
      <c r="E241" s="216" t="s">
        <v>3354</v>
      </c>
      <c r="F241" s="217" t="s">
        <v>3599</v>
      </c>
      <c r="G241" s="218" t="s">
        <v>971</v>
      </c>
      <c r="H241" s="219">
        <v>1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45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178</v>
      </c>
      <c r="AT241" s="226" t="s">
        <v>174</v>
      </c>
      <c r="AU241" s="226" t="s">
        <v>82</v>
      </c>
      <c r="AY241" s="19" t="s">
        <v>171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82</v>
      </c>
      <c r="BK241" s="227">
        <f>ROUND(I241*H241,2)</f>
        <v>0</v>
      </c>
      <c r="BL241" s="19" t="s">
        <v>178</v>
      </c>
      <c r="BM241" s="226" t="s">
        <v>3600</v>
      </c>
    </row>
    <row r="242" s="2" customFormat="1">
      <c r="A242" s="40"/>
      <c r="B242" s="41"/>
      <c r="C242" s="42"/>
      <c r="D242" s="228" t="s">
        <v>180</v>
      </c>
      <c r="E242" s="42"/>
      <c r="F242" s="229" t="s">
        <v>3599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180</v>
      </c>
      <c r="AU242" s="19" t="s">
        <v>82</v>
      </c>
    </row>
    <row r="243" s="2" customFormat="1">
      <c r="A243" s="40"/>
      <c r="B243" s="41"/>
      <c r="C243" s="42"/>
      <c r="D243" s="228" t="s">
        <v>478</v>
      </c>
      <c r="E243" s="42"/>
      <c r="F243" s="278" t="s">
        <v>3601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478</v>
      </c>
      <c r="AU243" s="19" t="s">
        <v>82</v>
      </c>
    </row>
    <row r="244" s="2" customFormat="1" ht="16.5" customHeight="1">
      <c r="A244" s="40"/>
      <c r="B244" s="41"/>
      <c r="C244" s="215" t="s">
        <v>275</v>
      </c>
      <c r="D244" s="215" t="s">
        <v>174</v>
      </c>
      <c r="E244" s="216" t="s">
        <v>3356</v>
      </c>
      <c r="F244" s="217" t="s">
        <v>3602</v>
      </c>
      <c r="G244" s="218" t="s">
        <v>3296</v>
      </c>
      <c r="H244" s="219">
        <v>1</v>
      </c>
      <c r="I244" s="220"/>
      <c r="J244" s="221">
        <f>ROUND(I244*H244,2)</f>
        <v>0</v>
      </c>
      <c r="K244" s="217" t="s">
        <v>19</v>
      </c>
      <c r="L244" s="46"/>
      <c r="M244" s="222" t="s">
        <v>19</v>
      </c>
      <c r="N244" s="223" t="s">
        <v>45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178</v>
      </c>
      <c r="AT244" s="226" t="s">
        <v>174</v>
      </c>
      <c r="AU244" s="226" t="s">
        <v>82</v>
      </c>
      <c r="AY244" s="19" t="s">
        <v>171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82</v>
      </c>
      <c r="BK244" s="227">
        <f>ROUND(I244*H244,2)</f>
        <v>0</v>
      </c>
      <c r="BL244" s="19" t="s">
        <v>178</v>
      </c>
      <c r="BM244" s="226" t="s">
        <v>3603</v>
      </c>
    </row>
    <row r="245" s="2" customFormat="1">
      <c r="A245" s="40"/>
      <c r="B245" s="41"/>
      <c r="C245" s="42"/>
      <c r="D245" s="228" t="s">
        <v>180</v>
      </c>
      <c r="E245" s="42"/>
      <c r="F245" s="229" t="s">
        <v>3602</v>
      </c>
      <c r="G245" s="42"/>
      <c r="H245" s="42"/>
      <c r="I245" s="230"/>
      <c r="J245" s="42"/>
      <c r="K245" s="42"/>
      <c r="L245" s="46"/>
      <c r="M245" s="231"/>
      <c r="N245" s="232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180</v>
      </c>
      <c r="AU245" s="19" t="s">
        <v>82</v>
      </c>
    </row>
    <row r="246" s="2" customFormat="1">
      <c r="A246" s="40"/>
      <c r="B246" s="41"/>
      <c r="C246" s="42"/>
      <c r="D246" s="228" t="s">
        <v>478</v>
      </c>
      <c r="E246" s="42"/>
      <c r="F246" s="278" t="s">
        <v>3604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478</v>
      </c>
      <c r="AU246" s="19" t="s">
        <v>82</v>
      </c>
    </row>
    <row r="247" s="2" customFormat="1" ht="16.5" customHeight="1">
      <c r="A247" s="40"/>
      <c r="B247" s="41"/>
      <c r="C247" s="215" t="s">
        <v>360</v>
      </c>
      <c r="D247" s="215" t="s">
        <v>174</v>
      </c>
      <c r="E247" s="216" t="s">
        <v>3358</v>
      </c>
      <c r="F247" s="217" t="s">
        <v>3605</v>
      </c>
      <c r="G247" s="218" t="s">
        <v>3296</v>
      </c>
      <c r="H247" s="219">
        <v>1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45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178</v>
      </c>
      <c r="AT247" s="226" t="s">
        <v>174</v>
      </c>
      <c r="AU247" s="226" t="s">
        <v>82</v>
      </c>
      <c r="AY247" s="19" t="s">
        <v>171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82</v>
      </c>
      <c r="BK247" s="227">
        <f>ROUND(I247*H247,2)</f>
        <v>0</v>
      </c>
      <c r="BL247" s="19" t="s">
        <v>178</v>
      </c>
      <c r="BM247" s="226" t="s">
        <v>3606</v>
      </c>
    </row>
    <row r="248" s="2" customFormat="1">
      <c r="A248" s="40"/>
      <c r="B248" s="41"/>
      <c r="C248" s="42"/>
      <c r="D248" s="228" t="s">
        <v>180</v>
      </c>
      <c r="E248" s="42"/>
      <c r="F248" s="229" t="s">
        <v>3605</v>
      </c>
      <c r="G248" s="42"/>
      <c r="H248" s="42"/>
      <c r="I248" s="230"/>
      <c r="J248" s="42"/>
      <c r="K248" s="42"/>
      <c r="L248" s="46"/>
      <c r="M248" s="231"/>
      <c r="N248" s="232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180</v>
      </c>
      <c r="AU248" s="19" t="s">
        <v>82</v>
      </c>
    </row>
    <row r="249" s="2" customFormat="1">
      <c r="A249" s="40"/>
      <c r="B249" s="41"/>
      <c r="C249" s="42"/>
      <c r="D249" s="228" t="s">
        <v>478</v>
      </c>
      <c r="E249" s="42"/>
      <c r="F249" s="278" t="s">
        <v>3607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478</v>
      </c>
      <c r="AU249" s="19" t="s">
        <v>82</v>
      </c>
    </row>
    <row r="250" s="12" customFormat="1" ht="25.92" customHeight="1">
      <c r="A250" s="12"/>
      <c r="B250" s="199"/>
      <c r="C250" s="200"/>
      <c r="D250" s="201" t="s">
        <v>73</v>
      </c>
      <c r="E250" s="202" t="s">
        <v>3421</v>
      </c>
      <c r="F250" s="202" t="s">
        <v>3608</v>
      </c>
      <c r="G250" s="200"/>
      <c r="H250" s="200"/>
      <c r="I250" s="203"/>
      <c r="J250" s="204">
        <f>BK250</f>
        <v>0</v>
      </c>
      <c r="K250" s="200"/>
      <c r="L250" s="205"/>
      <c r="M250" s="206"/>
      <c r="N250" s="207"/>
      <c r="O250" s="207"/>
      <c r="P250" s="208">
        <f>SUM(P251:P267)</f>
        <v>0</v>
      </c>
      <c r="Q250" s="207"/>
      <c r="R250" s="208">
        <f>SUM(R251:R267)</f>
        <v>0</v>
      </c>
      <c r="S250" s="207"/>
      <c r="T250" s="209">
        <f>SUM(T251:T267)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0" t="s">
        <v>82</v>
      </c>
      <c r="AT250" s="211" t="s">
        <v>73</v>
      </c>
      <c r="AU250" s="211" t="s">
        <v>74</v>
      </c>
      <c r="AY250" s="210" t="s">
        <v>171</v>
      </c>
      <c r="BK250" s="212">
        <f>SUM(BK251:BK267)</f>
        <v>0</v>
      </c>
    </row>
    <row r="251" s="2" customFormat="1" ht="16.5" customHeight="1">
      <c r="A251" s="40"/>
      <c r="B251" s="41"/>
      <c r="C251" s="215" t="s">
        <v>755</v>
      </c>
      <c r="D251" s="215" t="s">
        <v>174</v>
      </c>
      <c r="E251" s="216" t="s">
        <v>3360</v>
      </c>
      <c r="F251" s="217" t="s">
        <v>3609</v>
      </c>
      <c r="G251" s="218" t="s">
        <v>3296</v>
      </c>
      <c r="H251" s="219">
        <v>1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45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178</v>
      </c>
      <c r="AT251" s="226" t="s">
        <v>174</v>
      </c>
      <c r="AU251" s="226" t="s">
        <v>82</v>
      </c>
      <c r="AY251" s="19" t="s">
        <v>171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82</v>
      </c>
      <c r="BK251" s="227">
        <f>ROUND(I251*H251,2)</f>
        <v>0</v>
      </c>
      <c r="BL251" s="19" t="s">
        <v>178</v>
      </c>
      <c r="BM251" s="226" t="s">
        <v>3610</v>
      </c>
    </row>
    <row r="252" s="2" customFormat="1">
      <c r="A252" s="40"/>
      <c r="B252" s="41"/>
      <c r="C252" s="42"/>
      <c r="D252" s="228" t="s">
        <v>180</v>
      </c>
      <c r="E252" s="42"/>
      <c r="F252" s="229" t="s">
        <v>3609</v>
      </c>
      <c r="G252" s="42"/>
      <c r="H252" s="42"/>
      <c r="I252" s="230"/>
      <c r="J252" s="42"/>
      <c r="K252" s="42"/>
      <c r="L252" s="46"/>
      <c r="M252" s="231"/>
      <c r="N252" s="23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180</v>
      </c>
      <c r="AU252" s="19" t="s">
        <v>82</v>
      </c>
    </row>
    <row r="253" s="2" customFormat="1" ht="16.5" customHeight="1">
      <c r="A253" s="40"/>
      <c r="B253" s="41"/>
      <c r="C253" s="215" t="s">
        <v>941</v>
      </c>
      <c r="D253" s="215" t="s">
        <v>174</v>
      </c>
      <c r="E253" s="216" t="s">
        <v>3362</v>
      </c>
      <c r="F253" s="217" t="s">
        <v>3611</v>
      </c>
      <c r="G253" s="218" t="s">
        <v>971</v>
      </c>
      <c r="H253" s="219">
        <v>1</v>
      </c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45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178</v>
      </c>
      <c r="AT253" s="226" t="s">
        <v>174</v>
      </c>
      <c r="AU253" s="226" t="s">
        <v>82</v>
      </c>
      <c r="AY253" s="19" t="s">
        <v>171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82</v>
      </c>
      <c r="BK253" s="227">
        <f>ROUND(I253*H253,2)</f>
        <v>0</v>
      </c>
      <c r="BL253" s="19" t="s">
        <v>178</v>
      </c>
      <c r="BM253" s="226" t="s">
        <v>3612</v>
      </c>
    </row>
    <row r="254" s="2" customFormat="1">
      <c r="A254" s="40"/>
      <c r="B254" s="41"/>
      <c r="C254" s="42"/>
      <c r="D254" s="228" t="s">
        <v>180</v>
      </c>
      <c r="E254" s="42"/>
      <c r="F254" s="229" t="s">
        <v>3611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180</v>
      </c>
      <c r="AU254" s="19" t="s">
        <v>82</v>
      </c>
    </row>
    <row r="255" s="2" customFormat="1" ht="16.5" customHeight="1">
      <c r="A255" s="40"/>
      <c r="B255" s="41"/>
      <c r="C255" s="215" t="s">
        <v>761</v>
      </c>
      <c r="D255" s="215" t="s">
        <v>174</v>
      </c>
      <c r="E255" s="216" t="s">
        <v>3364</v>
      </c>
      <c r="F255" s="217" t="s">
        <v>3613</v>
      </c>
      <c r="G255" s="218" t="s">
        <v>971</v>
      </c>
      <c r="H255" s="219">
        <v>1</v>
      </c>
      <c r="I255" s="220"/>
      <c r="J255" s="221">
        <f>ROUND(I255*H255,2)</f>
        <v>0</v>
      </c>
      <c r="K255" s="217" t="s">
        <v>19</v>
      </c>
      <c r="L255" s="46"/>
      <c r="M255" s="222" t="s">
        <v>19</v>
      </c>
      <c r="N255" s="223" t="s">
        <v>45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178</v>
      </c>
      <c r="AT255" s="226" t="s">
        <v>174</v>
      </c>
      <c r="AU255" s="226" t="s">
        <v>82</v>
      </c>
      <c r="AY255" s="19" t="s">
        <v>171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82</v>
      </c>
      <c r="BK255" s="227">
        <f>ROUND(I255*H255,2)</f>
        <v>0</v>
      </c>
      <c r="BL255" s="19" t="s">
        <v>178</v>
      </c>
      <c r="BM255" s="226" t="s">
        <v>3614</v>
      </c>
    </row>
    <row r="256" s="2" customFormat="1">
      <c r="A256" s="40"/>
      <c r="B256" s="41"/>
      <c r="C256" s="42"/>
      <c r="D256" s="228" t="s">
        <v>180</v>
      </c>
      <c r="E256" s="42"/>
      <c r="F256" s="229" t="s">
        <v>3613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180</v>
      </c>
      <c r="AU256" s="19" t="s">
        <v>82</v>
      </c>
    </row>
    <row r="257" s="2" customFormat="1">
      <c r="A257" s="40"/>
      <c r="B257" s="41"/>
      <c r="C257" s="42"/>
      <c r="D257" s="228" t="s">
        <v>478</v>
      </c>
      <c r="E257" s="42"/>
      <c r="F257" s="278" t="s">
        <v>3615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478</v>
      </c>
      <c r="AU257" s="19" t="s">
        <v>82</v>
      </c>
    </row>
    <row r="258" s="2" customFormat="1" ht="16.5" customHeight="1">
      <c r="A258" s="40"/>
      <c r="B258" s="41"/>
      <c r="C258" s="215" t="s">
        <v>968</v>
      </c>
      <c r="D258" s="215" t="s">
        <v>174</v>
      </c>
      <c r="E258" s="216" t="s">
        <v>3368</v>
      </c>
      <c r="F258" s="217" t="s">
        <v>3616</v>
      </c>
      <c r="G258" s="218" t="s">
        <v>971</v>
      </c>
      <c r="H258" s="219">
        <v>1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45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178</v>
      </c>
      <c r="AT258" s="226" t="s">
        <v>174</v>
      </c>
      <c r="AU258" s="226" t="s">
        <v>82</v>
      </c>
      <c r="AY258" s="19" t="s">
        <v>171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82</v>
      </c>
      <c r="BK258" s="227">
        <f>ROUND(I258*H258,2)</f>
        <v>0</v>
      </c>
      <c r="BL258" s="19" t="s">
        <v>178</v>
      </c>
      <c r="BM258" s="226" t="s">
        <v>3617</v>
      </c>
    </row>
    <row r="259" s="2" customFormat="1">
      <c r="A259" s="40"/>
      <c r="B259" s="41"/>
      <c r="C259" s="42"/>
      <c r="D259" s="228" t="s">
        <v>180</v>
      </c>
      <c r="E259" s="42"/>
      <c r="F259" s="229" t="s">
        <v>3616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180</v>
      </c>
      <c r="AU259" s="19" t="s">
        <v>82</v>
      </c>
    </row>
    <row r="260" s="2" customFormat="1" ht="16.5" customHeight="1">
      <c r="A260" s="40"/>
      <c r="B260" s="41"/>
      <c r="C260" s="215" t="s">
        <v>774</v>
      </c>
      <c r="D260" s="215" t="s">
        <v>174</v>
      </c>
      <c r="E260" s="216" t="s">
        <v>3370</v>
      </c>
      <c r="F260" s="217" t="s">
        <v>3618</v>
      </c>
      <c r="G260" s="218" t="s">
        <v>971</v>
      </c>
      <c r="H260" s="219">
        <v>1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45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178</v>
      </c>
      <c r="AT260" s="226" t="s">
        <v>174</v>
      </c>
      <c r="AU260" s="226" t="s">
        <v>82</v>
      </c>
      <c r="AY260" s="19" t="s">
        <v>171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82</v>
      </c>
      <c r="BK260" s="227">
        <f>ROUND(I260*H260,2)</f>
        <v>0</v>
      </c>
      <c r="BL260" s="19" t="s">
        <v>178</v>
      </c>
      <c r="BM260" s="226" t="s">
        <v>3619</v>
      </c>
    </row>
    <row r="261" s="2" customFormat="1">
      <c r="A261" s="40"/>
      <c r="B261" s="41"/>
      <c r="C261" s="42"/>
      <c r="D261" s="228" t="s">
        <v>180</v>
      </c>
      <c r="E261" s="42"/>
      <c r="F261" s="229" t="s">
        <v>3618</v>
      </c>
      <c r="G261" s="42"/>
      <c r="H261" s="42"/>
      <c r="I261" s="230"/>
      <c r="J261" s="42"/>
      <c r="K261" s="42"/>
      <c r="L261" s="46"/>
      <c r="M261" s="231"/>
      <c r="N261" s="232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180</v>
      </c>
      <c r="AU261" s="19" t="s">
        <v>82</v>
      </c>
    </row>
    <row r="262" s="2" customFormat="1" ht="16.5" customHeight="1">
      <c r="A262" s="40"/>
      <c r="B262" s="41"/>
      <c r="C262" s="215" t="s">
        <v>988</v>
      </c>
      <c r="D262" s="215" t="s">
        <v>174</v>
      </c>
      <c r="E262" s="216" t="s">
        <v>3372</v>
      </c>
      <c r="F262" s="217" t="s">
        <v>3620</v>
      </c>
      <c r="G262" s="218" t="s">
        <v>971</v>
      </c>
      <c r="H262" s="219">
        <v>1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45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178</v>
      </c>
      <c r="AT262" s="226" t="s">
        <v>174</v>
      </c>
      <c r="AU262" s="226" t="s">
        <v>82</v>
      </c>
      <c r="AY262" s="19" t="s">
        <v>171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82</v>
      </c>
      <c r="BK262" s="227">
        <f>ROUND(I262*H262,2)</f>
        <v>0</v>
      </c>
      <c r="BL262" s="19" t="s">
        <v>178</v>
      </c>
      <c r="BM262" s="226" t="s">
        <v>3621</v>
      </c>
    </row>
    <row r="263" s="2" customFormat="1">
      <c r="A263" s="40"/>
      <c r="B263" s="41"/>
      <c r="C263" s="42"/>
      <c r="D263" s="228" t="s">
        <v>180</v>
      </c>
      <c r="E263" s="42"/>
      <c r="F263" s="229" t="s">
        <v>3620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180</v>
      </c>
      <c r="AU263" s="19" t="s">
        <v>82</v>
      </c>
    </row>
    <row r="264" s="2" customFormat="1">
      <c r="A264" s="40"/>
      <c r="B264" s="41"/>
      <c r="C264" s="42"/>
      <c r="D264" s="228" t="s">
        <v>478</v>
      </c>
      <c r="E264" s="42"/>
      <c r="F264" s="278" t="s">
        <v>3622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478</v>
      </c>
      <c r="AU264" s="19" t="s">
        <v>82</v>
      </c>
    </row>
    <row r="265" s="2" customFormat="1" ht="16.5" customHeight="1">
      <c r="A265" s="40"/>
      <c r="B265" s="41"/>
      <c r="C265" s="215" t="s">
        <v>780</v>
      </c>
      <c r="D265" s="215" t="s">
        <v>174</v>
      </c>
      <c r="E265" s="216" t="s">
        <v>3374</v>
      </c>
      <c r="F265" s="217" t="s">
        <v>3623</v>
      </c>
      <c r="G265" s="218" t="s">
        <v>971</v>
      </c>
      <c r="H265" s="219">
        <v>1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45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178</v>
      </c>
      <c r="AT265" s="226" t="s">
        <v>174</v>
      </c>
      <c r="AU265" s="226" t="s">
        <v>82</v>
      </c>
      <c r="AY265" s="19" t="s">
        <v>171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82</v>
      </c>
      <c r="BK265" s="227">
        <f>ROUND(I265*H265,2)</f>
        <v>0</v>
      </c>
      <c r="BL265" s="19" t="s">
        <v>178</v>
      </c>
      <c r="BM265" s="226" t="s">
        <v>3624</v>
      </c>
    </row>
    <row r="266" s="2" customFormat="1">
      <c r="A266" s="40"/>
      <c r="B266" s="41"/>
      <c r="C266" s="42"/>
      <c r="D266" s="228" t="s">
        <v>180</v>
      </c>
      <c r="E266" s="42"/>
      <c r="F266" s="229" t="s">
        <v>3623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180</v>
      </c>
      <c r="AU266" s="19" t="s">
        <v>82</v>
      </c>
    </row>
    <row r="267" s="2" customFormat="1">
      <c r="A267" s="40"/>
      <c r="B267" s="41"/>
      <c r="C267" s="42"/>
      <c r="D267" s="228" t="s">
        <v>478</v>
      </c>
      <c r="E267" s="42"/>
      <c r="F267" s="278" t="s">
        <v>3625</v>
      </c>
      <c r="G267" s="42"/>
      <c r="H267" s="42"/>
      <c r="I267" s="230"/>
      <c r="J267" s="42"/>
      <c r="K267" s="42"/>
      <c r="L267" s="46"/>
      <c r="M267" s="231"/>
      <c r="N267" s="232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478</v>
      </c>
      <c r="AU267" s="19" t="s">
        <v>82</v>
      </c>
    </row>
    <row r="268" s="12" customFormat="1" ht="25.92" customHeight="1">
      <c r="A268" s="12"/>
      <c r="B268" s="199"/>
      <c r="C268" s="200"/>
      <c r="D268" s="201" t="s">
        <v>73</v>
      </c>
      <c r="E268" s="202" t="s">
        <v>3442</v>
      </c>
      <c r="F268" s="202" t="s">
        <v>3626</v>
      </c>
      <c r="G268" s="200"/>
      <c r="H268" s="200"/>
      <c r="I268" s="203"/>
      <c r="J268" s="204">
        <f>BK268</f>
        <v>0</v>
      </c>
      <c r="K268" s="200"/>
      <c r="L268" s="205"/>
      <c r="M268" s="206"/>
      <c r="N268" s="207"/>
      <c r="O268" s="207"/>
      <c r="P268" s="208">
        <f>SUM(P269:P314)</f>
        <v>0</v>
      </c>
      <c r="Q268" s="207"/>
      <c r="R268" s="208">
        <f>SUM(R269:R314)</f>
        <v>0</v>
      </c>
      <c r="S268" s="207"/>
      <c r="T268" s="209">
        <f>SUM(T269:T314)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0" t="s">
        <v>82</v>
      </c>
      <c r="AT268" s="211" t="s">
        <v>73</v>
      </c>
      <c r="AU268" s="211" t="s">
        <v>74</v>
      </c>
      <c r="AY268" s="210" t="s">
        <v>171</v>
      </c>
      <c r="BK268" s="212">
        <f>SUM(BK269:BK314)</f>
        <v>0</v>
      </c>
    </row>
    <row r="269" s="2" customFormat="1" ht="16.5" customHeight="1">
      <c r="A269" s="40"/>
      <c r="B269" s="41"/>
      <c r="C269" s="215" t="s">
        <v>1006</v>
      </c>
      <c r="D269" s="215" t="s">
        <v>174</v>
      </c>
      <c r="E269" s="216" t="s">
        <v>3376</v>
      </c>
      <c r="F269" s="217" t="s">
        <v>3627</v>
      </c>
      <c r="G269" s="218" t="s">
        <v>3513</v>
      </c>
      <c r="H269" s="219">
        <v>85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45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178</v>
      </c>
      <c r="AT269" s="226" t="s">
        <v>174</v>
      </c>
      <c r="AU269" s="226" t="s">
        <v>82</v>
      </c>
      <c r="AY269" s="19" t="s">
        <v>171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82</v>
      </c>
      <c r="BK269" s="227">
        <f>ROUND(I269*H269,2)</f>
        <v>0</v>
      </c>
      <c r="BL269" s="19" t="s">
        <v>178</v>
      </c>
      <c r="BM269" s="226" t="s">
        <v>3628</v>
      </c>
    </row>
    <row r="270" s="2" customFormat="1">
      <c r="A270" s="40"/>
      <c r="B270" s="41"/>
      <c r="C270" s="42"/>
      <c r="D270" s="228" t="s">
        <v>180</v>
      </c>
      <c r="E270" s="42"/>
      <c r="F270" s="229" t="s">
        <v>3627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180</v>
      </c>
      <c r="AU270" s="19" t="s">
        <v>82</v>
      </c>
    </row>
    <row r="271" s="2" customFormat="1">
      <c r="A271" s="40"/>
      <c r="B271" s="41"/>
      <c r="C271" s="42"/>
      <c r="D271" s="228" t="s">
        <v>478</v>
      </c>
      <c r="E271" s="42"/>
      <c r="F271" s="278" t="s">
        <v>3629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478</v>
      </c>
      <c r="AU271" s="19" t="s">
        <v>82</v>
      </c>
    </row>
    <row r="272" s="2" customFormat="1" ht="16.5" customHeight="1">
      <c r="A272" s="40"/>
      <c r="B272" s="41"/>
      <c r="C272" s="215" t="s">
        <v>786</v>
      </c>
      <c r="D272" s="215" t="s">
        <v>174</v>
      </c>
      <c r="E272" s="216" t="s">
        <v>3378</v>
      </c>
      <c r="F272" s="217" t="s">
        <v>3630</v>
      </c>
      <c r="G272" s="218" t="s">
        <v>3513</v>
      </c>
      <c r="H272" s="219">
        <v>85</v>
      </c>
      <c r="I272" s="220"/>
      <c r="J272" s="221">
        <f>ROUND(I272*H272,2)</f>
        <v>0</v>
      </c>
      <c r="K272" s="217" t="s">
        <v>19</v>
      </c>
      <c r="L272" s="46"/>
      <c r="M272" s="222" t="s">
        <v>19</v>
      </c>
      <c r="N272" s="223" t="s">
        <v>45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178</v>
      </c>
      <c r="AT272" s="226" t="s">
        <v>174</v>
      </c>
      <c r="AU272" s="226" t="s">
        <v>82</v>
      </c>
      <c r="AY272" s="19" t="s">
        <v>171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82</v>
      </c>
      <c r="BK272" s="227">
        <f>ROUND(I272*H272,2)</f>
        <v>0</v>
      </c>
      <c r="BL272" s="19" t="s">
        <v>178</v>
      </c>
      <c r="BM272" s="226" t="s">
        <v>3631</v>
      </c>
    </row>
    <row r="273" s="2" customFormat="1">
      <c r="A273" s="40"/>
      <c r="B273" s="41"/>
      <c r="C273" s="42"/>
      <c r="D273" s="228" t="s">
        <v>180</v>
      </c>
      <c r="E273" s="42"/>
      <c r="F273" s="229" t="s">
        <v>3630</v>
      </c>
      <c r="G273" s="42"/>
      <c r="H273" s="42"/>
      <c r="I273" s="230"/>
      <c r="J273" s="42"/>
      <c r="K273" s="42"/>
      <c r="L273" s="46"/>
      <c r="M273" s="231"/>
      <c r="N273" s="232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180</v>
      </c>
      <c r="AU273" s="19" t="s">
        <v>82</v>
      </c>
    </row>
    <row r="274" s="2" customFormat="1">
      <c r="A274" s="40"/>
      <c r="B274" s="41"/>
      <c r="C274" s="42"/>
      <c r="D274" s="228" t="s">
        <v>478</v>
      </c>
      <c r="E274" s="42"/>
      <c r="F274" s="278" t="s">
        <v>3632</v>
      </c>
      <c r="G274" s="42"/>
      <c r="H274" s="42"/>
      <c r="I274" s="230"/>
      <c r="J274" s="42"/>
      <c r="K274" s="42"/>
      <c r="L274" s="46"/>
      <c r="M274" s="231"/>
      <c r="N274" s="232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478</v>
      </c>
      <c r="AU274" s="19" t="s">
        <v>82</v>
      </c>
    </row>
    <row r="275" s="2" customFormat="1" ht="16.5" customHeight="1">
      <c r="A275" s="40"/>
      <c r="B275" s="41"/>
      <c r="C275" s="215" t="s">
        <v>1018</v>
      </c>
      <c r="D275" s="215" t="s">
        <v>174</v>
      </c>
      <c r="E275" s="216" t="s">
        <v>3380</v>
      </c>
      <c r="F275" s="217" t="s">
        <v>3633</v>
      </c>
      <c r="G275" s="218" t="s">
        <v>3296</v>
      </c>
      <c r="H275" s="219">
        <v>85</v>
      </c>
      <c r="I275" s="220"/>
      <c r="J275" s="221">
        <f>ROUND(I275*H275,2)</f>
        <v>0</v>
      </c>
      <c r="K275" s="217" t="s">
        <v>19</v>
      </c>
      <c r="L275" s="46"/>
      <c r="M275" s="222" t="s">
        <v>19</v>
      </c>
      <c r="N275" s="223" t="s">
        <v>45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178</v>
      </c>
      <c r="AT275" s="226" t="s">
        <v>174</v>
      </c>
      <c r="AU275" s="226" t="s">
        <v>82</v>
      </c>
      <c r="AY275" s="19" t="s">
        <v>171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82</v>
      </c>
      <c r="BK275" s="227">
        <f>ROUND(I275*H275,2)</f>
        <v>0</v>
      </c>
      <c r="BL275" s="19" t="s">
        <v>178</v>
      </c>
      <c r="BM275" s="226" t="s">
        <v>3634</v>
      </c>
    </row>
    <row r="276" s="2" customFormat="1">
      <c r="A276" s="40"/>
      <c r="B276" s="41"/>
      <c r="C276" s="42"/>
      <c r="D276" s="228" t="s">
        <v>180</v>
      </c>
      <c r="E276" s="42"/>
      <c r="F276" s="229" t="s">
        <v>3633</v>
      </c>
      <c r="G276" s="42"/>
      <c r="H276" s="42"/>
      <c r="I276" s="230"/>
      <c r="J276" s="42"/>
      <c r="K276" s="42"/>
      <c r="L276" s="46"/>
      <c r="M276" s="231"/>
      <c r="N276" s="232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180</v>
      </c>
      <c r="AU276" s="19" t="s">
        <v>82</v>
      </c>
    </row>
    <row r="277" s="2" customFormat="1">
      <c r="A277" s="40"/>
      <c r="B277" s="41"/>
      <c r="C277" s="42"/>
      <c r="D277" s="228" t="s">
        <v>478</v>
      </c>
      <c r="E277" s="42"/>
      <c r="F277" s="278" t="s">
        <v>3635</v>
      </c>
      <c r="G277" s="42"/>
      <c r="H277" s="42"/>
      <c r="I277" s="230"/>
      <c r="J277" s="42"/>
      <c r="K277" s="42"/>
      <c r="L277" s="46"/>
      <c r="M277" s="231"/>
      <c r="N277" s="232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478</v>
      </c>
      <c r="AU277" s="19" t="s">
        <v>82</v>
      </c>
    </row>
    <row r="278" s="2" customFormat="1" ht="16.5" customHeight="1">
      <c r="A278" s="40"/>
      <c r="B278" s="41"/>
      <c r="C278" s="215" t="s">
        <v>792</v>
      </c>
      <c r="D278" s="215" t="s">
        <v>174</v>
      </c>
      <c r="E278" s="216" t="s">
        <v>3382</v>
      </c>
      <c r="F278" s="217" t="s">
        <v>3636</v>
      </c>
      <c r="G278" s="218" t="s">
        <v>3296</v>
      </c>
      <c r="H278" s="219">
        <v>85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45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178</v>
      </c>
      <c r="AT278" s="226" t="s">
        <v>174</v>
      </c>
      <c r="AU278" s="226" t="s">
        <v>82</v>
      </c>
      <c r="AY278" s="19" t="s">
        <v>171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82</v>
      </c>
      <c r="BK278" s="227">
        <f>ROUND(I278*H278,2)</f>
        <v>0</v>
      </c>
      <c r="BL278" s="19" t="s">
        <v>178</v>
      </c>
      <c r="BM278" s="226" t="s">
        <v>3637</v>
      </c>
    </row>
    <row r="279" s="2" customFormat="1">
      <c r="A279" s="40"/>
      <c r="B279" s="41"/>
      <c r="C279" s="42"/>
      <c r="D279" s="228" t="s">
        <v>180</v>
      </c>
      <c r="E279" s="42"/>
      <c r="F279" s="229" t="s">
        <v>3636</v>
      </c>
      <c r="G279" s="42"/>
      <c r="H279" s="42"/>
      <c r="I279" s="230"/>
      <c r="J279" s="42"/>
      <c r="K279" s="42"/>
      <c r="L279" s="46"/>
      <c r="M279" s="231"/>
      <c r="N279" s="232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180</v>
      </c>
      <c r="AU279" s="19" t="s">
        <v>82</v>
      </c>
    </row>
    <row r="280" s="2" customFormat="1" ht="16.5" customHeight="1">
      <c r="A280" s="40"/>
      <c r="B280" s="41"/>
      <c r="C280" s="215" t="s">
        <v>1048</v>
      </c>
      <c r="D280" s="215" t="s">
        <v>174</v>
      </c>
      <c r="E280" s="216" t="s">
        <v>3384</v>
      </c>
      <c r="F280" s="217" t="s">
        <v>3638</v>
      </c>
      <c r="G280" s="218" t="s">
        <v>3513</v>
      </c>
      <c r="H280" s="219">
        <v>95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45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178</v>
      </c>
      <c r="AT280" s="226" t="s">
        <v>174</v>
      </c>
      <c r="AU280" s="226" t="s">
        <v>82</v>
      </c>
      <c r="AY280" s="19" t="s">
        <v>171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82</v>
      </c>
      <c r="BK280" s="227">
        <f>ROUND(I280*H280,2)</f>
        <v>0</v>
      </c>
      <c r="BL280" s="19" t="s">
        <v>178</v>
      </c>
      <c r="BM280" s="226" t="s">
        <v>3639</v>
      </c>
    </row>
    <row r="281" s="2" customFormat="1">
      <c r="A281" s="40"/>
      <c r="B281" s="41"/>
      <c r="C281" s="42"/>
      <c r="D281" s="228" t="s">
        <v>180</v>
      </c>
      <c r="E281" s="42"/>
      <c r="F281" s="229" t="s">
        <v>3638</v>
      </c>
      <c r="G281" s="42"/>
      <c r="H281" s="42"/>
      <c r="I281" s="230"/>
      <c r="J281" s="42"/>
      <c r="K281" s="42"/>
      <c r="L281" s="46"/>
      <c r="M281" s="231"/>
      <c r="N281" s="232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180</v>
      </c>
      <c r="AU281" s="19" t="s">
        <v>82</v>
      </c>
    </row>
    <row r="282" s="2" customFormat="1">
      <c r="A282" s="40"/>
      <c r="B282" s="41"/>
      <c r="C282" s="42"/>
      <c r="D282" s="228" t="s">
        <v>478</v>
      </c>
      <c r="E282" s="42"/>
      <c r="F282" s="278" t="s">
        <v>3640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478</v>
      </c>
      <c r="AU282" s="19" t="s">
        <v>82</v>
      </c>
    </row>
    <row r="283" s="2" customFormat="1" ht="16.5" customHeight="1">
      <c r="A283" s="40"/>
      <c r="B283" s="41"/>
      <c r="C283" s="215" t="s">
        <v>474</v>
      </c>
      <c r="D283" s="215" t="s">
        <v>174</v>
      </c>
      <c r="E283" s="216" t="s">
        <v>3386</v>
      </c>
      <c r="F283" s="217" t="s">
        <v>3638</v>
      </c>
      <c r="G283" s="218" t="s">
        <v>3513</v>
      </c>
      <c r="H283" s="219">
        <v>85</v>
      </c>
      <c r="I283" s="220"/>
      <c r="J283" s="221">
        <f>ROUND(I283*H283,2)</f>
        <v>0</v>
      </c>
      <c r="K283" s="217" t="s">
        <v>19</v>
      </c>
      <c r="L283" s="46"/>
      <c r="M283" s="222" t="s">
        <v>19</v>
      </c>
      <c r="N283" s="223" t="s">
        <v>45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178</v>
      </c>
      <c r="AT283" s="226" t="s">
        <v>174</v>
      </c>
      <c r="AU283" s="226" t="s">
        <v>82</v>
      </c>
      <c r="AY283" s="19" t="s">
        <v>171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82</v>
      </c>
      <c r="BK283" s="227">
        <f>ROUND(I283*H283,2)</f>
        <v>0</v>
      </c>
      <c r="BL283" s="19" t="s">
        <v>178</v>
      </c>
      <c r="BM283" s="226" t="s">
        <v>3641</v>
      </c>
    </row>
    <row r="284" s="2" customFormat="1">
      <c r="A284" s="40"/>
      <c r="B284" s="41"/>
      <c r="C284" s="42"/>
      <c r="D284" s="228" t="s">
        <v>180</v>
      </c>
      <c r="E284" s="42"/>
      <c r="F284" s="229" t="s">
        <v>3638</v>
      </c>
      <c r="G284" s="42"/>
      <c r="H284" s="42"/>
      <c r="I284" s="230"/>
      <c r="J284" s="42"/>
      <c r="K284" s="42"/>
      <c r="L284" s="46"/>
      <c r="M284" s="231"/>
      <c r="N284" s="232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180</v>
      </c>
      <c r="AU284" s="19" t="s">
        <v>82</v>
      </c>
    </row>
    <row r="285" s="2" customFormat="1">
      <c r="A285" s="40"/>
      <c r="B285" s="41"/>
      <c r="C285" s="42"/>
      <c r="D285" s="228" t="s">
        <v>478</v>
      </c>
      <c r="E285" s="42"/>
      <c r="F285" s="278" t="s">
        <v>3642</v>
      </c>
      <c r="G285" s="42"/>
      <c r="H285" s="42"/>
      <c r="I285" s="230"/>
      <c r="J285" s="42"/>
      <c r="K285" s="42"/>
      <c r="L285" s="46"/>
      <c r="M285" s="231"/>
      <c r="N285" s="232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478</v>
      </c>
      <c r="AU285" s="19" t="s">
        <v>82</v>
      </c>
    </row>
    <row r="286" s="2" customFormat="1" ht="16.5" customHeight="1">
      <c r="A286" s="40"/>
      <c r="B286" s="41"/>
      <c r="C286" s="215" t="s">
        <v>1088</v>
      </c>
      <c r="D286" s="215" t="s">
        <v>174</v>
      </c>
      <c r="E286" s="216" t="s">
        <v>3388</v>
      </c>
      <c r="F286" s="217" t="s">
        <v>3638</v>
      </c>
      <c r="G286" s="218" t="s">
        <v>3513</v>
      </c>
      <c r="H286" s="219">
        <v>86</v>
      </c>
      <c r="I286" s="220"/>
      <c r="J286" s="221">
        <f>ROUND(I286*H286,2)</f>
        <v>0</v>
      </c>
      <c r="K286" s="217" t="s">
        <v>19</v>
      </c>
      <c r="L286" s="46"/>
      <c r="M286" s="222" t="s">
        <v>19</v>
      </c>
      <c r="N286" s="223" t="s">
        <v>45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178</v>
      </c>
      <c r="AT286" s="226" t="s">
        <v>174</v>
      </c>
      <c r="AU286" s="226" t="s">
        <v>82</v>
      </c>
      <c r="AY286" s="19" t="s">
        <v>171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82</v>
      </c>
      <c r="BK286" s="227">
        <f>ROUND(I286*H286,2)</f>
        <v>0</v>
      </c>
      <c r="BL286" s="19" t="s">
        <v>178</v>
      </c>
      <c r="BM286" s="226" t="s">
        <v>3643</v>
      </c>
    </row>
    <row r="287" s="2" customFormat="1">
      <c r="A287" s="40"/>
      <c r="B287" s="41"/>
      <c r="C287" s="42"/>
      <c r="D287" s="228" t="s">
        <v>180</v>
      </c>
      <c r="E287" s="42"/>
      <c r="F287" s="229" t="s">
        <v>3638</v>
      </c>
      <c r="G287" s="42"/>
      <c r="H287" s="42"/>
      <c r="I287" s="230"/>
      <c r="J287" s="42"/>
      <c r="K287" s="42"/>
      <c r="L287" s="46"/>
      <c r="M287" s="231"/>
      <c r="N287" s="232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180</v>
      </c>
      <c r="AU287" s="19" t="s">
        <v>82</v>
      </c>
    </row>
    <row r="288" s="2" customFormat="1">
      <c r="A288" s="40"/>
      <c r="B288" s="41"/>
      <c r="C288" s="42"/>
      <c r="D288" s="228" t="s">
        <v>478</v>
      </c>
      <c r="E288" s="42"/>
      <c r="F288" s="278" t="s">
        <v>3644</v>
      </c>
      <c r="G288" s="42"/>
      <c r="H288" s="42"/>
      <c r="I288" s="230"/>
      <c r="J288" s="42"/>
      <c r="K288" s="42"/>
      <c r="L288" s="46"/>
      <c r="M288" s="231"/>
      <c r="N288" s="23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478</v>
      </c>
      <c r="AU288" s="19" t="s">
        <v>82</v>
      </c>
    </row>
    <row r="289" s="2" customFormat="1" ht="16.5" customHeight="1">
      <c r="A289" s="40"/>
      <c r="B289" s="41"/>
      <c r="C289" s="215" t="s">
        <v>804</v>
      </c>
      <c r="D289" s="215" t="s">
        <v>174</v>
      </c>
      <c r="E289" s="216" t="s">
        <v>3390</v>
      </c>
      <c r="F289" s="217" t="s">
        <v>3645</v>
      </c>
      <c r="G289" s="218" t="s">
        <v>3513</v>
      </c>
      <c r="H289" s="219">
        <v>90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45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178</v>
      </c>
      <c r="AT289" s="226" t="s">
        <v>174</v>
      </c>
      <c r="AU289" s="226" t="s">
        <v>82</v>
      </c>
      <c r="AY289" s="19" t="s">
        <v>171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82</v>
      </c>
      <c r="BK289" s="227">
        <f>ROUND(I289*H289,2)</f>
        <v>0</v>
      </c>
      <c r="BL289" s="19" t="s">
        <v>178</v>
      </c>
      <c r="BM289" s="226" t="s">
        <v>3646</v>
      </c>
    </row>
    <row r="290" s="2" customFormat="1">
      <c r="A290" s="40"/>
      <c r="B290" s="41"/>
      <c r="C290" s="42"/>
      <c r="D290" s="228" t="s">
        <v>180</v>
      </c>
      <c r="E290" s="42"/>
      <c r="F290" s="229" t="s">
        <v>3645</v>
      </c>
      <c r="G290" s="42"/>
      <c r="H290" s="42"/>
      <c r="I290" s="230"/>
      <c r="J290" s="42"/>
      <c r="K290" s="42"/>
      <c r="L290" s="46"/>
      <c r="M290" s="231"/>
      <c r="N290" s="23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180</v>
      </c>
      <c r="AU290" s="19" t="s">
        <v>82</v>
      </c>
    </row>
    <row r="291" s="2" customFormat="1" ht="16.5" customHeight="1">
      <c r="A291" s="40"/>
      <c r="B291" s="41"/>
      <c r="C291" s="215" t="s">
        <v>1099</v>
      </c>
      <c r="D291" s="215" t="s">
        <v>174</v>
      </c>
      <c r="E291" s="216" t="s">
        <v>3392</v>
      </c>
      <c r="F291" s="217" t="s">
        <v>3647</v>
      </c>
      <c r="G291" s="218" t="s">
        <v>3513</v>
      </c>
      <c r="H291" s="219">
        <v>266</v>
      </c>
      <c r="I291" s="220"/>
      <c r="J291" s="221">
        <f>ROUND(I291*H291,2)</f>
        <v>0</v>
      </c>
      <c r="K291" s="217" t="s">
        <v>19</v>
      </c>
      <c r="L291" s="46"/>
      <c r="M291" s="222" t="s">
        <v>19</v>
      </c>
      <c r="N291" s="223" t="s">
        <v>45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178</v>
      </c>
      <c r="AT291" s="226" t="s">
        <v>174</v>
      </c>
      <c r="AU291" s="226" t="s">
        <v>82</v>
      </c>
      <c r="AY291" s="19" t="s">
        <v>171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82</v>
      </c>
      <c r="BK291" s="227">
        <f>ROUND(I291*H291,2)</f>
        <v>0</v>
      </c>
      <c r="BL291" s="19" t="s">
        <v>178</v>
      </c>
      <c r="BM291" s="226" t="s">
        <v>3648</v>
      </c>
    </row>
    <row r="292" s="2" customFormat="1">
      <c r="A292" s="40"/>
      <c r="B292" s="41"/>
      <c r="C292" s="42"/>
      <c r="D292" s="228" t="s">
        <v>180</v>
      </c>
      <c r="E292" s="42"/>
      <c r="F292" s="229" t="s">
        <v>3647</v>
      </c>
      <c r="G292" s="42"/>
      <c r="H292" s="42"/>
      <c r="I292" s="230"/>
      <c r="J292" s="42"/>
      <c r="K292" s="42"/>
      <c r="L292" s="46"/>
      <c r="M292" s="231"/>
      <c r="N292" s="232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180</v>
      </c>
      <c r="AU292" s="19" t="s">
        <v>82</v>
      </c>
    </row>
    <row r="293" s="2" customFormat="1" ht="16.5" customHeight="1">
      <c r="A293" s="40"/>
      <c r="B293" s="41"/>
      <c r="C293" s="215" t="s">
        <v>810</v>
      </c>
      <c r="D293" s="215" t="s">
        <v>174</v>
      </c>
      <c r="E293" s="216" t="s">
        <v>3394</v>
      </c>
      <c r="F293" s="217" t="s">
        <v>3649</v>
      </c>
      <c r="G293" s="218" t="s">
        <v>3513</v>
      </c>
      <c r="H293" s="219">
        <v>266</v>
      </c>
      <c r="I293" s="220"/>
      <c r="J293" s="221">
        <f>ROUND(I293*H293,2)</f>
        <v>0</v>
      </c>
      <c r="K293" s="217" t="s">
        <v>19</v>
      </c>
      <c r="L293" s="46"/>
      <c r="M293" s="222" t="s">
        <v>19</v>
      </c>
      <c r="N293" s="223" t="s">
        <v>45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178</v>
      </c>
      <c r="AT293" s="226" t="s">
        <v>174</v>
      </c>
      <c r="AU293" s="226" t="s">
        <v>82</v>
      </c>
      <c r="AY293" s="19" t="s">
        <v>171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82</v>
      </c>
      <c r="BK293" s="227">
        <f>ROUND(I293*H293,2)</f>
        <v>0</v>
      </c>
      <c r="BL293" s="19" t="s">
        <v>178</v>
      </c>
      <c r="BM293" s="226" t="s">
        <v>3650</v>
      </c>
    </row>
    <row r="294" s="2" customFormat="1">
      <c r="A294" s="40"/>
      <c r="B294" s="41"/>
      <c r="C294" s="42"/>
      <c r="D294" s="228" t="s">
        <v>180</v>
      </c>
      <c r="E294" s="42"/>
      <c r="F294" s="229" t="s">
        <v>3649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180</v>
      </c>
      <c r="AU294" s="19" t="s">
        <v>82</v>
      </c>
    </row>
    <row r="295" s="2" customFormat="1" ht="16.5" customHeight="1">
      <c r="A295" s="40"/>
      <c r="B295" s="41"/>
      <c r="C295" s="215" t="s">
        <v>1115</v>
      </c>
      <c r="D295" s="215" t="s">
        <v>174</v>
      </c>
      <c r="E295" s="216" t="s">
        <v>3396</v>
      </c>
      <c r="F295" s="217" t="s">
        <v>3651</v>
      </c>
      <c r="G295" s="218" t="s">
        <v>3513</v>
      </c>
      <c r="H295" s="219">
        <v>266</v>
      </c>
      <c r="I295" s="220"/>
      <c r="J295" s="221">
        <f>ROUND(I295*H295,2)</f>
        <v>0</v>
      </c>
      <c r="K295" s="217" t="s">
        <v>19</v>
      </c>
      <c r="L295" s="46"/>
      <c r="M295" s="222" t="s">
        <v>19</v>
      </c>
      <c r="N295" s="223" t="s">
        <v>45</v>
      </c>
      <c r="O295" s="86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178</v>
      </c>
      <c r="AT295" s="226" t="s">
        <v>174</v>
      </c>
      <c r="AU295" s="226" t="s">
        <v>82</v>
      </c>
      <c r="AY295" s="19" t="s">
        <v>171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82</v>
      </c>
      <c r="BK295" s="227">
        <f>ROUND(I295*H295,2)</f>
        <v>0</v>
      </c>
      <c r="BL295" s="19" t="s">
        <v>178</v>
      </c>
      <c r="BM295" s="226" t="s">
        <v>3652</v>
      </c>
    </row>
    <row r="296" s="2" customFormat="1">
      <c r="A296" s="40"/>
      <c r="B296" s="41"/>
      <c r="C296" s="42"/>
      <c r="D296" s="228" t="s">
        <v>180</v>
      </c>
      <c r="E296" s="42"/>
      <c r="F296" s="229" t="s">
        <v>3651</v>
      </c>
      <c r="G296" s="42"/>
      <c r="H296" s="42"/>
      <c r="I296" s="230"/>
      <c r="J296" s="42"/>
      <c r="K296" s="42"/>
      <c r="L296" s="46"/>
      <c r="M296" s="231"/>
      <c r="N296" s="23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180</v>
      </c>
      <c r="AU296" s="19" t="s">
        <v>82</v>
      </c>
    </row>
    <row r="297" s="2" customFormat="1" ht="16.5" customHeight="1">
      <c r="A297" s="40"/>
      <c r="B297" s="41"/>
      <c r="C297" s="215" t="s">
        <v>816</v>
      </c>
      <c r="D297" s="215" t="s">
        <v>174</v>
      </c>
      <c r="E297" s="216" t="s">
        <v>3398</v>
      </c>
      <c r="F297" s="217" t="s">
        <v>3653</v>
      </c>
      <c r="G297" s="218" t="s">
        <v>3513</v>
      </c>
      <c r="H297" s="219">
        <v>85</v>
      </c>
      <c r="I297" s="220"/>
      <c r="J297" s="221">
        <f>ROUND(I297*H297,2)</f>
        <v>0</v>
      </c>
      <c r="K297" s="217" t="s">
        <v>19</v>
      </c>
      <c r="L297" s="46"/>
      <c r="M297" s="222" t="s">
        <v>19</v>
      </c>
      <c r="N297" s="223" t="s">
        <v>45</v>
      </c>
      <c r="O297" s="86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178</v>
      </c>
      <c r="AT297" s="226" t="s">
        <v>174</v>
      </c>
      <c r="AU297" s="226" t="s">
        <v>82</v>
      </c>
      <c r="AY297" s="19" t="s">
        <v>171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82</v>
      </c>
      <c r="BK297" s="227">
        <f>ROUND(I297*H297,2)</f>
        <v>0</v>
      </c>
      <c r="BL297" s="19" t="s">
        <v>178</v>
      </c>
      <c r="BM297" s="226" t="s">
        <v>3654</v>
      </c>
    </row>
    <row r="298" s="2" customFormat="1">
      <c r="A298" s="40"/>
      <c r="B298" s="41"/>
      <c r="C298" s="42"/>
      <c r="D298" s="228" t="s">
        <v>180</v>
      </c>
      <c r="E298" s="42"/>
      <c r="F298" s="229" t="s">
        <v>3653</v>
      </c>
      <c r="G298" s="42"/>
      <c r="H298" s="42"/>
      <c r="I298" s="230"/>
      <c r="J298" s="42"/>
      <c r="K298" s="42"/>
      <c r="L298" s="46"/>
      <c r="M298" s="231"/>
      <c r="N298" s="232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180</v>
      </c>
      <c r="AU298" s="19" t="s">
        <v>82</v>
      </c>
    </row>
    <row r="299" s="2" customFormat="1">
      <c r="A299" s="40"/>
      <c r="B299" s="41"/>
      <c r="C299" s="42"/>
      <c r="D299" s="228" t="s">
        <v>478</v>
      </c>
      <c r="E299" s="42"/>
      <c r="F299" s="278" t="s">
        <v>3655</v>
      </c>
      <c r="G299" s="42"/>
      <c r="H299" s="42"/>
      <c r="I299" s="230"/>
      <c r="J299" s="42"/>
      <c r="K299" s="42"/>
      <c r="L299" s="46"/>
      <c r="M299" s="231"/>
      <c r="N299" s="232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478</v>
      </c>
      <c r="AU299" s="19" t="s">
        <v>82</v>
      </c>
    </row>
    <row r="300" s="2" customFormat="1" ht="16.5" customHeight="1">
      <c r="A300" s="40"/>
      <c r="B300" s="41"/>
      <c r="C300" s="215" t="s">
        <v>1130</v>
      </c>
      <c r="D300" s="215" t="s">
        <v>174</v>
      </c>
      <c r="E300" s="216" t="s">
        <v>3399</v>
      </c>
      <c r="F300" s="217" t="s">
        <v>3656</v>
      </c>
      <c r="G300" s="218" t="s">
        <v>3513</v>
      </c>
      <c r="H300" s="219">
        <v>85</v>
      </c>
      <c r="I300" s="220"/>
      <c r="J300" s="221">
        <f>ROUND(I300*H300,2)</f>
        <v>0</v>
      </c>
      <c r="K300" s="217" t="s">
        <v>19</v>
      </c>
      <c r="L300" s="46"/>
      <c r="M300" s="222" t="s">
        <v>19</v>
      </c>
      <c r="N300" s="223" t="s">
        <v>45</v>
      </c>
      <c r="O300" s="86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178</v>
      </c>
      <c r="AT300" s="226" t="s">
        <v>174</v>
      </c>
      <c r="AU300" s="226" t="s">
        <v>82</v>
      </c>
      <c r="AY300" s="19" t="s">
        <v>171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82</v>
      </c>
      <c r="BK300" s="227">
        <f>ROUND(I300*H300,2)</f>
        <v>0</v>
      </c>
      <c r="BL300" s="19" t="s">
        <v>178</v>
      </c>
      <c r="BM300" s="226" t="s">
        <v>3657</v>
      </c>
    </row>
    <row r="301" s="2" customFormat="1">
      <c r="A301" s="40"/>
      <c r="B301" s="41"/>
      <c r="C301" s="42"/>
      <c r="D301" s="228" t="s">
        <v>180</v>
      </c>
      <c r="E301" s="42"/>
      <c r="F301" s="229" t="s">
        <v>3656</v>
      </c>
      <c r="G301" s="42"/>
      <c r="H301" s="42"/>
      <c r="I301" s="230"/>
      <c r="J301" s="42"/>
      <c r="K301" s="42"/>
      <c r="L301" s="46"/>
      <c r="M301" s="231"/>
      <c r="N301" s="232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180</v>
      </c>
      <c r="AU301" s="19" t="s">
        <v>82</v>
      </c>
    </row>
    <row r="302" s="2" customFormat="1">
      <c r="A302" s="40"/>
      <c r="B302" s="41"/>
      <c r="C302" s="42"/>
      <c r="D302" s="228" t="s">
        <v>478</v>
      </c>
      <c r="E302" s="42"/>
      <c r="F302" s="278" t="s">
        <v>3658</v>
      </c>
      <c r="G302" s="42"/>
      <c r="H302" s="42"/>
      <c r="I302" s="230"/>
      <c r="J302" s="42"/>
      <c r="K302" s="42"/>
      <c r="L302" s="46"/>
      <c r="M302" s="231"/>
      <c r="N302" s="232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478</v>
      </c>
      <c r="AU302" s="19" t="s">
        <v>82</v>
      </c>
    </row>
    <row r="303" s="2" customFormat="1" ht="16.5" customHeight="1">
      <c r="A303" s="40"/>
      <c r="B303" s="41"/>
      <c r="C303" s="215" t="s">
        <v>821</v>
      </c>
      <c r="D303" s="215" t="s">
        <v>174</v>
      </c>
      <c r="E303" s="216" t="s">
        <v>3401</v>
      </c>
      <c r="F303" s="217" t="s">
        <v>3659</v>
      </c>
      <c r="G303" s="218" t="s">
        <v>3513</v>
      </c>
      <c r="H303" s="219">
        <v>85</v>
      </c>
      <c r="I303" s="220"/>
      <c r="J303" s="221">
        <f>ROUND(I303*H303,2)</f>
        <v>0</v>
      </c>
      <c r="K303" s="217" t="s">
        <v>19</v>
      </c>
      <c r="L303" s="46"/>
      <c r="M303" s="222" t="s">
        <v>19</v>
      </c>
      <c r="N303" s="223" t="s">
        <v>45</v>
      </c>
      <c r="O303" s="86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178</v>
      </c>
      <c r="AT303" s="226" t="s">
        <v>174</v>
      </c>
      <c r="AU303" s="226" t="s">
        <v>82</v>
      </c>
      <c r="AY303" s="19" t="s">
        <v>171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82</v>
      </c>
      <c r="BK303" s="227">
        <f>ROUND(I303*H303,2)</f>
        <v>0</v>
      </c>
      <c r="BL303" s="19" t="s">
        <v>178</v>
      </c>
      <c r="BM303" s="226" t="s">
        <v>3660</v>
      </c>
    </row>
    <row r="304" s="2" customFormat="1">
      <c r="A304" s="40"/>
      <c r="B304" s="41"/>
      <c r="C304" s="42"/>
      <c r="D304" s="228" t="s">
        <v>180</v>
      </c>
      <c r="E304" s="42"/>
      <c r="F304" s="229" t="s">
        <v>3659</v>
      </c>
      <c r="G304" s="42"/>
      <c r="H304" s="42"/>
      <c r="I304" s="230"/>
      <c r="J304" s="42"/>
      <c r="K304" s="42"/>
      <c r="L304" s="46"/>
      <c r="M304" s="231"/>
      <c r="N304" s="232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180</v>
      </c>
      <c r="AU304" s="19" t="s">
        <v>82</v>
      </c>
    </row>
    <row r="305" s="2" customFormat="1" ht="16.5" customHeight="1">
      <c r="A305" s="40"/>
      <c r="B305" s="41"/>
      <c r="C305" s="215" t="s">
        <v>1155</v>
      </c>
      <c r="D305" s="215" t="s">
        <v>174</v>
      </c>
      <c r="E305" s="216" t="s">
        <v>3403</v>
      </c>
      <c r="F305" s="217" t="s">
        <v>3661</v>
      </c>
      <c r="G305" s="218" t="s">
        <v>3513</v>
      </c>
      <c r="H305" s="219">
        <v>85</v>
      </c>
      <c r="I305" s="220"/>
      <c r="J305" s="221">
        <f>ROUND(I305*H305,2)</f>
        <v>0</v>
      </c>
      <c r="K305" s="217" t="s">
        <v>19</v>
      </c>
      <c r="L305" s="46"/>
      <c r="M305" s="222" t="s">
        <v>19</v>
      </c>
      <c r="N305" s="223" t="s">
        <v>45</v>
      </c>
      <c r="O305" s="86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178</v>
      </c>
      <c r="AT305" s="226" t="s">
        <v>174</v>
      </c>
      <c r="AU305" s="226" t="s">
        <v>82</v>
      </c>
      <c r="AY305" s="19" t="s">
        <v>171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82</v>
      </c>
      <c r="BK305" s="227">
        <f>ROUND(I305*H305,2)</f>
        <v>0</v>
      </c>
      <c r="BL305" s="19" t="s">
        <v>178</v>
      </c>
      <c r="BM305" s="226" t="s">
        <v>3662</v>
      </c>
    </row>
    <row r="306" s="2" customFormat="1">
      <c r="A306" s="40"/>
      <c r="B306" s="41"/>
      <c r="C306" s="42"/>
      <c r="D306" s="228" t="s">
        <v>180</v>
      </c>
      <c r="E306" s="42"/>
      <c r="F306" s="229" t="s">
        <v>3661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180</v>
      </c>
      <c r="AU306" s="19" t="s">
        <v>82</v>
      </c>
    </row>
    <row r="307" s="2" customFormat="1">
      <c r="A307" s="40"/>
      <c r="B307" s="41"/>
      <c r="C307" s="42"/>
      <c r="D307" s="228" t="s">
        <v>478</v>
      </c>
      <c r="E307" s="42"/>
      <c r="F307" s="278" t="s">
        <v>3632</v>
      </c>
      <c r="G307" s="42"/>
      <c r="H307" s="42"/>
      <c r="I307" s="230"/>
      <c r="J307" s="42"/>
      <c r="K307" s="42"/>
      <c r="L307" s="46"/>
      <c r="M307" s="231"/>
      <c r="N307" s="232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478</v>
      </c>
      <c r="AU307" s="19" t="s">
        <v>82</v>
      </c>
    </row>
    <row r="308" s="2" customFormat="1" ht="16.5" customHeight="1">
      <c r="A308" s="40"/>
      <c r="B308" s="41"/>
      <c r="C308" s="215" t="s">
        <v>828</v>
      </c>
      <c r="D308" s="215" t="s">
        <v>174</v>
      </c>
      <c r="E308" s="216" t="s">
        <v>3405</v>
      </c>
      <c r="F308" s="217" t="s">
        <v>3663</v>
      </c>
      <c r="G308" s="218" t="s">
        <v>3296</v>
      </c>
      <c r="H308" s="219">
        <v>6</v>
      </c>
      <c r="I308" s="220"/>
      <c r="J308" s="221">
        <f>ROUND(I308*H308,2)</f>
        <v>0</v>
      </c>
      <c r="K308" s="217" t="s">
        <v>19</v>
      </c>
      <c r="L308" s="46"/>
      <c r="M308" s="222" t="s">
        <v>19</v>
      </c>
      <c r="N308" s="223" t="s">
        <v>45</v>
      </c>
      <c r="O308" s="86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178</v>
      </c>
      <c r="AT308" s="226" t="s">
        <v>174</v>
      </c>
      <c r="AU308" s="226" t="s">
        <v>82</v>
      </c>
      <c r="AY308" s="19" t="s">
        <v>171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82</v>
      </c>
      <c r="BK308" s="227">
        <f>ROUND(I308*H308,2)</f>
        <v>0</v>
      </c>
      <c r="BL308" s="19" t="s">
        <v>178</v>
      </c>
      <c r="BM308" s="226" t="s">
        <v>3664</v>
      </c>
    </row>
    <row r="309" s="2" customFormat="1">
      <c r="A309" s="40"/>
      <c r="B309" s="41"/>
      <c r="C309" s="42"/>
      <c r="D309" s="228" t="s">
        <v>180</v>
      </c>
      <c r="E309" s="42"/>
      <c r="F309" s="229" t="s">
        <v>3663</v>
      </c>
      <c r="G309" s="42"/>
      <c r="H309" s="42"/>
      <c r="I309" s="230"/>
      <c r="J309" s="42"/>
      <c r="K309" s="42"/>
      <c r="L309" s="46"/>
      <c r="M309" s="231"/>
      <c r="N309" s="232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180</v>
      </c>
      <c r="AU309" s="19" t="s">
        <v>82</v>
      </c>
    </row>
    <row r="310" s="2" customFormat="1" ht="16.5" customHeight="1">
      <c r="A310" s="40"/>
      <c r="B310" s="41"/>
      <c r="C310" s="215" t="s">
        <v>1166</v>
      </c>
      <c r="D310" s="215" t="s">
        <v>174</v>
      </c>
      <c r="E310" s="216" t="s">
        <v>3409</v>
      </c>
      <c r="F310" s="217" t="s">
        <v>3665</v>
      </c>
      <c r="G310" s="218" t="s">
        <v>971</v>
      </c>
      <c r="H310" s="219">
        <v>1</v>
      </c>
      <c r="I310" s="220"/>
      <c r="J310" s="221">
        <f>ROUND(I310*H310,2)</f>
        <v>0</v>
      </c>
      <c r="K310" s="217" t="s">
        <v>19</v>
      </c>
      <c r="L310" s="46"/>
      <c r="M310" s="222" t="s">
        <v>19</v>
      </c>
      <c r="N310" s="223" t="s">
        <v>45</v>
      </c>
      <c r="O310" s="86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178</v>
      </c>
      <c r="AT310" s="226" t="s">
        <v>174</v>
      </c>
      <c r="AU310" s="226" t="s">
        <v>82</v>
      </c>
      <c r="AY310" s="19" t="s">
        <v>171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82</v>
      </c>
      <c r="BK310" s="227">
        <f>ROUND(I310*H310,2)</f>
        <v>0</v>
      </c>
      <c r="BL310" s="19" t="s">
        <v>178</v>
      </c>
      <c r="BM310" s="226" t="s">
        <v>3666</v>
      </c>
    </row>
    <row r="311" s="2" customFormat="1">
      <c r="A311" s="40"/>
      <c r="B311" s="41"/>
      <c r="C311" s="42"/>
      <c r="D311" s="228" t="s">
        <v>180</v>
      </c>
      <c r="E311" s="42"/>
      <c r="F311" s="229" t="s">
        <v>3665</v>
      </c>
      <c r="G311" s="42"/>
      <c r="H311" s="42"/>
      <c r="I311" s="230"/>
      <c r="J311" s="42"/>
      <c r="K311" s="42"/>
      <c r="L311" s="46"/>
      <c r="M311" s="231"/>
      <c r="N311" s="232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180</v>
      </c>
      <c r="AU311" s="19" t="s">
        <v>82</v>
      </c>
    </row>
    <row r="312" s="2" customFormat="1" ht="16.5" customHeight="1">
      <c r="A312" s="40"/>
      <c r="B312" s="41"/>
      <c r="C312" s="215" t="s">
        <v>841</v>
      </c>
      <c r="D312" s="215" t="s">
        <v>174</v>
      </c>
      <c r="E312" s="216" t="s">
        <v>3411</v>
      </c>
      <c r="F312" s="217" t="s">
        <v>3605</v>
      </c>
      <c r="G312" s="218" t="s">
        <v>3296</v>
      </c>
      <c r="H312" s="219">
        <v>1</v>
      </c>
      <c r="I312" s="220"/>
      <c r="J312" s="221">
        <f>ROUND(I312*H312,2)</f>
        <v>0</v>
      </c>
      <c r="K312" s="217" t="s">
        <v>19</v>
      </c>
      <c r="L312" s="46"/>
      <c r="M312" s="222" t="s">
        <v>19</v>
      </c>
      <c r="N312" s="223" t="s">
        <v>45</v>
      </c>
      <c r="O312" s="86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178</v>
      </c>
      <c r="AT312" s="226" t="s">
        <v>174</v>
      </c>
      <c r="AU312" s="226" t="s">
        <v>82</v>
      </c>
      <c r="AY312" s="19" t="s">
        <v>171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82</v>
      </c>
      <c r="BK312" s="227">
        <f>ROUND(I312*H312,2)</f>
        <v>0</v>
      </c>
      <c r="BL312" s="19" t="s">
        <v>178</v>
      </c>
      <c r="BM312" s="226" t="s">
        <v>3667</v>
      </c>
    </row>
    <row r="313" s="2" customFormat="1">
      <c r="A313" s="40"/>
      <c r="B313" s="41"/>
      <c r="C313" s="42"/>
      <c r="D313" s="228" t="s">
        <v>180</v>
      </c>
      <c r="E313" s="42"/>
      <c r="F313" s="229" t="s">
        <v>3605</v>
      </c>
      <c r="G313" s="42"/>
      <c r="H313" s="42"/>
      <c r="I313" s="230"/>
      <c r="J313" s="42"/>
      <c r="K313" s="42"/>
      <c r="L313" s="46"/>
      <c r="M313" s="231"/>
      <c r="N313" s="232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180</v>
      </c>
      <c r="AU313" s="19" t="s">
        <v>82</v>
      </c>
    </row>
    <row r="314" s="2" customFormat="1">
      <c r="A314" s="40"/>
      <c r="B314" s="41"/>
      <c r="C314" s="42"/>
      <c r="D314" s="228" t="s">
        <v>478</v>
      </c>
      <c r="E314" s="42"/>
      <c r="F314" s="278" t="s">
        <v>3607</v>
      </c>
      <c r="G314" s="42"/>
      <c r="H314" s="42"/>
      <c r="I314" s="230"/>
      <c r="J314" s="42"/>
      <c r="K314" s="42"/>
      <c r="L314" s="46"/>
      <c r="M314" s="231"/>
      <c r="N314" s="232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478</v>
      </c>
      <c r="AU314" s="19" t="s">
        <v>82</v>
      </c>
    </row>
    <row r="315" s="12" customFormat="1" ht="25.92" customHeight="1">
      <c r="A315" s="12"/>
      <c r="B315" s="199"/>
      <c r="C315" s="200"/>
      <c r="D315" s="201" t="s">
        <v>73</v>
      </c>
      <c r="E315" s="202" t="s">
        <v>3454</v>
      </c>
      <c r="F315" s="202" t="s">
        <v>3668</v>
      </c>
      <c r="G315" s="200"/>
      <c r="H315" s="200"/>
      <c r="I315" s="203"/>
      <c r="J315" s="204">
        <f>BK315</f>
        <v>0</v>
      </c>
      <c r="K315" s="200"/>
      <c r="L315" s="205"/>
      <c r="M315" s="206"/>
      <c r="N315" s="207"/>
      <c r="O315" s="207"/>
      <c r="P315" s="208">
        <f>SUM(P316:P465)</f>
        <v>0</v>
      </c>
      <c r="Q315" s="207"/>
      <c r="R315" s="208">
        <f>SUM(R316:R465)</f>
        <v>0</v>
      </c>
      <c r="S315" s="207"/>
      <c r="T315" s="209">
        <f>SUM(T316:T465)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10" t="s">
        <v>82</v>
      </c>
      <c r="AT315" s="211" t="s">
        <v>73</v>
      </c>
      <c r="AU315" s="211" t="s">
        <v>74</v>
      </c>
      <c r="AY315" s="210" t="s">
        <v>171</v>
      </c>
      <c r="BK315" s="212">
        <f>SUM(BK316:BK465)</f>
        <v>0</v>
      </c>
    </row>
    <row r="316" s="2" customFormat="1" ht="16.5" customHeight="1">
      <c r="A316" s="40"/>
      <c r="B316" s="41"/>
      <c r="C316" s="215" t="s">
        <v>1145</v>
      </c>
      <c r="D316" s="215" t="s">
        <v>174</v>
      </c>
      <c r="E316" s="216" t="s">
        <v>3669</v>
      </c>
      <c r="F316" s="217" t="s">
        <v>3670</v>
      </c>
      <c r="G316" s="218" t="s">
        <v>971</v>
      </c>
      <c r="H316" s="219">
        <v>1</v>
      </c>
      <c r="I316" s="220"/>
      <c r="J316" s="221">
        <f>ROUND(I316*H316,2)</f>
        <v>0</v>
      </c>
      <c r="K316" s="217" t="s">
        <v>19</v>
      </c>
      <c r="L316" s="46"/>
      <c r="M316" s="222" t="s">
        <v>19</v>
      </c>
      <c r="N316" s="223" t="s">
        <v>45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178</v>
      </c>
      <c r="AT316" s="226" t="s">
        <v>174</v>
      </c>
      <c r="AU316" s="226" t="s">
        <v>82</v>
      </c>
      <c r="AY316" s="19" t="s">
        <v>171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82</v>
      </c>
      <c r="BK316" s="227">
        <f>ROUND(I316*H316,2)</f>
        <v>0</v>
      </c>
      <c r="BL316" s="19" t="s">
        <v>178</v>
      </c>
      <c r="BM316" s="226" t="s">
        <v>3671</v>
      </c>
    </row>
    <row r="317" s="2" customFormat="1">
      <c r="A317" s="40"/>
      <c r="B317" s="41"/>
      <c r="C317" s="42"/>
      <c r="D317" s="228" t="s">
        <v>180</v>
      </c>
      <c r="E317" s="42"/>
      <c r="F317" s="229" t="s">
        <v>3670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180</v>
      </c>
      <c r="AU317" s="19" t="s">
        <v>82</v>
      </c>
    </row>
    <row r="318" s="2" customFormat="1">
      <c r="A318" s="40"/>
      <c r="B318" s="41"/>
      <c r="C318" s="42"/>
      <c r="D318" s="228" t="s">
        <v>478</v>
      </c>
      <c r="E318" s="42"/>
      <c r="F318" s="278" t="s">
        <v>3672</v>
      </c>
      <c r="G318" s="42"/>
      <c r="H318" s="42"/>
      <c r="I318" s="230"/>
      <c r="J318" s="42"/>
      <c r="K318" s="42"/>
      <c r="L318" s="46"/>
      <c r="M318" s="231"/>
      <c r="N318" s="232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478</v>
      </c>
      <c r="AU318" s="19" t="s">
        <v>82</v>
      </c>
    </row>
    <row r="319" s="2" customFormat="1" ht="16.5" customHeight="1">
      <c r="A319" s="40"/>
      <c r="B319" s="41"/>
      <c r="C319" s="215" t="s">
        <v>1492</v>
      </c>
      <c r="D319" s="215" t="s">
        <v>174</v>
      </c>
      <c r="E319" s="216" t="s">
        <v>3673</v>
      </c>
      <c r="F319" s="217" t="s">
        <v>3599</v>
      </c>
      <c r="G319" s="218" t="s">
        <v>971</v>
      </c>
      <c r="H319" s="219">
        <v>1</v>
      </c>
      <c r="I319" s="220"/>
      <c r="J319" s="221">
        <f>ROUND(I319*H319,2)</f>
        <v>0</v>
      </c>
      <c r="K319" s="217" t="s">
        <v>19</v>
      </c>
      <c r="L319" s="46"/>
      <c r="M319" s="222" t="s">
        <v>19</v>
      </c>
      <c r="N319" s="223" t="s">
        <v>45</v>
      </c>
      <c r="O319" s="86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178</v>
      </c>
      <c r="AT319" s="226" t="s">
        <v>174</v>
      </c>
      <c r="AU319" s="226" t="s">
        <v>82</v>
      </c>
      <c r="AY319" s="19" t="s">
        <v>171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82</v>
      </c>
      <c r="BK319" s="227">
        <f>ROUND(I319*H319,2)</f>
        <v>0</v>
      </c>
      <c r="BL319" s="19" t="s">
        <v>178</v>
      </c>
      <c r="BM319" s="226" t="s">
        <v>3674</v>
      </c>
    </row>
    <row r="320" s="2" customFormat="1">
      <c r="A320" s="40"/>
      <c r="B320" s="41"/>
      <c r="C320" s="42"/>
      <c r="D320" s="228" t="s">
        <v>180</v>
      </c>
      <c r="E320" s="42"/>
      <c r="F320" s="229" t="s">
        <v>3599</v>
      </c>
      <c r="G320" s="42"/>
      <c r="H320" s="42"/>
      <c r="I320" s="230"/>
      <c r="J320" s="42"/>
      <c r="K320" s="42"/>
      <c r="L320" s="46"/>
      <c r="M320" s="231"/>
      <c r="N320" s="232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180</v>
      </c>
      <c r="AU320" s="19" t="s">
        <v>82</v>
      </c>
    </row>
    <row r="321" s="2" customFormat="1">
      <c r="A321" s="40"/>
      <c r="B321" s="41"/>
      <c r="C321" s="42"/>
      <c r="D321" s="228" t="s">
        <v>478</v>
      </c>
      <c r="E321" s="42"/>
      <c r="F321" s="278" t="s">
        <v>3601</v>
      </c>
      <c r="G321" s="42"/>
      <c r="H321" s="42"/>
      <c r="I321" s="230"/>
      <c r="J321" s="42"/>
      <c r="K321" s="42"/>
      <c r="L321" s="46"/>
      <c r="M321" s="231"/>
      <c r="N321" s="232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478</v>
      </c>
      <c r="AU321" s="19" t="s">
        <v>82</v>
      </c>
    </row>
    <row r="322" s="2" customFormat="1" ht="16.5" customHeight="1">
      <c r="A322" s="40"/>
      <c r="B322" s="41"/>
      <c r="C322" s="215" t="s">
        <v>1502</v>
      </c>
      <c r="D322" s="215" t="s">
        <v>174</v>
      </c>
      <c r="E322" s="216" t="s">
        <v>3675</v>
      </c>
      <c r="F322" s="217" t="s">
        <v>3676</v>
      </c>
      <c r="G322" s="218" t="s">
        <v>971</v>
      </c>
      <c r="H322" s="219">
        <v>1</v>
      </c>
      <c r="I322" s="220"/>
      <c r="J322" s="221">
        <f>ROUND(I322*H322,2)</f>
        <v>0</v>
      </c>
      <c r="K322" s="217" t="s">
        <v>19</v>
      </c>
      <c r="L322" s="46"/>
      <c r="M322" s="222" t="s">
        <v>19</v>
      </c>
      <c r="N322" s="223" t="s">
        <v>45</v>
      </c>
      <c r="O322" s="86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178</v>
      </c>
      <c r="AT322" s="226" t="s">
        <v>174</v>
      </c>
      <c r="AU322" s="226" t="s">
        <v>82</v>
      </c>
      <c r="AY322" s="19" t="s">
        <v>171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82</v>
      </c>
      <c r="BK322" s="227">
        <f>ROUND(I322*H322,2)</f>
        <v>0</v>
      </c>
      <c r="BL322" s="19" t="s">
        <v>178</v>
      </c>
      <c r="BM322" s="226" t="s">
        <v>3677</v>
      </c>
    </row>
    <row r="323" s="2" customFormat="1">
      <c r="A323" s="40"/>
      <c r="B323" s="41"/>
      <c r="C323" s="42"/>
      <c r="D323" s="228" t="s">
        <v>180</v>
      </c>
      <c r="E323" s="42"/>
      <c r="F323" s="229" t="s">
        <v>3676</v>
      </c>
      <c r="G323" s="42"/>
      <c r="H323" s="42"/>
      <c r="I323" s="230"/>
      <c r="J323" s="42"/>
      <c r="K323" s="42"/>
      <c r="L323" s="46"/>
      <c r="M323" s="231"/>
      <c r="N323" s="232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180</v>
      </c>
      <c r="AU323" s="19" t="s">
        <v>82</v>
      </c>
    </row>
    <row r="324" s="2" customFormat="1">
      <c r="A324" s="40"/>
      <c r="B324" s="41"/>
      <c r="C324" s="42"/>
      <c r="D324" s="228" t="s">
        <v>478</v>
      </c>
      <c r="E324" s="42"/>
      <c r="F324" s="278" t="s">
        <v>3678</v>
      </c>
      <c r="G324" s="42"/>
      <c r="H324" s="42"/>
      <c r="I324" s="230"/>
      <c r="J324" s="42"/>
      <c r="K324" s="42"/>
      <c r="L324" s="46"/>
      <c r="M324" s="231"/>
      <c r="N324" s="232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478</v>
      </c>
      <c r="AU324" s="19" t="s">
        <v>82</v>
      </c>
    </row>
    <row r="325" s="2" customFormat="1" ht="16.5" customHeight="1">
      <c r="A325" s="40"/>
      <c r="B325" s="41"/>
      <c r="C325" s="215" t="s">
        <v>1163</v>
      </c>
      <c r="D325" s="215" t="s">
        <v>174</v>
      </c>
      <c r="E325" s="216" t="s">
        <v>3679</v>
      </c>
      <c r="F325" s="217" t="s">
        <v>3680</v>
      </c>
      <c r="G325" s="218" t="s">
        <v>3296</v>
      </c>
      <c r="H325" s="219">
        <v>1</v>
      </c>
      <c r="I325" s="220"/>
      <c r="J325" s="221">
        <f>ROUND(I325*H325,2)</f>
        <v>0</v>
      </c>
      <c r="K325" s="217" t="s">
        <v>19</v>
      </c>
      <c r="L325" s="46"/>
      <c r="M325" s="222" t="s">
        <v>19</v>
      </c>
      <c r="N325" s="223" t="s">
        <v>45</v>
      </c>
      <c r="O325" s="86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178</v>
      </c>
      <c r="AT325" s="226" t="s">
        <v>174</v>
      </c>
      <c r="AU325" s="226" t="s">
        <v>82</v>
      </c>
      <c r="AY325" s="19" t="s">
        <v>171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82</v>
      </c>
      <c r="BK325" s="227">
        <f>ROUND(I325*H325,2)</f>
        <v>0</v>
      </c>
      <c r="BL325" s="19" t="s">
        <v>178</v>
      </c>
      <c r="BM325" s="226" t="s">
        <v>3681</v>
      </c>
    </row>
    <row r="326" s="2" customFormat="1">
      <c r="A326" s="40"/>
      <c r="B326" s="41"/>
      <c r="C326" s="42"/>
      <c r="D326" s="228" t="s">
        <v>180</v>
      </c>
      <c r="E326" s="42"/>
      <c r="F326" s="229" t="s">
        <v>3680</v>
      </c>
      <c r="G326" s="42"/>
      <c r="H326" s="42"/>
      <c r="I326" s="230"/>
      <c r="J326" s="42"/>
      <c r="K326" s="42"/>
      <c r="L326" s="46"/>
      <c r="M326" s="231"/>
      <c r="N326" s="232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180</v>
      </c>
      <c r="AU326" s="19" t="s">
        <v>82</v>
      </c>
    </row>
    <row r="327" s="2" customFormat="1" ht="16.5" customHeight="1">
      <c r="A327" s="40"/>
      <c r="B327" s="41"/>
      <c r="C327" s="215" t="s">
        <v>1213</v>
      </c>
      <c r="D327" s="215" t="s">
        <v>174</v>
      </c>
      <c r="E327" s="216" t="s">
        <v>3337</v>
      </c>
      <c r="F327" s="217" t="s">
        <v>3579</v>
      </c>
      <c r="G327" s="218" t="s">
        <v>3296</v>
      </c>
      <c r="H327" s="219">
        <v>1</v>
      </c>
      <c r="I327" s="220"/>
      <c r="J327" s="221">
        <f>ROUND(I327*H327,2)</f>
        <v>0</v>
      </c>
      <c r="K327" s="217" t="s">
        <v>19</v>
      </c>
      <c r="L327" s="46"/>
      <c r="M327" s="222" t="s">
        <v>19</v>
      </c>
      <c r="N327" s="223" t="s">
        <v>45</v>
      </c>
      <c r="O327" s="86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178</v>
      </c>
      <c r="AT327" s="226" t="s">
        <v>174</v>
      </c>
      <c r="AU327" s="226" t="s">
        <v>82</v>
      </c>
      <c r="AY327" s="19" t="s">
        <v>171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82</v>
      </c>
      <c r="BK327" s="227">
        <f>ROUND(I327*H327,2)</f>
        <v>0</v>
      </c>
      <c r="BL327" s="19" t="s">
        <v>178</v>
      </c>
      <c r="BM327" s="226" t="s">
        <v>3682</v>
      </c>
    </row>
    <row r="328" s="2" customFormat="1">
      <c r="A328" s="40"/>
      <c r="B328" s="41"/>
      <c r="C328" s="42"/>
      <c r="D328" s="228" t="s">
        <v>180</v>
      </c>
      <c r="E328" s="42"/>
      <c r="F328" s="229" t="s">
        <v>3579</v>
      </c>
      <c r="G328" s="42"/>
      <c r="H328" s="42"/>
      <c r="I328" s="230"/>
      <c r="J328" s="42"/>
      <c r="K328" s="42"/>
      <c r="L328" s="46"/>
      <c r="M328" s="231"/>
      <c r="N328" s="232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180</v>
      </c>
      <c r="AU328" s="19" t="s">
        <v>82</v>
      </c>
    </row>
    <row r="329" s="2" customFormat="1">
      <c r="A329" s="40"/>
      <c r="B329" s="41"/>
      <c r="C329" s="42"/>
      <c r="D329" s="228" t="s">
        <v>478</v>
      </c>
      <c r="E329" s="42"/>
      <c r="F329" s="278" t="s">
        <v>3581</v>
      </c>
      <c r="G329" s="42"/>
      <c r="H329" s="42"/>
      <c r="I329" s="230"/>
      <c r="J329" s="42"/>
      <c r="K329" s="42"/>
      <c r="L329" s="46"/>
      <c r="M329" s="231"/>
      <c r="N329" s="232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478</v>
      </c>
      <c r="AU329" s="19" t="s">
        <v>82</v>
      </c>
    </row>
    <row r="330" s="2" customFormat="1" ht="16.5" customHeight="1">
      <c r="A330" s="40"/>
      <c r="B330" s="41"/>
      <c r="C330" s="215" t="s">
        <v>871</v>
      </c>
      <c r="D330" s="215" t="s">
        <v>174</v>
      </c>
      <c r="E330" s="216" t="s">
        <v>3339</v>
      </c>
      <c r="F330" s="217" t="s">
        <v>3582</v>
      </c>
      <c r="G330" s="218" t="s">
        <v>3296</v>
      </c>
      <c r="H330" s="219">
        <v>1</v>
      </c>
      <c r="I330" s="220"/>
      <c r="J330" s="221">
        <f>ROUND(I330*H330,2)</f>
        <v>0</v>
      </c>
      <c r="K330" s="217" t="s">
        <v>19</v>
      </c>
      <c r="L330" s="46"/>
      <c r="M330" s="222" t="s">
        <v>19</v>
      </c>
      <c r="N330" s="223" t="s">
        <v>45</v>
      </c>
      <c r="O330" s="86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178</v>
      </c>
      <c r="AT330" s="226" t="s">
        <v>174</v>
      </c>
      <c r="AU330" s="226" t="s">
        <v>82</v>
      </c>
      <c r="AY330" s="19" t="s">
        <v>171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82</v>
      </c>
      <c r="BK330" s="227">
        <f>ROUND(I330*H330,2)</f>
        <v>0</v>
      </c>
      <c r="BL330" s="19" t="s">
        <v>178</v>
      </c>
      <c r="BM330" s="226" t="s">
        <v>3683</v>
      </c>
    </row>
    <row r="331" s="2" customFormat="1">
      <c r="A331" s="40"/>
      <c r="B331" s="41"/>
      <c r="C331" s="42"/>
      <c r="D331" s="228" t="s">
        <v>180</v>
      </c>
      <c r="E331" s="42"/>
      <c r="F331" s="229" t="s">
        <v>3582</v>
      </c>
      <c r="G331" s="42"/>
      <c r="H331" s="42"/>
      <c r="I331" s="230"/>
      <c r="J331" s="42"/>
      <c r="K331" s="42"/>
      <c r="L331" s="46"/>
      <c r="M331" s="231"/>
      <c r="N331" s="232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180</v>
      </c>
      <c r="AU331" s="19" t="s">
        <v>82</v>
      </c>
    </row>
    <row r="332" s="2" customFormat="1">
      <c r="A332" s="40"/>
      <c r="B332" s="41"/>
      <c r="C332" s="42"/>
      <c r="D332" s="228" t="s">
        <v>478</v>
      </c>
      <c r="E332" s="42"/>
      <c r="F332" s="278" t="s">
        <v>3684</v>
      </c>
      <c r="G332" s="42"/>
      <c r="H332" s="42"/>
      <c r="I332" s="230"/>
      <c r="J332" s="42"/>
      <c r="K332" s="42"/>
      <c r="L332" s="46"/>
      <c r="M332" s="231"/>
      <c r="N332" s="23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478</v>
      </c>
      <c r="AU332" s="19" t="s">
        <v>82</v>
      </c>
    </row>
    <row r="333" s="2" customFormat="1" ht="16.5" customHeight="1">
      <c r="A333" s="40"/>
      <c r="B333" s="41"/>
      <c r="C333" s="215" t="s">
        <v>1223</v>
      </c>
      <c r="D333" s="215" t="s">
        <v>174</v>
      </c>
      <c r="E333" s="216" t="s">
        <v>3341</v>
      </c>
      <c r="F333" s="217" t="s">
        <v>3585</v>
      </c>
      <c r="G333" s="218" t="s">
        <v>3296</v>
      </c>
      <c r="H333" s="219">
        <v>1</v>
      </c>
      <c r="I333" s="220"/>
      <c r="J333" s="221">
        <f>ROUND(I333*H333,2)</f>
        <v>0</v>
      </c>
      <c r="K333" s="217" t="s">
        <v>19</v>
      </c>
      <c r="L333" s="46"/>
      <c r="M333" s="222" t="s">
        <v>19</v>
      </c>
      <c r="N333" s="223" t="s">
        <v>45</v>
      </c>
      <c r="O333" s="86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178</v>
      </c>
      <c r="AT333" s="226" t="s">
        <v>174</v>
      </c>
      <c r="AU333" s="226" t="s">
        <v>82</v>
      </c>
      <c r="AY333" s="19" t="s">
        <v>171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82</v>
      </c>
      <c r="BK333" s="227">
        <f>ROUND(I333*H333,2)</f>
        <v>0</v>
      </c>
      <c r="BL333" s="19" t="s">
        <v>178</v>
      </c>
      <c r="BM333" s="226" t="s">
        <v>3685</v>
      </c>
    </row>
    <row r="334" s="2" customFormat="1">
      <c r="A334" s="40"/>
      <c r="B334" s="41"/>
      <c r="C334" s="42"/>
      <c r="D334" s="228" t="s">
        <v>180</v>
      </c>
      <c r="E334" s="42"/>
      <c r="F334" s="229" t="s">
        <v>3585</v>
      </c>
      <c r="G334" s="42"/>
      <c r="H334" s="42"/>
      <c r="I334" s="230"/>
      <c r="J334" s="42"/>
      <c r="K334" s="42"/>
      <c r="L334" s="46"/>
      <c r="M334" s="231"/>
      <c r="N334" s="232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180</v>
      </c>
      <c r="AU334" s="19" t="s">
        <v>82</v>
      </c>
    </row>
    <row r="335" s="2" customFormat="1">
      <c r="A335" s="40"/>
      <c r="B335" s="41"/>
      <c r="C335" s="42"/>
      <c r="D335" s="228" t="s">
        <v>478</v>
      </c>
      <c r="E335" s="42"/>
      <c r="F335" s="278" t="s">
        <v>3587</v>
      </c>
      <c r="G335" s="42"/>
      <c r="H335" s="42"/>
      <c r="I335" s="230"/>
      <c r="J335" s="42"/>
      <c r="K335" s="42"/>
      <c r="L335" s="46"/>
      <c r="M335" s="231"/>
      <c r="N335" s="232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478</v>
      </c>
      <c r="AU335" s="19" t="s">
        <v>82</v>
      </c>
    </row>
    <row r="336" s="2" customFormat="1" ht="16.5" customHeight="1">
      <c r="A336" s="40"/>
      <c r="B336" s="41"/>
      <c r="C336" s="215" t="s">
        <v>881</v>
      </c>
      <c r="D336" s="215" t="s">
        <v>174</v>
      </c>
      <c r="E336" s="216" t="s">
        <v>3343</v>
      </c>
      <c r="F336" s="217" t="s">
        <v>3588</v>
      </c>
      <c r="G336" s="218" t="s">
        <v>3296</v>
      </c>
      <c r="H336" s="219">
        <v>4</v>
      </c>
      <c r="I336" s="220"/>
      <c r="J336" s="221">
        <f>ROUND(I336*H336,2)</f>
        <v>0</v>
      </c>
      <c r="K336" s="217" t="s">
        <v>19</v>
      </c>
      <c r="L336" s="46"/>
      <c r="M336" s="222" t="s">
        <v>19</v>
      </c>
      <c r="N336" s="223" t="s">
        <v>45</v>
      </c>
      <c r="O336" s="86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6" t="s">
        <v>178</v>
      </c>
      <c r="AT336" s="226" t="s">
        <v>174</v>
      </c>
      <c r="AU336" s="226" t="s">
        <v>82</v>
      </c>
      <c r="AY336" s="19" t="s">
        <v>171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9" t="s">
        <v>82</v>
      </c>
      <c r="BK336" s="227">
        <f>ROUND(I336*H336,2)</f>
        <v>0</v>
      </c>
      <c r="BL336" s="19" t="s">
        <v>178</v>
      </c>
      <c r="BM336" s="226" t="s">
        <v>3686</v>
      </c>
    </row>
    <row r="337" s="2" customFormat="1">
      <c r="A337" s="40"/>
      <c r="B337" s="41"/>
      <c r="C337" s="42"/>
      <c r="D337" s="228" t="s">
        <v>180</v>
      </c>
      <c r="E337" s="42"/>
      <c r="F337" s="229" t="s">
        <v>3588</v>
      </c>
      <c r="G337" s="42"/>
      <c r="H337" s="42"/>
      <c r="I337" s="230"/>
      <c r="J337" s="42"/>
      <c r="K337" s="42"/>
      <c r="L337" s="46"/>
      <c r="M337" s="231"/>
      <c r="N337" s="232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180</v>
      </c>
      <c r="AU337" s="19" t="s">
        <v>82</v>
      </c>
    </row>
    <row r="338" s="2" customFormat="1">
      <c r="A338" s="40"/>
      <c r="B338" s="41"/>
      <c r="C338" s="42"/>
      <c r="D338" s="228" t="s">
        <v>478</v>
      </c>
      <c r="E338" s="42"/>
      <c r="F338" s="278" t="s">
        <v>3590</v>
      </c>
      <c r="G338" s="42"/>
      <c r="H338" s="42"/>
      <c r="I338" s="230"/>
      <c r="J338" s="42"/>
      <c r="K338" s="42"/>
      <c r="L338" s="46"/>
      <c r="M338" s="231"/>
      <c r="N338" s="232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478</v>
      </c>
      <c r="AU338" s="19" t="s">
        <v>82</v>
      </c>
    </row>
    <row r="339" s="2" customFormat="1" ht="16.5" customHeight="1">
      <c r="A339" s="40"/>
      <c r="B339" s="41"/>
      <c r="C339" s="215" t="s">
        <v>1158</v>
      </c>
      <c r="D339" s="215" t="s">
        <v>174</v>
      </c>
      <c r="E339" s="216" t="s">
        <v>3356</v>
      </c>
      <c r="F339" s="217" t="s">
        <v>3602</v>
      </c>
      <c r="G339" s="218" t="s">
        <v>3296</v>
      </c>
      <c r="H339" s="219">
        <v>27</v>
      </c>
      <c r="I339" s="220"/>
      <c r="J339" s="221">
        <f>ROUND(I339*H339,2)</f>
        <v>0</v>
      </c>
      <c r="K339" s="217" t="s">
        <v>19</v>
      </c>
      <c r="L339" s="46"/>
      <c r="M339" s="222" t="s">
        <v>19</v>
      </c>
      <c r="N339" s="223" t="s">
        <v>45</v>
      </c>
      <c r="O339" s="86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178</v>
      </c>
      <c r="AT339" s="226" t="s">
        <v>174</v>
      </c>
      <c r="AU339" s="226" t="s">
        <v>82</v>
      </c>
      <c r="AY339" s="19" t="s">
        <v>171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82</v>
      </c>
      <c r="BK339" s="227">
        <f>ROUND(I339*H339,2)</f>
        <v>0</v>
      </c>
      <c r="BL339" s="19" t="s">
        <v>178</v>
      </c>
      <c r="BM339" s="226" t="s">
        <v>3687</v>
      </c>
    </row>
    <row r="340" s="2" customFormat="1">
      <c r="A340" s="40"/>
      <c r="B340" s="41"/>
      <c r="C340" s="42"/>
      <c r="D340" s="228" t="s">
        <v>180</v>
      </c>
      <c r="E340" s="42"/>
      <c r="F340" s="229" t="s">
        <v>3602</v>
      </c>
      <c r="G340" s="42"/>
      <c r="H340" s="42"/>
      <c r="I340" s="230"/>
      <c r="J340" s="42"/>
      <c r="K340" s="42"/>
      <c r="L340" s="46"/>
      <c r="M340" s="231"/>
      <c r="N340" s="232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180</v>
      </c>
      <c r="AU340" s="19" t="s">
        <v>82</v>
      </c>
    </row>
    <row r="341" s="2" customFormat="1">
      <c r="A341" s="40"/>
      <c r="B341" s="41"/>
      <c r="C341" s="42"/>
      <c r="D341" s="228" t="s">
        <v>478</v>
      </c>
      <c r="E341" s="42"/>
      <c r="F341" s="278" t="s">
        <v>3604</v>
      </c>
      <c r="G341" s="42"/>
      <c r="H341" s="42"/>
      <c r="I341" s="230"/>
      <c r="J341" s="42"/>
      <c r="K341" s="42"/>
      <c r="L341" s="46"/>
      <c r="M341" s="231"/>
      <c r="N341" s="232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478</v>
      </c>
      <c r="AU341" s="19" t="s">
        <v>82</v>
      </c>
    </row>
    <row r="342" s="2" customFormat="1" ht="16.5" customHeight="1">
      <c r="A342" s="40"/>
      <c r="B342" s="41"/>
      <c r="C342" s="215" t="s">
        <v>1512</v>
      </c>
      <c r="D342" s="215" t="s">
        <v>174</v>
      </c>
      <c r="E342" s="216" t="s">
        <v>3411</v>
      </c>
      <c r="F342" s="217" t="s">
        <v>3605</v>
      </c>
      <c r="G342" s="218" t="s">
        <v>3296</v>
      </c>
      <c r="H342" s="219">
        <v>1</v>
      </c>
      <c r="I342" s="220"/>
      <c r="J342" s="221">
        <f>ROUND(I342*H342,2)</f>
        <v>0</v>
      </c>
      <c r="K342" s="217" t="s">
        <v>19</v>
      </c>
      <c r="L342" s="46"/>
      <c r="M342" s="222" t="s">
        <v>19</v>
      </c>
      <c r="N342" s="223" t="s">
        <v>45</v>
      </c>
      <c r="O342" s="86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178</v>
      </c>
      <c r="AT342" s="226" t="s">
        <v>174</v>
      </c>
      <c r="AU342" s="226" t="s">
        <v>82</v>
      </c>
      <c r="AY342" s="19" t="s">
        <v>171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82</v>
      </c>
      <c r="BK342" s="227">
        <f>ROUND(I342*H342,2)</f>
        <v>0</v>
      </c>
      <c r="BL342" s="19" t="s">
        <v>178</v>
      </c>
      <c r="BM342" s="226" t="s">
        <v>3688</v>
      </c>
    </row>
    <row r="343" s="2" customFormat="1">
      <c r="A343" s="40"/>
      <c r="B343" s="41"/>
      <c r="C343" s="42"/>
      <c r="D343" s="228" t="s">
        <v>180</v>
      </c>
      <c r="E343" s="42"/>
      <c r="F343" s="229" t="s">
        <v>3605</v>
      </c>
      <c r="G343" s="42"/>
      <c r="H343" s="42"/>
      <c r="I343" s="230"/>
      <c r="J343" s="42"/>
      <c r="K343" s="42"/>
      <c r="L343" s="46"/>
      <c r="M343" s="231"/>
      <c r="N343" s="232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180</v>
      </c>
      <c r="AU343" s="19" t="s">
        <v>82</v>
      </c>
    </row>
    <row r="344" s="2" customFormat="1">
      <c r="A344" s="40"/>
      <c r="B344" s="41"/>
      <c r="C344" s="42"/>
      <c r="D344" s="228" t="s">
        <v>478</v>
      </c>
      <c r="E344" s="42"/>
      <c r="F344" s="278" t="s">
        <v>3607</v>
      </c>
      <c r="G344" s="42"/>
      <c r="H344" s="42"/>
      <c r="I344" s="230"/>
      <c r="J344" s="42"/>
      <c r="K344" s="42"/>
      <c r="L344" s="46"/>
      <c r="M344" s="231"/>
      <c r="N344" s="232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478</v>
      </c>
      <c r="AU344" s="19" t="s">
        <v>82</v>
      </c>
    </row>
    <row r="345" s="2" customFormat="1" ht="16.5" customHeight="1">
      <c r="A345" s="40"/>
      <c r="B345" s="41"/>
      <c r="C345" s="215" t="s">
        <v>1176</v>
      </c>
      <c r="D345" s="215" t="s">
        <v>174</v>
      </c>
      <c r="E345" s="216" t="s">
        <v>3413</v>
      </c>
      <c r="F345" s="217" t="s">
        <v>3689</v>
      </c>
      <c r="G345" s="218" t="s">
        <v>3296</v>
      </c>
      <c r="H345" s="219">
        <v>1</v>
      </c>
      <c r="I345" s="220"/>
      <c r="J345" s="221">
        <f>ROUND(I345*H345,2)</f>
        <v>0</v>
      </c>
      <c r="K345" s="217" t="s">
        <v>19</v>
      </c>
      <c r="L345" s="46"/>
      <c r="M345" s="222" t="s">
        <v>19</v>
      </c>
      <c r="N345" s="223" t="s">
        <v>45</v>
      </c>
      <c r="O345" s="86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178</v>
      </c>
      <c r="AT345" s="226" t="s">
        <v>174</v>
      </c>
      <c r="AU345" s="226" t="s">
        <v>82</v>
      </c>
      <c r="AY345" s="19" t="s">
        <v>171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82</v>
      </c>
      <c r="BK345" s="227">
        <f>ROUND(I345*H345,2)</f>
        <v>0</v>
      </c>
      <c r="BL345" s="19" t="s">
        <v>178</v>
      </c>
      <c r="BM345" s="226" t="s">
        <v>3690</v>
      </c>
    </row>
    <row r="346" s="2" customFormat="1">
      <c r="A346" s="40"/>
      <c r="B346" s="41"/>
      <c r="C346" s="42"/>
      <c r="D346" s="228" t="s">
        <v>180</v>
      </c>
      <c r="E346" s="42"/>
      <c r="F346" s="229" t="s">
        <v>3689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180</v>
      </c>
      <c r="AU346" s="19" t="s">
        <v>82</v>
      </c>
    </row>
    <row r="347" s="2" customFormat="1">
      <c r="A347" s="40"/>
      <c r="B347" s="41"/>
      <c r="C347" s="42"/>
      <c r="D347" s="228" t="s">
        <v>478</v>
      </c>
      <c r="E347" s="42"/>
      <c r="F347" s="278" t="s">
        <v>3691</v>
      </c>
      <c r="G347" s="42"/>
      <c r="H347" s="42"/>
      <c r="I347" s="230"/>
      <c r="J347" s="42"/>
      <c r="K347" s="42"/>
      <c r="L347" s="46"/>
      <c r="M347" s="231"/>
      <c r="N347" s="232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478</v>
      </c>
      <c r="AU347" s="19" t="s">
        <v>82</v>
      </c>
    </row>
    <row r="348" s="2" customFormat="1" ht="16.5" customHeight="1">
      <c r="A348" s="40"/>
      <c r="B348" s="41"/>
      <c r="C348" s="215" t="s">
        <v>848</v>
      </c>
      <c r="D348" s="215" t="s">
        <v>174</v>
      </c>
      <c r="E348" s="216" t="s">
        <v>3415</v>
      </c>
      <c r="F348" s="217" t="s">
        <v>3692</v>
      </c>
      <c r="G348" s="218" t="s">
        <v>3296</v>
      </c>
      <c r="H348" s="219">
        <v>1</v>
      </c>
      <c r="I348" s="220"/>
      <c r="J348" s="221">
        <f>ROUND(I348*H348,2)</f>
        <v>0</v>
      </c>
      <c r="K348" s="217" t="s">
        <v>19</v>
      </c>
      <c r="L348" s="46"/>
      <c r="M348" s="222" t="s">
        <v>19</v>
      </c>
      <c r="N348" s="223" t="s">
        <v>45</v>
      </c>
      <c r="O348" s="86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6" t="s">
        <v>178</v>
      </c>
      <c r="AT348" s="226" t="s">
        <v>174</v>
      </c>
      <c r="AU348" s="226" t="s">
        <v>82</v>
      </c>
      <c r="AY348" s="19" t="s">
        <v>171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9" t="s">
        <v>82</v>
      </c>
      <c r="BK348" s="227">
        <f>ROUND(I348*H348,2)</f>
        <v>0</v>
      </c>
      <c r="BL348" s="19" t="s">
        <v>178</v>
      </c>
      <c r="BM348" s="226" t="s">
        <v>3693</v>
      </c>
    </row>
    <row r="349" s="2" customFormat="1">
      <c r="A349" s="40"/>
      <c r="B349" s="41"/>
      <c r="C349" s="42"/>
      <c r="D349" s="228" t="s">
        <v>180</v>
      </c>
      <c r="E349" s="42"/>
      <c r="F349" s="229" t="s">
        <v>3692</v>
      </c>
      <c r="G349" s="42"/>
      <c r="H349" s="42"/>
      <c r="I349" s="230"/>
      <c r="J349" s="42"/>
      <c r="K349" s="42"/>
      <c r="L349" s="46"/>
      <c r="M349" s="231"/>
      <c r="N349" s="232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180</v>
      </c>
      <c r="AU349" s="19" t="s">
        <v>82</v>
      </c>
    </row>
    <row r="350" s="2" customFormat="1">
      <c r="A350" s="40"/>
      <c r="B350" s="41"/>
      <c r="C350" s="42"/>
      <c r="D350" s="228" t="s">
        <v>478</v>
      </c>
      <c r="E350" s="42"/>
      <c r="F350" s="278" t="s">
        <v>3694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478</v>
      </c>
      <c r="AU350" s="19" t="s">
        <v>82</v>
      </c>
    </row>
    <row r="351" s="2" customFormat="1" ht="16.5" customHeight="1">
      <c r="A351" s="40"/>
      <c r="B351" s="41"/>
      <c r="C351" s="215" t="s">
        <v>1195</v>
      </c>
      <c r="D351" s="215" t="s">
        <v>174</v>
      </c>
      <c r="E351" s="216" t="s">
        <v>3417</v>
      </c>
      <c r="F351" s="217" t="s">
        <v>3695</v>
      </c>
      <c r="G351" s="218" t="s">
        <v>3296</v>
      </c>
      <c r="H351" s="219">
        <v>1</v>
      </c>
      <c r="I351" s="220"/>
      <c r="J351" s="221">
        <f>ROUND(I351*H351,2)</f>
        <v>0</v>
      </c>
      <c r="K351" s="217" t="s">
        <v>19</v>
      </c>
      <c r="L351" s="46"/>
      <c r="M351" s="222" t="s">
        <v>19</v>
      </c>
      <c r="N351" s="223" t="s">
        <v>45</v>
      </c>
      <c r="O351" s="86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6" t="s">
        <v>178</v>
      </c>
      <c r="AT351" s="226" t="s">
        <v>174</v>
      </c>
      <c r="AU351" s="226" t="s">
        <v>82</v>
      </c>
      <c r="AY351" s="19" t="s">
        <v>171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9" t="s">
        <v>82</v>
      </c>
      <c r="BK351" s="227">
        <f>ROUND(I351*H351,2)</f>
        <v>0</v>
      </c>
      <c r="BL351" s="19" t="s">
        <v>178</v>
      </c>
      <c r="BM351" s="226" t="s">
        <v>3696</v>
      </c>
    </row>
    <row r="352" s="2" customFormat="1">
      <c r="A352" s="40"/>
      <c r="B352" s="41"/>
      <c r="C352" s="42"/>
      <c r="D352" s="228" t="s">
        <v>180</v>
      </c>
      <c r="E352" s="42"/>
      <c r="F352" s="229" t="s">
        <v>3695</v>
      </c>
      <c r="G352" s="42"/>
      <c r="H352" s="42"/>
      <c r="I352" s="230"/>
      <c r="J352" s="42"/>
      <c r="K352" s="42"/>
      <c r="L352" s="46"/>
      <c r="M352" s="231"/>
      <c r="N352" s="232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180</v>
      </c>
      <c r="AU352" s="19" t="s">
        <v>82</v>
      </c>
    </row>
    <row r="353" s="2" customFormat="1" ht="16.5" customHeight="1">
      <c r="A353" s="40"/>
      <c r="B353" s="41"/>
      <c r="C353" s="215" t="s">
        <v>854</v>
      </c>
      <c r="D353" s="215" t="s">
        <v>174</v>
      </c>
      <c r="E353" s="216" t="s">
        <v>3419</v>
      </c>
      <c r="F353" s="217" t="s">
        <v>3697</v>
      </c>
      <c r="G353" s="218" t="s">
        <v>3296</v>
      </c>
      <c r="H353" s="219">
        <v>1</v>
      </c>
      <c r="I353" s="220"/>
      <c r="J353" s="221">
        <f>ROUND(I353*H353,2)</f>
        <v>0</v>
      </c>
      <c r="K353" s="217" t="s">
        <v>19</v>
      </c>
      <c r="L353" s="46"/>
      <c r="M353" s="222" t="s">
        <v>19</v>
      </c>
      <c r="N353" s="223" t="s">
        <v>45</v>
      </c>
      <c r="O353" s="86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178</v>
      </c>
      <c r="AT353" s="226" t="s">
        <v>174</v>
      </c>
      <c r="AU353" s="226" t="s">
        <v>82</v>
      </c>
      <c r="AY353" s="19" t="s">
        <v>171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82</v>
      </c>
      <c r="BK353" s="227">
        <f>ROUND(I353*H353,2)</f>
        <v>0</v>
      </c>
      <c r="BL353" s="19" t="s">
        <v>178</v>
      </c>
      <c r="BM353" s="226" t="s">
        <v>3698</v>
      </c>
    </row>
    <row r="354" s="2" customFormat="1">
      <c r="A354" s="40"/>
      <c r="B354" s="41"/>
      <c r="C354" s="42"/>
      <c r="D354" s="228" t="s">
        <v>180</v>
      </c>
      <c r="E354" s="42"/>
      <c r="F354" s="229" t="s">
        <v>3697</v>
      </c>
      <c r="G354" s="42"/>
      <c r="H354" s="42"/>
      <c r="I354" s="230"/>
      <c r="J354" s="42"/>
      <c r="K354" s="42"/>
      <c r="L354" s="46"/>
      <c r="M354" s="231"/>
      <c r="N354" s="232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180</v>
      </c>
      <c r="AU354" s="19" t="s">
        <v>82</v>
      </c>
    </row>
    <row r="355" s="2" customFormat="1" ht="16.5" customHeight="1">
      <c r="A355" s="40"/>
      <c r="B355" s="41"/>
      <c r="C355" s="215" t="s">
        <v>1203</v>
      </c>
      <c r="D355" s="215" t="s">
        <v>174</v>
      </c>
      <c r="E355" s="216" t="s">
        <v>3423</v>
      </c>
      <c r="F355" s="217" t="s">
        <v>3699</v>
      </c>
      <c r="G355" s="218" t="s">
        <v>3296</v>
      </c>
      <c r="H355" s="219">
        <v>1</v>
      </c>
      <c r="I355" s="220"/>
      <c r="J355" s="221">
        <f>ROUND(I355*H355,2)</f>
        <v>0</v>
      </c>
      <c r="K355" s="217" t="s">
        <v>19</v>
      </c>
      <c r="L355" s="46"/>
      <c r="M355" s="222" t="s">
        <v>19</v>
      </c>
      <c r="N355" s="223" t="s">
        <v>45</v>
      </c>
      <c r="O355" s="86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178</v>
      </c>
      <c r="AT355" s="226" t="s">
        <v>174</v>
      </c>
      <c r="AU355" s="226" t="s">
        <v>82</v>
      </c>
      <c r="AY355" s="19" t="s">
        <v>171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82</v>
      </c>
      <c r="BK355" s="227">
        <f>ROUND(I355*H355,2)</f>
        <v>0</v>
      </c>
      <c r="BL355" s="19" t="s">
        <v>178</v>
      </c>
      <c r="BM355" s="226" t="s">
        <v>3700</v>
      </c>
    </row>
    <row r="356" s="2" customFormat="1">
      <c r="A356" s="40"/>
      <c r="B356" s="41"/>
      <c r="C356" s="42"/>
      <c r="D356" s="228" t="s">
        <v>180</v>
      </c>
      <c r="E356" s="42"/>
      <c r="F356" s="229" t="s">
        <v>3699</v>
      </c>
      <c r="G356" s="42"/>
      <c r="H356" s="42"/>
      <c r="I356" s="230"/>
      <c r="J356" s="42"/>
      <c r="K356" s="42"/>
      <c r="L356" s="46"/>
      <c r="M356" s="231"/>
      <c r="N356" s="232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180</v>
      </c>
      <c r="AU356" s="19" t="s">
        <v>82</v>
      </c>
    </row>
    <row r="357" s="2" customFormat="1">
      <c r="A357" s="40"/>
      <c r="B357" s="41"/>
      <c r="C357" s="42"/>
      <c r="D357" s="228" t="s">
        <v>478</v>
      </c>
      <c r="E357" s="42"/>
      <c r="F357" s="278" t="s">
        <v>3691</v>
      </c>
      <c r="G357" s="42"/>
      <c r="H357" s="42"/>
      <c r="I357" s="230"/>
      <c r="J357" s="42"/>
      <c r="K357" s="42"/>
      <c r="L357" s="46"/>
      <c r="M357" s="231"/>
      <c r="N357" s="232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478</v>
      </c>
      <c r="AU357" s="19" t="s">
        <v>82</v>
      </c>
    </row>
    <row r="358" s="2" customFormat="1" ht="16.5" customHeight="1">
      <c r="A358" s="40"/>
      <c r="B358" s="41"/>
      <c r="C358" s="215" t="s">
        <v>860</v>
      </c>
      <c r="D358" s="215" t="s">
        <v>174</v>
      </c>
      <c r="E358" s="216" t="s">
        <v>3425</v>
      </c>
      <c r="F358" s="217" t="s">
        <v>3701</v>
      </c>
      <c r="G358" s="218" t="s">
        <v>3296</v>
      </c>
      <c r="H358" s="219">
        <v>3</v>
      </c>
      <c r="I358" s="220"/>
      <c r="J358" s="221">
        <f>ROUND(I358*H358,2)</f>
        <v>0</v>
      </c>
      <c r="K358" s="217" t="s">
        <v>19</v>
      </c>
      <c r="L358" s="46"/>
      <c r="M358" s="222" t="s">
        <v>19</v>
      </c>
      <c r="N358" s="223" t="s">
        <v>45</v>
      </c>
      <c r="O358" s="86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178</v>
      </c>
      <c r="AT358" s="226" t="s">
        <v>174</v>
      </c>
      <c r="AU358" s="226" t="s">
        <v>82</v>
      </c>
      <c r="AY358" s="19" t="s">
        <v>171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82</v>
      </c>
      <c r="BK358" s="227">
        <f>ROUND(I358*H358,2)</f>
        <v>0</v>
      </c>
      <c r="BL358" s="19" t="s">
        <v>178</v>
      </c>
      <c r="BM358" s="226" t="s">
        <v>3702</v>
      </c>
    </row>
    <row r="359" s="2" customFormat="1">
      <c r="A359" s="40"/>
      <c r="B359" s="41"/>
      <c r="C359" s="42"/>
      <c r="D359" s="228" t="s">
        <v>180</v>
      </c>
      <c r="E359" s="42"/>
      <c r="F359" s="229" t="s">
        <v>3701</v>
      </c>
      <c r="G359" s="42"/>
      <c r="H359" s="42"/>
      <c r="I359" s="230"/>
      <c r="J359" s="42"/>
      <c r="K359" s="42"/>
      <c r="L359" s="46"/>
      <c r="M359" s="231"/>
      <c r="N359" s="232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180</v>
      </c>
      <c r="AU359" s="19" t="s">
        <v>82</v>
      </c>
    </row>
    <row r="360" s="2" customFormat="1">
      <c r="A360" s="40"/>
      <c r="B360" s="41"/>
      <c r="C360" s="42"/>
      <c r="D360" s="228" t="s">
        <v>478</v>
      </c>
      <c r="E360" s="42"/>
      <c r="F360" s="278" t="s">
        <v>3703</v>
      </c>
      <c r="G360" s="42"/>
      <c r="H360" s="42"/>
      <c r="I360" s="230"/>
      <c r="J360" s="42"/>
      <c r="K360" s="42"/>
      <c r="L360" s="46"/>
      <c r="M360" s="231"/>
      <c r="N360" s="232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478</v>
      </c>
      <c r="AU360" s="19" t="s">
        <v>82</v>
      </c>
    </row>
    <row r="361" s="2" customFormat="1" ht="16.5" customHeight="1">
      <c r="A361" s="40"/>
      <c r="B361" s="41"/>
      <c r="C361" s="215" t="s">
        <v>1234</v>
      </c>
      <c r="D361" s="215" t="s">
        <v>174</v>
      </c>
      <c r="E361" s="216" t="s">
        <v>3427</v>
      </c>
      <c r="F361" s="217" t="s">
        <v>3704</v>
      </c>
      <c r="G361" s="218" t="s">
        <v>3296</v>
      </c>
      <c r="H361" s="219">
        <v>1</v>
      </c>
      <c r="I361" s="220"/>
      <c r="J361" s="221">
        <f>ROUND(I361*H361,2)</f>
        <v>0</v>
      </c>
      <c r="K361" s="217" t="s">
        <v>19</v>
      </c>
      <c r="L361" s="46"/>
      <c r="M361" s="222" t="s">
        <v>19</v>
      </c>
      <c r="N361" s="223" t="s">
        <v>45</v>
      </c>
      <c r="O361" s="86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6" t="s">
        <v>178</v>
      </c>
      <c r="AT361" s="226" t="s">
        <v>174</v>
      </c>
      <c r="AU361" s="226" t="s">
        <v>82</v>
      </c>
      <c r="AY361" s="19" t="s">
        <v>171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82</v>
      </c>
      <c r="BK361" s="227">
        <f>ROUND(I361*H361,2)</f>
        <v>0</v>
      </c>
      <c r="BL361" s="19" t="s">
        <v>178</v>
      </c>
      <c r="BM361" s="226" t="s">
        <v>3705</v>
      </c>
    </row>
    <row r="362" s="2" customFormat="1">
      <c r="A362" s="40"/>
      <c r="B362" s="41"/>
      <c r="C362" s="42"/>
      <c r="D362" s="228" t="s">
        <v>180</v>
      </c>
      <c r="E362" s="42"/>
      <c r="F362" s="229" t="s">
        <v>3704</v>
      </c>
      <c r="G362" s="42"/>
      <c r="H362" s="42"/>
      <c r="I362" s="230"/>
      <c r="J362" s="42"/>
      <c r="K362" s="42"/>
      <c r="L362" s="46"/>
      <c r="M362" s="231"/>
      <c r="N362" s="232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180</v>
      </c>
      <c r="AU362" s="19" t="s">
        <v>82</v>
      </c>
    </row>
    <row r="363" s="2" customFormat="1">
      <c r="A363" s="40"/>
      <c r="B363" s="41"/>
      <c r="C363" s="42"/>
      <c r="D363" s="228" t="s">
        <v>478</v>
      </c>
      <c r="E363" s="42"/>
      <c r="F363" s="278" t="s">
        <v>3706</v>
      </c>
      <c r="G363" s="42"/>
      <c r="H363" s="42"/>
      <c r="I363" s="230"/>
      <c r="J363" s="42"/>
      <c r="K363" s="42"/>
      <c r="L363" s="46"/>
      <c r="M363" s="231"/>
      <c r="N363" s="232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478</v>
      </c>
      <c r="AU363" s="19" t="s">
        <v>82</v>
      </c>
    </row>
    <row r="364" s="2" customFormat="1" ht="16.5" customHeight="1">
      <c r="A364" s="40"/>
      <c r="B364" s="41"/>
      <c r="C364" s="215" t="s">
        <v>886</v>
      </c>
      <c r="D364" s="215" t="s">
        <v>174</v>
      </c>
      <c r="E364" s="216" t="s">
        <v>3430</v>
      </c>
      <c r="F364" s="217" t="s">
        <v>3707</v>
      </c>
      <c r="G364" s="218" t="s">
        <v>3296</v>
      </c>
      <c r="H364" s="219">
        <v>2</v>
      </c>
      <c r="I364" s="220"/>
      <c r="J364" s="221">
        <f>ROUND(I364*H364,2)</f>
        <v>0</v>
      </c>
      <c r="K364" s="217" t="s">
        <v>19</v>
      </c>
      <c r="L364" s="46"/>
      <c r="M364" s="222" t="s">
        <v>19</v>
      </c>
      <c r="N364" s="223" t="s">
        <v>45</v>
      </c>
      <c r="O364" s="86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178</v>
      </c>
      <c r="AT364" s="226" t="s">
        <v>174</v>
      </c>
      <c r="AU364" s="226" t="s">
        <v>82</v>
      </c>
      <c r="AY364" s="19" t="s">
        <v>171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82</v>
      </c>
      <c r="BK364" s="227">
        <f>ROUND(I364*H364,2)</f>
        <v>0</v>
      </c>
      <c r="BL364" s="19" t="s">
        <v>178</v>
      </c>
      <c r="BM364" s="226" t="s">
        <v>3708</v>
      </c>
    </row>
    <row r="365" s="2" customFormat="1">
      <c r="A365" s="40"/>
      <c r="B365" s="41"/>
      <c r="C365" s="42"/>
      <c r="D365" s="228" t="s">
        <v>180</v>
      </c>
      <c r="E365" s="42"/>
      <c r="F365" s="229" t="s">
        <v>3707</v>
      </c>
      <c r="G365" s="42"/>
      <c r="H365" s="42"/>
      <c r="I365" s="230"/>
      <c r="J365" s="42"/>
      <c r="K365" s="42"/>
      <c r="L365" s="46"/>
      <c r="M365" s="231"/>
      <c r="N365" s="232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180</v>
      </c>
      <c r="AU365" s="19" t="s">
        <v>82</v>
      </c>
    </row>
    <row r="366" s="2" customFormat="1">
      <c r="A366" s="40"/>
      <c r="B366" s="41"/>
      <c r="C366" s="42"/>
      <c r="D366" s="228" t="s">
        <v>478</v>
      </c>
      <c r="E366" s="42"/>
      <c r="F366" s="278" t="s">
        <v>3709</v>
      </c>
      <c r="G366" s="42"/>
      <c r="H366" s="42"/>
      <c r="I366" s="230"/>
      <c r="J366" s="42"/>
      <c r="K366" s="42"/>
      <c r="L366" s="46"/>
      <c r="M366" s="231"/>
      <c r="N366" s="232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478</v>
      </c>
      <c r="AU366" s="19" t="s">
        <v>82</v>
      </c>
    </row>
    <row r="367" s="2" customFormat="1" ht="16.5" customHeight="1">
      <c r="A367" s="40"/>
      <c r="B367" s="41"/>
      <c r="C367" s="215" t="s">
        <v>1245</v>
      </c>
      <c r="D367" s="215" t="s">
        <v>174</v>
      </c>
      <c r="E367" s="216" t="s">
        <v>3430</v>
      </c>
      <c r="F367" s="217" t="s">
        <v>3707</v>
      </c>
      <c r="G367" s="218" t="s">
        <v>3296</v>
      </c>
      <c r="H367" s="219">
        <v>2</v>
      </c>
      <c r="I367" s="220"/>
      <c r="J367" s="221">
        <f>ROUND(I367*H367,2)</f>
        <v>0</v>
      </c>
      <c r="K367" s="217" t="s">
        <v>19</v>
      </c>
      <c r="L367" s="46"/>
      <c r="M367" s="222" t="s">
        <v>19</v>
      </c>
      <c r="N367" s="223" t="s">
        <v>45</v>
      </c>
      <c r="O367" s="86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6" t="s">
        <v>178</v>
      </c>
      <c r="AT367" s="226" t="s">
        <v>174</v>
      </c>
      <c r="AU367" s="226" t="s">
        <v>82</v>
      </c>
      <c r="AY367" s="19" t="s">
        <v>171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9" t="s">
        <v>82</v>
      </c>
      <c r="BK367" s="227">
        <f>ROUND(I367*H367,2)</f>
        <v>0</v>
      </c>
      <c r="BL367" s="19" t="s">
        <v>178</v>
      </c>
      <c r="BM367" s="226" t="s">
        <v>3710</v>
      </c>
    </row>
    <row r="368" s="2" customFormat="1">
      <c r="A368" s="40"/>
      <c r="B368" s="41"/>
      <c r="C368" s="42"/>
      <c r="D368" s="228" t="s">
        <v>180</v>
      </c>
      <c r="E368" s="42"/>
      <c r="F368" s="229" t="s">
        <v>3707</v>
      </c>
      <c r="G368" s="42"/>
      <c r="H368" s="42"/>
      <c r="I368" s="230"/>
      <c r="J368" s="42"/>
      <c r="K368" s="42"/>
      <c r="L368" s="46"/>
      <c r="M368" s="231"/>
      <c r="N368" s="232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180</v>
      </c>
      <c r="AU368" s="19" t="s">
        <v>82</v>
      </c>
    </row>
    <row r="369" s="2" customFormat="1">
      <c r="A369" s="40"/>
      <c r="B369" s="41"/>
      <c r="C369" s="42"/>
      <c r="D369" s="228" t="s">
        <v>478</v>
      </c>
      <c r="E369" s="42"/>
      <c r="F369" s="278" t="s">
        <v>3711</v>
      </c>
      <c r="G369" s="42"/>
      <c r="H369" s="42"/>
      <c r="I369" s="230"/>
      <c r="J369" s="42"/>
      <c r="K369" s="42"/>
      <c r="L369" s="46"/>
      <c r="M369" s="231"/>
      <c r="N369" s="232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478</v>
      </c>
      <c r="AU369" s="19" t="s">
        <v>82</v>
      </c>
    </row>
    <row r="370" s="2" customFormat="1" ht="16.5" customHeight="1">
      <c r="A370" s="40"/>
      <c r="B370" s="41"/>
      <c r="C370" s="215" t="s">
        <v>897</v>
      </c>
      <c r="D370" s="215" t="s">
        <v>174</v>
      </c>
      <c r="E370" s="216" t="s">
        <v>3432</v>
      </c>
      <c r="F370" s="217" t="s">
        <v>3712</v>
      </c>
      <c r="G370" s="218" t="s">
        <v>3296</v>
      </c>
      <c r="H370" s="219">
        <v>4</v>
      </c>
      <c r="I370" s="220"/>
      <c r="J370" s="221">
        <f>ROUND(I370*H370,2)</f>
        <v>0</v>
      </c>
      <c r="K370" s="217" t="s">
        <v>19</v>
      </c>
      <c r="L370" s="46"/>
      <c r="M370" s="222" t="s">
        <v>19</v>
      </c>
      <c r="N370" s="223" t="s">
        <v>45</v>
      </c>
      <c r="O370" s="86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178</v>
      </c>
      <c r="AT370" s="226" t="s">
        <v>174</v>
      </c>
      <c r="AU370" s="226" t="s">
        <v>82</v>
      </c>
      <c r="AY370" s="19" t="s">
        <v>171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82</v>
      </c>
      <c r="BK370" s="227">
        <f>ROUND(I370*H370,2)</f>
        <v>0</v>
      </c>
      <c r="BL370" s="19" t="s">
        <v>178</v>
      </c>
      <c r="BM370" s="226" t="s">
        <v>3713</v>
      </c>
    </row>
    <row r="371" s="2" customFormat="1">
      <c r="A371" s="40"/>
      <c r="B371" s="41"/>
      <c r="C371" s="42"/>
      <c r="D371" s="228" t="s">
        <v>180</v>
      </c>
      <c r="E371" s="42"/>
      <c r="F371" s="229" t="s">
        <v>3712</v>
      </c>
      <c r="G371" s="42"/>
      <c r="H371" s="42"/>
      <c r="I371" s="230"/>
      <c r="J371" s="42"/>
      <c r="K371" s="42"/>
      <c r="L371" s="46"/>
      <c r="M371" s="231"/>
      <c r="N371" s="232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180</v>
      </c>
      <c r="AU371" s="19" t="s">
        <v>82</v>
      </c>
    </row>
    <row r="372" s="2" customFormat="1">
      <c r="A372" s="40"/>
      <c r="B372" s="41"/>
      <c r="C372" s="42"/>
      <c r="D372" s="228" t="s">
        <v>478</v>
      </c>
      <c r="E372" s="42"/>
      <c r="F372" s="278" t="s">
        <v>3714</v>
      </c>
      <c r="G372" s="42"/>
      <c r="H372" s="42"/>
      <c r="I372" s="230"/>
      <c r="J372" s="42"/>
      <c r="K372" s="42"/>
      <c r="L372" s="46"/>
      <c r="M372" s="231"/>
      <c r="N372" s="232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478</v>
      </c>
      <c r="AU372" s="19" t="s">
        <v>82</v>
      </c>
    </row>
    <row r="373" s="2" customFormat="1" ht="16.5" customHeight="1">
      <c r="A373" s="40"/>
      <c r="B373" s="41"/>
      <c r="C373" s="215" t="s">
        <v>1268</v>
      </c>
      <c r="D373" s="215" t="s">
        <v>174</v>
      </c>
      <c r="E373" s="216" t="s">
        <v>3434</v>
      </c>
      <c r="F373" s="217" t="s">
        <v>3715</v>
      </c>
      <c r="G373" s="218" t="s">
        <v>3296</v>
      </c>
      <c r="H373" s="219">
        <v>3</v>
      </c>
      <c r="I373" s="220"/>
      <c r="J373" s="221">
        <f>ROUND(I373*H373,2)</f>
        <v>0</v>
      </c>
      <c r="K373" s="217" t="s">
        <v>19</v>
      </c>
      <c r="L373" s="46"/>
      <c r="M373" s="222" t="s">
        <v>19</v>
      </c>
      <c r="N373" s="223" t="s">
        <v>45</v>
      </c>
      <c r="O373" s="86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6" t="s">
        <v>178</v>
      </c>
      <c r="AT373" s="226" t="s">
        <v>174</v>
      </c>
      <c r="AU373" s="226" t="s">
        <v>82</v>
      </c>
      <c r="AY373" s="19" t="s">
        <v>171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82</v>
      </c>
      <c r="BK373" s="227">
        <f>ROUND(I373*H373,2)</f>
        <v>0</v>
      </c>
      <c r="BL373" s="19" t="s">
        <v>178</v>
      </c>
      <c r="BM373" s="226" t="s">
        <v>3716</v>
      </c>
    </row>
    <row r="374" s="2" customFormat="1">
      <c r="A374" s="40"/>
      <c r="B374" s="41"/>
      <c r="C374" s="42"/>
      <c r="D374" s="228" t="s">
        <v>180</v>
      </c>
      <c r="E374" s="42"/>
      <c r="F374" s="229" t="s">
        <v>3715</v>
      </c>
      <c r="G374" s="42"/>
      <c r="H374" s="42"/>
      <c r="I374" s="230"/>
      <c r="J374" s="42"/>
      <c r="K374" s="42"/>
      <c r="L374" s="46"/>
      <c r="M374" s="231"/>
      <c r="N374" s="232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180</v>
      </c>
      <c r="AU374" s="19" t="s">
        <v>82</v>
      </c>
    </row>
    <row r="375" s="2" customFormat="1">
      <c r="A375" s="40"/>
      <c r="B375" s="41"/>
      <c r="C375" s="42"/>
      <c r="D375" s="228" t="s">
        <v>478</v>
      </c>
      <c r="E375" s="42"/>
      <c r="F375" s="278" t="s">
        <v>3717</v>
      </c>
      <c r="G375" s="42"/>
      <c r="H375" s="42"/>
      <c r="I375" s="230"/>
      <c r="J375" s="42"/>
      <c r="K375" s="42"/>
      <c r="L375" s="46"/>
      <c r="M375" s="231"/>
      <c r="N375" s="232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478</v>
      </c>
      <c r="AU375" s="19" t="s">
        <v>82</v>
      </c>
    </row>
    <row r="376" s="2" customFormat="1" ht="16.5" customHeight="1">
      <c r="A376" s="40"/>
      <c r="B376" s="41"/>
      <c r="C376" s="215" t="s">
        <v>903</v>
      </c>
      <c r="D376" s="215" t="s">
        <v>174</v>
      </c>
      <c r="E376" s="216" t="s">
        <v>3436</v>
      </c>
      <c r="F376" s="217" t="s">
        <v>3715</v>
      </c>
      <c r="G376" s="218" t="s">
        <v>3296</v>
      </c>
      <c r="H376" s="219">
        <v>9</v>
      </c>
      <c r="I376" s="220"/>
      <c r="J376" s="221">
        <f>ROUND(I376*H376,2)</f>
        <v>0</v>
      </c>
      <c r="K376" s="217" t="s">
        <v>19</v>
      </c>
      <c r="L376" s="46"/>
      <c r="M376" s="222" t="s">
        <v>19</v>
      </c>
      <c r="N376" s="223" t="s">
        <v>45</v>
      </c>
      <c r="O376" s="86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6" t="s">
        <v>178</v>
      </c>
      <c r="AT376" s="226" t="s">
        <v>174</v>
      </c>
      <c r="AU376" s="226" t="s">
        <v>82</v>
      </c>
      <c r="AY376" s="19" t="s">
        <v>171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9" t="s">
        <v>82</v>
      </c>
      <c r="BK376" s="227">
        <f>ROUND(I376*H376,2)</f>
        <v>0</v>
      </c>
      <c r="BL376" s="19" t="s">
        <v>178</v>
      </c>
      <c r="BM376" s="226" t="s">
        <v>3718</v>
      </c>
    </row>
    <row r="377" s="2" customFormat="1">
      <c r="A377" s="40"/>
      <c r="B377" s="41"/>
      <c r="C377" s="42"/>
      <c r="D377" s="228" t="s">
        <v>180</v>
      </c>
      <c r="E377" s="42"/>
      <c r="F377" s="229" t="s">
        <v>3715</v>
      </c>
      <c r="G377" s="42"/>
      <c r="H377" s="42"/>
      <c r="I377" s="230"/>
      <c r="J377" s="42"/>
      <c r="K377" s="42"/>
      <c r="L377" s="46"/>
      <c r="M377" s="231"/>
      <c r="N377" s="232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180</v>
      </c>
      <c r="AU377" s="19" t="s">
        <v>82</v>
      </c>
    </row>
    <row r="378" s="2" customFormat="1">
      <c r="A378" s="40"/>
      <c r="B378" s="41"/>
      <c r="C378" s="42"/>
      <c r="D378" s="228" t="s">
        <v>478</v>
      </c>
      <c r="E378" s="42"/>
      <c r="F378" s="278" t="s">
        <v>3719</v>
      </c>
      <c r="G378" s="42"/>
      <c r="H378" s="42"/>
      <c r="I378" s="230"/>
      <c r="J378" s="42"/>
      <c r="K378" s="42"/>
      <c r="L378" s="46"/>
      <c r="M378" s="231"/>
      <c r="N378" s="232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478</v>
      </c>
      <c r="AU378" s="19" t="s">
        <v>82</v>
      </c>
    </row>
    <row r="379" s="2" customFormat="1" ht="16.5" customHeight="1">
      <c r="A379" s="40"/>
      <c r="B379" s="41"/>
      <c r="C379" s="215" t="s">
        <v>1279</v>
      </c>
      <c r="D379" s="215" t="s">
        <v>174</v>
      </c>
      <c r="E379" s="216" t="s">
        <v>3438</v>
      </c>
      <c r="F379" s="217" t="s">
        <v>3720</v>
      </c>
      <c r="G379" s="218" t="s">
        <v>3296</v>
      </c>
      <c r="H379" s="219">
        <v>4</v>
      </c>
      <c r="I379" s="220"/>
      <c r="J379" s="221">
        <f>ROUND(I379*H379,2)</f>
        <v>0</v>
      </c>
      <c r="K379" s="217" t="s">
        <v>19</v>
      </c>
      <c r="L379" s="46"/>
      <c r="M379" s="222" t="s">
        <v>19</v>
      </c>
      <c r="N379" s="223" t="s">
        <v>45</v>
      </c>
      <c r="O379" s="86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6" t="s">
        <v>178</v>
      </c>
      <c r="AT379" s="226" t="s">
        <v>174</v>
      </c>
      <c r="AU379" s="226" t="s">
        <v>82</v>
      </c>
      <c r="AY379" s="19" t="s">
        <v>171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9" t="s">
        <v>82</v>
      </c>
      <c r="BK379" s="227">
        <f>ROUND(I379*H379,2)</f>
        <v>0</v>
      </c>
      <c r="BL379" s="19" t="s">
        <v>178</v>
      </c>
      <c r="BM379" s="226" t="s">
        <v>3721</v>
      </c>
    </row>
    <row r="380" s="2" customFormat="1">
      <c r="A380" s="40"/>
      <c r="B380" s="41"/>
      <c r="C380" s="42"/>
      <c r="D380" s="228" t="s">
        <v>180</v>
      </c>
      <c r="E380" s="42"/>
      <c r="F380" s="229" t="s">
        <v>3720</v>
      </c>
      <c r="G380" s="42"/>
      <c r="H380" s="42"/>
      <c r="I380" s="230"/>
      <c r="J380" s="42"/>
      <c r="K380" s="42"/>
      <c r="L380" s="46"/>
      <c r="M380" s="231"/>
      <c r="N380" s="232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180</v>
      </c>
      <c r="AU380" s="19" t="s">
        <v>82</v>
      </c>
    </row>
    <row r="381" s="2" customFormat="1">
      <c r="A381" s="40"/>
      <c r="B381" s="41"/>
      <c r="C381" s="42"/>
      <c r="D381" s="228" t="s">
        <v>478</v>
      </c>
      <c r="E381" s="42"/>
      <c r="F381" s="278" t="s">
        <v>3722</v>
      </c>
      <c r="G381" s="42"/>
      <c r="H381" s="42"/>
      <c r="I381" s="230"/>
      <c r="J381" s="42"/>
      <c r="K381" s="42"/>
      <c r="L381" s="46"/>
      <c r="M381" s="231"/>
      <c r="N381" s="232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478</v>
      </c>
      <c r="AU381" s="19" t="s">
        <v>82</v>
      </c>
    </row>
    <row r="382" s="2" customFormat="1" ht="16.5" customHeight="1">
      <c r="A382" s="40"/>
      <c r="B382" s="41"/>
      <c r="C382" s="215" t="s">
        <v>909</v>
      </c>
      <c r="D382" s="215" t="s">
        <v>174</v>
      </c>
      <c r="E382" s="216" t="s">
        <v>3438</v>
      </c>
      <c r="F382" s="217" t="s">
        <v>3720</v>
      </c>
      <c r="G382" s="218" t="s">
        <v>3296</v>
      </c>
      <c r="H382" s="219">
        <v>2</v>
      </c>
      <c r="I382" s="220"/>
      <c r="J382" s="221">
        <f>ROUND(I382*H382,2)</f>
        <v>0</v>
      </c>
      <c r="K382" s="217" t="s">
        <v>19</v>
      </c>
      <c r="L382" s="46"/>
      <c r="M382" s="222" t="s">
        <v>19</v>
      </c>
      <c r="N382" s="223" t="s">
        <v>45</v>
      </c>
      <c r="O382" s="86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6" t="s">
        <v>178</v>
      </c>
      <c r="AT382" s="226" t="s">
        <v>174</v>
      </c>
      <c r="AU382" s="226" t="s">
        <v>82</v>
      </c>
      <c r="AY382" s="19" t="s">
        <v>171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82</v>
      </c>
      <c r="BK382" s="227">
        <f>ROUND(I382*H382,2)</f>
        <v>0</v>
      </c>
      <c r="BL382" s="19" t="s">
        <v>178</v>
      </c>
      <c r="BM382" s="226" t="s">
        <v>3723</v>
      </c>
    </row>
    <row r="383" s="2" customFormat="1">
      <c r="A383" s="40"/>
      <c r="B383" s="41"/>
      <c r="C383" s="42"/>
      <c r="D383" s="228" t="s">
        <v>180</v>
      </c>
      <c r="E383" s="42"/>
      <c r="F383" s="229" t="s">
        <v>3720</v>
      </c>
      <c r="G383" s="42"/>
      <c r="H383" s="42"/>
      <c r="I383" s="230"/>
      <c r="J383" s="42"/>
      <c r="K383" s="42"/>
      <c r="L383" s="46"/>
      <c r="M383" s="231"/>
      <c r="N383" s="232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180</v>
      </c>
      <c r="AU383" s="19" t="s">
        <v>82</v>
      </c>
    </row>
    <row r="384" s="2" customFormat="1">
      <c r="A384" s="40"/>
      <c r="B384" s="41"/>
      <c r="C384" s="42"/>
      <c r="D384" s="228" t="s">
        <v>478</v>
      </c>
      <c r="E384" s="42"/>
      <c r="F384" s="278" t="s">
        <v>3724</v>
      </c>
      <c r="G384" s="42"/>
      <c r="H384" s="42"/>
      <c r="I384" s="230"/>
      <c r="J384" s="42"/>
      <c r="K384" s="42"/>
      <c r="L384" s="46"/>
      <c r="M384" s="231"/>
      <c r="N384" s="232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478</v>
      </c>
      <c r="AU384" s="19" t="s">
        <v>82</v>
      </c>
    </row>
    <row r="385" s="2" customFormat="1" ht="16.5" customHeight="1">
      <c r="A385" s="40"/>
      <c r="B385" s="41"/>
      <c r="C385" s="215" t="s">
        <v>1291</v>
      </c>
      <c r="D385" s="215" t="s">
        <v>174</v>
      </c>
      <c r="E385" s="216" t="s">
        <v>3440</v>
      </c>
      <c r="F385" s="217" t="s">
        <v>3720</v>
      </c>
      <c r="G385" s="218" t="s">
        <v>3296</v>
      </c>
      <c r="H385" s="219">
        <v>6</v>
      </c>
      <c r="I385" s="220"/>
      <c r="J385" s="221">
        <f>ROUND(I385*H385,2)</f>
        <v>0</v>
      </c>
      <c r="K385" s="217" t="s">
        <v>19</v>
      </c>
      <c r="L385" s="46"/>
      <c r="M385" s="222" t="s">
        <v>19</v>
      </c>
      <c r="N385" s="223" t="s">
        <v>45</v>
      </c>
      <c r="O385" s="86"/>
      <c r="P385" s="224">
        <f>O385*H385</f>
        <v>0</v>
      </c>
      <c r="Q385" s="224">
        <v>0</v>
      </c>
      <c r="R385" s="224">
        <f>Q385*H385</f>
        <v>0</v>
      </c>
      <c r="S385" s="224">
        <v>0</v>
      </c>
      <c r="T385" s="225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6" t="s">
        <v>178</v>
      </c>
      <c r="AT385" s="226" t="s">
        <v>174</v>
      </c>
      <c r="AU385" s="226" t="s">
        <v>82</v>
      </c>
      <c r="AY385" s="19" t="s">
        <v>171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19" t="s">
        <v>82</v>
      </c>
      <c r="BK385" s="227">
        <f>ROUND(I385*H385,2)</f>
        <v>0</v>
      </c>
      <c r="BL385" s="19" t="s">
        <v>178</v>
      </c>
      <c r="BM385" s="226" t="s">
        <v>3725</v>
      </c>
    </row>
    <row r="386" s="2" customFormat="1">
      <c r="A386" s="40"/>
      <c r="B386" s="41"/>
      <c r="C386" s="42"/>
      <c r="D386" s="228" t="s">
        <v>180</v>
      </c>
      <c r="E386" s="42"/>
      <c r="F386" s="229" t="s">
        <v>3720</v>
      </c>
      <c r="G386" s="42"/>
      <c r="H386" s="42"/>
      <c r="I386" s="230"/>
      <c r="J386" s="42"/>
      <c r="K386" s="42"/>
      <c r="L386" s="46"/>
      <c r="M386" s="231"/>
      <c r="N386" s="232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180</v>
      </c>
      <c r="AU386" s="19" t="s">
        <v>82</v>
      </c>
    </row>
    <row r="387" s="2" customFormat="1">
      <c r="A387" s="40"/>
      <c r="B387" s="41"/>
      <c r="C387" s="42"/>
      <c r="D387" s="228" t="s">
        <v>478</v>
      </c>
      <c r="E387" s="42"/>
      <c r="F387" s="278" t="s">
        <v>3726</v>
      </c>
      <c r="G387" s="42"/>
      <c r="H387" s="42"/>
      <c r="I387" s="230"/>
      <c r="J387" s="42"/>
      <c r="K387" s="42"/>
      <c r="L387" s="46"/>
      <c r="M387" s="231"/>
      <c r="N387" s="232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478</v>
      </c>
      <c r="AU387" s="19" t="s">
        <v>82</v>
      </c>
    </row>
    <row r="388" s="2" customFormat="1" ht="16.5" customHeight="1">
      <c r="A388" s="40"/>
      <c r="B388" s="41"/>
      <c r="C388" s="215" t="s">
        <v>914</v>
      </c>
      <c r="D388" s="215" t="s">
        <v>174</v>
      </c>
      <c r="E388" s="216" t="s">
        <v>3444</v>
      </c>
      <c r="F388" s="217" t="s">
        <v>3720</v>
      </c>
      <c r="G388" s="218" t="s">
        <v>3296</v>
      </c>
      <c r="H388" s="219">
        <v>12</v>
      </c>
      <c r="I388" s="220"/>
      <c r="J388" s="221">
        <f>ROUND(I388*H388,2)</f>
        <v>0</v>
      </c>
      <c r="K388" s="217" t="s">
        <v>19</v>
      </c>
      <c r="L388" s="46"/>
      <c r="M388" s="222" t="s">
        <v>19</v>
      </c>
      <c r="N388" s="223" t="s">
        <v>45</v>
      </c>
      <c r="O388" s="86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6" t="s">
        <v>178</v>
      </c>
      <c r="AT388" s="226" t="s">
        <v>174</v>
      </c>
      <c r="AU388" s="226" t="s">
        <v>82</v>
      </c>
      <c r="AY388" s="19" t="s">
        <v>171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9" t="s">
        <v>82</v>
      </c>
      <c r="BK388" s="227">
        <f>ROUND(I388*H388,2)</f>
        <v>0</v>
      </c>
      <c r="BL388" s="19" t="s">
        <v>178</v>
      </c>
      <c r="BM388" s="226" t="s">
        <v>3727</v>
      </c>
    </row>
    <row r="389" s="2" customFormat="1">
      <c r="A389" s="40"/>
      <c r="B389" s="41"/>
      <c r="C389" s="42"/>
      <c r="D389" s="228" t="s">
        <v>180</v>
      </c>
      <c r="E389" s="42"/>
      <c r="F389" s="229" t="s">
        <v>3720</v>
      </c>
      <c r="G389" s="42"/>
      <c r="H389" s="42"/>
      <c r="I389" s="230"/>
      <c r="J389" s="42"/>
      <c r="K389" s="42"/>
      <c r="L389" s="46"/>
      <c r="M389" s="231"/>
      <c r="N389" s="232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180</v>
      </c>
      <c r="AU389" s="19" t="s">
        <v>82</v>
      </c>
    </row>
    <row r="390" s="2" customFormat="1">
      <c r="A390" s="40"/>
      <c r="B390" s="41"/>
      <c r="C390" s="42"/>
      <c r="D390" s="228" t="s">
        <v>478</v>
      </c>
      <c r="E390" s="42"/>
      <c r="F390" s="278" t="s">
        <v>3728</v>
      </c>
      <c r="G390" s="42"/>
      <c r="H390" s="42"/>
      <c r="I390" s="230"/>
      <c r="J390" s="42"/>
      <c r="K390" s="42"/>
      <c r="L390" s="46"/>
      <c r="M390" s="231"/>
      <c r="N390" s="232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478</v>
      </c>
      <c r="AU390" s="19" t="s">
        <v>82</v>
      </c>
    </row>
    <row r="391" s="2" customFormat="1" ht="16.5" customHeight="1">
      <c r="A391" s="40"/>
      <c r="B391" s="41"/>
      <c r="C391" s="215" t="s">
        <v>1304</v>
      </c>
      <c r="D391" s="215" t="s">
        <v>174</v>
      </c>
      <c r="E391" s="216" t="s">
        <v>3446</v>
      </c>
      <c r="F391" s="217" t="s">
        <v>3729</v>
      </c>
      <c r="G391" s="218" t="s">
        <v>3296</v>
      </c>
      <c r="H391" s="219">
        <v>1</v>
      </c>
      <c r="I391" s="220"/>
      <c r="J391" s="221">
        <f>ROUND(I391*H391,2)</f>
        <v>0</v>
      </c>
      <c r="K391" s="217" t="s">
        <v>19</v>
      </c>
      <c r="L391" s="46"/>
      <c r="M391" s="222" t="s">
        <v>19</v>
      </c>
      <c r="N391" s="223" t="s">
        <v>45</v>
      </c>
      <c r="O391" s="86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6" t="s">
        <v>178</v>
      </c>
      <c r="AT391" s="226" t="s">
        <v>174</v>
      </c>
      <c r="AU391" s="226" t="s">
        <v>82</v>
      </c>
      <c r="AY391" s="19" t="s">
        <v>171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19" t="s">
        <v>82</v>
      </c>
      <c r="BK391" s="227">
        <f>ROUND(I391*H391,2)</f>
        <v>0</v>
      </c>
      <c r="BL391" s="19" t="s">
        <v>178</v>
      </c>
      <c r="BM391" s="226" t="s">
        <v>3730</v>
      </c>
    </row>
    <row r="392" s="2" customFormat="1">
      <c r="A392" s="40"/>
      <c r="B392" s="41"/>
      <c r="C392" s="42"/>
      <c r="D392" s="228" t="s">
        <v>180</v>
      </c>
      <c r="E392" s="42"/>
      <c r="F392" s="229" t="s">
        <v>3729</v>
      </c>
      <c r="G392" s="42"/>
      <c r="H392" s="42"/>
      <c r="I392" s="230"/>
      <c r="J392" s="42"/>
      <c r="K392" s="42"/>
      <c r="L392" s="46"/>
      <c r="M392" s="231"/>
      <c r="N392" s="232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180</v>
      </c>
      <c r="AU392" s="19" t="s">
        <v>82</v>
      </c>
    </row>
    <row r="393" s="2" customFormat="1">
      <c r="A393" s="40"/>
      <c r="B393" s="41"/>
      <c r="C393" s="42"/>
      <c r="D393" s="228" t="s">
        <v>478</v>
      </c>
      <c r="E393" s="42"/>
      <c r="F393" s="278" t="s">
        <v>3731</v>
      </c>
      <c r="G393" s="42"/>
      <c r="H393" s="42"/>
      <c r="I393" s="230"/>
      <c r="J393" s="42"/>
      <c r="K393" s="42"/>
      <c r="L393" s="46"/>
      <c r="M393" s="231"/>
      <c r="N393" s="232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478</v>
      </c>
      <c r="AU393" s="19" t="s">
        <v>82</v>
      </c>
    </row>
    <row r="394" s="2" customFormat="1" ht="16.5" customHeight="1">
      <c r="A394" s="40"/>
      <c r="B394" s="41"/>
      <c r="C394" s="215" t="s">
        <v>920</v>
      </c>
      <c r="D394" s="215" t="s">
        <v>174</v>
      </c>
      <c r="E394" s="216" t="s">
        <v>3448</v>
      </c>
      <c r="F394" s="217" t="s">
        <v>3732</v>
      </c>
      <c r="G394" s="218" t="s">
        <v>3296</v>
      </c>
      <c r="H394" s="219">
        <v>1</v>
      </c>
      <c r="I394" s="220"/>
      <c r="J394" s="221">
        <f>ROUND(I394*H394,2)</f>
        <v>0</v>
      </c>
      <c r="K394" s="217" t="s">
        <v>19</v>
      </c>
      <c r="L394" s="46"/>
      <c r="M394" s="222" t="s">
        <v>19</v>
      </c>
      <c r="N394" s="223" t="s">
        <v>45</v>
      </c>
      <c r="O394" s="86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178</v>
      </c>
      <c r="AT394" s="226" t="s">
        <v>174</v>
      </c>
      <c r="AU394" s="226" t="s">
        <v>82</v>
      </c>
      <c r="AY394" s="19" t="s">
        <v>171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82</v>
      </c>
      <c r="BK394" s="227">
        <f>ROUND(I394*H394,2)</f>
        <v>0</v>
      </c>
      <c r="BL394" s="19" t="s">
        <v>178</v>
      </c>
      <c r="BM394" s="226" t="s">
        <v>3733</v>
      </c>
    </row>
    <row r="395" s="2" customFormat="1">
      <c r="A395" s="40"/>
      <c r="B395" s="41"/>
      <c r="C395" s="42"/>
      <c r="D395" s="228" t="s">
        <v>180</v>
      </c>
      <c r="E395" s="42"/>
      <c r="F395" s="229" t="s">
        <v>3732</v>
      </c>
      <c r="G395" s="42"/>
      <c r="H395" s="42"/>
      <c r="I395" s="230"/>
      <c r="J395" s="42"/>
      <c r="K395" s="42"/>
      <c r="L395" s="46"/>
      <c r="M395" s="231"/>
      <c r="N395" s="232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180</v>
      </c>
      <c r="AU395" s="19" t="s">
        <v>82</v>
      </c>
    </row>
    <row r="396" s="2" customFormat="1">
      <c r="A396" s="40"/>
      <c r="B396" s="41"/>
      <c r="C396" s="42"/>
      <c r="D396" s="228" t="s">
        <v>478</v>
      </c>
      <c r="E396" s="42"/>
      <c r="F396" s="278" t="s">
        <v>3734</v>
      </c>
      <c r="G396" s="42"/>
      <c r="H396" s="42"/>
      <c r="I396" s="230"/>
      <c r="J396" s="42"/>
      <c r="K396" s="42"/>
      <c r="L396" s="46"/>
      <c r="M396" s="231"/>
      <c r="N396" s="232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478</v>
      </c>
      <c r="AU396" s="19" t="s">
        <v>82</v>
      </c>
    </row>
    <row r="397" s="2" customFormat="1" ht="16.5" customHeight="1">
      <c r="A397" s="40"/>
      <c r="B397" s="41"/>
      <c r="C397" s="215" t="s">
        <v>1338</v>
      </c>
      <c r="D397" s="215" t="s">
        <v>174</v>
      </c>
      <c r="E397" s="216" t="s">
        <v>3450</v>
      </c>
      <c r="F397" s="217" t="s">
        <v>3735</v>
      </c>
      <c r="G397" s="218" t="s">
        <v>3296</v>
      </c>
      <c r="H397" s="219">
        <v>2</v>
      </c>
      <c r="I397" s="220"/>
      <c r="J397" s="221">
        <f>ROUND(I397*H397,2)</f>
        <v>0</v>
      </c>
      <c r="K397" s="217" t="s">
        <v>19</v>
      </c>
      <c r="L397" s="46"/>
      <c r="M397" s="222" t="s">
        <v>19</v>
      </c>
      <c r="N397" s="223" t="s">
        <v>45</v>
      </c>
      <c r="O397" s="86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6" t="s">
        <v>178</v>
      </c>
      <c r="AT397" s="226" t="s">
        <v>174</v>
      </c>
      <c r="AU397" s="226" t="s">
        <v>82</v>
      </c>
      <c r="AY397" s="19" t="s">
        <v>171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9" t="s">
        <v>82</v>
      </c>
      <c r="BK397" s="227">
        <f>ROUND(I397*H397,2)</f>
        <v>0</v>
      </c>
      <c r="BL397" s="19" t="s">
        <v>178</v>
      </c>
      <c r="BM397" s="226" t="s">
        <v>3736</v>
      </c>
    </row>
    <row r="398" s="2" customFormat="1">
      <c r="A398" s="40"/>
      <c r="B398" s="41"/>
      <c r="C398" s="42"/>
      <c r="D398" s="228" t="s">
        <v>180</v>
      </c>
      <c r="E398" s="42"/>
      <c r="F398" s="229" t="s">
        <v>3735</v>
      </c>
      <c r="G398" s="42"/>
      <c r="H398" s="42"/>
      <c r="I398" s="230"/>
      <c r="J398" s="42"/>
      <c r="K398" s="42"/>
      <c r="L398" s="46"/>
      <c r="M398" s="231"/>
      <c r="N398" s="232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180</v>
      </c>
      <c r="AU398" s="19" t="s">
        <v>82</v>
      </c>
    </row>
    <row r="399" s="2" customFormat="1">
      <c r="A399" s="40"/>
      <c r="B399" s="41"/>
      <c r="C399" s="42"/>
      <c r="D399" s="228" t="s">
        <v>478</v>
      </c>
      <c r="E399" s="42"/>
      <c r="F399" s="278" t="s">
        <v>3737</v>
      </c>
      <c r="G399" s="42"/>
      <c r="H399" s="42"/>
      <c r="I399" s="230"/>
      <c r="J399" s="42"/>
      <c r="K399" s="42"/>
      <c r="L399" s="46"/>
      <c r="M399" s="231"/>
      <c r="N399" s="232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478</v>
      </c>
      <c r="AU399" s="19" t="s">
        <v>82</v>
      </c>
    </row>
    <row r="400" s="2" customFormat="1" ht="16.5" customHeight="1">
      <c r="A400" s="40"/>
      <c r="B400" s="41"/>
      <c r="C400" s="215" t="s">
        <v>931</v>
      </c>
      <c r="D400" s="215" t="s">
        <v>174</v>
      </c>
      <c r="E400" s="216" t="s">
        <v>3452</v>
      </c>
      <c r="F400" s="217" t="s">
        <v>3738</v>
      </c>
      <c r="G400" s="218" t="s">
        <v>3296</v>
      </c>
      <c r="H400" s="219">
        <v>2</v>
      </c>
      <c r="I400" s="220"/>
      <c r="J400" s="221">
        <f>ROUND(I400*H400,2)</f>
        <v>0</v>
      </c>
      <c r="K400" s="217" t="s">
        <v>19</v>
      </c>
      <c r="L400" s="46"/>
      <c r="M400" s="222" t="s">
        <v>19</v>
      </c>
      <c r="N400" s="223" t="s">
        <v>45</v>
      </c>
      <c r="O400" s="86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6" t="s">
        <v>178</v>
      </c>
      <c r="AT400" s="226" t="s">
        <v>174</v>
      </c>
      <c r="AU400" s="226" t="s">
        <v>82</v>
      </c>
      <c r="AY400" s="19" t="s">
        <v>171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9" t="s">
        <v>82</v>
      </c>
      <c r="BK400" s="227">
        <f>ROUND(I400*H400,2)</f>
        <v>0</v>
      </c>
      <c r="BL400" s="19" t="s">
        <v>178</v>
      </c>
      <c r="BM400" s="226" t="s">
        <v>3739</v>
      </c>
    </row>
    <row r="401" s="2" customFormat="1">
      <c r="A401" s="40"/>
      <c r="B401" s="41"/>
      <c r="C401" s="42"/>
      <c r="D401" s="228" t="s">
        <v>180</v>
      </c>
      <c r="E401" s="42"/>
      <c r="F401" s="229" t="s">
        <v>3738</v>
      </c>
      <c r="G401" s="42"/>
      <c r="H401" s="42"/>
      <c r="I401" s="230"/>
      <c r="J401" s="42"/>
      <c r="K401" s="42"/>
      <c r="L401" s="46"/>
      <c r="M401" s="231"/>
      <c r="N401" s="232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180</v>
      </c>
      <c r="AU401" s="19" t="s">
        <v>82</v>
      </c>
    </row>
    <row r="402" s="2" customFormat="1">
      <c r="A402" s="40"/>
      <c r="B402" s="41"/>
      <c r="C402" s="42"/>
      <c r="D402" s="228" t="s">
        <v>478</v>
      </c>
      <c r="E402" s="42"/>
      <c r="F402" s="278" t="s">
        <v>3740</v>
      </c>
      <c r="G402" s="42"/>
      <c r="H402" s="42"/>
      <c r="I402" s="230"/>
      <c r="J402" s="42"/>
      <c r="K402" s="42"/>
      <c r="L402" s="46"/>
      <c r="M402" s="231"/>
      <c r="N402" s="232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478</v>
      </c>
      <c r="AU402" s="19" t="s">
        <v>82</v>
      </c>
    </row>
    <row r="403" s="2" customFormat="1" ht="16.5" customHeight="1">
      <c r="A403" s="40"/>
      <c r="B403" s="41"/>
      <c r="C403" s="215" t="s">
        <v>1346</v>
      </c>
      <c r="D403" s="215" t="s">
        <v>174</v>
      </c>
      <c r="E403" s="216" t="s">
        <v>3456</v>
      </c>
      <c r="F403" s="217" t="s">
        <v>3741</v>
      </c>
      <c r="G403" s="218" t="s">
        <v>3296</v>
      </c>
      <c r="H403" s="219">
        <v>2</v>
      </c>
      <c r="I403" s="220"/>
      <c r="J403" s="221">
        <f>ROUND(I403*H403,2)</f>
        <v>0</v>
      </c>
      <c r="K403" s="217" t="s">
        <v>19</v>
      </c>
      <c r="L403" s="46"/>
      <c r="M403" s="222" t="s">
        <v>19</v>
      </c>
      <c r="N403" s="223" t="s">
        <v>45</v>
      </c>
      <c r="O403" s="86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6" t="s">
        <v>178</v>
      </c>
      <c r="AT403" s="226" t="s">
        <v>174</v>
      </c>
      <c r="AU403" s="226" t="s">
        <v>82</v>
      </c>
      <c r="AY403" s="19" t="s">
        <v>171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9" t="s">
        <v>82</v>
      </c>
      <c r="BK403" s="227">
        <f>ROUND(I403*H403,2)</f>
        <v>0</v>
      </c>
      <c r="BL403" s="19" t="s">
        <v>178</v>
      </c>
      <c r="BM403" s="226" t="s">
        <v>3742</v>
      </c>
    </row>
    <row r="404" s="2" customFormat="1">
      <c r="A404" s="40"/>
      <c r="B404" s="41"/>
      <c r="C404" s="42"/>
      <c r="D404" s="228" t="s">
        <v>180</v>
      </c>
      <c r="E404" s="42"/>
      <c r="F404" s="229" t="s">
        <v>3741</v>
      </c>
      <c r="G404" s="42"/>
      <c r="H404" s="42"/>
      <c r="I404" s="230"/>
      <c r="J404" s="42"/>
      <c r="K404" s="42"/>
      <c r="L404" s="46"/>
      <c r="M404" s="231"/>
      <c r="N404" s="232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180</v>
      </c>
      <c r="AU404" s="19" t="s">
        <v>82</v>
      </c>
    </row>
    <row r="405" s="2" customFormat="1">
      <c r="A405" s="40"/>
      <c r="B405" s="41"/>
      <c r="C405" s="42"/>
      <c r="D405" s="228" t="s">
        <v>478</v>
      </c>
      <c r="E405" s="42"/>
      <c r="F405" s="278" t="s">
        <v>3740</v>
      </c>
      <c r="G405" s="42"/>
      <c r="H405" s="42"/>
      <c r="I405" s="230"/>
      <c r="J405" s="42"/>
      <c r="K405" s="42"/>
      <c r="L405" s="46"/>
      <c r="M405" s="231"/>
      <c r="N405" s="232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478</v>
      </c>
      <c r="AU405" s="19" t="s">
        <v>82</v>
      </c>
    </row>
    <row r="406" s="2" customFormat="1" ht="16.5" customHeight="1">
      <c r="A406" s="40"/>
      <c r="B406" s="41"/>
      <c r="C406" s="215" t="s">
        <v>944</v>
      </c>
      <c r="D406" s="215" t="s">
        <v>174</v>
      </c>
      <c r="E406" s="216" t="s">
        <v>3458</v>
      </c>
      <c r="F406" s="217" t="s">
        <v>3743</v>
      </c>
      <c r="G406" s="218" t="s">
        <v>3296</v>
      </c>
      <c r="H406" s="219">
        <v>2</v>
      </c>
      <c r="I406" s="220"/>
      <c r="J406" s="221">
        <f>ROUND(I406*H406,2)</f>
        <v>0</v>
      </c>
      <c r="K406" s="217" t="s">
        <v>19</v>
      </c>
      <c r="L406" s="46"/>
      <c r="M406" s="222" t="s">
        <v>19</v>
      </c>
      <c r="N406" s="223" t="s">
        <v>45</v>
      </c>
      <c r="O406" s="86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6" t="s">
        <v>178</v>
      </c>
      <c r="AT406" s="226" t="s">
        <v>174</v>
      </c>
      <c r="AU406" s="226" t="s">
        <v>82</v>
      </c>
      <c r="AY406" s="19" t="s">
        <v>171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19" t="s">
        <v>82</v>
      </c>
      <c r="BK406" s="227">
        <f>ROUND(I406*H406,2)</f>
        <v>0</v>
      </c>
      <c r="BL406" s="19" t="s">
        <v>178</v>
      </c>
      <c r="BM406" s="226" t="s">
        <v>3744</v>
      </c>
    </row>
    <row r="407" s="2" customFormat="1">
      <c r="A407" s="40"/>
      <c r="B407" s="41"/>
      <c r="C407" s="42"/>
      <c r="D407" s="228" t="s">
        <v>180</v>
      </c>
      <c r="E407" s="42"/>
      <c r="F407" s="229" t="s">
        <v>3743</v>
      </c>
      <c r="G407" s="42"/>
      <c r="H407" s="42"/>
      <c r="I407" s="230"/>
      <c r="J407" s="42"/>
      <c r="K407" s="42"/>
      <c r="L407" s="46"/>
      <c r="M407" s="231"/>
      <c r="N407" s="232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180</v>
      </c>
      <c r="AU407" s="19" t="s">
        <v>82</v>
      </c>
    </row>
    <row r="408" s="2" customFormat="1">
      <c r="A408" s="40"/>
      <c r="B408" s="41"/>
      <c r="C408" s="42"/>
      <c r="D408" s="228" t="s">
        <v>478</v>
      </c>
      <c r="E408" s="42"/>
      <c r="F408" s="278" t="s">
        <v>3740</v>
      </c>
      <c r="G408" s="42"/>
      <c r="H408" s="42"/>
      <c r="I408" s="230"/>
      <c r="J408" s="42"/>
      <c r="K408" s="42"/>
      <c r="L408" s="46"/>
      <c r="M408" s="231"/>
      <c r="N408" s="232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478</v>
      </c>
      <c r="AU408" s="19" t="s">
        <v>82</v>
      </c>
    </row>
    <row r="409" s="2" customFormat="1" ht="16.5" customHeight="1">
      <c r="A409" s="40"/>
      <c r="B409" s="41"/>
      <c r="C409" s="215" t="s">
        <v>1353</v>
      </c>
      <c r="D409" s="215" t="s">
        <v>174</v>
      </c>
      <c r="E409" s="216" t="s">
        <v>3460</v>
      </c>
      <c r="F409" s="217" t="s">
        <v>3745</v>
      </c>
      <c r="G409" s="218" t="s">
        <v>3296</v>
      </c>
      <c r="H409" s="219">
        <v>1</v>
      </c>
      <c r="I409" s="220"/>
      <c r="J409" s="221">
        <f>ROUND(I409*H409,2)</f>
        <v>0</v>
      </c>
      <c r="K409" s="217" t="s">
        <v>19</v>
      </c>
      <c r="L409" s="46"/>
      <c r="M409" s="222" t="s">
        <v>19</v>
      </c>
      <c r="N409" s="223" t="s">
        <v>45</v>
      </c>
      <c r="O409" s="86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6" t="s">
        <v>178</v>
      </c>
      <c r="AT409" s="226" t="s">
        <v>174</v>
      </c>
      <c r="AU409" s="226" t="s">
        <v>82</v>
      </c>
      <c r="AY409" s="19" t="s">
        <v>171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9" t="s">
        <v>82</v>
      </c>
      <c r="BK409" s="227">
        <f>ROUND(I409*H409,2)</f>
        <v>0</v>
      </c>
      <c r="BL409" s="19" t="s">
        <v>178</v>
      </c>
      <c r="BM409" s="226" t="s">
        <v>3746</v>
      </c>
    </row>
    <row r="410" s="2" customFormat="1">
      <c r="A410" s="40"/>
      <c r="B410" s="41"/>
      <c r="C410" s="42"/>
      <c r="D410" s="228" t="s">
        <v>180</v>
      </c>
      <c r="E410" s="42"/>
      <c r="F410" s="229" t="s">
        <v>3745</v>
      </c>
      <c r="G410" s="42"/>
      <c r="H410" s="42"/>
      <c r="I410" s="230"/>
      <c r="J410" s="42"/>
      <c r="K410" s="42"/>
      <c r="L410" s="46"/>
      <c r="M410" s="231"/>
      <c r="N410" s="232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180</v>
      </c>
      <c r="AU410" s="19" t="s">
        <v>82</v>
      </c>
    </row>
    <row r="411" s="2" customFormat="1">
      <c r="A411" s="40"/>
      <c r="B411" s="41"/>
      <c r="C411" s="42"/>
      <c r="D411" s="228" t="s">
        <v>478</v>
      </c>
      <c r="E411" s="42"/>
      <c r="F411" s="278" t="s">
        <v>3740</v>
      </c>
      <c r="G411" s="42"/>
      <c r="H411" s="42"/>
      <c r="I411" s="230"/>
      <c r="J411" s="42"/>
      <c r="K411" s="42"/>
      <c r="L411" s="46"/>
      <c r="M411" s="231"/>
      <c r="N411" s="232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478</v>
      </c>
      <c r="AU411" s="19" t="s">
        <v>82</v>
      </c>
    </row>
    <row r="412" s="2" customFormat="1" ht="16.5" customHeight="1">
      <c r="A412" s="40"/>
      <c r="B412" s="41"/>
      <c r="C412" s="215" t="s">
        <v>952</v>
      </c>
      <c r="D412" s="215" t="s">
        <v>174</v>
      </c>
      <c r="E412" s="216" t="s">
        <v>3462</v>
      </c>
      <c r="F412" s="217" t="s">
        <v>3747</v>
      </c>
      <c r="G412" s="218" t="s">
        <v>3296</v>
      </c>
      <c r="H412" s="219">
        <v>1</v>
      </c>
      <c r="I412" s="220"/>
      <c r="J412" s="221">
        <f>ROUND(I412*H412,2)</f>
        <v>0</v>
      </c>
      <c r="K412" s="217" t="s">
        <v>19</v>
      </c>
      <c r="L412" s="46"/>
      <c r="M412" s="222" t="s">
        <v>19</v>
      </c>
      <c r="N412" s="223" t="s">
        <v>45</v>
      </c>
      <c r="O412" s="86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178</v>
      </c>
      <c r="AT412" s="226" t="s">
        <v>174</v>
      </c>
      <c r="AU412" s="226" t="s">
        <v>82</v>
      </c>
      <c r="AY412" s="19" t="s">
        <v>171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82</v>
      </c>
      <c r="BK412" s="227">
        <f>ROUND(I412*H412,2)</f>
        <v>0</v>
      </c>
      <c r="BL412" s="19" t="s">
        <v>178</v>
      </c>
      <c r="BM412" s="226" t="s">
        <v>3748</v>
      </c>
    </row>
    <row r="413" s="2" customFormat="1">
      <c r="A413" s="40"/>
      <c r="B413" s="41"/>
      <c r="C413" s="42"/>
      <c r="D413" s="228" t="s">
        <v>180</v>
      </c>
      <c r="E413" s="42"/>
      <c r="F413" s="229" t="s">
        <v>3747</v>
      </c>
      <c r="G413" s="42"/>
      <c r="H413" s="42"/>
      <c r="I413" s="230"/>
      <c r="J413" s="42"/>
      <c r="K413" s="42"/>
      <c r="L413" s="46"/>
      <c r="M413" s="231"/>
      <c r="N413" s="232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180</v>
      </c>
      <c r="AU413" s="19" t="s">
        <v>82</v>
      </c>
    </row>
    <row r="414" s="2" customFormat="1">
      <c r="A414" s="40"/>
      <c r="B414" s="41"/>
      <c r="C414" s="42"/>
      <c r="D414" s="228" t="s">
        <v>478</v>
      </c>
      <c r="E414" s="42"/>
      <c r="F414" s="278" t="s">
        <v>3740</v>
      </c>
      <c r="G414" s="42"/>
      <c r="H414" s="42"/>
      <c r="I414" s="230"/>
      <c r="J414" s="42"/>
      <c r="K414" s="42"/>
      <c r="L414" s="46"/>
      <c r="M414" s="231"/>
      <c r="N414" s="232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478</v>
      </c>
      <c r="AU414" s="19" t="s">
        <v>82</v>
      </c>
    </row>
    <row r="415" s="2" customFormat="1" ht="16.5" customHeight="1">
      <c r="A415" s="40"/>
      <c r="B415" s="41"/>
      <c r="C415" s="215" t="s">
        <v>1360</v>
      </c>
      <c r="D415" s="215" t="s">
        <v>174</v>
      </c>
      <c r="E415" s="216" t="s">
        <v>3464</v>
      </c>
      <c r="F415" s="217" t="s">
        <v>3749</v>
      </c>
      <c r="G415" s="218" t="s">
        <v>3513</v>
      </c>
      <c r="H415" s="219">
        <v>5</v>
      </c>
      <c r="I415" s="220"/>
      <c r="J415" s="221">
        <f>ROUND(I415*H415,2)</f>
        <v>0</v>
      </c>
      <c r="K415" s="217" t="s">
        <v>19</v>
      </c>
      <c r="L415" s="46"/>
      <c r="M415" s="222" t="s">
        <v>19</v>
      </c>
      <c r="N415" s="223" t="s">
        <v>45</v>
      </c>
      <c r="O415" s="86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6" t="s">
        <v>178</v>
      </c>
      <c r="AT415" s="226" t="s">
        <v>174</v>
      </c>
      <c r="AU415" s="226" t="s">
        <v>82</v>
      </c>
      <c r="AY415" s="19" t="s">
        <v>171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19" t="s">
        <v>82</v>
      </c>
      <c r="BK415" s="227">
        <f>ROUND(I415*H415,2)</f>
        <v>0</v>
      </c>
      <c r="BL415" s="19" t="s">
        <v>178</v>
      </c>
      <c r="BM415" s="226" t="s">
        <v>3750</v>
      </c>
    </row>
    <row r="416" s="2" customFormat="1">
      <c r="A416" s="40"/>
      <c r="B416" s="41"/>
      <c r="C416" s="42"/>
      <c r="D416" s="228" t="s">
        <v>180</v>
      </c>
      <c r="E416" s="42"/>
      <c r="F416" s="229" t="s">
        <v>3751</v>
      </c>
      <c r="G416" s="42"/>
      <c r="H416" s="42"/>
      <c r="I416" s="230"/>
      <c r="J416" s="42"/>
      <c r="K416" s="42"/>
      <c r="L416" s="46"/>
      <c r="M416" s="231"/>
      <c r="N416" s="232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180</v>
      </c>
      <c r="AU416" s="19" t="s">
        <v>82</v>
      </c>
    </row>
    <row r="417" s="2" customFormat="1">
      <c r="A417" s="40"/>
      <c r="B417" s="41"/>
      <c r="C417" s="42"/>
      <c r="D417" s="228" t="s">
        <v>478</v>
      </c>
      <c r="E417" s="42"/>
      <c r="F417" s="278" t="s">
        <v>3752</v>
      </c>
      <c r="G417" s="42"/>
      <c r="H417" s="42"/>
      <c r="I417" s="230"/>
      <c r="J417" s="42"/>
      <c r="K417" s="42"/>
      <c r="L417" s="46"/>
      <c r="M417" s="231"/>
      <c r="N417" s="232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478</v>
      </c>
      <c r="AU417" s="19" t="s">
        <v>82</v>
      </c>
    </row>
    <row r="418" s="2" customFormat="1" ht="16.5" customHeight="1">
      <c r="A418" s="40"/>
      <c r="B418" s="41"/>
      <c r="C418" s="215" t="s">
        <v>972</v>
      </c>
      <c r="D418" s="215" t="s">
        <v>174</v>
      </c>
      <c r="E418" s="216" t="s">
        <v>3466</v>
      </c>
      <c r="F418" s="217" t="s">
        <v>3753</v>
      </c>
      <c r="G418" s="218" t="s">
        <v>3513</v>
      </c>
      <c r="H418" s="219">
        <v>3</v>
      </c>
      <c r="I418" s="220"/>
      <c r="J418" s="221">
        <f>ROUND(I418*H418,2)</f>
        <v>0</v>
      </c>
      <c r="K418" s="217" t="s">
        <v>19</v>
      </c>
      <c r="L418" s="46"/>
      <c r="M418" s="222" t="s">
        <v>19</v>
      </c>
      <c r="N418" s="223" t="s">
        <v>45</v>
      </c>
      <c r="O418" s="86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178</v>
      </c>
      <c r="AT418" s="226" t="s">
        <v>174</v>
      </c>
      <c r="AU418" s="226" t="s">
        <v>82</v>
      </c>
      <c r="AY418" s="19" t="s">
        <v>171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82</v>
      </c>
      <c r="BK418" s="227">
        <f>ROUND(I418*H418,2)</f>
        <v>0</v>
      </c>
      <c r="BL418" s="19" t="s">
        <v>178</v>
      </c>
      <c r="BM418" s="226" t="s">
        <v>3754</v>
      </c>
    </row>
    <row r="419" s="2" customFormat="1">
      <c r="A419" s="40"/>
      <c r="B419" s="41"/>
      <c r="C419" s="42"/>
      <c r="D419" s="228" t="s">
        <v>180</v>
      </c>
      <c r="E419" s="42"/>
      <c r="F419" s="229" t="s">
        <v>3755</v>
      </c>
      <c r="G419" s="42"/>
      <c r="H419" s="42"/>
      <c r="I419" s="230"/>
      <c r="J419" s="42"/>
      <c r="K419" s="42"/>
      <c r="L419" s="46"/>
      <c r="M419" s="231"/>
      <c r="N419" s="232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180</v>
      </c>
      <c r="AU419" s="19" t="s">
        <v>82</v>
      </c>
    </row>
    <row r="420" s="2" customFormat="1">
      <c r="A420" s="40"/>
      <c r="B420" s="41"/>
      <c r="C420" s="42"/>
      <c r="D420" s="228" t="s">
        <v>478</v>
      </c>
      <c r="E420" s="42"/>
      <c r="F420" s="278" t="s">
        <v>3752</v>
      </c>
      <c r="G420" s="42"/>
      <c r="H420" s="42"/>
      <c r="I420" s="230"/>
      <c r="J420" s="42"/>
      <c r="K420" s="42"/>
      <c r="L420" s="46"/>
      <c r="M420" s="231"/>
      <c r="N420" s="232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478</v>
      </c>
      <c r="AU420" s="19" t="s">
        <v>82</v>
      </c>
    </row>
    <row r="421" s="2" customFormat="1" ht="16.5" customHeight="1">
      <c r="A421" s="40"/>
      <c r="B421" s="41"/>
      <c r="C421" s="215" t="s">
        <v>1392</v>
      </c>
      <c r="D421" s="215" t="s">
        <v>174</v>
      </c>
      <c r="E421" s="216" t="s">
        <v>3468</v>
      </c>
      <c r="F421" s="217" t="s">
        <v>3756</v>
      </c>
      <c r="G421" s="218" t="s">
        <v>3513</v>
      </c>
      <c r="H421" s="219">
        <v>2</v>
      </c>
      <c r="I421" s="220"/>
      <c r="J421" s="221">
        <f>ROUND(I421*H421,2)</f>
        <v>0</v>
      </c>
      <c r="K421" s="217" t="s">
        <v>19</v>
      </c>
      <c r="L421" s="46"/>
      <c r="M421" s="222" t="s">
        <v>19</v>
      </c>
      <c r="N421" s="223" t="s">
        <v>45</v>
      </c>
      <c r="O421" s="86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6" t="s">
        <v>178</v>
      </c>
      <c r="AT421" s="226" t="s">
        <v>174</v>
      </c>
      <c r="AU421" s="226" t="s">
        <v>82</v>
      </c>
      <c r="AY421" s="19" t="s">
        <v>171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19" t="s">
        <v>82</v>
      </c>
      <c r="BK421" s="227">
        <f>ROUND(I421*H421,2)</f>
        <v>0</v>
      </c>
      <c r="BL421" s="19" t="s">
        <v>178</v>
      </c>
      <c r="BM421" s="226" t="s">
        <v>3757</v>
      </c>
    </row>
    <row r="422" s="2" customFormat="1">
      <c r="A422" s="40"/>
      <c r="B422" s="41"/>
      <c r="C422" s="42"/>
      <c r="D422" s="228" t="s">
        <v>180</v>
      </c>
      <c r="E422" s="42"/>
      <c r="F422" s="229" t="s">
        <v>3758</v>
      </c>
      <c r="G422" s="42"/>
      <c r="H422" s="42"/>
      <c r="I422" s="230"/>
      <c r="J422" s="42"/>
      <c r="K422" s="42"/>
      <c r="L422" s="46"/>
      <c r="M422" s="231"/>
      <c r="N422" s="232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180</v>
      </c>
      <c r="AU422" s="19" t="s">
        <v>82</v>
      </c>
    </row>
    <row r="423" s="2" customFormat="1">
      <c r="A423" s="40"/>
      <c r="B423" s="41"/>
      <c r="C423" s="42"/>
      <c r="D423" s="228" t="s">
        <v>478</v>
      </c>
      <c r="E423" s="42"/>
      <c r="F423" s="278" t="s">
        <v>3752</v>
      </c>
      <c r="G423" s="42"/>
      <c r="H423" s="42"/>
      <c r="I423" s="230"/>
      <c r="J423" s="42"/>
      <c r="K423" s="42"/>
      <c r="L423" s="46"/>
      <c r="M423" s="231"/>
      <c r="N423" s="232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478</v>
      </c>
      <c r="AU423" s="19" t="s">
        <v>82</v>
      </c>
    </row>
    <row r="424" s="2" customFormat="1" ht="16.5" customHeight="1">
      <c r="A424" s="40"/>
      <c r="B424" s="41"/>
      <c r="C424" s="215" t="s">
        <v>975</v>
      </c>
      <c r="D424" s="215" t="s">
        <v>174</v>
      </c>
      <c r="E424" s="216" t="s">
        <v>3759</v>
      </c>
      <c r="F424" s="217" t="s">
        <v>3760</v>
      </c>
      <c r="G424" s="218" t="s">
        <v>3513</v>
      </c>
      <c r="H424" s="219">
        <v>6</v>
      </c>
      <c r="I424" s="220"/>
      <c r="J424" s="221">
        <f>ROUND(I424*H424,2)</f>
        <v>0</v>
      </c>
      <c r="K424" s="217" t="s">
        <v>19</v>
      </c>
      <c r="L424" s="46"/>
      <c r="M424" s="222" t="s">
        <v>19</v>
      </c>
      <c r="N424" s="223" t="s">
        <v>45</v>
      </c>
      <c r="O424" s="86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6" t="s">
        <v>178</v>
      </c>
      <c r="AT424" s="226" t="s">
        <v>174</v>
      </c>
      <c r="AU424" s="226" t="s">
        <v>82</v>
      </c>
      <c r="AY424" s="19" t="s">
        <v>171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82</v>
      </c>
      <c r="BK424" s="227">
        <f>ROUND(I424*H424,2)</f>
        <v>0</v>
      </c>
      <c r="BL424" s="19" t="s">
        <v>178</v>
      </c>
      <c r="BM424" s="226" t="s">
        <v>3761</v>
      </c>
    </row>
    <row r="425" s="2" customFormat="1">
      <c r="A425" s="40"/>
      <c r="B425" s="41"/>
      <c r="C425" s="42"/>
      <c r="D425" s="228" t="s">
        <v>180</v>
      </c>
      <c r="E425" s="42"/>
      <c r="F425" s="229" t="s">
        <v>3762</v>
      </c>
      <c r="G425" s="42"/>
      <c r="H425" s="42"/>
      <c r="I425" s="230"/>
      <c r="J425" s="42"/>
      <c r="K425" s="42"/>
      <c r="L425" s="46"/>
      <c r="M425" s="231"/>
      <c r="N425" s="232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180</v>
      </c>
      <c r="AU425" s="19" t="s">
        <v>82</v>
      </c>
    </row>
    <row r="426" s="2" customFormat="1">
      <c r="A426" s="40"/>
      <c r="B426" s="41"/>
      <c r="C426" s="42"/>
      <c r="D426" s="228" t="s">
        <v>478</v>
      </c>
      <c r="E426" s="42"/>
      <c r="F426" s="278" t="s">
        <v>3752</v>
      </c>
      <c r="G426" s="42"/>
      <c r="H426" s="42"/>
      <c r="I426" s="230"/>
      <c r="J426" s="42"/>
      <c r="K426" s="42"/>
      <c r="L426" s="46"/>
      <c r="M426" s="231"/>
      <c r="N426" s="232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478</v>
      </c>
      <c r="AU426" s="19" t="s">
        <v>82</v>
      </c>
    </row>
    <row r="427" s="2" customFormat="1" ht="16.5" customHeight="1">
      <c r="A427" s="40"/>
      <c r="B427" s="41"/>
      <c r="C427" s="215" t="s">
        <v>1422</v>
      </c>
      <c r="D427" s="215" t="s">
        <v>174</v>
      </c>
      <c r="E427" s="216" t="s">
        <v>3763</v>
      </c>
      <c r="F427" s="217" t="s">
        <v>3764</v>
      </c>
      <c r="G427" s="218" t="s">
        <v>3513</v>
      </c>
      <c r="H427" s="219">
        <v>2</v>
      </c>
      <c r="I427" s="220"/>
      <c r="J427" s="221">
        <f>ROUND(I427*H427,2)</f>
        <v>0</v>
      </c>
      <c r="K427" s="217" t="s">
        <v>19</v>
      </c>
      <c r="L427" s="46"/>
      <c r="M427" s="222" t="s">
        <v>19</v>
      </c>
      <c r="N427" s="223" t="s">
        <v>45</v>
      </c>
      <c r="O427" s="86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6" t="s">
        <v>178</v>
      </c>
      <c r="AT427" s="226" t="s">
        <v>174</v>
      </c>
      <c r="AU427" s="226" t="s">
        <v>82</v>
      </c>
      <c r="AY427" s="19" t="s">
        <v>171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19" t="s">
        <v>82</v>
      </c>
      <c r="BK427" s="227">
        <f>ROUND(I427*H427,2)</f>
        <v>0</v>
      </c>
      <c r="BL427" s="19" t="s">
        <v>178</v>
      </c>
      <c r="BM427" s="226" t="s">
        <v>3765</v>
      </c>
    </row>
    <row r="428" s="2" customFormat="1">
      <c r="A428" s="40"/>
      <c r="B428" s="41"/>
      <c r="C428" s="42"/>
      <c r="D428" s="228" t="s">
        <v>180</v>
      </c>
      <c r="E428" s="42"/>
      <c r="F428" s="229" t="s">
        <v>3766</v>
      </c>
      <c r="G428" s="42"/>
      <c r="H428" s="42"/>
      <c r="I428" s="230"/>
      <c r="J428" s="42"/>
      <c r="K428" s="42"/>
      <c r="L428" s="46"/>
      <c r="M428" s="231"/>
      <c r="N428" s="232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180</v>
      </c>
      <c r="AU428" s="19" t="s">
        <v>82</v>
      </c>
    </row>
    <row r="429" s="2" customFormat="1">
      <c r="A429" s="40"/>
      <c r="B429" s="41"/>
      <c r="C429" s="42"/>
      <c r="D429" s="228" t="s">
        <v>478</v>
      </c>
      <c r="E429" s="42"/>
      <c r="F429" s="278" t="s">
        <v>3752</v>
      </c>
      <c r="G429" s="42"/>
      <c r="H429" s="42"/>
      <c r="I429" s="230"/>
      <c r="J429" s="42"/>
      <c r="K429" s="42"/>
      <c r="L429" s="46"/>
      <c r="M429" s="231"/>
      <c r="N429" s="232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478</v>
      </c>
      <c r="AU429" s="19" t="s">
        <v>82</v>
      </c>
    </row>
    <row r="430" s="2" customFormat="1" ht="16.5" customHeight="1">
      <c r="A430" s="40"/>
      <c r="B430" s="41"/>
      <c r="C430" s="215" t="s">
        <v>991</v>
      </c>
      <c r="D430" s="215" t="s">
        <v>174</v>
      </c>
      <c r="E430" s="216" t="s">
        <v>3767</v>
      </c>
      <c r="F430" s="217" t="s">
        <v>3768</v>
      </c>
      <c r="G430" s="218" t="s">
        <v>3513</v>
      </c>
      <c r="H430" s="219">
        <v>2</v>
      </c>
      <c r="I430" s="220"/>
      <c r="J430" s="221">
        <f>ROUND(I430*H430,2)</f>
        <v>0</v>
      </c>
      <c r="K430" s="217" t="s">
        <v>19</v>
      </c>
      <c r="L430" s="46"/>
      <c r="M430" s="222" t="s">
        <v>19</v>
      </c>
      <c r="N430" s="223" t="s">
        <v>45</v>
      </c>
      <c r="O430" s="86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6" t="s">
        <v>178</v>
      </c>
      <c r="AT430" s="226" t="s">
        <v>174</v>
      </c>
      <c r="AU430" s="226" t="s">
        <v>82</v>
      </c>
      <c r="AY430" s="19" t="s">
        <v>171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9" t="s">
        <v>82</v>
      </c>
      <c r="BK430" s="227">
        <f>ROUND(I430*H430,2)</f>
        <v>0</v>
      </c>
      <c r="BL430" s="19" t="s">
        <v>178</v>
      </c>
      <c r="BM430" s="226" t="s">
        <v>3769</v>
      </c>
    </row>
    <row r="431" s="2" customFormat="1">
      <c r="A431" s="40"/>
      <c r="B431" s="41"/>
      <c r="C431" s="42"/>
      <c r="D431" s="228" t="s">
        <v>180</v>
      </c>
      <c r="E431" s="42"/>
      <c r="F431" s="229" t="s">
        <v>3770</v>
      </c>
      <c r="G431" s="42"/>
      <c r="H431" s="42"/>
      <c r="I431" s="230"/>
      <c r="J431" s="42"/>
      <c r="K431" s="42"/>
      <c r="L431" s="46"/>
      <c r="M431" s="231"/>
      <c r="N431" s="232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180</v>
      </c>
      <c r="AU431" s="19" t="s">
        <v>82</v>
      </c>
    </row>
    <row r="432" s="2" customFormat="1">
      <c r="A432" s="40"/>
      <c r="B432" s="41"/>
      <c r="C432" s="42"/>
      <c r="D432" s="228" t="s">
        <v>478</v>
      </c>
      <c r="E432" s="42"/>
      <c r="F432" s="278" t="s">
        <v>3752</v>
      </c>
      <c r="G432" s="42"/>
      <c r="H432" s="42"/>
      <c r="I432" s="230"/>
      <c r="J432" s="42"/>
      <c r="K432" s="42"/>
      <c r="L432" s="46"/>
      <c r="M432" s="231"/>
      <c r="N432" s="232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478</v>
      </c>
      <c r="AU432" s="19" t="s">
        <v>82</v>
      </c>
    </row>
    <row r="433" s="2" customFormat="1" ht="16.5" customHeight="1">
      <c r="A433" s="40"/>
      <c r="B433" s="41"/>
      <c r="C433" s="215" t="s">
        <v>1429</v>
      </c>
      <c r="D433" s="215" t="s">
        <v>174</v>
      </c>
      <c r="E433" s="216" t="s">
        <v>3771</v>
      </c>
      <c r="F433" s="217" t="s">
        <v>3772</v>
      </c>
      <c r="G433" s="218" t="s">
        <v>3513</v>
      </c>
      <c r="H433" s="219">
        <v>6</v>
      </c>
      <c r="I433" s="220"/>
      <c r="J433" s="221">
        <f>ROUND(I433*H433,2)</f>
        <v>0</v>
      </c>
      <c r="K433" s="217" t="s">
        <v>19</v>
      </c>
      <c r="L433" s="46"/>
      <c r="M433" s="222" t="s">
        <v>19</v>
      </c>
      <c r="N433" s="223" t="s">
        <v>45</v>
      </c>
      <c r="O433" s="86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6" t="s">
        <v>178</v>
      </c>
      <c r="AT433" s="226" t="s">
        <v>174</v>
      </c>
      <c r="AU433" s="226" t="s">
        <v>82</v>
      </c>
      <c r="AY433" s="19" t="s">
        <v>171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19" t="s">
        <v>82</v>
      </c>
      <c r="BK433" s="227">
        <f>ROUND(I433*H433,2)</f>
        <v>0</v>
      </c>
      <c r="BL433" s="19" t="s">
        <v>178</v>
      </c>
      <c r="BM433" s="226" t="s">
        <v>3773</v>
      </c>
    </row>
    <row r="434" s="2" customFormat="1">
      <c r="A434" s="40"/>
      <c r="B434" s="41"/>
      <c r="C434" s="42"/>
      <c r="D434" s="228" t="s">
        <v>180</v>
      </c>
      <c r="E434" s="42"/>
      <c r="F434" s="229" t="s">
        <v>3774</v>
      </c>
      <c r="G434" s="42"/>
      <c r="H434" s="42"/>
      <c r="I434" s="230"/>
      <c r="J434" s="42"/>
      <c r="K434" s="42"/>
      <c r="L434" s="46"/>
      <c r="M434" s="231"/>
      <c r="N434" s="232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180</v>
      </c>
      <c r="AU434" s="19" t="s">
        <v>82</v>
      </c>
    </row>
    <row r="435" s="2" customFormat="1">
      <c r="A435" s="40"/>
      <c r="B435" s="41"/>
      <c r="C435" s="42"/>
      <c r="D435" s="228" t="s">
        <v>478</v>
      </c>
      <c r="E435" s="42"/>
      <c r="F435" s="278" t="s">
        <v>3752</v>
      </c>
      <c r="G435" s="42"/>
      <c r="H435" s="42"/>
      <c r="I435" s="230"/>
      <c r="J435" s="42"/>
      <c r="K435" s="42"/>
      <c r="L435" s="46"/>
      <c r="M435" s="231"/>
      <c r="N435" s="232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478</v>
      </c>
      <c r="AU435" s="19" t="s">
        <v>82</v>
      </c>
    </row>
    <row r="436" s="2" customFormat="1" ht="16.5" customHeight="1">
      <c r="A436" s="40"/>
      <c r="B436" s="41"/>
      <c r="C436" s="215" t="s">
        <v>999</v>
      </c>
      <c r="D436" s="215" t="s">
        <v>174</v>
      </c>
      <c r="E436" s="216" t="s">
        <v>3775</v>
      </c>
      <c r="F436" s="217" t="s">
        <v>3776</v>
      </c>
      <c r="G436" s="218" t="s">
        <v>3513</v>
      </c>
      <c r="H436" s="219">
        <v>2</v>
      </c>
      <c r="I436" s="220"/>
      <c r="J436" s="221">
        <f>ROUND(I436*H436,2)</f>
        <v>0</v>
      </c>
      <c r="K436" s="217" t="s">
        <v>19</v>
      </c>
      <c r="L436" s="46"/>
      <c r="M436" s="222" t="s">
        <v>19</v>
      </c>
      <c r="N436" s="223" t="s">
        <v>45</v>
      </c>
      <c r="O436" s="86"/>
      <c r="P436" s="224">
        <f>O436*H436</f>
        <v>0</v>
      </c>
      <c r="Q436" s="224">
        <v>0</v>
      </c>
      <c r="R436" s="224">
        <f>Q436*H436</f>
        <v>0</v>
      </c>
      <c r="S436" s="224">
        <v>0</v>
      </c>
      <c r="T436" s="225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6" t="s">
        <v>178</v>
      </c>
      <c r="AT436" s="226" t="s">
        <v>174</v>
      </c>
      <c r="AU436" s="226" t="s">
        <v>82</v>
      </c>
      <c r="AY436" s="19" t="s">
        <v>171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19" t="s">
        <v>82</v>
      </c>
      <c r="BK436" s="227">
        <f>ROUND(I436*H436,2)</f>
        <v>0</v>
      </c>
      <c r="BL436" s="19" t="s">
        <v>178</v>
      </c>
      <c r="BM436" s="226" t="s">
        <v>3777</v>
      </c>
    </row>
    <row r="437" s="2" customFormat="1">
      <c r="A437" s="40"/>
      <c r="B437" s="41"/>
      <c r="C437" s="42"/>
      <c r="D437" s="228" t="s">
        <v>180</v>
      </c>
      <c r="E437" s="42"/>
      <c r="F437" s="229" t="s">
        <v>3778</v>
      </c>
      <c r="G437" s="42"/>
      <c r="H437" s="42"/>
      <c r="I437" s="230"/>
      <c r="J437" s="42"/>
      <c r="K437" s="42"/>
      <c r="L437" s="46"/>
      <c r="M437" s="231"/>
      <c r="N437" s="232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180</v>
      </c>
      <c r="AU437" s="19" t="s">
        <v>82</v>
      </c>
    </row>
    <row r="438" s="2" customFormat="1">
      <c r="A438" s="40"/>
      <c r="B438" s="41"/>
      <c r="C438" s="42"/>
      <c r="D438" s="228" t="s">
        <v>478</v>
      </c>
      <c r="E438" s="42"/>
      <c r="F438" s="278" t="s">
        <v>3752</v>
      </c>
      <c r="G438" s="42"/>
      <c r="H438" s="42"/>
      <c r="I438" s="230"/>
      <c r="J438" s="42"/>
      <c r="K438" s="42"/>
      <c r="L438" s="46"/>
      <c r="M438" s="231"/>
      <c r="N438" s="232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478</v>
      </c>
      <c r="AU438" s="19" t="s">
        <v>82</v>
      </c>
    </row>
    <row r="439" s="2" customFormat="1" ht="16.5" customHeight="1">
      <c r="A439" s="40"/>
      <c r="B439" s="41"/>
      <c r="C439" s="215" t="s">
        <v>1442</v>
      </c>
      <c r="D439" s="215" t="s">
        <v>174</v>
      </c>
      <c r="E439" s="216" t="s">
        <v>3779</v>
      </c>
      <c r="F439" s="217" t="s">
        <v>3780</v>
      </c>
      <c r="G439" s="218" t="s">
        <v>3513</v>
      </c>
      <c r="H439" s="219">
        <v>2</v>
      </c>
      <c r="I439" s="220"/>
      <c r="J439" s="221">
        <f>ROUND(I439*H439,2)</f>
        <v>0</v>
      </c>
      <c r="K439" s="217" t="s">
        <v>19</v>
      </c>
      <c r="L439" s="46"/>
      <c r="M439" s="222" t="s">
        <v>19</v>
      </c>
      <c r="N439" s="223" t="s">
        <v>45</v>
      </c>
      <c r="O439" s="86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6" t="s">
        <v>178</v>
      </c>
      <c r="AT439" s="226" t="s">
        <v>174</v>
      </c>
      <c r="AU439" s="226" t="s">
        <v>82</v>
      </c>
      <c r="AY439" s="19" t="s">
        <v>171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19" t="s">
        <v>82</v>
      </c>
      <c r="BK439" s="227">
        <f>ROUND(I439*H439,2)</f>
        <v>0</v>
      </c>
      <c r="BL439" s="19" t="s">
        <v>178</v>
      </c>
      <c r="BM439" s="226" t="s">
        <v>3781</v>
      </c>
    </row>
    <row r="440" s="2" customFormat="1">
      <c r="A440" s="40"/>
      <c r="B440" s="41"/>
      <c r="C440" s="42"/>
      <c r="D440" s="228" t="s">
        <v>180</v>
      </c>
      <c r="E440" s="42"/>
      <c r="F440" s="229" t="s">
        <v>3782</v>
      </c>
      <c r="G440" s="42"/>
      <c r="H440" s="42"/>
      <c r="I440" s="230"/>
      <c r="J440" s="42"/>
      <c r="K440" s="42"/>
      <c r="L440" s="46"/>
      <c r="M440" s="231"/>
      <c r="N440" s="232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180</v>
      </c>
      <c r="AU440" s="19" t="s">
        <v>82</v>
      </c>
    </row>
    <row r="441" s="2" customFormat="1">
      <c r="A441" s="40"/>
      <c r="B441" s="41"/>
      <c r="C441" s="42"/>
      <c r="D441" s="228" t="s">
        <v>478</v>
      </c>
      <c r="E441" s="42"/>
      <c r="F441" s="278" t="s">
        <v>3752</v>
      </c>
      <c r="G441" s="42"/>
      <c r="H441" s="42"/>
      <c r="I441" s="230"/>
      <c r="J441" s="42"/>
      <c r="K441" s="42"/>
      <c r="L441" s="46"/>
      <c r="M441" s="231"/>
      <c r="N441" s="232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478</v>
      </c>
      <c r="AU441" s="19" t="s">
        <v>82</v>
      </c>
    </row>
    <row r="442" s="2" customFormat="1" ht="16.5" customHeight="1">
      <c r="A442" s="40"/>
      <c r="B442" s="41"/>
      <c r="C442" s="215" t="s">
        <v>1009</v>
      </c>
      <c r="D442" s="215" t="s">
        <v>174</v>
      </c>
      <c r="E442" s="216" t="s">
        <v>3783</v>
      </c>
      <c r="F442" s="217" t="s">
        <v>3784</v>
      </c>
      <c r="G442" s="218" t="s">
        <v>3513</v>
      </c>
      <c r="H442" s="219">
        <v>3</v>
      </c>
      <c r="I442" s="220"/>
      <c r="J442" s="221">
        <f>ROUND(I442*H442,2)</f>
        <v>0</v>
      </c>
      <c r="K442" s="217" t="s">
        <v>19</v>
      </c>
      <c r="L442" s="46"/>
      <c r="M442" s="222" t="s">
        <v>19</v>
      </c>
      <c r="N442" s="223" t="s">
        <v>45</v>
      </c>
      <c r="O442" s="86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178</v>
      </c>
      <c r="AT442" s="226" t="s">
        <v>174</v>
      </c>
      <c r="AU442" s="226" t="s">
        <v>82</v>
      </c>
      <c r="AY442" s="19" t="s">
        <v>171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82</v>
      </c>
      <c r="BK442" s="227">
        <f>ROUND(I442*H442,2)</f>
        <v>0</v>
      </c>
      <c r="BL442" s="19" t="s">
        <v>178</v>
      </c>
      <c r="BM442" s="226" t="s">
        <v>3785</v>
      </c>
    </row>
    <row r="443" s="2" customFormat="1">
      <c r="A443" s="40"/>
      <c r="B443" s="41"/>
      <c r="C443" s="42"/>
      <c r="D443" s="228" t="s">
        <v>180</v>
      </c>
      <c r="E443" s="42"/>
      <c r="F443" s="229" t="s">
        <v>3786</v>
      </c>
      <c r="G443" s="42"/>
      <c r="H443" s="42"/>
      <c r="I443" s="230"/>
      <c r="J443" s="42"/>
      <c r="K443" s="42"/>
      <c r="L443" s="46"/>
      <c r="M443" s="231"/>
      <c r="N443" s="232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180</v>
      </c>
      <c r="AU443" s="19" t="s">
        <v>82</v>
      </c>
    </row>
    <row r="444" s="2" customFormat="1">
      <c r="A444" s="40"/>
      <c r="B444" s="41"/>
      <c r="C444" s="42"/>
      <c r="D444" s="228" t="s">
        <v>478</v>
      </c>
      <c r="E444" s="42"/>
      <c r="F444" s="278" t="s">
        <v>3752</v>
      </c>
      <c r="G444" s="42"/>
      <c r="H444" s="42"/>
      <c r="I444" s="230"/>
      <c r="J444" s="42"/>
      <c r="K444" s="42"/>
      <c r="L444" s="46"/>
      <c r="M444" s="231"/>
      <c r="N444" s="232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478</v>
      </c>
      <c r="AU444" s="19" t="s">
        <v>82</v>
      </c>
    </row>
    <row r="445" s="2" customFormat="1" ht="16.5" customHeight="1">
      <c r="A445" s="40"/>
      <c r="B445" s="41"/>
      <c r="C445" s="215" t="s">
        <v>1455</v>
      </c>
      <c r="D445" s="215" t="s">
        <v>174</v>
      </c>
      <c r="E445" s="216" t="s">
        <v>3787</v>
      </c>
      <c r="F445" s="217" t="s">
        <v>3788</v>
      </c>
      <c r="G445" s="218" t="s">
        <v>3513</v>
      </c>
      <c r="H445" s="219">
        <v>1</v>
      </c>
      <c r="I445" s="220"/>
      <c r="J445" s="221">
        <f>ROUND(I445*H445,2)</f>
        <v>0</v>
      </c>
      <c r="K445" s="217" t="s">
        <v>19</v>
      </c>
      <c r="L445" s="46"/>
      <c r="M445" s="222" t="s">
        <v>19</v>
      </c>
      <c r="N445" s="223" t="s">
        <v>45</v>
      </c>
      <c r="O445" s="86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178</v>
      </c>
      <c r="AT445" s="226" t="s">
        <v>174</v>
      </c>
      <c r="AU445" s="226" t="s">
        <v>82</v>
      </c>
      <c r="AY445" s="19" t="s">
        <v>171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82</v>
      </c>
      <c r="BK445" s="227">
        <f>ROUND(I445*H445,2)</f>
        <v>0</v>
      </c>
      <c r="BL445" s="19" t="s">
        <v>178</v>
      </c>
      <c r="BM445" s="226" t="s">
        <v>3789</v>
      </c>
    </row>
    <row r="446" s="2" customFormat="1">
      <c r="A446" s="40"/>
      <c r="B446" s="41"/>
      <c r="C446" s="42"/>
      <c r="D446" s="228" t="s">
        <v>180</v>
      </c>
      <c r="E446" s="42"/>
      <c r="F446" s="229" t="s">
        <v>3790</v>
      </c>
      <c r="G446" s="42"/>
      <c r="H446" s="42"/>
      <c r="I446" s="230"/>
      <c r="J446" s="42"/>
      <c r="K446" s="42"/>
      <c r="L446" s="46"/>
      <c r="M446" s="231"/>
      <c r="N446" s="232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180</v>
      </c>
      <c r="AU446" s="19" t="s">
        <v>82</v>
      </c>
    </row>
    <row r="447" s="2" customFormat="1">
      <c r="A447" s="40"/>
      <c r="B447" s="41"/>
      <c r="C447" s="42"/>
      <c r="D447" s="228" t="s">
        <v>478</v>
      </c>
      <c r="E447" s="42"/>
      <c r="F447" s="278" t="s">
        <v>3752</v>
      </c>
      <c r="G447" s="42"/>
      <c r="H447" s="42"/>
      <c r="I447" s="230"/>
      <c r="J447" s="42"/>
      <c r="K447" s="42"/>
      <c r="L447" s="46"/>
      <c r="M447" s="231"/>
      <c r="N447" s="232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478</v>
      </c>
      <c r="AU447" s="19" t="s">
        <v>82</v>
      </c>
    </row>
    <row r="448" s="2" customFormat="1" ht="16.5" customHeight="1">
      <c r="A448" s="40"/>
      <c r="B448" s="41"/>
      <c r="C448" s="215" t="s">
        <v>1014</v>
      </c>
      <c r="D448" s="215" t="s">
        <v>174</v>
      </c>
      <c r="E448" s="216" t="s">
        <v>3791</v>
      </c>
      <c r="F448" s="217" t="s">
        <v>3792</v>
      </c>
      <c r="G448" s="218" t="s">
        <v>3513</v>
      </c>
      <c r="H448" s="219">
        <v>3</v>
      </c>
      <c r="I448" s="220"/>
      <c r="J448" s="221">
        <f>ROUND(I448*H448,2)</f>
        <v>0</v>
      </c>
      <c r="K448" s="217" t="s">
        <v>19</v>
      </c>
      <c r="L448" s="46"/>
      <c r="M448" s="222" t="s">
        <v>19</v>
      </c>
      <c r="N448" s="223" t="s">
        <v>45</v>
      </c>
      <c r="O448" s="86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6" t="s">
        <v>178</v>
      </c>
      <c r="AT448" s="226" t="s">
        <v>174</v>
      </c>
      <c r="AU448" s="226" t="s">
        <v>82</v>
      </c>
      <c r="AY448" s="19" t="s">
        <v>171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19" t="s">
        <v>82</v>
      </c>
      <c r="BK448" s="227">
        <f>ROUND(I448*H448,2)</f>
        <v>0</v>
      </c>
      <c r="BL448" s="19" t="s">
        <v>178</v>
      </c>
      <c r="BM448" s="226" t="s">
        <v>3793</v>
      </c>
    </row>
    <row r="449" s="2" customFormat="1">
      <c r="A449" s="40"/>
      <c r="B449" s="41"/>
      <c r="C449" s="42"/>
      <c r="D449" s="228" t="s">
        <v>180</v>
      </c>
      <c r="E449" s="42"/>
      <c r="F449" s="229" t="s">
        <v>3792</v>
      </c>
      <c r="G449" s="42"/>
      <c r="H449" s="42"/>
      <c r="I449" s="230"/>
      <c r="J449" s="42"/>
      <c r="K449" s="42"/>
      <c r="L449" s="46"/>
      <c r="M449" s="231"/>
      <c r="N449" s="232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180</v>
      </c>
      <c r="AU449" s="19" t="s">
        <v>82</v>
      </c>
    </row>
    <row r="450" s="2" customFormat="1">
      <c r="A450" s="40"/>
      <c r="B450" s="41"/>
      <c r="C450" s="42"/>
      <c r="D450" s="228" t="s">
        <v>478</v>
      </c>
      <c r="E450" s="42"/>
      <c r="F450" s="278" t="s">
        <v>3752</v>
      </c>
      <c r="G450" s="42"/>
      <c r="H450" s="42"/>
      <c r="I450" s="230"/>
      <c r="J450" s="42"/>
      <c r="K450" s="42"/>
      <c r="L450" s="46"/>
      <c r="M450" s="231"/>
      <c r="N450" s="232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478</v>
      </c>
      <c r="AU450" s="19" t="s">
        <v>82</v>
      </c>
    </row>
    <row r="451" s="2" customFormat="1" ht="16.5" customHeight="1">
      <c r="A451" s="40"/>
      <c r="B451" s="41"/>
      <c r="C451" s="215" t="s">
        <v>1463</v>
      </c>
      <c r="D451" s="215" t="s">
        <v>174</v>
      </c>
      <c r="E451" s="216" t="s">
        <v>3791</v>
      </c>
      <c r="F451" s="217" t="s">
        <v>3792</v>
      </c>
      <c r="G451" s="218" t="s">
        <v>3513</v>
      </c>
      <c r="H451" s="219">
        <v>6</v>
      </c>
      <c r="I451" s="220"/>
      <c r="J451" s="221">
        <f>ROUND(I451*H451,2)</f>
        <v>0</v>
      </c>
      <c r="K451" s="217" t="s">
        <v>19</v>
      </c>
      <c r="L451" s="46"/>
      <c r="M451" s="222" t="s">
        <v>19</v>
      </c>
      <c r="N451" s="223" t="s">
        <v>45</v>
      </c>
      <c r="O451" s="86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6" t="s">
        <v>178</v>
      </c>
      <c r="AT451" s="226" t="s">
        <v>174</v>
      </c>
      <c r="AU451" s="226" t="s">
        <v>82</v>
      </c>
      <c r="AY451" s="19" t="s">
        <v>171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9" t="s">
        <v>82</v>
      </c>
      <c r="BK451" s="227">
        <f>ROUND(I451*H451,2)</f>
        <v>0</v>
      </c>
      <c r="BL451" s="19" t="s">
        <v>178</v>
      </c>
      <c r="BM451" s="226" t="s">
        <v>3794</v>
      </c>
    </row>
    <row r="452" s="2" customFormat="1">
      <c r="A452" s="40"/>
      <c r="B452" s="41"/>
      <c r="C452" s="42"/>
      <c r="D452" s="228" t="s">
        <v>180</v>
      </c>
      <c r="E452" s="42"/>
      <c r="F452" s="229" t="s">
        <v>3792</v>
      </c>
      <c r="G452" s="42"/>
      <c r="H452" s="42"/>
      <c r="I452" s="230"/>
      <c r="J452" s="42"/>
      <c r="K452" s="42"/>
      <c r="L452" s="46"/>
      <c r="M452" s="231"/>
      <c r="N452" s="232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180</v>
      </c>
      <c r="AU452" s="19" t="s">
        <v>82</v>
      </c>
    </row>
    <row r="453" s="2" customFormat="1">
      <c r="A453" s="40"/>
      <c r="B453" s="41"/>
      <c r="C453" s="42"/>
      <c r="D453" s="228" t="s">
        <v>478</v>
      </c>
      <c r="E453" s="42"/>
      <c r="F453" s="278" t="s">
        <v>3752</v>
      </c>
      <c r="G453" s="42"/>
      <c r="H453" s="42"/>
      <c r="I453" s="230"/>
      <c r="J453" s="42"/>
      <c r="K453" s="42"/>
      <c r="L453" s="46"/>
      <c r="M453" s="231"/>
      <c r="N453" s="232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478</v>
      </c>
      <c r="AU453" s="19" t="s">
        <v>82</v>
      </c>
    </row>
    <row r="454" s="2" customFormat="1" ht="16.5" customHeight="1">
      <c r="A454" s="40"/>
      <c r="B454" s="41"/>
      <c r="C454" s="215" t="s">
        <v>1021</v>
      </c>
      <c r="D454" s="215" t="s">
        <v>174</v>
      </c>
      <c r="E454" s="216" t="s">
        <v>3795</v>
      </c>
      <c r="F454" s="217" t="s">
        <v>3796</v>
      </c>
      <c r="G454" s="218" t="s">
        <v>3513</v>
      </c>
      <c r="H454" s="219">
        <v>1</v>
      </c>
      <c r="I454" s="220"/>
      <c r="J454" s="221">
        <f>ROUND(I454*H454,2)</f>
        <v>0</v>
      </c>
      <c r="K454" s="217" t="s">
        <v>19</v>
      </c>
      <c r="L454" s="46"/>
      <c r="M454" s="222" t="s">
        <v>19</v>
      </c>
      <c r="N454" s="223" t="s">
        <v>45</v>
      </c>
      <c r="O454" s="86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6" t="s">
        <v>178</v>
      </c>
      <c r="AT454" s="226" t="s">
        <v>174</v>
      </c>
      <c r="AU454" s="226" t="s">
        <v>82</v>
      </c>
      <c r="AY454" s="19" t="s">
        <v>171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9" t="s">
        <v>82</v>
      </c>
      <c r="BK454" s="227">
        <f>ROUND(I454*H454,2)</f>
        <v>0</v>
      </c>
      <c r="BL454" s="19" t="s">
        <v>178</v>
      </c>
      <c r="BM454" s="226" t="s">
        <v>3797</v>
      </c>
    </row>
    <row r="455" s="2" customFormat="1">
      <c r="A455" s="40"/>
      <c r="B455" s="41"/>
      <c r="C455" s="42"/>
      <c r="D455" s="228" t="s">
        <v>180</v>
      </c>
      <c r="E455" s="42"/>
      <c r="F455" s="229" t="s">
        <v>3796</v>
      </c>
      <c r="G455" s="42"/>
      <c r="H455" s="42"/>
      <c r="I455" s="230"/>
      <c r="J455" s="42"/>
      <c r="K455" s="42"/>
      <c r="L455" s="46"/>
      <c r="M455" s="231"/>
      <c r="N455" s="232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180</v>
      </c>
      <c r="AU455" s="19" t="s">
        <v>82</v>
      </c>
    </row>
    <row r="456" s="2" customFormat="1">
      <c r="A456" s="40"/>
      <c r="B456" s="41"/>
      <c r="C456" s="42"/>
      <c r="D456" s="228" t="s">
        <v>478</v>
      </c>
      <c r="E456" s="42"/>
      <c r="F456" s="278" t="s">
        <v>3752</v>
      </c>
      <c r="G456" s="42"/>
      <c r="H456" s="42"/>
      <c r="I456" s="230"/>
      <c r="J456" s="42"/>
      <c r="K456" s="42"/>
      <c r="L456" s="46"/>
      <c r="M456" s="231"/>
      <c r="N456" s="232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478</v>
      </c>
      <c r="AU456" s="19" t="s">
        <v>82</v>
      </c>
    </row>
    <row r="457" s="2" customFormat="1" ht="16.5" customHeight="1">
      <c r="A457" s="40"/>
      <c r="B457" s="41"/>
      <c r="C457" s="215" t="s">
        <v>1473</v>
      </c>
      <c r="D457" s="215" t="s">
        <v>174</v>
      </c>
      <c r="E457" s="216" t="s">
        <v>3795</v>
      </c>
      <c r="F457" s="217" t="s">
        <v>3796</v>
      </c>
      <c r="G457" s="218" t="s">
        <v>3513</v>
      </c>
      <c r="H457" s="219">
        <v>2</v>
      </c>
      <c r="I457" s="220"/>
      <c r="J457" s="221">
        <f>ROUND(I457*H457,2)</f>
        <v>0</v>
      </c>
      <c r="K457" s="217" t="s">
        <v>19</v>
      </c>
      <c r="L457" s="46"/>
      <c r="M457" s="222" t="s">
        <v>19</v>
      </c>
      <c r="N457" s="223" t="s">
        <v>45</v>
      </c>
      <c r="O457" s="86"/>
      <c r="P457" s="224">
        <f>O457*H457</f>
        <v>0</v>
      </c>
      <c r="Q457" s="224">
        <v>0</v>
      </c>
      <c r="R457" s="224">
        <f>Q457*H457</f>
        <v>0</v>
      </c>
      <c r="S457" s="224">
        <v>0</v>
      </c>
      <c r="T457" s="225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6" t="s">
        <v>178</v>
      </c>
      <c r="AT457" s="226" t="s">
        <v>174</v>
      </c>
      <c r="AU457" s="226" t="s">
        <v>82</v>
      </c>
      <c r="AY457" s="19" t="s">
        <v>171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19" t="s">
        <v>82</v>
      </c>
      <c r="BK457" s="227">
        <f>ROUND(I457*H457,2)</f>
        <v>0</v>
      </c>
      <c r="BL457" s="19" t="s">
        <v>178</v>
      </c>
      <c r="BM457" s="226" t="s">
        <v>3798</v>
      </c>
    </row>
    <row r="458" s="2" customFormat="1">
      <c r="A458" s="40"/>
      <c r="B458" s="41"/>
      <c r="C458" s="42"/>
      <c r="D458" s="228" t="s">
        <v>180</v>
      </c>
      <c r="E458" s="42"/>
      <c r="F458" s="229" t="s">
        <v>3796</v>
      </c>
      <c r="G458" s="42"/>
      <c r="H458" s="42"/>
      <c r="I458" s="230"/>
      <c r="J458" s="42"/>
      <c r="K458" s="42"/>
      <c r="L458" s="46"/>
      <c r="M458" s="231"/>
      <c r="N458" s="232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180</v>
      </c>
      <c r="AU458" s="19" t="s">
        <v>82</v>
      </c>
    </row>
    <row r="459" s="2" customFormat="1">
      <c r="A459" s="40"/>
      <c r="B459" s="41"/>
      <c r="C459" s="42"/>
      <c r="D459" s="228" t="s">
        <v>478</v>
      </c>
      <c r="E459" s="42"/>
      <c r="F459" s="278" t="s">
        <v>3752</v>
      </c>
      <c r="G459" s="42"/>
      <c r="H459" s="42"/>
      <c r="I459" s="230"/>
      <c r="J459" s="42"/>
      <c r="K459" s="42"/>
      <c r="L459" s="46"/>
      <c r="M459" s="231"/>
      <c r="N459" s="232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478</v>
      </c>
      <c r="AU459" s="19" t="s">
        <v>82</v>
      </c>
    </row>
    <row r="460" s="2" customFormat="1" ht="16.5" customHeight="1">
      <c r="A460" s="40"/>
      <c r="B460" s="41"/>
      <c r="C460" s="215" t="s">
        <v>1026</v>
      </c>
      <c r="D460" s="215" t="s">
        <v>174</v>
      </c>
      <c r="E460" s="216" t="s">
        <v>3799</v>
      </c>
      <c r="F460" s="217" t="s">
        <v>3800</v>
      </c>
      <c r="G460" s="218" t="s">
        <v>3513</v>
      </c>
      <c r="H460" s="219">
        <v>3</v>
      </c>
      <c r="I460" s="220"/>
      <c r="J460" s="221">
        <f>ROUND(I460*H460,2)</f>
        <v>0</v>
      </c>
      <c r="K460" s="217" t="s">
        <v>19</v>
      </c>
      <c r="L460" s="46"/>
      <c r="M460" s="222" t="s">
        <v>19</v>
      </c>
      <c r="N460" s="223" t="s">
        <v>45</v>
      </c>
      <c r="O460" s="86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6" t="s">
        <v>178</v>
      </c>
      <c r="AT460" s="226" t="s">
        <v>174</v>
      </c>
      <c r="AU460" s="226" t="s">
        <v>82</v>
      </c>
      <c r="AY460" s="19" t="s">
        <v>171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9" t="s">
        <v>82</v>
      </c>
      <c r="BK460" s="227">
        <f>ROUND(I460*H460,2)</f>
        <v>0</v>
      </c>
      <c r="BL460" s="19" t="s">
        <v>178</v>
      </c>
      <c r="BM460" s="226" t="s">
        <v>3801</v>
      </c>
    </row>
    <row r="461" s="2" customFormat="1">
      <c r="A461" s="40"/>
      <c r="B461" s="41"/>
      <c r="C461" s="42"/>
      <c r="D461" s="228" t="s">
        <v>180</v>
      </c>
      <c r="E461" s="42"/>
      <c r="F461" s="229" t="s">
        <v>3800</v>
      </c>
      <c r="G461" s="42"/>
      <c r="H461" s="42"/>
      <c r="I461" s="230"/>
      <c r="J461" s="42"/>
      <c r="K461" s="42"/>
      <c r="L461" s="46"/>
      <c r="M461" s="231"/>
      <c r="N461" s="232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180</v>
      </c>
      <c r="AU461" s="19" t="s">
        <v>82</v>
      </c>
    </row>
    <row r="462" s="2" customFormat="1">
      <c r="A462" s="40"/>
      <c r="B462" s="41"/>
      <c r="C462" s="42"/>
      <c r="D462" s="228" t="s">
        <v>478</v>
      </c>
      <c r="E462" s="42"/>
      <c r="F462" s="278" t="s">
        <v>3752</v>
      </c>
      <c r="G462" s="42"/>
      <c r="H462" s="42"/>
      <c r="I462" s="230"/>
      <c r="J462" s="42"/>
      <c r="K462" s="42"/>
      <c r="L462" s="46"/>
      <c r="M462" s="231"/>
      <c r="N462" s="232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478</v>
      </c>
      <c r="AU462" s="19" t="s">
        <v>82</v>
      </c>
    </row>
    <row r="463" s="2" customFormat="1" ht="16.5" customHeight="1">
      <c r="A463" s="40"/>
      <c r="B463" s="41"/>
      <c r="C463" s="215" t="s">
        <v>1481</v>
      </c>
      <c r="D463" s="215" t="s">
        <v>174</v>
      </c>
      <c r="E463" s="216" t="s">
        <v>3802</v>
      </c>
      <c r="F463" s="217" t="s">
        <v>3803</v>
      </c>
      <c r="G463" s="218" t="s">
        <v>3513</v>
      </c>
      <c r="H463" s="219">
        <v>1</v>
      </c>
      <c r="I463" s="220"/>
      <c r="J463" s="221">
        <f>ROUND(I463*H463,2)</f>
        <v>0</v>
      </c>
      <c r="K463" s="217" t="s">
        <v>19</v>
      </c>
      <c r="L463" s="46"/>
      <c r="M463" s="222" t="s">
        <v>19</v>
      </c>
      <c r="N463" s="223" t="s">
        <v>45</v>
      </c>
      <c r="O463" s="86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6" t="s">
        <v>178</v>
      </c>
      <c r="AT463" s="226" t="s">
        <v>174</v>
      </c>
      <c r="AU463" s="226" t="s">
        <v>82</v>
      </c>
      <c r="AY463" s="19" t="s">
        <v>171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19" t="s">
        <v>82</v>
      </c>
      <c r="BK463" s="227">
        <f>ROUND(I463*H463,2)</f>
        <v>0</v>
      </c>
      <c r="BL463" s="19" t="s">
        <v>178</v>
      </c>
      <c r="BM463" s="226" t="s">
        <v>3804</v>
      </c>
    </row>
    <row r="464" s="2" customFormat="1">
      <c r="A464" s="40"/>
      <c r="B464" s="41"/>
      <c r="C464" s="42"/>
      <c r="D464" s="228" t="s">
        <v>180</v>
      </c>
      <c r="E464" s="42"/>
      <c r="F464" s="229" t="s">
        <v>3803</v>
      </c>
      <c r="G464" s="42"/>
      <c r="H464" s="42"/>
      <c r="I464" s="230"/>
      <c r="J464" s="42"/>
      <c r="K464" s="42"/>
      <c r="L464" s="46"/>
      <c r="M464" s="231"/>
      <c r="N464" s="232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180</v>
      </c>
      <c r="AU464" s="19" t="s">
        <v>82</v>
      </c>
    </row>
    <row r="465" s="2" customFormat="1">
      <c r="A465" s="40"/>
      <c r="B465" s="41"/>
      <c r="C465" s="42"/>
      <c r="D465" s="228" t="s">
        <v>478</v>
      </c>
      <c r="E465" s="42"/>
      <c r="F465" s="278" t="s">
        <v>3752</v>
      </c>
      <c r="G465" s="42"/>
      <c r="H465" s="42"/>
      <c r="I465" s="230"/>
      <c r="J465" s="42"/>
      <c r="K465" s="42"/>
      <c r="L465" s="46"/>
      <c r="M465" s="231"/>
      <c r="N465" s="232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478</v>
      </c>
      <c r="AU465" s="19" t="s">
        <v>82</v>
      </c>
    </row>
    <row r="466" s="12" customFormat="1" ht="25.92" customHeight="1">
      <c r="A466" s="12"/>
      <c r="B466" s="199"/>
      <c r="C466" s="200"/>
      <c r="D466" s="201" t="s">
        <v>73</v>
      </c>
      <c r="E466" s="202" t="s">
        <v>3805</v>
      </c>
      <c r="F466" s="202" t="s">
        <v>3806</v>
      </c>
      <c r="G466" s="200"/>
      <c r="H466" s="200"/>
      <c r="I466" s="203"/>
      <c r="J466" s="204">
        <f>BK466</f>
        <v>0</v>
      </c>
      <c r="K466" s="200"/>
      <c r="L466" s="205"/>
      <c r="M466" s="206"/>
      <c r="N466" s="207"/>
      <c r="O466" s="207"/>
      <c r="P466" s="208">
        <f>SUM(P467:P583)</f>
        <v>0</v>
      </c>
      <c r="Q466" s="207"/>
      <c r="R466" s="208">
        <f>SUM(R467:R583)</f>
        <v>0</v>
      </c>
      <c r="S466" s="207"/>
      <c r="T466" s="209">
        <f>SUM(T467:T583)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10" t="s">
        <v>82</v>
      </c>
      <c r="AT466" s="211" t="s">
        <v>73</v>
      </c>
      <c r="AU466" s="211" t="s">
        <v>74</v>
      </c>
      <c r="AY466" s="210" t="s">
        <v>171</v>
      </c>
      <c r="BK466" s="212">
        <f>SUM(BK467:BK583)</f>
        <v>0</v>
      </c>
    </row>
    <row r="467" s="2" customFormat="1" ht="16.5" customHeight="1">
      <c r="A467" s="40"/>
      <c r="B467" s="41"/>
      <c r="C467" s="215" t="s">
        <v>1294</v>
      </c>
      <c r="D467" s="215" t="s">
        <v>174</v>
      </c>
      <c r="E467" s="216" t="s">
        <v>3669</v>
      </c>
      <c r="F467" s="217" t="s">
        <v>3670</v>
      </c>
      <c r="G467" s="218" t="s">
        <v>971</v>
      </c>
      <c r="H467" s="219">
        <v>1</v>
      </c>
      <c r="I467" s="220"/>
      <c r="J467" s="221">
        <f>ROUND(I467*H467,2)</f>
        <v>0</v>
      </c>
      <c r="K467" s="217" t="s">
        <v>19</v>
      </c>
      <c r="L467" s="46"/>
      <c r="M467" s="222" t="s">
        <v>19</v>
      </c>
      <c r="N467" s="223" t="s">
        <v>45</v>
      </c>
      <c r="O467" s="86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6" t="s">
        <v>178</v>
      </c>
      <c r="AT467" s="226" t="s">
        <v>174</v>
      </c>
      <c r="AU467" s="226" t="s">
        <v>82</v>
      </c>
      <c r="AY467" s="19" t="s">
        <v>171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19" t="s">
        <v>82</v>
      </c>
      <c r="BK467" s="227">
        <f>ROUND(I467*H467,2)</f>
        <v>0</v>
      </c>
      <c r="BL467" s="19" t="s">
        <v>178</v>
      </c>
      <c r="BM467" s="226" t="s">
        <v>3807</v>
      </c>
    </row>
    <row r="468" s="2" customFormat="1">
      <c r="A468" s="40"/>
      <c r="B468" s="41"/>
      <c r="C468" s="42"/>
      <c r="D468" s="228" t="s">
        <v>180</v>
      </c>
      <c r="E468" s="42"/>
      <c r="F468" s="229" t="s">
        <v>3670</v>
      </c>
      <c r="G468" s="42"/>
      <c r="H468" s="42"/>
      <c r="I468" s="230"/>
      <c r="J468" s="42"/>
      <c r="K468" s="42"/>
      <c r="L468" s="46"/>
      <c r="M468" s="231"/>
      <c r="N468" s="232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180</v>
      </c>
      <c r="AU468" s="19" t="s">
        <v>82</v>
      </c>
    </row>
    <row r="469" s="2" customFormat="1">
      <c r="A469" s="40"/>
      <c r="B469" s="41"/>
      <c r="C469" s="42"/>
      <c r="D469" s="228" t="s">
        <v>478</v>
      </c>
      <c r="E469" s="42"/>
      <c r="F469" s="278" t="s">
        <v>3672</v>
      </c>
      <c r="G469" s="42"/>
      <c r="H469" s="42"/>
      <c r="I469" s="230"/>
      <c r="J469" s="42"/>
      <c r="K469" s="42"/>
      <c r="L469" s="46"/>
      <c r="M469" s="231"/>
      <c r="N469" s="232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478</v>
      </c>
      <c r="AU469" s="19" t="s">
        <v>82</v>
      </c>
    </row>
    <row r="470" s="2" customFormat="1" ht="16.5" customHeight="1">
      <c r="A470" s="40"/>
      <c r="B470" s="41"/>
      <c r="C470" s="215" t="s">
        <v>1767</v>
      </c>
      <c r="D470" s="215" t="s">
        <v>174</v>
      </c>
      <c r="E470" s="216" t="s">
        <v>3673</v>
      </c>
      <c r="F470" s="217" t="s">
        <v>3599</v>
      </c>
      <c r="G470" s="218" t="s">
        <v>971</v>
      </c>
      <c r="H470" s="219">
        <v>1</v>
      </c>
      <c r="I470" s="220"/>
      <c r="J470" s="221">
        <f>ROUND(I470*H470,2)</f>
        <v>0</v>
      </c>
      <c r="K470" s="217" t="s">
        <v>19</v>
      </c>
      <c r="L470" s="46"/>
      <c r="M470" s="222" t="s">
        <v>19</v>
      </c>
      <c r="N470" s="223" t="s">
        <v>45</v>
      </c>
      <c r="O470" s="86"/>
      <c r="P470" s="224">
        <f>O470*H470</f>
        <v>0</v>
      </c>
      <c r="Q470" s="224">
        <v>0</v>
      </c>
      <c r="R470" s="224">
        <f>Q470*H470</f>
        <v>0</v>
      </c>
      <c r="S470" s="224">
        <v>0</v>
      </c>
      <c r="T470" s="225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6" t="s">
        <v>178</v>
      </c>
      <c r="AT470" s="226" t="s">
        <v>174</v>
      </c>
      <c r="AU470" s="226" t="s">
        <v>82</v>
      </c>
      <c r="AY470" s="19" t="s">
        <v>171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19" t="s">
        <v>82</v>
      </c>
      <c r="BK470" s="227">
        <f>ROUND(I470*H470,2)</f>
        <v>0</v>
      </c>
      <c r="BL470" s="19" t="s">
        <v>178</v>
      </c>
      <c r="BM470" s="226" t="s">
        <v>3808</v>
      </c>
    </row>
    <row r="471" s="2" customFormat="1">
      <c r="A471" s="40"/>
      <c r="B471" s="41"/>
      <c r="C471" s="42"/>
      <c r="D471" s="228" t="s">
        <v>180</v>
      </c>
      <c r="E471" s="42"/>
      <c r="F471" s="229" t="s">
        <v>3599</v>
      </c>
      <c r="G471" s="42"/>
      <c r="H471" s="42"/>
      <c r="I471" s="230"/>
      <c r="J471" s="42"/>
      <c r="K471" s="42"/>
      <c r="L471" s="46"/>
      <c r="M471" s="231"/>
      <c r="N471" s="232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180</v>
      </c>
      <c r="AU471" s="19" t="s">
        <v>82</v>
      </c>
    </row>
    <row r="472" s="2" customFormat="1">
      <c r="A472" s="40"/>
      <c r="B472" s="41"/>
      <c r="C472" s="42"/>
      <c r="D472" s="228" t="s">
        <v>478</v>
      </c>
      <c r="E472" s="42"/>
      <c r="F472" s="278" t="s">
        <v>3601</v>
      </c>
      <c r="G472" s="42"/>
      <c r="H472" s="42"/>
      <c r="I472" s="230"/>
      <c r="J472" s="42"/>
      <c r="K472" s="42"/>
      <c r="L472" s="46"/>
      <c r="M472" s="231"/>
      <c r="N472" s="232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478</v>
      </c>
      <c r="AU472" s="19" t="s">
        <v>82</v>
      </c>
    </row>
    <row r="473" s="2" customFormat="1" ht="16.5" customHeight="1">
      <c r="A473" s="40"/>
      <c r="B473" s="41"/>
      <c r="C473" s="215" t="s">
        <v>1342</v>
      </c>
      <c r="D473" s="215" t="s">
        <v>174</v>
      </c>
      <c r="E473" s="216" t="s">
        <v>3679</v>
      </c>
      <c r="F473" s="217" t="s">
        <v>3680</v>
      </c>
      <c r="G473" s="218" t="s">
        <v>3296</v>
      </c>
      <c r="H473" s="219">
        <v>1</v>
      </c>
      <c r="I473" s="220"/>
      <c r="J473" s="221">
        <f>ROUND(I473*H473,2)</f>
        <v>0</v>
      </c>
      <c r="K473" s="217" t="s">
        <v>19</v>
      </c>
      <c r="L473" s="46"/>
      <c r="M473" s="222" t="s">
        <v>19</v>
      </c>
      <c r="N473" s="223" t="s">
        <v>45</v>
      </c>
      <c r="O473" s="86"/>
      <c r="P473" s="224">
        <f>O473*H473</f>
        <v>0</v>
      </c>
      <c r="Q473" s="224">
        <v>0</v>
      </c>
      <c r="R473" s="224">
        <f>Q473*H473</f>
        <v>0</v>
      </c>
      <c r="S473" s="224">
        <v>0</v>
      </c>
      <c r="T473" s="225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6" t="s">
        <v>178</v>
      </c>
      <c r="AT473" s="226" t="s">
        <v>174</v>
      </c>
      <c r="AU473" s="226" t="s">
        <v>82</v>
      </c>
      <c r="AY473" s="19" t="s">
        <v>171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19" t="s">
        <v>82</v>
      </c>
      <c r="BK473" s="227">
        <f>ROUND(I473*H473,2)</f>
        <v>0</v>
      </c>
      <c r="BL473" s="19" t="s">
        <v>178</v>
      </c>
      <c r="BM473" s="226" t="s">
        <v>3809</v>
      </c>
    </row>
    <row r="474" s="2" customFormat="1">
      <c r="A474" s="40"/>
      <c r="B474" s="41"/>
      <c r="C474" s="42"/>
      <c r="D474" s="228" t="s">
        <v>180</v>
      </c>
      <c r="E474" s="42"/>
      <c r="F474" s="229" t="s">
        <v>3680</v>
      </c>
      <c r="G474" s="42"/>
      <c r="H474" s="42"/>
      <c r="I474" s="230"/>
      <c r="J474" s="42"/>
      <c r="K474" s="42"/>
      <c r="L474" s="46"/>
      <c r="M474" s="231"/>
      <c r="N474" s="232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180</v>
      </c>
      <c r="AU474" s="19" t="s">
        <v>82</v>
      </c>
    </row>
    <row r="475" s="2" customFormat="1" ht="16.5" customHeight="1">
      <c r="A475" s="40"/>
      <c r="B475" s="41"/>
      <c r="C475" s="215" t="s">
        <v>1179</v>
      </c>
      <c r="D475" s="215" t="s">
        <v>174</v>
      </c>
      <c r="E475" s="216" t="s">
        <v>3810</v>
      </c>
      <c r="F475" s="217" t="s">
        <v>3811</v>
      </c>
      <c r="G475" s="218" t="s">
        <v>3296</v>
      </c>
      <c r="H475" s="219">
        <v>2</v>
      </c>
      <c r="I475" s="220"/>
      <c r="J475" s="221">
        <f>ROUND(I475*H475,2)</f>
        <v>0</v>
      </c>
      <c r="K475" s="217" t="s">
        <v>19</v>
      </c>
      <c r="L475" s="46"/>
      <c r="M475" s="222" t="s">
        <v>19</v>
      </c>
      <c r="N475" s="223" t="s">
        <v>45</v>
      </c>
      <c r="O475" s="86"/>
      <c r="P475" s="224">
        <f>O475*H475</f>
        <v>0</v>
      </c>
      <c r="Q475" s="224">
        <v>0</v>
      </c>
      <c r="R475" s="224">
        <f>Q475*H475</f>
        <v>0</v>
      </c>
      <c r="S475" s="224">
        <v>0</v>
      </c>
      <c r="T475" s="225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6" t="s">
        <v>178</v>
      </c>
      <c r="AT475" s="226" t="s">
        <v>174</v>
      </c>
      <c r="AU475" s="226" t="s">
        <v>82</v>
      </c>
      <c r="AY475" s="19" t="s">
        <v>171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19" t="s">
        <v>82</v>
      </c>
      <c r="BK475" s="227">
        <f>ROUND(I475*H475,2)</f>
        <v>0</v>
      </c>
      <c r="BL475" s="19" t="s">
        <v>178</v>
      </c>
      <c r="BM475" s="226" t="s">
        <v>3812</v>
      </c>
    </row>
    <row r="476" s="2" customFormat="1">
      <c r="A476" s="40"/>
      <c r="B476" s="41"/>
      <c r="C476" s="42"/>
      <c r="D476" s="228" t="s">
        <v>180</v>
      </c>
      <c r="E476" s="42"/>
      <c r="F476" s="229" t="s">
        <v>3811</v>
      </c>
      <c r="G476" s="42"/>
      <c r="H476" s="42"/>
      <c r="I476" s="230"/>
      <c r="J476" s="42"/>
      <c r="K476" s="42"/>
      <c r="L476" s="46"/>
      <c r="M476" s="231"/>
      <c r="N476" s="232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180</v>
      </c>
      <c r="AU476" s="19" t="s">
        <v>82</v>
      </c>
    </row>
    <row r="477" s="2" customFormat="1">
      <c r="A477" s="40"/>
      <c r="B477" s="41"/>
      <c r="C477" s="42"/>
      <c r="D477" s="228" t="s">
        <v>478</v>
      </c>
      <c r="E477" s="42"/>
      <c r="F477" s="278" t="s">
        <v>3709</v>
      </c>
      <c r="G477" s="42"/>
      <c r="H477" s="42"/>
      <c r="I477" s="230"/>
      <c r="J477" s="42"/>
      <c r="K477" s="42"/>
      <c r="L477" s="46"/>
      <c r="M477" s="231"/>
      <c r="N477" s="232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478</v>
      </c>
      <c r="AU477" s="19" t="s">
        <v>82</v>
      </c>
    </row>
    <row r="478" s="2" customFormat="1" ht="16.5" customHeight="1">
      <c r="A478" s="40"/>
      <c r="B478" s="41"/>
      <c r="C478" s="215" t="s">
        <v>1542</v>
      </c>
      <c r="D478" s="215" t="s">
        <v>174</v>
      </c>
      <c r="E478" s="216" t="s">
        <v>3810</v>
      </c>
      <c r="F478" s="217" t="s">
        <v>3811</v>
      </c>
      <c r="G478" s="218" t="s">
        <v>3296</v>
      </c>
      <c r="H478" s="219">
        <v>2</v>
      </c>
      <c r="I478" s="220"/>
      <c r="J478" s="221">
        <f>ROUND(I478*H478,2)</f>
        <v>0</v>
      </c>
      <c r="K478" s="217" t="s">
        <v>19</v>
      </c>
      <c r="L478" s="46"/>
      <c r="M478" s="222" t="s">
        <v>19</v>
      </c>
      <c r="N478" s="223" t="s">
        <v>45</v>
      </c>
      <c r="O478" s="86"/>
      <c r="P478" s="224">
        <f>O478*H478</f>
        <v>0</v>
      </c>
      <c r="Q478" s="224">
        <v>0</v>
      </c>
      <c r="R478" s="224">
        <f>Q478*H478</f>
        <v>0</v>
      </c>
      <c r="S478" s="224">
        <v>0</v>
      </c>
      <c r="T478" s="225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6" t="s">
        <v>178</v>
      </c>
      <c r="AT478" s="226" t="s">
        <v>174</v>
      </c>
      <c r="AU478" s="226" t="s">
        <v>82</v>
      </c>
      <c r="AY478" s="19" t="s">
        <v>171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9" t="s">
        <v>82</v>
      </c>
      <c r="BK478" s="227">
        <f>ROUND(I478*H478,2)</f>
        <v>0</v>
      </c>
      <c r="BL478" s="19" t="s">
        <v>178</v>
      </c>
      <c r="BM478" s="226" t="s">
        <v>3813</v>
      </c>
    </row>
    <row r="479" s="2" customFormat="1">
      <c r="A479" s="40"/>
      <c r="B479" s="41"/>
      <c r="C479" s="42"/>
      <c r="D479" s="228" t="s">
        <v>180</v>
      </c>
      <c r="E479" s="42"/>
      <c r="F479" s="229" t="s">
        <v>3811</v>
      </c>
      <c r="G479" s="42"/>
      <c r="H479" s="42"/>
      <c r="I479" s="230"/>
      <c r="J479" s="42"/>
      <c r="K479" s="42"/>
      <c r="L479" s="46"/>
      <c r="M479" s="231"/>
      <c r="N479" s="232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180</v>
      </c>
      <c r="AU479" s="19" t="s">
        <v>82</v>
      </c>
    </row>
    <row r="480" s="2" customFormat="1">
      <c r="A480" s="40"/>
      <c r="B480" s="41"/>
      <c r="C480" s="42"/>
      <c r="D480" s="228" t="s">
        <v>478</v>
      </c>
      <c r="E480" s="42"/>
      <c r="F480" s="278" t="s">
        <v>3711</v>
      </c>
      <c r="G480" s="42"/>
      <c r="H480" s="42"/>
      <c r="I480" s="230"/>
      <c r="J480" s="42"/>
      <c r="K480" s="42"/>
      <c r="L480" s="46"/>
      <c r="M480" s="231"/>
      <c r="N480" s="232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478</v>
      </c>
      <c r="AU480" s="19" t="s">
        <v>82</v>
      </c>
    </row>
    <row r="481" s="2" customFormat="1" ht="16.5" customHeight="1">
      <c r="A481" s="40"/>
      <c r="B481" s="41"/>
      <c r="C481" s="215" t="s">
        <v>1184</v>
      </c>
      <c r="D481" s="215" t="s">
        <v>174</v>
      </c>
      <c r="E481" s="216" t="s">
        <v>3814</v>
      </c>
      <c r="F481" s="217" t="s">
        <v>3815</v>
      </c>
      <c r="G481" s="218" t="s">
        <v>3296</v>
      </c>
      <c r="H481" s="219">
        <v>4</v>
      </c>
      <c r="I481" s="220"/>
      <c r="J481" s="221">
        <f>ROUND(I481*H481,2)</f>
        <v>0</v>
      </c>
      <c r="K481" s="217" t="s">
        <v>19</v>
      </c>
      <c r="L481" s="46"/>
      <c r="M481" s="222" t="s">
        <v>19</v>
      </c>
      <c r="N481" s="223" t="s">
        <v>45</v>
      </c>
      <c r="O481" s="86"/>
      <c r="P481" s="224">
        <f>O481*H481</f>
        <v>0</v>
      </c>
      <c r="Q481" s="224">
        <v>0</v>
      </c>
      <c r="R481" s="224">
        <f>Q481*H481</f>
        <v>0</v>
      </c>
      <c r="S481" s="224">
        <v>0</v>
      </c>
      <c r="T481" s="225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6" t="s">
        <v>178</v>
      </c>
      <c r="AT481" s="226" t="s">
        <v>174</v>
      </c>
      <c r="AU481" s="226" t="s">
        <v>82</v>
      </c>
      <c r="AY481" s="19" t="s">
        <v>171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19" t="s">
        <v>82</v>
      </c>
      <c r="BK481" s="227">
        <f>ROUND(I481*H481,2)</f>
        <v>0</v>
      </c>
      <c r="BL481" s="19" t="s">
        <v>178</v>
      </c>
      <c r="BM481" s="226" t="s">
        <v>3816</v>
      </c>
    </row>
    <row r="482" s="2" customFormat="1">
      <c r="A482" s="40"/>
      <c r="B482" s="41"/>
      <c r="C482" s="42"/>
      <c r="D482" s="228" t="s">
        <v>180</v>
      </c>
      <c r="E482" s="42"/>
      <c r="F482" s="229" t="s">
        <v>3815</v>
      </c>
      <c r="G482" s="42"/>
      <c r="H482" s="42"/>
      <c r="I482" s="230"/>
      <c r="J482" s="42"/>
      <c r="K482" s="42"/>
      <c r="L482" s="46"/>
      <c r="M482" s="231"/>
      <c r="N482" s="232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180</v>
      </c>
      <c r="AU482" s="19" t="s">
        <v>82</v>
      </c>
    </row>
    <row r="483" s="2" customFormat="1">
      <c r="A483" s="40"/>
      <c r="B483" s="41"/>
      <c r="C483" s="42"/>
      <c r="D483" s="228" t="s">
        <v>478</v>
      </c>
      <c r="E483" s="42"/>
      <c r="F483" s="278" t="s">
        <v>3714</v>
      </c>
      <c r="G483" s="42"/>
      <c r="H483" s="42"/>
      <c r="I483" s="230"/>
      <c r="J483" s="42"/>
      <c r="K483" s="42"/>
      <c r="L483" s="46"/>
      <c r="M483" s="231"/>
      <c r="N483" s="232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478</v>
      </c>
      <c r="AU483" s="19" t="s">
        <v>82</v>
      </c>
    </row>
    <row r="484" s="2" customFormat="1" ht="16.5" customHeight="1">
      <c r="A484" s="40"/>
      <c r="B484" s="41"/>
      <c r="C484" s="215" t="s">
        <v>1555</v>
      </c>
      <c r="D484" s="215" t="s">
        <v>174</v>
      </c>
      <c r="E484" s="216" t="s">
        <v>3817</v>
      </c>
      <c r="F484" s="217" t="s">
        <v>3818</v>
      </c>
      <c r="G484" s="218" t="s">
        <v>3296</v>
      </c>
      <c r="H484" s="219">
        <v>1</v>
      </c>
      <c r="I484" s="220"/>
      <c r="J484" s="221">
        <f>ROUND(I484*H484,2)</f>
        <v>0</v>
      </c>
      <c r="K484" s="217" t="s">
        <v>19</v>
      </c>
      <c r="L484" s="46"/>
      <c r="M484" s="222" t="s">
        <v>19</v>
      </c>
      <c r="N484" s="223" t="s">
        <v>45</v>
      </c>
      <c r="O484" s="86"/>
      <c r="P484" s="224">
        <f>O484*H484</f>
        <v>0</v>
      </c>
      <c r="Q484" s="224">
        <v>0</v>
      </c>
      <c r="R484" s="224">
        <f>Q484*H484</f>
        <v>0</v>
      </c>
      <c r="S484" s="224">
        <v>0</v>
      </c>
      <c r="T484" s="225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6" t="s">
        <v>178</v>
      </c>
      <c r="AT484" s="226" t="s">
        <v>174</v>
      </c>
      <c r="AU484" s="226" t="s">
        <v>82</v>
      </c>
      <c r="AY484" s="19" t="s">
        <v>171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9" t="s">
        <v>82</v>
      </c>
      <c r="BK484" s="227">
        <f>ROUND(I484*H484,2)</f>
        <v>0</v>
      </c>
      <c r="BL484" s="19" t="s">
        <v>178</v>
      </c>
      <c r="BM484" s="226" t="s">
        <v>3819</v>
      </c>
    </row>
    <row r="485" s="2" customFormat="1">
      <c r="A485" s="40"/>
      <c r="B485" s="41"/>
      <c r="C485" s="42"/>
      <c r="D485" s="228" t="s">
        <v>180</v>
      </c>
      <c r="E485" s="42"/>
      <c r="F485" s="229" t="s">
        <v>3818</v>
      </c>
      <c r="G485" s="42"/>
      <c r="H485" s="42"/>
      <c r="I485" s="230"/>
      <c r="J485" s="42"/>
      <c r="K485" s="42"/>
      <c r="L485" s="46"/>
      <c r="M485" s="231"/>
      <c r="N485" s="232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180</v>
      </c>
      <c r="AU485" s="19" t="s">
        <v>82</v>
      </c>
    </row>
    <row r="486" s="2" customFormat="1">
      <c r="A486" s="40"/>
      <c r="B486" s="41"/>
      <c r="C486" s="42"/>
      <c r="D486" s="228" t="s">
        <v>478</v>
      </c>
      <c r="E486" s="42"/>
      <c r="F486" s="278" t="s">
        <v>3820</v>
      </c>
      <c r="G486" s="42"/>
      <c r="H486" s="42"/>
      <c r="I486" s="230"/>
      <c r="J486" s="42"/>
      <c r="K486" s="42"/>
      <c r="L486" s="46"/>
      <c r="M486" s="231"/>
      <c r="N486" s="232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478</v>
      </c>
      <c r="AU486" s="19" t="s">
        <v>82</v>
      </c>
    </row>
    <row r="487" s="2" customFormat="1" ht="16.5" customHeight="1">
      <c r="A487" s="40"/>
      <c r="B487" s="41"/>
      <c r="C487" s="215" t="s">
        <v>1196</v>
      </c>
      <c r="D487" s="215" t="s">
        <v>174</v>
      </c>
      <c r="E487" s="216" t="s">
        <v>3821</v>
      </c>
      <c r="F487" s="217" t="s">
        <v>3822</v>
      </c>
      <c r="G487" s="218" t="s">
        <v>3296</v>
      </c>
      <c r="H487" s="219">
        <v>4</v>
      </c>
      <c r="I487" s="220"/>
      <c r="J487" s="221">
        <f>ROUND(I487*H487,2)</f>
        <v>0</v>
      </c>
      <c r="K487" s="217" t="s">
        <v>19</v>
      </c>
      <c r="L487" s="46"/>
      <c r="M487" s="222" t="s">
        <v>19</v>
      </c>
      <c r="N487" s="223" t="s">
        <v>45</v>
      </c>
      <c r="O487" s="86"/>
      <c r="P487" s="224">
        <f>O487*H487</f>
        <v>0</v>
      </c>
      <c r="Q487" s="224">
        <v>0</v>
      </c>
      <c r="R487" s="224">
        <f>Q487*H487</f>
        <v>0</v>
      </c>
      <c r="S487" s="224">
        <v>0</v>
      </c>
      <c r="T487" s="225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6" t="s">
        <v>178</v>
      </c>
      <c r="AT487" s="226" t="s">
        <v>174</v>
      </c>
      <c r="AU487" s="226" t="s">
        <v>82</v>
      </c>
      <c r="AY487" s="19" t="s">
        <v>171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19" t="s">
        <v>82</v>
      </c>
      <c r="BK487" s="227">
        <f>ROUND(I487*H487,2)</f>
        <v>0</v>
      </c>
      <c r="BL487" s="19" t="s">
        <v>178</v>
      </c>
      <c r="BM487" s="226" t="s">
        <v>3823</v>
      </c>
    </row>
    <row r="488" s="2" customFormat="1">
      <c r="A488" s="40"/>
      <c r="B488" s="41"/>
      <c r="C488" s="42"/>
      <c r="D488" s="228" t="s">
        <v>180</v>
      </c>
      <c r="E488" s="42"/>
      <c r="F488" s="229" t="s">
        <v>3822</v>
      </c>
      <c r="G488" s="42"/>
      <c r="H488" s="42"/>
      <c r="I488" s="230"/>
      <c r="J488" s="42"/>
      <c r="K488" s="42"/>
      <c r="L488" s="46"/>
      <c r="M488" s="231"/>
      <c r="N488" s="232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180</v>
      </c>
      <c r="AU488" s="19" t="s">
        <v>82</v>
      </c>
    </row>
    <row r="489" s="2" customFormat="1">
      <c r="A489" s="40"/>
      <c r="B489" s="41"/>
      <c r="C489" s="42"/>
      <c r="D489" s="228" t="s">
        <v>478</v>
      </c>
      <c r="E489" s="42"/>
      <c r="F489" s="278" t="s">
        <v>3820</v>
      </c>
      <c r="G489" s="42"/>
      <c r="H489" s="42"/>
      <c r="I489" s="230"/>
      <c r="J489" s="42"/>
      <c r="K489" s="42"/>
      <c r="L489" s="46"/>
      <c r="M489" s="231"/>
      <c r="N489" s="232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478</v>
      </c>
      <c r="AU489" s="19" t="s">
        <v>82</v>
      </c>
    </row>
    <row r="490" s="2" customFormat="1" ht="16.5" customHeight="1">
      <c r="A490" s="40"/>
      <c r="B490" s="41"/>
      <c r="C490" s="215" t="s">
        <v>1566</v>
      </c>
      <c r="D490" s="215" t="s">
        <v>174</v>
      </c>
      <c r="E490" s="216" t="s">
        <v>3824</v>
      </c>
      <c r="F490" s="217" t="s">
        <v>3825</v>
      </c>
      <c r="G490" s="218" t="s">
        <v>3296</v>
      </c>
      <c r="H490" s="219">
        <v>2</v>
      </c>
      <c r="I490" s="220"/>
      <c r="J490" s="221">
        <f>ROUND(I490*H490,2)</f>
        <v>0</v>
      </c>
      <c r="K490" s="217" t="s">
        <v>19</v>
      </c>
      <c r="L490" s="46"/>
      <c r="M490" s="222" t="s">
        <v>19</v>
      </c>
      <c r="N490" s="223" t="s">
        <v>45</v>
      </c>
      <c r="O490" s="86"/>
      <c r="P490" s="224">
        <f>O490*H490</f>
        <v>0</v>
      </c>
      <c r="Q490" s="224">
        <v>0</v>
      </c>
      <c r="R490" s="224">
        <f>Q490*H490</f>
        <v>0</v>
      </c>
      <c r="S490" s="224">
        <v>0</v>
      </c>
      <c r="T490" s="225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6" t="s">
        <v>178</v>
      </c>
      <c r="AT490" s="226" t="s">
        <v>174</v>
      </c>
      <c r="AU490" s="226" t="s">
        <v>82</v>
      </c>
      <c r="AY490" s="19" t="s">
        <v>171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9" t="s">
        <v>82</v>
      </c>
      <c r="BK490" s="227">
        <f>ROUND(I490*H490,2)</f>
        <v>0</v>
      </c>
      <c r="BL490" s="19" t="s">
        <v>178</v>
      </c>
      <c r="BM490" s="226" t="s">
        <v>3826</v>
      </c>
    </row>
    <row r="491" s="2" customFormat="1">
      <c r="A491" s="40"/>
      <c r="B491" s="41"/>
      <c r="C491" s="42"/>
      <c r="D491" s="228" t="s">
        <v>180</v>
      </c>
      <c r="E491" s="42"/>
      <c r="F491" s="229" t="s">
        <v>3825</v>
      </c>
      <c r="G491" s="42"/>
      <c r="H491" s="42"/>
      <c r="I491" s="230"/>
      <c r="J491" s="42"/>
      <c r="K491" s="42"/>
      <c r="L491" s="46"/>
      <c r="M491" s="231"/>
      <c r="N491" s="232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180</v>
      </c>
      <c r="AU491" s="19" t="s">
        <v>82</v>
      </c>
    </row>
    <row r="492" s="2" customFormat="1">
      <c r="A492" s="40"/>
      <c r="B492" s="41"/>
      <c r="C492" s="42"/>
      <c r="D492" s="228" t="s">
        <v>478</v>
      </c>
      <c r="E492" s="42"/>
      <c r="F492" s="278" t="s">
        <v>3820</v>
      </c>
      <c r="G492" s="42"/>
      <c r="H492" s="42"/>
      <c r="I492" s="230"/>
      <c r="J492" s="42"/>
      <c r="K492" s="42"/>
      <c r="L492" s="46"/>
      <c r="M492" s="231"/>
      <c r="N492" s="232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478</v>
      </c>
      <c r="AU492" s="19" t="s">
        <v>82</v>
      </c>
    </row>
    <row r="493" s="2" customFormat="1" ht="16.5" customHeight="1">
      <c r="A493" s="40"/>
      <c r="B493" s="41"/>
      <c r="C493" s="215" t="s">
        <v>1200</v>
      </c>
      <c r="D493" s="215" t="s">
        <v>174</v>
      </c>
      <c r="E493" s="216" t="s">
        <v>3827</v>
      </c>
      <c r="F493" s="217" t="s">
        <v>3828</v>
      </c>
      <c r="G493" s="218" t="s">
        <v>3296</v>
      </c>
      <c r="H493" s="219">
        <v>6</v>
      </c>
      <c r="I493" s="220"/>
      <c r="J493" s="221">
        <f>ROUND(I493*H493,2)</f>
        <v>0</v>
      </c>
      <c r="K493" s="217" t="s">
        <v>19</v>
      </c>
      <c r="L493" s="46"/>
      <c r="M493" s="222" t="s">
        <v>19</v>
      </c>
      <c r="N493" s="223" t="s">
        <v>45</v>
      </c>
      <c r="O493" s="86"/>
      <c r="P493" s="224">
        <f>O493*H493</f>
        <v>0</v>
      </c>
      <c r="Q493" s="224">
        <v>0</v>
      </c>
      <c r="R493" s="224">
        <f>Q493*H493</f>
        <v>0</v>
      </c>
      <c r="S493" s="224">
        <v>0</v>
      </c>
      <c r="T493" s="225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6" t="s">
        <v>178</v>
      </c>
      <c r="AT493" s="226" t="s">
        <v>174</v>
      </c>
      <c r="AU493" s="226" t="s">
        <v>82</v>
      </c>
      <c r="AY493" s="19" t="s">
        <v>171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19" t="s">
        <v>82</v>
      </c>
      <c r="BK493" s="227">
        <f>ROUND(I493*H493,2)</f>
        <v>0</v>
      </c>
      <c r="BL493" s="19" t="s">
        <v>178</v>
      </c>
      <c r="BM493" s="226" t="s">
        <v>3829</v>
      </c>
    </row>
    <row r="494" s="2" customFormat="1">
      <c r="A494" s="40"/>
      <c r="B494" s="41"/>
      <c r="C494" s="42"/>
      <c r="D494" s="228" t="s">
        <v>180</v>
      </c>
      <c r="E494" s="42"/>
      <c r="F494" s="229" t="s">
        <v>3828</v>
      </c>
      <c r="G494" s="42"/>
      <c r="H494" s="42"/>
      <c r="I494" s="230"/>
      <c r="J494" s="42"/>
      <c r="K494" s="42"/>
      <c r="L494" s="46"/>
      <c r="M494" s="231"/>
      <c r="N494" s="232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180</v>
      </c>
      <c r="AU494" s="19" t="s">
        <v>82</v>
      </c>
    </row>
    <row r="495" s="2" customFormat="1">
      <c r="A495" s="40"/>
      <c r="B495" s="41"/>
      <c r="C495" s="42"/>
      <c r="D495" s="228" t="s">
        <v>478</v>
      </c>
      <c r="E495" s="42"/>
      <c r="F495" s="278" t="s">
        <v>3830</v>
      </c>
      <c r="G495" s="42"/>
      <c r="H495" s="42"/>
      <c r="I495" s="230"/>
      <c r="J495" s="42"/>
      <c r="K495" s="42"/>
      <c r="L495" s="46"/>
      <c r="M495" s="231"/>
      <c r="N495" s="232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478</v>
      </c>
      <c r="AU495" s="19" t="s">
        <v>82</v>
      </c>
    </row>
    <row r="496" s="2" customFormat="1" ht="16.5" customHeight="1">
      <c r="A496" s="40"/>
      <c r="B496" s="41"/>
      <c r="C496" s="215" t="s">
        <v>1574</v>
      </c>
      <c r="D496" s="215" t="s">
        <v>174</v>
      </c>
      <c r="E496" s="216" t="s">
        <v>3831</v>
      </c>
      <c r="F496" s="217" t="s">
        <v>3832</v>
      </c>
      <c r="G496" s="218" t="s">
        <v>3296</v>
      </c>
      <c r="H496" s="219">
        <v>1</v>
      </c>
      <c r="I496" s="220"/>
      <c r="J496" s="221">
        <f>ROUND(I496*H496,2)</f>
        <v>0</v>
      </c>
      <c r="K496" s="217" t="s">
        <v>19</v>
      </c>
      <c r="L496" s="46"/>
      <c r="M496" s="222" t="s">
        <v>19</v>
      </c>
      <c r="N496" s="223" t="s">
        <v>45</v>
      </c>
      <c r="O496" s="86"/>
      <c r="P496" s="224">
        <f>O496*H496</f>
        <v>0</v>
      </c>
      <c r="Q496" s="224">
        <v>0</v>
      </c>
      <c r="R496" s="224">
        <f>Q496*H496</f>
        <v>0</v>
      </c>
      <c r="S496" s="224">
        <v>0</v>
      </c>
      <c r="T496" s="225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6" t="s">
        <v>178</v>
      </c>
      <c r="AT496" s="226" t="s">
        <v>174</v>
      </c>
      <c r="AU496" s="226" t="s">
        <v>82</v>
      </c>
      <c r="AY496" s="19" t="s">
        <v>171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19" t="s">
        <v>82</v>
      </c>
      <c r="BK496" s="227">
        <f>ROUND(I496*H496,2)</f>
        <v>0</v>
      </c>
      <c r="BL496" s="19" t="s">
        <v>178</v>
      </c>
      <c r="BM496" s="226" t="s">
        <v>3833</v>
      </c>
    </row>
    <row r="497" s="2" customFormat="1">
      <c r="A497" s="40"/>
      <c r="B497" s="41"/>
      <c r="C497" s="42"/>
      <c r="D497" s="228" t="s">
        <v>180</v>
      </c>
      <c r="E497" s="42"/>
      <c r="F497" s="229" t="s">
        <v>3832</v>
      </c>
      <c r="G497" s="42"/>
      <c r="H497" s="42"/>
      <c r="I497" s="230"/>
      <c r="J497" s="42"/>
      <c r="K497" s="42"/>
      <c r="L497" s="46"/>
      <c r="M497" s="231"/>
      <c r="N497" s="232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180</v>
      </c>
      <c r="AU497" s="19" t="s">
        <v>82</v>
      </c>
    </row>
    <row r="498" s="2" customFormat="1">
      <c r="A498" s="40"/>
      <c r="B498" s="41"/>
      <c r="C498" s="42"/>
      <c r="D498" s="228" t="s">
        <v>478</v>
      </c>
      <c r="E498" s="42"/>
      <c r="F498" s="278" t="s">
        <v>3737</v>
      </c>
      <c r="G498" s="42"/>
      <c r="H498" s="42"/>
      <c r="I498" s="230"/>
      <c r="J498" s="42"/>
      <c r="K498" s="42"/>
      <c r="L498" s="46"/>
      <c r="M498" s="231"/>
      <c r="N498" s="232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478</v>
      </c>
      <c r="AU498" s="19" t="s">
        <v>82</v>
      </c>
    </row>
    <row r="499" s="2" customFormat="1" ht="16.5" customHeight="1">
      <c r="A499" s="40"/>
      <c r="B499" s="41"/>
      <c r="C499" s="215" t="s">
        <v>1206</v>
      </c>
      <c r="D499" s="215" t="s">
        <v>174</v>
      </c>
      <c r="E499" s="216" t="s">
        <v>3834</v>
      </c>
      <c r="F499" s="217" t="s">
        <v>3835</v>
      </c>
      <c r="G499" s="218" t="s">
        <v>3296</v>
      </c>
      <c r="H499" s="219">
        <v>1</v>
      </c>
      <c r="I499" s="220"/>
      <c r="J499" s="221">
        <f>ROUND(I499*H499,2)</f>
        <v>0</v>
      </c>
      <c r="K499" s="217" t="s">
        <v>19</v>
      </c>
      <c r="L499" s="46"/>
      <c r="M499" s="222" t="s">
        <v>19</v>
      </c>
      <c r="N499" s="223" t="s">
        <v>45</v>
      </c>
      <c r="O499" s="86"/>
      <c r="P499" s="224">
        <f>O499*H499</f>
        <v>0</v>
      </c>
      <c r="Q499" s="224">
        <v>0</v>
      </c>
      <c r="R499" s="224">
        <f>Q499*H499</f>
        <v>0</v>
      </c>
      <c r="S499" s="224">
        <v>0</v>
      </c>
      <c r="T499" s="225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6" t="s">
        <v>178</v>
      </c>
      <c r="AT499" s="226" t="s">
        <v>174</v>
      </c>
      <c r="AU499" s="226" t="s">
        <v>82</v>
      </c>
      <c r="AY499" s="19" t="s">
        <v>171</v>
      </c>
      <c r="BE499" s="227">
        <f>IF(N499="základní",J499,0)</f>
        <v>0</v>
      </c>
      <c r="BF499" s="227">
        <f>IF(N499="snížená",J499,0)</f>
        <v>0</v>
      </c>
      <c r="BG499" s="227">
        <f>IF(N499="zákl. přenesená",J499,0)</f>
        <v>0</v>
      </c>
      <c r="BH499" s="227">
        <f>IF(N499="sníž. přenesená",J499,0)</f>
        <v>0</v>
      </c>
      <c r="BI499" s="227">
        <f>IF(N499="nulová",J499,0)</f>
        <v>0</v>
      </c>
      <c r="BJ499" s="19" t="s">
        <v>82</v>
      </c>
      <c r="BK499" s="227">
        <f>ROUND(I499*H499,2)</f>
        <v>0</v>
      </c>
      <c r="BL499" s="19" t="s">
        <v>178</v>
      </c>
      <c r="BM499" s="226" t="s">
        <v>3836</v>
      </c>
    </row>
    <row r="500" s="2" customFormat="1">
      <c r="A500" s="40"/>
      <c r="B500" s="41"/>
      <c r="C500" s="42"/>
      <c r="D500" s="228" t="s">
        <v>180</v>
      </c>
      <c r="E500" s="42"/>
      <c r="F500" s="229" t="s">
        <v>3835</v>
      </c>
      <c r="G500" s="42"/>
      <c r="H500" s="42"/>
      <c r="I500" s="230"/>
      <c r="J500" s="42"/>
      <c r="K500" s="42"/>
      <c r="L500" s="46"/>
      <c r="M500" s="231"/>
      <c r="N500" s="232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180</v>
      </c>
      <c r="AU500" s="19" t="s">
        <v>82</v>
      </c>
    </row>
    <row r="501" s="2" customFormat="1">
      <c r="A501" s="40"/>
      <c r="B501" s="41"/>
      <c r="C501" s="42"/>
      <c r="D501" s="228" t="s">
        <v>478</v>
      </c>
      <c r="E501" s="42"/>
      <c r="F501" s="278" t="s">
        <v>3737</v>
      </c>
      <c r="G501" s="42"/>
      <c r="H501" s="42"/>
      <c r="I501" s="230"/>
      <c r="J501" s="42"/>
      <c r="K501" s="42"/>
      <c r="L501" s="46"/>
      <c r="M501" s="231"/>
      <c r="N501" s="232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478</v>
      </c>
      <c r="AU501" s="19" t="s">
        <v>82</v>
      </c>
    </row>
    <row r="502" s="2" customFormat="1" ht="16.5" customHeight="1">
      <c r="A502" s="40"/>
      <c r="B502" s="41"/>
      <c r="C502" s="215" t="s">
        <v>1580</v>
      </c>
      <c r="D502" s="215" t="s">
        <v>174</v>
      </c>
      <c r="E502" s="216" t="s">
        <v>3837</v>
      </c>
      <c r="F502" s="217" t="s">
        <v>3838</v>
      </c>
      <c r="G502" s="218" t="s">
        <v>3296</v>
      </c>
      <c r="H502" s="219">
        <v>2</v>
      </c>
      <c r="I502" s="220"/>
      <c r="J502" s="221">
        <f>ROUND(I502*H502,2)</f>
        <v>0</v>
      </c>
      <c r="K502" s="217" t="s">
        <v>19</v>
      </c>
      <c r="L502" s="46"/>
      <c r="M502" s="222" t="s">
        <v>19</v>
      </c>
      <c r="N502" s="223" t="s">
        <v>45</v>
      </c>
      <c r="O502" s="86"/>
      <c r="P502" s="224">
        <f>O502*H502</f>
        <v>0</v>
      </c>
      <c r="Q502" s="224">
        <v>0</v>
      </c>
      <c r="R502" s="224">
        <f>Q502*H502</f>
        <v>0</v>
      </c>
      <c r="S502" s="224">
        <v>0</v>
      </c>
      <c r="T502" s="225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6" t="s">
        <v>178</v>
      </c>
      <c r="AT502" s="226" t="s">
        <v>174</v>
      </c>
      <c r="AU502" s="226" t="s">
        <v>82</v>
      </c>
      <c r="AY502" s="19" t="s">
        <v>171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19" t="s">
        <v>82</v>
      </c>
      <c r="BK502" s="227">
        <f>ROUND(I502*H502,2)</f>
        <v>0</v>
      </c>
      <c r="BL502" s="19" t="s">
        <v>178</v>
      </c>
      <c r="BM502" s="226" t="s">
        <v>3839</v>
      </c>
    </row>
    <row r="503" s="2" customFormat="1">
      <c r="A503" s="40"/>
      <c r="B503" s="41"/>
      <c r="C503" s="42"/>
      <c r="D503" s="228" t="s">
        <v>180</v>
      </c>
      <c r="E503" s="42"/>
      <c r="F503" s="229" t="s">
        <v>3838</v>
      </c>
      <c r="G503" s="42"/>
      <c r="H503" s="42"/>
      <c r="I503" s="230"/>
      <c r="J503" s="42"/>
      <c r="K503" s="42"/>
      <c r="L503" s="46"/>
      <c r="M503" s="231"/>
      <c r="N503" s="232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180</v>
      </c>
      <c r="AU503" s="19" t="s">
        <v>82</v>
      </c>
    </row>
    <row r="504" s="2" customFormat="1">
      <c r="A504" s="40"/>
      <c r="B504" s="41"/>
      <c r="C504" s="42"/>
      <c r="D504" s="228" t="s">
        <v>478</v>
      </c>
      <c r="E504" s="42"/>
      <c r="F504" s="278" t="s">
        <v>3737</v>
      </c>
      <c r="G504" s="42"/>
      <c r="H504" s="42"/>
      <c r="I504" s="230"/>
      <c r="J504" s="42"/>
      <c r="K504" s="42"/>
      <c r="L504" s="46"/>
      <c r="M504" s="231"/>
      <c r="N504" s="232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478</v>
      </c>
      <c r="AU504" s="19" t="s">
        <v>82</v>
      </c>
    </row>
    <row r="505" s="2" customFormat="1" ht="16.5" customHeight="1">
      <c r="A505" s="40"/>
      <c r="B505" s="41"/>
      <c r="C505" s="215" t="s">
        <v>1209</v>
      </c>
      <c r="D505" s="215" t="s">
        <v>174</v>
      </c>
      <c r="E505" s="216" t="s">
        <v>3840</v>
      </c>
      <c r="F505" s="217" t="s">
        <v>3841</v>
      </c>
      <c r="G505" s="218" t="s">
        <v>3296</v>
      </c>
      <c r="H505" s="219">
        <v>4</v>
      </c>
      <c r="I505" s="220"/>
      <c r="J505" s="221">
        <f>ROUND(I505*H505,2)</f>
        <v>0</v>
      </c>
      <c r="K505" s="217" t="s">
        <v>19</v>
      </c>
      <c r="L505" s="46"/>
      <c r="M505" s="222" t="s">
        <v>19</v>
      </c>
      <c r="N505" s="223" t="s">
        <v>45</v>
      </c>
      <c r="O505" s="86"/>
      <c r="P505" s="224">
        <f>O505*H505</f>
        <v>0</v>
      </c>
      <c r="Q505" s="224">
        <v>0</v>
      </c>
      <c r="R505" s="224">
        <f>Q505*H505</f>
        <v>0</v>
      </c>
      <c r="S505" s="224">
        <v>0</v>
      </c>
      <c r="T505" s="225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6" t="s">
        <v>178</v>
      </c>
      <c r="AT505" s="226" t="s">
        <v>174</v>
      </c>
      <c r="AU505" s="226" t="s">
        <v>82</v>
      </c>
      <c r="AY505" s="19" t="s">
        <v>171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19" t="s">
        <v>82</v>
      </c>
      <c r="BK505" s="227">
        <f>ROUND(I505*H505,2)</f>
        <v>0</v>
      </c>
      <c r="BL505" s="19" t="s">
        <v>178</v>
      </c>
      <c r="BM505" s="226" t="s">
        <v>3842</v>
      </c>
    </row>
    <row r="506" s="2" customFormat="1">
      <c r="A506" s="40"/>
      <c r="B506" s="41"/>
      <c r="C506" s="42"/>
      <c r="D506" s="228" t="s">
        <v>180</v>
      </c>
      <c r="E506" s="42"/>
      <c r="F506" s="229" t="s">
        <v>3841</v>
      </c>
      <c r="G506" s="42"/>
      <c r="H506" s="42"/>
      <c r="I506" s="230"/>
      <c r="J506" s="42"/>
      <c r="K506" s="42"/>
      <c r="L506" s="46"/>
      <c r="M506" s="231"/>
      <c r="N506" s="232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180</v>
      </c>
      <c r="AU506" s="19" t="s">
        <v>82</v>
      </c>
    </row>
    <row r="507" s="2" customFormat="1">
      <c r="A507" s="40"/>
      <c r="B507" s="41"/>
      <c r="C507" s="42"/>
      <c r="D507" s="228" t="s">
        <v>478</v>
      </c>
      <c r="E507" s="42"/>
      <c r="F507" s="278" t="s">
        <v>3737</v>
      </c>
      <c r="G507" s="42"/>
      <c r="H507" s="42"/>
      <c r="I507" s="230"/>
      <c r="J507" s="42"/>
      <c r="K507" s="42"/>
      <c r="L507" s="46"/>
      <c r="M507" s="231"/>
      <c r="N507" s="232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478</v>
      </c>
      <c r="AU507" s="19" t="s">
        <v>82</v>
      </c>
    </row>
    <row r="508" s="2" customFormat="1" ht="16.5" customHeight="1">
      <c r="A508" s="40"/>
      <c r="B508" s="41"/>
      <c r="C508" s="215" t="s">
        <v>1591</v>
      </c>
      <c r="D508" s="215" t="s">
        <v>174</v>
      </c>
      <c r="E508" s="216" t="s">
        <v>3843</v>
      </c>
      <c r="F508" s="217" t="s">
        <v>3844</v>
      </c>
      <c r="G508" s="218" t="s">
        <v>3296</v>
      </c>
      <c r="H508" s="219">
        <v>1</v>
      </c>
      <c r="I508" s="220"/>
      <c r="J508" s="221">
        <f>ROUND(I508*H508,2)</f>
        <v>0</v>
      </c>
      <c r="K508" s="217" t="s">
        <v>19</v>
      </c>
      <c r="L508" s="46"/>
      <c r="M508" s="222" t="s">
        <v>19</v>
      </c>
      <c r="N508" s="223" t="s">
        <v>45</v>
      </c>
      <c r="O508" s="86"/>
      <c r="P508" s="224">
        <f>O508*H508</f>
        <v>0</v>
      </c>
      <c r="Q508" s="224">
        <v>0</v>
      </c>
      <c r="R508" s="224">
        <f>Q508*H508</f>
        <v>0</v>
      </c>
      <c r="S508" s="224">
        <v>0</v>
      </c>
      <c r="T508" s="225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6" t="s">
        <v>178</v>
      </c>
      <c r="AT508" s="226" t="s">
        <v>174</v>
      </c>
      <c r="AU508" s="226" t="s">
        <v>82</v>
      </c>
      <c r="AY508" s="19" t="s">
        <v>171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19" t="s">
        <v>82</v>
      </c>
      <c r="BK508" s="227">
        <f>ROUND(I508*H508,2)</f>
        <v>0</v>
      </c>
      <c r="BL508" s="19" t="s">
        <v>178</v>
      </c>
      <c r="BM508" s="226" t="s">
        <v>3845</v>
      </c>
    </row>
    <row r="509" s="2" customFormat="1">
      <c r="A509" s="40"/>
      <c r="B509" s="41"/>
      <c r="C509" s="42"/>
      <c r="D509" s="228" t="s">
        <v>180</v>
      </c>
      <c r="E509" s="42"/>
      <c r="F509" s="229" t="s">
        <v>3844</v>
      </c>
      <c r="G509" s="42"/>
      <c r="H509" s="42"/>
      <c r="I509" s="230"/>
      <c r="J509" s="42"/>
      <c r="K509" s="42"/>
      <c r="L509" s="46"/>
      <c r="M509" s="231"/>
      <c r="N509" s="232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180</v>
      </c>
      <c r="AU509" s="19" t="s">
        <v>82</v>
      </c>
    </row>
    <row r="510" s="2" customFormat="1">
      <c r="A510" s="40"/>
      <c r="B510" s="41"/>
      <c r="C510" s="42"/>
      <c r="D510" s="228" t="s">
        <v>478</v>
      </c>
      <c r="E510" s="42"/>
      <c r="F510" s="278" t="s">
        <v>3846</v>
      </c>
      <c r="G510" s="42"/>
      <c r="H510" s="42"/>
      <c r="I510" s="230"/>
      <c r="J510" s="42"/>
      <c r="K510" s="42"/>
      <c r="L510" s="46"/>
      <c r="M510" s="231"/>
      <c r="N510" s="232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478</v>
      </c>
      <c r="AU510" s="19" t="s">
        <v>82</v>
      </c>
    </row>
    <row r="511" s="2" customFormat="1" ht="16.5" customHeight="1">
      <c r="A511" s="40"/>
      <c r="B511" s="41"/>
      <c r="C511" s="215" t="s">
        <v>1216</v>
      </c>
      <c r="D511" s="215" t="s">
        <v>174</v>
      </c>
      <c r="E511" s="216" t="s">
        <v>3847</v>
      </c>
      <c r="F511" s="217" t="s">
        <v>3848</v>
      </c>
      <c r="G511" s="218" t="s">
        <v>3296</v>
      </c>
      <c r="H511" s="219">
        <v>1</v>
      </c>
      <c r="I511" s="220"/>
      <c r="J511" s="221">
        <f>ROUND(I511*H511,2)</f>
        <v>0</v>
      </c>
      <c r="K511" s="217" t="s">
        <v>19</v>
      </c>
      <c r="L511" s="46"/>
      <c r="M511" s="222" t="s">
        <v>19</v>
      </c>
      <c r="N511" s="223" t="s">
        <v>45</v>
      </c>
      <c r="O511" s="86"/>
      <c r="P511" s="224">
        <f>O511*H511</f>
        <v>0</v>
      </c>
      <c r="Q511" s="224">
        <v>0</v>
      </c>
      <c r="R511" s="224">
        <f>Q511*H511</f>
        <v>0</v>
      </c>
      <c r="S511" s="224">
        <v>0</v>
      </c>
      <c r="T511" s="225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6" t="s">
        <v>178</v>
      </c>
      <c r="AT511" s="226" t="s">
        <v>174</v>
      </c>
      <c r="AU511" s="226" t="s">
        <v>82</v>
      </c>
      <c r="AY511" s="19" t="s">
        <v>171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19" t="s">
        <v>82</v>
      </c>
      <c r="BK511" s="227">
        <f>ROUND(I511*H511,2)</f>
        <v>0</v>
      </c>
      <c r="BL511" s="19" t="s">
        <v>178</v>
      </c>
      <c r="BM511" s="226" t="s">
        <v>3849</v>
      </c>
    </row>
    <row r="512" s="2" customFormat="1">
      <c r="A512" s="40"/>
      <c r="B512" s="41"/>
      <c r="C512" s="42"/>
      <c r="D512" s="228" t="s">
        <v>180</v>
      </c>
      <c r="E512" s="42"/>
      <c r="F512" s="229" t="s">
        <v>3848</v>
      </c>
      <c r="G512" s="42"/>
      <c r="H512" s="42"/>
      <c r="I512" s="230"/>
      <c r="J512" s="42"/>
      <c r="K512" s="42"/>
      <c r="L512" s="46"/>
      <c r="M512" s="231"/>
      <c r="N512" s="232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180</v>
      </c>
      <c r="AU512" s="19" t="s">
        <v>82</v>
      </c>
    </row>
    <row r="513" s="2" customFormat="1">
      <c r="A513" s="40"/>
      <c r="B513" s="41"/>
      <c r="C513" s="42"/>
      <c r="D513" s="228" t="s">
        <v>478</v>
      </c>
      <c r="E513" s="42"/>
      <c r="F513" s="278" t="s">
        <v>3740</v>
      </c>
      <c r="G513" s="42"/>
      <c r="H513" s="42"/>
      <c r="I513" s="230"/>
      <c r="J513" s="42"/>
      <c r="K513" s="42"/>
      <c r="L513" s="46"/>
      <c r="M513" s="231"/>
      <c r="N513" s="232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478</v>
      </c>
      <c r="AU513" s="19" t="s">
        <v>82</v>
      </c>
    </row>
    <row r="514" s="2" customFormat="1" ht="16.5" customHeight="1">
      <c r="A514" s="40"/>
      <c r="B514" s="41"/>
      <c r="C514" s="215" t="s">
        <v>1601</v>
      </c>
      <c r="D514" s="215" t="s">
        <v>174</v>
      </c>
      <c r="E514" s="216" t="s">
        <v>3850</v>
      </c>
      <c r="F514" s="217" t="s">
        <v>3851</v>
      </c>
      <c r="G514" s="218" t="s">
        <v>3296</v>
      </c>
      <c r="H514" s="219">
        <v>3</v>
      </c>
      <c r="I514" s="220"/>
      <c r="J514" s="221">
        <f>ROUND(I514*H514,2)</f>
        <v>0</v>
      </c>
      <c r="K514" s="217" t="s">
        <v>19</v>
      </c>
      <c r="L514" s="46"/>
      <c r="M514" s="222" t="s">
        <v>19</v>
      </c>
      <c r="N514" s="223" t="s">
        <v>45</v>
      </c>
      <c r="O514" s="86"/>
      <c r="P514" s="224">
        <f>O514*H514</f>
        <v>0</v>
      </c>
      <c r="Q514" s="224">
        <v>0</v>
      </c>
      <c r="R514" s="224">
        <f>Q514*H514</f>
        <v>0</v>
      </c>
      <c r="S514" s="224">
        <v>0</v>
      </c>
      <c r="T514" s="225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6" t="s">
        <v>178</v>
      </c>
      <c r="AT514" s="226" t="s">
        <v>174</v>
      </c>
      <c r="AU514" s="226" t="s">
        <v>82</v>
      </c>
      <c r="AY514" s="19" t="s">
        <v>171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19" t="s">
        <v>82</v>
      </c>
      <c r="BK514" s="227">
        <f>ROUND(I514*H514,2)</f>
        <v>0</v>
      </c>
      <c r="BL514" s="19" t="s">
        <v>178</v>
      </c>
      <c r="BM514" s="226" t="s">
        <v>3852</v>
      </c>
    </row>
    <row r="515" s="2" customFormat="1">
      <c r="A515" s="40"/>
      <c r="B515" s="41"/>
      <c r="C515" s="42"/>
      <c r="D515" s="228" t="s">
        <v>180</v>
      </c>
      <c r="E515" s="42"/>
      <c r="F515" s="229" t="s">
        <v>3851</v>
      </c>
      <c r="G515" s="42"/>
      <c r="H515" s="42"/>
      <c r="I515" s="230"/>
      <c r="J515" s="42"/>
      <c r="K515" s="42"/>
      <c r="L515" s="46"/>
      <c r="M515" s="231"/>
      <c r="N515" s="232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180</v>
      </c>
      <c r="AU515" s="19" t="s">
        <v>82</v>
      </c>
    </row>
    <row r="516" s="2" customFormat="1">
      <c r="A516" s="40"/>
      <c r="B516" s="41"/>
      <c r="C516" s="42"/>
      <c r="D516" s="228" t="s">
        <v>478</v>
      </c>
      <c r="E516" s="42"/>
      <c r="F516" s="278" t="s">
        <v>3737</v>
      </c>
      <c r="G516" s="42"/>
      <c r="H516" s="42"/>
      <c r="I516" s="230"/>
      <c r="J516" s="42"/>
      <c r="K516" s="42"/>
      <c r="L516" s="46"/>
      <c r="M516" s="231"/>
      <c r="N516" s="232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478</v>
      </c>
      <c r="AU516" s="19" t="s">
        <v>82</v>
      </c>
    </row>
    <row r="517" s="2" customFormat="1" ht="16.5" customHeight="1">
      <c r="A517" s="40"/>
      <c r="B517" s="41"/>
      <c r="C517" s="215" t="s">
        <v>1220</v>
      </c>
      <c r="D517" s="215" t="s">
        <v>174</v>
      </c>
      <c r="E517" s="216" t="s">
        <v>3853</v>
      </c>
      <c r="F517" s="217" t="s">
        <v>3854</v>
      </c>
      <c r="G517" s="218" t="s">
        <v>3296</v>
      </c>
      <c r="H517" s="219">
        <v>2</v>
      </c>
      <c r="I517" s="220"/>
      <c r="J517" s="221">
        <f>ROUND(I517*H517,2)</f>
        <v>0</v>
      </c>
      <c r="K517" s="217" t="s">
        <v>19</v>
      </c>
      <c r="L517" s="46"/>
      <c r="M517" s="222" t="s">
        <v>19</v>
      </c>
      <c r="N517" s="223" t="s">
        <v>45</v>
      </c>
      <c r="O517" s="86"/>
      <c r="P517" s="224">
        <f>O517*H517</f>
        <v>0</v>
      </c>
      <c r="Q517" s="224">
        <v>0</v>
      </c>
      <c r="R517" s="224">
        <f>Q517*H517</f>
        <v>0</v>
      </c>
      <c r="S517" s="224">
        <v>0</v>
      </c>
      <c r="T517" s="225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6" t="s">
        <v>178</v>
      </c>
      <c r="AT517" s="226" t="s">
        <v>174</v>
      </c>
      <c r="AU517" s="226" t="s">
        <v>82</v>
      </c>
      <c r="AY517" s="19" t="s">
        <v>171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19" t="s">
        <v>82</v>
      </c>
      <c r="BK517" s="227">
        <f>ROUND(I517*H517,2)</f>
        <v>0</v>
      </c>
      <c r="BL517" s="19" t="s">
        <v>178</v>
      </c>
      <c r="BM517" s="226" t="s">
        <v>3855</v>
      </c>
    </row>
    <row r="518" s="2" customFormat="1">
      <c r="A518" s="40"/>
      <c r="B518" s="41"/>
      <c r="C518" s="42"/>
      <c r="D518" s="228" t="s">
        <v>180</v>
      </c>
      <c r="E518" s="42"/>
      <c r="F518" s="229" t="s">
        <v>3854</v>
      </c>
      <c r="G518" s="42"/>
      <c r="H518" s="42"/>
      <c r="I518" s="230"/>
      <c r="J518" s="42"/>
      <c r="K518" s="42"/>
      <c r="L518" s="46"/>
      <c r="M518" s="231"/>
      <c r="N518" s="232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180</v>
      </c>
      <c r="AU518" s="19" t="s">
        <v>82</v>
      </c>
    </row>
    <row r="519" s="2" customFormat="1">
      <c r="A519" s="40"/>
      <c r="B519" s="41"/>
      <c r="C519" s="42"/>
      <c r="D519" s="228" t="s">
        <v>478</v>
      </c>
      <c r="E519" s="42"/>
      <c r="F519" s="278" t="s">
        <v>3740</v>
      </c>
      <c r="G519" s="42"/>
      <c r="H519" s="42"/>
      <c r="I519" s="230"/>
      <c r="J519" s="42"/>
      <c r="K519" s="42"/>
      <c r="L519" s="46"/>
      <c r="M519" s="231"/>
      <c r="N519" s="232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478</v>
      </c>
      <c r="AU519" s="19" t="s">
        <v>82</v>
      </c>
    </row>
    <row r="520" s="2" customFormat="1" ht="16.5" customHeight="1">
      <c r="A520" s="40"/>
      <c r="B520" s="41"/>
      <c r="C520" s="215" t="s">
        <v>1609</v>
      </c>
      <c r="D520" s="215" t="s">
        <v>174</v>
      </c>
      <c r="E520" s="216" t="s">
        <v>3856</v>
      </c>
      <c r="F520" s="217" t="s">
        <v>3857</v>
      </c>
      <c r="G520" s="218" t="s">
        <v>3296</v>
      </c>
      <c r="H520" s="219">
        <v>6</v>
      </c>
      <c r="I520" s="220"/>
      <c r="J520" s="221">
        <f>ROUND(I520*H520,2)</f>
        <v>0</v>
      </c>
      <c r="K520" s="217" t="s">
        <v>19</v>
      </c>
      <c r="L520" s="46"/>
      <c r="M520" s="222" t="s">
        <v>19</v>
      </c>
      <c r="N520" s="223" t="s">
        <v>45</v>
      </c>
      <c r="O520" s="86"/>
      <c r="P520" s="224">
        <f>O520*H520</f>
        <v>0</v>
      </c>
      <c r="Q520" s="224">
        <v>0</v>
      </c>
      <c r="R520" s="224">
        <f>Q520*H520</f>
        <v>0</v>
      </c>
      <c r="S520" s="224">
        <v>0</v>
      </c>
      <c r="T520" s="225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6" t="s">
        <v>178</v>
      </c>
      <c r="AT520" s="226" t="s">
        <v>174</v>
      </c>
      <c r="AU520" s="226" t="s">
        <v>82</v>
      </c>
      <c r="AY520" s="19" t="s">
        <v>171</v>
      </c>
      <c r="BE520" s="227">
        <f>IF(N520="základní",J520,0)</f>
        <v>0</v>
      </c>
      <c r="BF520" s="227">
        <f>IF(N520="snížená",J520,0)</f>
        <v>0</v>
      </c>
      <c r="BG520" s="227">
        <f>IF(N520="zákl. přenesená",J520,0)</f>
        <v>0</v>
      </c>
      <c r="BH520" s="227">
        <f>IF(N520="sníž. přenesená",J520,0)</f>
        <v>0</v>
      </c>
      <c r="BI520" s="227">
        <f>IF(N520="nulová",J520,0)</f>
        <v>0</v>
      </c>
      <c r="BJ520" s="19" t="s">
        <v>82</v>
      </c>
      <c r="BK520" s="227">
        <f>ROUND(I520*H520,2)</f>
        <v>0</v>
      </c>
      <c r="BL520" s="19" t="s">
        <v>178</v>
      </c>
      <c r="BM520" s="226" t="s">
        <v>3858</v>
      </c>
    </row>
    <row r="521" s="2" customFormat="1">
      <c r="A521" s="40"/>
      <c r="B521" s="41"/>
      <c r="C521" s="42"/>
      <c r="D521" s="228" t="s">
        <v>180</v>
      </c>
      <c r="E521" s="42"/>
      <c r="F521" s="229" t="s">
        <v>3857</v>
      </c>
      <c r="G521" s="42"/>
      <c r="H521" s="42"/>
      <c r="I521" s="230"/>
      <c r="J521" s="42"/>
      <c r="K521" s="42"/>
      <c r="L521" s="46"/>
      <c r="M521" s="231"/>
      <c r="N521" s="232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180</v>
      </c>
      <c r="AU521" s="19" t="s">
        <v>82</v>
      </c>
    </row>
    <row r="522" s="2" customFormat="1">
      <c r="A522" s="40"/>
      <c r="B522" s="41"/>
      <c r="C522" s="42"/>
      <c r="D522" s="228" t="s">
        <v>478</v>
      </c>
      <c r="E522" s="42"/>
      <c r="F522" s="278" t="s">
        <v>3740</v>
      </c>
      <c r="G522" s="42"/>
      <c r="H522" s="42"/>
      <c r="I522" s="230"/>
      <c r="J522" s="42"/>
      <c r="K522" s="42"/>
      <c r="L522" s="46"/>
      <c r="M522" s="231"/>
      <c r="N522" s="232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478</v>
      </c>
      <c r="AU522" s="19" t="s">
        <v>82</v>
      </c>
    </row>
    <row r="523" s="2" customFormat="1" ht="16.5" customHeight="1">
      <c r="A523" s="40"/>
      <c r="B523" s="41"/>
      <c r="C523" s="215" t="s">
        <v>1226</v>
      </c>
      <c r="D523" s="215" t="s">
        <v>174</v>
      </c>
      <c r="E523" s="216" t="s">
        <v>3859</v>
      </c>
      <c r="F523" s="217" t="s">
        <v>3860</v>
      </c>
      <c r="G523" s="218" t="s">
        <v>3296</v>
      </c>
      <c r="H523" s="219">
        <v>1</v>
      </c>
      <c r="I523" s="220"/>
      <c r="J523" s="221">
        <f>ROUND(I523*H523,2)</f>
        <v>0</v>
      </c>
      <c r="K523" s="217" t="s">
        <v>19</v>
      </c>
      <c r="L523" s="46"/>
      <c r="M523" s="222" t="s">
        <v>19</v>
      </c>
      <c r="N523" s="223" t="s">
        <v>45</v>
      </c>
      <c r="O523" s="86"/>
      <c r="P523" s="224">
        <f>O523*H523</f>
        <v>0</v>
      </c>
      <c r="Q523" s="224">
        <v>0</v>
      </c>
      <c r="R523" s="224">
        <f>Q523*H523</f>
        <v>0</v>
      </c>
      <c r="S523" s="224">
        <v>0</v>
      </c>
      <c r="T523" s="225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6" t="s">
        <v>178</v>
      </c>
      <c r="AT523" s="226" t="s">
        <v>174</v>
      </c>
      <c r="AU523" s="226" t="s">
        <v>82</v>
      </c>
      <c r="AY523" s="19" t="s">
        <v>171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19" t="s">
        <v>82</v>
      </c>
      <c r="BK523" s="227">
        <f>ROUND(I523*H523,2)</f>
        <v>0</v>
      </c>
      <c r="BL523" s="19" t="s">
        <v>178</v>
      </c>
      <c r="BM523" s="226" t="s">
        <v>3861</v>
      </c>
    </row>
    <row r="524" s="2" customFormat="1">
      <c r="A524" s="40"/>
      <c r="B524" s="41"/>
      <c r="C524" s="42"/>
      <c r="D524" s="228" t="s">
        <v>180</v>
      </c>
      <c r="E524" s="42"/>
      <c r="F524" s="229" t="s">
        <v>3860</v>
      </c>
      <c r="G524" s="42"/>
      <c r="H524" s="42"/>
      <c r="I524" s="230"/>
      <c r="J524" s="42"/>
      <c r="K524" s="42"/>
      <c r="L524" s="46"/>
      <c r="M524" s="231"/>
      <c r="N524" s="232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180</v>
      </c>
      <c r="AU524" s="19" t="s">
        <v>82</v>
      </c>
    </row>
    <row r="525" s="2" customFormat="1">
      <c r="A525" s="40"/>
      <c r="B525" s="41"/>
      <c r="C525" s="42"/>
      <c r="D525" s="228" t="s">
        <v>478</v>
      </c>
      <c r="E525" s="42"/>
      <c r="F525" s="278" t="s">
        <v>3740</v>
      </c>
      <c r="G525" s="42"/>
      <c r="H525" s="42"/>
      <c r="I525" s="230"/>
      <c r="J525" s="42"/>
      <c r="K525" s="42"/>
      <c r="L525" s="46"/>
      <c r="M525" s="231"/>
      <c r="N525" s="232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478</v>
      </c>
      <c r="AU525" s="19" t="s">
        <v>82</v>
      </c>
    </row>
    <row r="526" s="2" customFormat="1" ht="16.5" customHeight="1">
      <c r="A526" s="40"/>
      <c r="B526" s="41"/>
      <c r="C526" s="215" t="s">
        <v>1752</v>
      </c>
      <c r="D526" s="215" t="s">
        <v>174</v>
      </c>
      <c r="E526" s="216" t="s">
        <v>3862</v>
      </c>
      <c r="F526" s="217" t="s">
        <v>3863</v>
      </c>
      <c r="G526" s="218" t="s">
        <v>3513</v>
      </c>
      <c r="H526" s="219">
        <v>3</v>
      </c>
      <c r="I526" s="220"/>
      <c r="J526" s="221">
        <f>ROUND(I526*H526,2)</f>
        <v>0</v>
      </c>
      <c r="K526" s="217" t="s">
        <v>19</v>
      </c>
      <c r="L526" s="46"/>
      <c r="M526" s="222" t="s">
        <v>19</v>
      </c>
      <c r="N526" s="223" t="s">
        <v>45</v>
      </c>
      <c r="O526" s="86"/>
      <c r="P526" s="224">
        <f>O526*H526</f>
        <v>0</v>
      </c>
      <c r="Q526" s="224">
        <v>0</v>
      </c>
      <c r="R526" s="224">
        <f>Q526*H526</f>
        <v>0</v>
      </c>
      <c r="S526" s="224">
        <v>0</v>
      </c>
      <c r="T526" s="225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26" t="s">
        <v>178</v>
      </c>
      <c r="AT526" s="226" t="s">
        <v>174</v>
      </c>
      <c r="AU526" s="226" t="s">
        <v>82</v>
      </c>
      <c r="AY526" s="19" t="s">
        <v>171</v>
      </c>
      <c r="BE526" s="227">
        <f>IF(N526="základní",J526,0)</f>
        <v>0</v>
      </c>
      <c r="BF526" s="227">
        <f>IF(N526="snížená",J526,0)</f>
        <v>0</v>
      </c>
      <c r="BG526" s="227">
        <f>IF(N526="zákl. přenesená",J526,0)</f>
        <v>0</v>
      </c>
      <c r="BH526" s="227">
        <f>IF(N526="sníž. přenesená",J526,0)</f>
        <v>0</v>
      </c>
      <c r="BI526" s="227">
        <f>IF(N526="nulová",J526,0)</f>
        <v>0</v>
      </c>
      <c r="BJ526" s="19" t="s">
        <v>82</v>
      </c>
      <c r="BK526" s="227">
        <f>ROUND(I526*H526,2)</f>
        <v>0</v>
      </c>
      <c r="BL526" s="19" t="s">
        <v>178</v>
      </c>
      <c r="BM526" s="226" t="s">
        <v>3864</v>
      </c>
    </row>
    <row r="527" s="2" customFormat="1">
      <c r="A527" s="40"/>
      <c r="B527" s="41"/>
      <c r="C527" s="42"/>
      <c r="D527" s="228" t="s">
        <v>180</v>
      </c>
      <c r="E527" s="42"/>
      <c r="F527" s="229" t="s">
        <v>3863</v>
      </c>
      <c r="G527" s="42"/>
      <c r="H527" s="42"/>
      <c r="I527" s="230"/>
      <c r="J527" s="42"/>
      <c r="K527" s="42"/>
      <c r="L527" s="46"/>
      <c r="M527" s="231"/>
      <c r="N527" s="232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180</v>
      </c>
      <c r="AU527" s="19" t="s">
        <v>82</v>
      </c>
    </row>
    <row r="528" s="2" customFormat="1">
      <c r="A528" s="40"/>
      <c r="B528" s="41"/>
      <c r="C528" s="42"/>
      <c r="D528" s="228" t="s">
        <v>478</v>
      </c>
      <c r="E528" s="42"/>
      <c r="F528" s="278" t="s">
        <v>3752</v>
      </c>
      <c r="G528" s="42"/>
      <c r="H528" s="42"/>
      <c r="I528" s="230"/>
      <c r="J528" s="42"/>
      <c r="K528" s="42"/>
      <c r="L528" s="46"/>
      <c r="M528" s="231"/>
      <c r="N528" s="232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478</v>
      </c>
      <c r="AU528" s="19" t="s">
        <v>82</v>
      </c>
    </row>
    <row r="529" s="2" customFormat="1" ht="16.5" customHeight="1">
      <c r="A529" s="40"/>
      <c r="B529" s="41"/>
      <c r="C529" s="215" t="s">
        <v>1288</v>
      </c>
      <c r="D529" s="215" t="s">
        <v>174</v>
      </c>
      <c r="E529" s="216" t="s">
        <v>3865</v>
      </c>
      <c r="F529" s="217" t="s">
        <v>3866</v>
      </c>
      <c r="G529" s="218" t="s">
        <v>3513</v>
      </c>
      <c r="H529" s="219">
        <v>1</v>
      </c>
      <c r="I529" s="220"/>
      <c r="J529" s="221">
        <f>ROUND(I529*H529,2)</f>
        <v>0</v>
      </c>
      <c r="K529" s="217" t="s">
        <v>19</v>
      </c>
      <c r="L529" s="46"/>
      <c r="M529" s="222" t="s">
        <v>19</v>
      </c>
      <c r="N529" s="223" t="s">
        <v>45</v>
      </c>
      <c r="O529" s="86"/>
      <c r="P529" s="224">
        <f>O529*H529</f>
        <v>0</v>
      </c>
      <c r="Q529" s="224">
        <v>0</v>
      </c>
      <c r="R529" s="224">
        <f>Q529*H529</f>
        <v>0</v>
      </c>
      <c r="S529" s="224">
        <v>0</v>
      </c>
      <c r="T529" s="225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6" t="s">
        <v>178</v>
      </c>
      <c r="AT529" s="226" t="s">
        <v>174</v>
      </c>
      <c r="AU529" s="226" t="s">
        <v>82</v>
      </c>
      <c r="AY529" s="19" t="s">
        <v>171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19" t="s">
        <v>82</v>
      </c>
      <c r="BK529" s="227">
        <f>ROUND(I529*H529,2)</f>
        <v>0</v>
      </c>
      <c r="BL529" s="19" t="s">
        <v>178</v>
      </c>
      <c r="BM529" s="226" t="s">
        <v>3867</v>
      </c>
    </row>
    <row r="530" s="2" customFormat="1">
      <c r="A530" s="40"/>
      <c r="B530" s="41"/>
      <c r="C530" s="42"/>
      <c r="D530" s="228" t="s">
        <v>180</v>
      </c>
      <c r="E530" s="42"/>
      <c r="F530" s="229" t="s">
        <v>3866</v>
      </c>
      <c r="G530" s="42"/>
      <c r="H530" s="42"/>
      <c r="I530" s="230"/>
      <c r="J530" s="42"/>
      <c r="K530" s="42"/>
      <c r="L530" s="46"/>
      <c r="M530" s="231"/>
      <c r="N530" s="232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180</v>
      </c>
      <c r="AU530" s="19" t="s">
        <v>82</v>
      </c>
    </row>
    <row r="531" s="2" customFormat="1">
      <c r="A531" s="40"/>
      <c r="B531" s="41"/>
      <c r="C531" s="42"/>
      <c r="D531" s="228" t="s">
        <v>478</v>
      </c>
      <c r="E531" s="42"/>
      <c r="F531" s="278" t="s">
        <v>3752</v>
      </c>
      <c r="G531" s="42"/>
      <c r="H531" s="42"/>
      <c r="I531" s="230"/>
      <c r="J531" s="42"/>
      <c r="K531" s="42"/>
      <c r="L531" s="46"/>
      <c r="M531" s="231"/>
      <c r="N531" s="232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478</v>
      </c>
      <c r="AU531" s="19" t="s">
        <v>82</v>
      </c>
    </row>
    <row r="532" s="2" customFormat="1" ht="16.5" customHeight="1">
      <c r="A532" s="40"/>
      <c r="B532" s="41"/>
      <c r="C532" s="215" t="s">
        <v>1759</v>
      </c>
      <c r="D532" s="215" t="s">
        <v>174</v>
      </c>
      <c r="E532" s="216" t="s">
        <v>3868</v>
      </c>
      <c r="F532" s="217" t="s">
        <v>3869</v>
      </c>
      <c r="G532" s="218" t="s">
        <v>3513</v>
      </c>
      <c r="H532" s="219">
        <v>1</v>
      </c>
      <c r="I532" s="220"/>
      <c r="J532" s="221">
        <f>ROUND(I532*H532,2)</f>
        <v>0</v>
      </c>
      <c r="K532" s="217" t="s">
        <v>19</v>
      </c>
      <c r="L532" s="46"/>
      <c r="M532" s="222" t="s">
        <v>19</v>
      </c>
      <c r="N532" s="223" t="s">
        <v>45</v>
      </c>
      <c r="O532" s="86"/>
      <c r="P532" s="224">
        <f>O532*H532</f>
        <v>0</v>
      </c>
      <c r="Q532" s="224">
        <v>0</v>
      </c>
      <c r="R532" s="224">
        <f>Q532*H532</f>
        <v>0</v>
      </c>
      <c r="S532" s="224">
        <v>0</v>
      </c>
      <c r="T532" s="225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6" t="s">
        <v>178</v>
      </c>
      <c r="AT532" s="226" t="s">
        <v>174</v>
      </c>
      <c r="AU532" s="226" t="s">
        <v>82</v>
      </c>
      <c r="AY532" s="19" t="s">
        <v>171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19" t="s">
        <v>82</v>
      </c>
      <c r="BK532" s="227">
        <f>ROUND(I532*H532,2)</f>
        <v>0</v>
      </c>
      <c r="BL532" s="19" t="s">
        <v>178</v>
      </c>
      <c r="BM532" s="226" t="s">
        <v>3870</v>
      </c>
    </row>
    <row r="533" s="2" customFormat="1">
      <c r="A533" s="40"/>
      <c r="B533" s="41"/>
      <c r="C533" s="42"/>
      <c r="D533" s="228" t="s">
        <v>180</v>
      </c>
      <c r="E533" s="42"/>
      <c r="F533" s="229" t="s">
        <v>3869</v>
      </c>
      <c r="G533" s="42"/>
      <c r="H533" s="42"/>
      <c r="I533" s="230"/>
      <c r="J533" s="42"/>
      <c r="K533" s="42"/>
      <c r="L533" s="46"/>
      <c r="M533" s="231"/>
      <c r="N533" s="232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180</v>
      </c>
      <c r="AU533" s="19" t="s">
        <v>82</v>
      </c>
    </row>
    <row r="534" s="2" customFormat="1">
      <c r="A534" s="40"/>
      <c r="B534" s="41"/>
      <c r="C534" s="42"/>
      <c r="D534" s="228" t="s">
        <v>478</v>
      </c>
      <c r="E534" s="42"/>
      <c r="F534" s="278" t="s">
        <v>3752</v>
      </c>
      <c r="G534" s="42"/>
      <c r="H534" s="42"/>
      <c r="I534" s="230"/>
      <c r="J534" s="42"/>
      <c r="K534" s="42"/>
      <c r="L534" s="46"/>
      <c r="M534" s="231"/>
      <c r="N534" s="232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478</v>
      </c>
      <c r="AU534" s="19" t="s">
        <v>82</v>
      </c>
    </row>
    <row r="535" s="2" customFormat="1" ht="16.5" customHeight="1">
      <c r="A535" s="40"/>
      <c r="B535" s="41"/>
      <c r="C535" s="215" t="s">
        <v>1774</v>
      </c>
      <c r="D535" s="215" t="s">
        <v>174</v>
      </c>
      <c r="E535" s="216" t="s">
        <v>3871</v>
      </c>
      <c r="F535" s="217" t="s">
        <v>3676</v>
      </c>
      <c r="G535" s="218" t="s">
        <v>971</v>
      </c>
      <c r="H535" s="219">
        <v>1</v>
      </c>
      <c r="I535" s="220"/>
      <c r="J535" s="221">
        <f>ROUND(I535*H535,2)</f>
        <v>0</v>
      </c>
      <c r="K535" s="217" t="s">
        <v>19</v>
      </c>
      <c r="L535" s="46"/>
      <c r="M535" s="222" t="s">
        <v>19</v>
      </c>
      <c r="N535" s="223" t="s">
        <v>45</v>
      </c>
      <c r="O535" s="86"/>
      <c r="P535" s="224">
        <f>O535*H535</f>
        <v>0</v>
      </c>
      <c r="Q535" s="224">
        <v>0</v>
      </c>
      <c r="R535" s="224">
        <f>Q535*H535</f>
        <v>0</v>
      </c>
      <c r="S535" s="224">
        <v>0</v>
      </c>
      <c r="T535" s="225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26" t="s">
        <v>178</v>
      </c>
      <c r="AT535" s="226" t="s">
        <v>174</v>
      </c>
      <c r="AU535" s="226" t="s">
        <v>82</v>
      </c>
      <c r="AY535" s="19" t="s">
        <v>171</v>
      </c>
      <c r="BE535" s="227">
        <f>IF(N535="základní",J535,0)</f>
        <v>0</v>
      </c>
      <c r="BF535" s="227">
        <f>IF(N535="snížená",J535,0)</f>
        <v>0</v>
      </c>
      <c r="BG535" s="227">
        <f>IF(N535="zákl. přenesená",J535,0)</f>
        <v>0</v>
      </c>
      <c r="BH535" s="227">
        <f>IF(N535="sníž. přenesená",J535,0)</f>
        <v>0</v>
      </c>
      <c r="BI535" s="227">
        <f>IF(N535="nulová",J535,0)</f>
        <v>0</v>
      </c>
      <c r="BJ535" s="19" t="s">
        <v>82</v>
      </c>
      <c r="BK535" s="227">
        <f>ROUND(I535*H535,2)</f>
        <v>0</v>
      </c>
      <c r="BL535" s="19" t="s">
        <v>178</v>
      </c>
      <c r="BM535" s="226" t="s">
        <v>3872</v>
      </c>
    </row>
    <row r="536" s="2" customFormat="1">
      <c r="A536" s="40"/>
      <c r="B536" s="41"/>
      <c r="C536" s="42"/>
      <c r="D536" s="228" t="s">
        <v>180</v>
      </c>
      <c r="E536" s="42"/>
      <c r="F536" s="229" t="s">
        <v>3676</v>
      </c>
      <c r="G536" s="42"/>
      <c r="H536" s="42"/>
      <c r="I536" s="230"/>
      <c r="J536" s="42"/>
      <c r="K536" s="42"/>
      <c r="L536" s="46"/>
      <c r="M536" s="231"/>
      <c r="N536" s="232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180</v>
      </c>
      <c r="AU536" s="19" t="s">
        <v>82</v>
      </c>
    </row>
    <row r="537" s="2" customFormat="1">
      <c r="A537" s="40"/>
      <c r="B537" s="41"/>
      <c r="C537" s="42"/>
      <c r="D537" s="228" t="s">
        <v>478</v>
      </c>
      <c r="E537" s="42"/>
      <c r="F537" s="278" t="s">
        <v>3678</v>
      </c>
      <c r="G537" s="42"/>
      <c r="H537" s="42"/>
      <c r="I537" s="230"/>
      <c r="J537" s="42"/>
      <c r="K537" s="42"/>
      <c r="L537" s="46"/>
      <c r="M537" s="231"/>
      <c r="N537" s="232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478</v>
      </c>
      <c r="AU537" s="19" t="s">
        <v>82</v>
      </c>
    </row>
    <row r="538" s="2" customFormat="1" ht="16.5" customHeight="1">
      <c r="A538" s="40"/>
      <c r="B538" s="41"/>
      <c r="C538" s="215" t="s">
        <v>1339</v>
      </c>
      <c r="D538" s="215" t="s">
        <v>174</v>
      </c>
      <c r="E538" s="216" t="s">
        <v>3356</v>
      </c>
      <c r="F538" s="217" t="s">
        <v>3602</v>
      </c>
      <c r="G538" s="218" t="s">
        <v>3296</v>
      </c>
      <c r="H538" s="219">
        <v>44</v>
      </c>
      <c r="I538" s="220"/>
      <c r="J538" s="221">
        <f>ROUND(I538*H538,2)</f>
        <v>0</v>
      </c>
      <c r="K538" s="217" t="s">
        <v>19</v>
      </c>
      <c r="L538" s="46"/>
      <c r="M538" s="222" t="s">
        <v>19</v>
      </c>
      <c r="N538" s="223" t="s">
        <v>45</v>
      </c>
      <c r="O538" s="86"/>
      <c r="P538" s="224">
        <f>O538*H538</f>
        <v>0</v>
      </c>
      <c r="Q538" s="224">
        <v>0</v>
      </c>
      <c r="R538" s="224">
        <f>Q538*H538</f>
        <v>0</v>
      </c>
      <c r="S538" s="224">
        <v>0</v>
      </c>
      <c r="T538" s="225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6" t="s">
        <v>178</v>
      </c>
      <c r="AT538" s="226" t="s">
        <v>174</v>
      </c>
      <c r="AU538" s="226" t="s">
        <v>82</v>
      </c>
      <c r="AY538" s="19" t="s">
        <v>171</v>
      </c>
      <c r="BE538" s="227">
        <f>IF(N538="základní",J538,0)</f>
        <v>0</v>
      </c>
      <c r="BF538" s="227">
        <f>IF(N538="snížená",J538,0)</f>
        <v>0</v>
      </c>
      <c r="BG538" s="227">
        <f>IF(N538="zákl. přenesená",J538,0)</f>
        <v>0</v>
      </c>
      <c r="BH538" s="227">
        <f>IF(N538="sníž. přenesená",J538,0)</f>
        <v>0</v>
      </c>
      <c r="BI538" s="227">
        <f>IF(N538="nulová",J538,0)</f>
        <v>0</v>
      </c>
      <c r="BJ538" s="19" t="s">
        <v>82</v>
      </c>
      <c r="BK538" s="227">
        <f>ROUND(I538*H538,2)</f>
        <v>0</v>
      </c>
      <c r="BL538" s="19" t="s">
        <v>178</v>
      </c>
      <c r="BM538" s="226" t="s">
        <v>3873</v>
      </c>
    </row>
    <row r="539" s="2" customFormat="1">
      <c r="A539" s="40"/>
      <c r="B539" s="41"/>
      <c r="C539" s="42"/>
      <c r="D539" s="228" t="s">
        <v>180</v>
      </c>
      <c r="E539" s="42"/>
      <c r="F539" s="229" t="s">
        <v>3602</v>
      </c>
      <c r="G539" s="42"/>
      <c r="H539" s="42"/>
      <c r="I539" s="230"/>
      <c r="J539" s="42"/>
      <c r="K539" s="42"/>
      <c r="L539" s="46"/>
      <c r="M539" s="231"/>
      <c r="N539" s="232"/>
      <c r="O539" s="86"/>
      <c r="P539" s="86"/>
      <c r="Q539" s="86"/>
      <c r="R539" s="86"/>
      <c r="S539" s="86"/>
      <c r="T539" s="87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180</v>
      </c>
      <c r="AU539" s="19" t="s">
        <v>82</v>
      </c>
    </row>
    <row r="540" s="2" customFormat="1">
      <c r="A540" s="40"/>
      <c r="B540" s="41"/>
      <c r="C540" s="42"/>
      <c r="D540" s="228" t="s">
        <v>478</v>
      </c>
      <c r="E540" s="42"/>
      <c r="F540" s="278" t="s">
        <v>3604</v>
      </c>
      <c r="G540" s="42"/>
      <c r="H540" s="42"/>
      <c r="I540" s="230"/>
      <c r="J540" s="42"/>
      <c r="K540" s="42"/>
      <c r="L540" s="46"/>
      <c r="M540" s="231"/>
      <c r="N540" s="232"/>
      <c r="O540" s="86"/>
      <c r="P540" s="86"/>
      <c r="Q540" s="86"/>
      <c r="R540" s="86"/>
      <c r="S540" s="86"/>
      <c r="T540" s="87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478</v>
      </c>
      <c r="AU540" s="19" t="s">
        <v>82</v>
      </c>
    </row>
    <row r="541" s="2" customFormat="1" ht="16.5" customHeight="1">
      <c r="A541" s="40"/>
      <c r="B541" s="41"/>
      <c r="C541" s="215" t="s">
        <v>1785</v>
      </c>
      <c r="D541" s="215" t="s">
        <v>174</v>
      </c>
      <c r="E541" s="216" t="s">
        <v>3411</v>
      </c>
      <c r="F541" s="217" t="s">
        <v>3605</v>
      </c>
      <c r="G541" s="218" t="s">
        <v>3296</v>
      </c>
      <c r="H541" s="219">
        <v>1</v>
      </c>
      <c r="I541" s="220"/>
      <c r="J541" s="221">
        <f>ROUND(I541*H541,2)</f>
        <v>0</v>
      </c>
      <c r="K541" s="217" t="s">
        <v>19</v>
      </c>
      <c r="L541" s="46"/>
      <c r="M541" s="222" t="s">
        <v>19</v>
      </c>
      <c r="N541" s="223" t="s">
        <v>45</v>
      </c>
      <c r="O541" s="86"/>
      <c r="P541" s="224">
        <f>O541*H541</f>
        <v>0</v>
      </c>
      <c r="Q541" s="224">
        <v>0</v>
      </c>
      <c r="R541" s="224">
        <f>Q541*H541</f>
        <v>0</v>
      </c>
      <c r="S541" s="224">
        <v>0</v>
      </c>
      <c r="T541" s="225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6" t="s">
        <v>178</v>
      </c>
      <c r="AT541" s="226" t="s">
        <v>174</v>
      </c>
      <c r="AU541" s="226" t="s">
        <v>82</v>
      </c>
      <c r="AY541" s="19" t="s">
        <v>171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19" t="s">
        <v>82</v>
      </c>
      <c r="BK541" s="227">
        <f>ROUND(I541*H541,2)</f>
        <v>0</v>
      </c>
      <c r="BL541" s="19" t="s">
        <v>178</v>
      </c>
      <c r="BM541" s="226" t="s">
        <v>3874</v>
      </c>
    </row>
    <row r="542" s="2" customFormat="1">
      <c r="A542" s="40"/>
      <c r="B542" s="41"/>
      <c r="C542" s="42"/>
      <c r="D542" s="228" t="s">
        <v>180</v>
      </c>
      <c r="E542" s="42"/>
      <c r="F542" s="229" t="s">
        <v>3605</v>
      </c>
      <c r="G542" s="42"/>
      <c r="H542" s="42"/>
      <c r="I542" s="230"/>
      <c r="J542" s="42"/>
      <c r="K542" s="42"/>
      <c r="L542" s="46"/>
      <c r="M542" s="231"/>
      <c r="N542" s="232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180</v>
      </c>
      <c r="AU542" s="19" t="s">
        <v>82</v>
      </c>
    </row>
    <row r="543" s="2" customFormat="1">
      <c r="A543" s="40"/>
      <c r="B543" s="41"/>
      <c r="C543" s="42"/>
      <c r="D543" s="228" t="s">
        <v>478</v>
      </c>
      <c r="E543" s="42"/>
      <c r="F543" s="278" t="s">
        <v>3607</v>
      </c>
      <c r="G543" s="42"/>
      <c r="H543" s="42"/>
      <c r="I543" s="230"/>
      <c r="J543" s="42"/>
      <c r="K543" s="42"/>
      <c r="L543" s="46"/>
      <c r="M543" s="231"/>
      <c r="N543" s="232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478</v>
      </c>
      <c r="AU543" s="19" t="s">
        <v>82</v>
      </c>
    </row>
    <row r="544" s="2" customFormat="1" ht="16.5" customHeight="1">
      <c r="A544" s="40"/>
      <c r="B544" s="41"/>
      <c r="C544" s="215" t="s">
        <v>1169</v>
      </c>
      <c r="D544" s="215" t="s">
        <v>174</v>
      </c>
      <c r="E544" s="216" t="s">
        <v>3413</v>
      </c>
      <c r="F544" s="217" t="s">
        <v>3689</v>
      </c>
      <c r="G544" s="218" t="s">
        <v>3296</v>
      </c>
      <c r="H544" s="219">
        <v>1</v>
      </c>
      <c r="I544" s="220"/>
      <c r="J544" s="221">
        <f>ROUND(I544*H544,2)</f>
        <v>0</v>
      </c>
      <c r="K544" s="217" t="s">
        <v>19</v>
      </c>
      <c r="L544" s="46"/>
      <c r="M544" s="222" t="s">
        <v>19</v>
      </c>
      <c r="N544" s="223" t="s">
        <v>45</v>
      </c>
      <c r="O544" s="86"/>
      <c r="P544" s="224">
        <f>O544*H544</f>
        <v>0</v>
      </c>
      <c r="Q544" s="224">
        <v>0</v>
      </c>
      <c r="R544" s="224">
        <f>Q544*H544</f>
        <v>0</v>
      </c>
      <c r="S544" s="224">
        <v>0</v>
      </c>
      <c r="T544" s="225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6" t="s">
        <v>178</v>
      </c>
      <c r="AT544" s="226" t="s">
        <v>174</v>
      </c>
      <c r="AU544" s="226" t="s">
        <v>82</v>
      </c>
      <c r="AY544" s="19" t="s">
        <v>171</v>
      </c>
      <c r="BE544" s="227">
        <f>IF(N544="základní",J544,0)</f>
        <v>0</v>
      </c>
      <c r="BF544" s="227">
        <f>IF(N544="snížená",J544,0)</f>
        <v>0</v>
      </c>
      <c r="BG544" s="227">
        <f>IF(N544="zákl. přenesená",J544,0)</f>
        <v>0</v>
      </c>
      <c r="BH544" s="227">
        <f>IF(N544="sníž. přenesená",J544,0)</f>
        <v>0</v>
      </c>
      <c r="BI544" s="227">
        <f>IF(N544="nulová",J544,0)</f>
        <v>0</v>
      </c>
      <c r="BJ544" s="19" t="s">
        <v>82</v>
      </c>
      <c r="BK544" s="227">
        <f>ROUND(I544*H544,2)</f>
        <v>0</v>
      </c>
      <c r="BL544" s="19" t="s">
        <v>178</v>
      </c>
      <c r="BM544" s="226" t="s">
        <v>3875</v>
      </c>
    </row>
    <row r="545" s="2" customFormat="1">
      <c r="A545" s="40"/>
      <c r="B545" s="41"/>
      <c r="C545" s="42"/>
      <c r="D545" s="228" t="s">
        <v>180</v>
      </c>
      <c r="E545" s="42"/>
      <c r="F545" s="229" t="s">
        <v>3689</v>
      </c>
      <c r="G545" s="42"/>
      <c r="H545" s="42"/>
      <c r="I545" s="230"/>
      <c r="J545" s="42"/>
      <c r="K545" s="42"/>
      <c r="L545" s="46"/>
      <c r="M545" s="231"/>
      <c r="N545" s="232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180</v>
      </c>
      <c r="AU545" s="19" t="s">
        <v>82</v>
      </c>
    </row>
    <row r="546" s="2" customFormat="1">
      <c r="A546" s="40"/>
      <c r="B546" s="41"/>
      <c r="C546" s="42"/>
      <c r="D546" s="228" t="s">
        <v>478</v>
      </c>
      <c r="E546" s="42"/>
      <c r="F546" s="278" t="s">
        <v>3691</v>
      </c>
      <c r="G546" s="42"/>
      <c r="H546" s="42"/>
      <c r="I546" s="230"/>
      <c r="J546" s="42"/>
      <c r="K546" s="42"/>
      <c r="L546" s="46"/>
      <c r="M546" s="231"/>
      <c r="N546" s="232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478</v>
      </c>
      <c r="AU546" s="19" t="s">
        <v>82</v>
      </c>
    </row>
    <row r="547" s="2" customFormat="1" ht="16.5" customHeight="1">
      <c r="A547" s="40"/>
      <c r="B547" s="41"/>
      <c r="C547" s="215" t="s">
        <v>1522</v>
      </c>
      <c r="D547" s="215" t="s">
        <v>174</v>
      </c>
      <c r="E547" s="216" t="s">
        <v>3415</v>
      </c>
      <c r="F547" s="217" t="s">
        <v>3692</v>
      </c>
      <c r="G547" s="218" t="s">
        <v>3296</v>
      </c>
      <c r="H547" s="219">
        <v>1</v>
      </c>
      <c r="I547" s="220"/>
      <c r="J547" s="221">
        <f>ROUND(I547*H547,2)</f>
        <v>0</v>
      </c>
      <c r="K547" s="217" t="s">
        <v>19</v>
      </c>
      <c r="L547" s="46"/>
      <c r="M547" s="222" t="s">
        <v>19</v>
      </c>
      <c r="N547" s="223" t="s">
        <v>45</v>
      </c>
      <c r="O547" s="86"/>
      <c r="P547" s="224">
        <f>O547*H547</f>
        <v>0</v>
      </c>
      <c r="Q547" s="224">
        <v>0</v>
      </c>
      <c r="R547" s="224">
        <f>Q547*H547</f>
        <v>0</v>
      </c>
      <c r="S547" s="224">
        <v>0</v>
      </c>
      <c r="T547" s="225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26" t="s">
        <v>178</v>
      </c>
      <c r="AT547" s="226" t="s">
        <v>174</v>
      </c>
      <c r="AU547" s="226" t="s">
        <v>82</v>
      </c>
      <c r="AY547" s="19" t="s">
        <v>171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19" t="s">
        <v>82</v>
      </c>
      <c r="BK547" s="227">
        <f>ROUND(I547*H547,2)</f>
        <v>0</v>
      </c>
      <c r="BL547" s="19" t="s">
        <v>178</v>
      </c>
      <c r="BM547" s="226" t="s">
        <v>3876</v>
      </c>
    </row>
    <row r="548" s="2" customFormat="1">
      <c r="A548" s="40"/>
      <c r="B548" s="41"/>
      <c r="C548" s="42"/>
      <c r="D548" s="228" t="s">
        <v>180</v>
      </c>
      <c r="E548" s="42"/>
      <c r="F548" s="229" t="s">
        <v>3692</v>
      </c>
      <c r="G548" s="42"/>
      <c r="H548" s="42"/>
      <c r="I548" s="230"/>
      <c r="J548" s="42"/>
      <c r="K548" s="42"/>
      <c r="L548" s="46"/>
      <c r="M548" s="231"/>
      <c r="N548" s="232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180</v>
      </c>
      <c r="AU548" s="19" t="s">
        <v>82</v>
      </c>
    </row>
    <row r="549" s="2" customFormat="1">
      <c r="A549" s="40"/>
      <c r="B549" s="41"/>
      <c r="C549" s="42"/>
      <c r="D549" s="228" t="s">
        <v>478</v>
      </c>
      <c r="E549" s="42"/>
      <c r="F549" s="278" t="s">
        <v>3694</v>
      </c>
      <c r="G549" s="42"/>
      <c r="H549" s="42"/>
      <c r="I549" s="230"/>
      <c r="J549" s="42"/>
      <c r="K549" s="42"/>
      <c r="L549" s="46"/>
      <c r="M549" s="231"/>
      <c r="N549" s="232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478</v>
      </c>
      <c r="AU549" s="19" t="s">
        <v>82</v>
      </c>
    </row>
    <row r="550" s="2" customFormat="1" ht="16.5" customHeight="1">
      <c r="A550" s="40"/>
      <c r="B550" s="41"/>
      <c r="C550" s="215" t="s">
        <v>1173</v>
      </c>
      <c r="D550" s="215" t="s">
        <v>174</v>
      </c>
      <c r="E550" s="216" t="s">
        <v>3417</v>
      </c>
      <c r="F550" s="217" t="s">
        <v>3695</v>
      </c>
      <c r="G550" s="218" t="s">
        <v>3296</v>
      </c>
      <c r="H550" s="219">
        <v>1</v>
      </c>
      <c r="I550" s="220"/>
      <c r="J550" s="221">
        <f>ROUND(I550*H550,2)</f>
        <v>0</v>
      </c>
      <c r="K550" s="217" t="s">
        <v>19</v>
      </c>
      <c r="L550" s="46"/>
      <c r="M550" s="222" t="s">
        <v>19</v>
      </c>
      <c r="N550" s="223" t="s">
        <v>45</v>
      </c>
      <c r="O550" s="86"/>
      <c r="P550" s="224">
        <f>O550*H550</f>
        <v>0</v>
      </c>
      <c r="Q550" s="224">
        <v>0</v>
      </c>
      <c r="R550" s="224">
        <f>Q550*H550</f>
        <v>0</v>
      </c>
      <c r="S550" s="224">
        <v>0</v>
      </c>
      <c r="T550" s="225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26" t="s">
        <v>178</v>
      </c>
      <c r="AT550" s="226" t="s">
        <v>174</v>
      </c>
      <c r="AU550" s="226" t="s">
        <v>82</v>
      </c>
      <c r="AY550" s="19" t="s">
        <v>171</v>
      </c>
      <c r="BE550" s="227">
        <f>IF(N550="základní",J550,0)</f>
        <v>0</v>
      </c>
      <c r="BF550" s="227">
        <f>IF(N550="snížená",J550,0)</f>
        <v>0</v>
      </c>
      <c r="BG550" s="227">
        <f>IF(N550="zákl. přenesená",J550,0)</f>
        <v>0</v>
      </c>
      <c r="BH550" s="227">
        <f>IF(N550="sníž. přenesená",J550,0)</f>
        <v>0</v>
      </c>
      <c r="BI550" s="227">
        <f>IF(N550="nulová",J550,0)</f>
        <v>0</v>
      </c>
      <c r="BJ550" s="19" t="s">
        <v>82</v>
      </c>
      <c r="BK550" s="227">
        <f>ROUND(I550*H550,2)</f>
        <v>0</v>
      </c>
      <c r="BL550" s="19" t="s">
        <v>178</v>
      </c>
      <c r="BM550" s="226" t="s">
        <v>3877</v>
      </c>
    </row>
    <row r="551" s="2" customFormat="1">
      <c r="A551" s="40"/>
      <c r="B551" s="41"/>
      <c r="C551" s="42"/>
      <c r="D551" s="228" t="s">
        <v>180</v>
      </c>
      <c r="E551" s="42"/>
      <c r="F551" s="229" t="s">
        <v>3695</v>
      </c>
      <c r="G551" s="42"/>
      <c r="H551" s="42"/>
      <c r="I551" s="230"/>
      <c r="J551" s="42"/>
      <c r="K551" s="42"/>
      <c r="L551" s="46"/>
      <c r="M551" s="231"/>
      <c r="N551" s="232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180</v>
      </c>
      <c r="AU551" s="19" t="s">
        <v>82</v>
      </c>
    </row>
    <row r="552" s="2" customFormat="1" ht="16.5" customHeight="1">
      <c r="A552" s="40"/>
      <c r="B552" s="41"/>
      <c r="C552" s="215" t="s">
        <v>1530</v>
      </c>
      <c r="D552" s="215" t="s">
        <v>174</v>
      </c>
      <c r="E552" s="216" t="s">
        <v>3419</v>
      </c>
      <c r="F552" s="217" t="s">
        <v>3697</v>
      </c>
      <c r="G552" s="218" t="s">
        <v>3296</v>
      </c>
      <c r="H552" s="219">
        <v>1</v>
      </c>
      <c r="I552" s="220"/>
      <c r="J552" s="221">
        <f>ROUND(I552*H552,2)</f>
        <v>0</v>
      </c>
      <c r="K552" s="217" t="s">
        <v>19</v>
      </c>
      <c r="L552" s="46"/>
      <c r="M552" s="222" t="s">
        <v>19</v>
      </c>
      <c r="N552" s="223" t="s">
        <v>45</v>
      </c>
      <c r="O552" s="86"/>
      <c r="P552" s="224">
        <f>O552*H552</f>
        <v>0</v>
      </c>
      <c r="Q552" s="224">
        <v>0</v>
      </c>
      <c r="R552" s="224">
        <f>Q552*H552</f>
        <v>0</v>
      </c>
      <c r="S552" s="224">
        <v>0</v>
      </c>
      <c r="T552" s="225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26" t="s">
        <v>178</v>
      </c>
      <c r="AT552" s="226" t="s">
        <v>174</v>
      </c>
      <c r="AU552" s="226" t="s">
        <v>82</v>
      </c>
      <c r="AY552" s="19" t="s">
        <v>171</v>
      </c>
      <c r="BE552" s="227">
        <f>IF(N552="základní",J552,0)</f>
        <v>0</v>
      </c>
      <c r="BF552" s="227">
        <f>IF(N552="snížená",J552,0)</f>
        <v>0</v>
      </c>
      <c r="BG552" s="227">
        <f>IF(N552="zákl. přenesená",J552,0)</f>
        <v>0</v>
      </c>
      <c r="BH552" s="227">
        <f>IF(N552="sníž. přenesená",J552,0)</f>
        <v>0</v>
      </c>
      <c r="BI552" s="227">
        <f>IF(N552="nulová",J552,0)</f>
        <v>0</v>
      </c>
      <c r="BJ552" s="19" t="s">
        <v>82</v>
      </c>
      <c r="BK552" s="227">
        <f>ROUND(I552*H552,2)</f>
        <v>0</v>
      </c>
      <c r="BL552" s="19" t="s">
        <v>178</v>
      </c>
      <c r="BM552" s="226" t="s">
        <v>3878</v>
      </c>
    </row>
    <row r="553" s="2" customFormat="1">
      <c r="A553" s="40"/>
      <c r="B553" s="41"/>
      <c r="C553" s="42"/>
      <c r="D553" s="228" t="s">
        <v>180</v>
      </c>
      <c r="E553" s="42"/>
      <c r="F553" s="229" t="s">
        <v>3697</v>
      </c>
      <c r="G553" s="42"/>
      <c r="H553" s="42"/>
      <c r="I553" s="230"/>
      <c r="J553" s="42"/>
      <c r="K553" s="42"/>
      <c r="L553" s="46"/>
      <c r="M553" s="231"/>
      <c r="N553" s="232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180</v>
      </c>
      <c r="AU553" s="19" t="s">
        <v>82</v>
      </c>
    </row>
    <row r="554" s="2" customFormat="1" ht="16.5" customHeight="1">
      <c r="A554" s="40"/>
      <c r="B554" s="41"/>
      <c r="C554" s="215" t="s">
        <v>1618</v>
      </c>
      <c r="D554" s="215" t="s">
        <v>174</v>
      </c>
      <c r="E554" s="216" t="s">
        <v>3460</v>
      </c>
      <c r="F554" s="217" t="s">
        <v>3745</v>
      </c>
      <c r="G554" s="218" t="s">
        <v>3296</v>
      </c>
      <c r="H554" s="219">
        <v>1</v>
      </c>
      <c r="I554" s="220"/>
      <c r="J554" s="221">
        <f>ROUND(I554*H554,2)</f>
        <v>0</v>
      </c>
      <c r="K554" s="217" t="s">
        <v>19</v>
      </c>
      <c r="L554" s="46"/>
      <c r="M554" s="222" t="s">
        <v>19</v>
      </c>
      <c r="N554" s="223" t="s">
        <v>45</v>
      </c>
      <c r="O554" s="86"/>
      <c r="P554" s="224">
        <f>O554*H554</f>
        <v>0</v>
      </c>
      <c r="Q554" s="224">
        <v>0</v>
      </c>
      <c r="R554" s="224">
        <f>Q554*H554</f>
        <v>0</v>
      </c>
      <c r="S554" s="224">
        <v>0</v>
      </c>
      <c r="T554" s="225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26" t="s">
        <v>178</v>
      </c>
      <c r="AT554" s="226" t="s">
        <v>174</v>
      </c>
      <c r="AU554" s="226" t="s">
        <v>82</v>
      </c>
      <c r="AY554" s="19" t="s">
        <v>171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19" t="s">
        <v>82</v>
      </c>
      <c r="BK554" s="227">
        <f>ROUND(I554*H554,2)</f>
        <v>0</v>
      </c>
      <c r="BL554" s="19" t="s">
        <v>178</v>
      </c>
      <c r="BM554" s="226" t="s">
        <v>3879</v>
      </c>
    </row>
    <row r="555" s="2" customFormat="1">
      <c r="A555" s="40"/>
      <c r="B555" s="41"/>
      <c r="C555" s="42"/>
      <c r="D555" s="228" t="s">
        <v>180</v>
      </c>
      <c r="E555" s="42"/>
      <c r="F555" s="229" t="s">
        <v>3745</v>
      </c>
      <c r="G555" s="42"/>
      <c r="H555" s="42"/>
      <c r="I555" s="230"/>
      <c r="J555" s="42"/>
      <c r="K555" s="42"/>
      <c r="L555" s="46"/>
      <c r="M555" s="231"/>
      <c r="N555" s="232"/>
      <c r="O555" s="86"/>
      <c r="P555" s="86"/>
      <c r="Q555" s="86"/>
      <c r="R555" s="86"/>
      <c r="S555" s="86"/>
      <c r="T555" s="87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180</v>
      </c>
      <c r="AU555" s="19" t="s">
        <v>82</v>
      </c>
    </row>
    <row r="556" s="2" customFormat="1">
      <c r="A556" s="40"/>
      <c r="B556" s="41"/>
      <c r="C556" s="42"/>
      <c r="D556" s="228" t="s">
        <v>478</v>
      </c>
      <c r="E556" s="42"/>
      <c r="F556" s="278" t="s">
        <v>3740</v>
      </c>
      <c r="G556" s="42"/>
      <c r="H556" s="42"/>
      <c r="I556" s="230"/>
      <c r="J556" s="42"/>
      <c r="K556" s="42"/>
      <c r="L556" s="46"/>
      <c r="M556" s="231"/>
      <c r="N556" s="232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478</v>
      </c>
      <c r="AU556" s="19" t="s">
        <v>82</v>
      </c>
    </row>
    <row r="557" s="2" customFormat="1" ht="16.5" customHeight="1">
      <c r="A557" s="40"/>
      <c r="B557" s="41"/>
      <c r="C557" s="215" t="s">
        <v>1232</v>
      </c>
      <c r="D557" s="215" t="s">
        <v>174</v>
      </c>
      <c r="E557" s="216" t="s">
        <v>3464</v>
      </c>
      <c r="F557" s="217" t="s">
        <v>3749</v>
      </c>
      <c r="G557" s="218" t="s">
        <v>3513</v>
      </c>
      <c r="H557" s="219">
        <v>15</v>
      </c>
      <c r="I557" s="220"/>
      <c r="J557" s="221">
        <f>ROUND(I557*H557,2)</f>
        <v>0</v>
      </c>
      <c r="K557" s="217" t="s">
        <v>19</v>
      </c>
      <c r="L557" s="46"/>
      <c r="M557" s="222" t="s">
        <v>19</v>
      </c>
      <c r="N557" s="223" t="s">
        <v>45</v>
      </c>
      <c r="O557" s="86"/>
      <c r="P557" s="224">
        <f>O557*H557</f>
        <v>0</v>
      </c>
      <c r="Q557" s="224">
        <v>0</v>
      </c>
      <c r="R557" s="224">
        <f>Q557*H557</f>
        <v>0</v>
      </c>
      <c r="S557" s="224">
        <v>0</v>
      </c>
      <c r="T557" s="225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6" t="s">
        <v>178</v>
      </c>
      <c r="AT557" s="226" t="s">
        <v>174</v>
      </c>
      <c r="AU557" s="226" t="s">
        <v>82</v>
      </c>
      <c r="AY557" s="19" t="s">
        <v>171</v>
      </c>
      <c r="BE557" s="227">
        <f>IF(N557="základní",J557,0)</f>
        <v>0</v>
      </c>
      <c r="BF557" s="227">
        <f>IF(N557="snížená",J557,0)</f>
        <v>0</v>
      </c>
      <c r="BG557" s="227">
        <f>IF(N557="zákl. přenesená",J557,0)</f>
        <v>0</v>
      </c>
      <c r="BH557" s="227">
        <f>IF(N557="sníž. přenesená",J557,0)</f>
        <v>0</v>
      </c>
      <c r="BI557" s="227">
        <f>IF(N557="nulová",J557,0)</f>
        <v>0</v>
      </c>
      <c r="BJ557" s="19" t="s">
        <v>82</v>
      </c>
      <c r="BK557" s="227">
        <f>ROUND(I557*H557,2)</f>
        <v>0</v>
      </c>
      <c r="BL557" s="19" t="s">
        <v>178</v>
      </c>
      <c r="BM557" s="226" t="s">
        <v>3880</v>
      </c>
    </row>
    <row r="558" s="2" customFormat="1">
      <c r="A558" s="40"/>
      <c r="B558" s="41"/>
      <c r="C558" s="42"/>
      <c r="D558" s="228" t="s">
        <v>180</v>
      </c>
      <c r="E558" s="42"/>
      <c r="F558" s="229" t="s">
        <v>3751</v>
      </c>
      <c r="G558" s="42"/>
      <c r="H558" s="42"/>
      <c r="I558" s="230"/>
      <c r="J558" s="42"/>
      <c r="K558" s="42"/>
      <c r="L558" s="46"/>
      <c r="M558" s="231"/>
      <c r="N558" s="232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180</v>
      </c>
      <c r="AU558" s="19" t="s">
        <v>82</v>
      </c>
    </row>
    <row r="559" s="2" customFormat="1">
      <c r="A559" s="40"/>
      <c r="B559" s="41"/>
      <c r="C559" s="42"/>
      <c r="D559" s="228" t="s">
        <v>478</v>
      </c>
      <c r="E559" s="42"/>
      <c r="F559" s="278" t="s">
        <v>3752</v>
      </c>
      <c r="G559" s="42"/>
      <c r="H559" s="42"/>
      <c r="I559" s="230"/>
      <c r="J559" s="42"/>
      <c r="K559" s="42"/>
      <c r="L559" s="46"/>
      <c r="M559" s="231"/>
      <c r="N559" s="232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478</v>
      </c>
      <c r="AU559" s="19" t="s">
        <v>82</v>
      </c>
    </row>
    <row r="560" s="2" customFormat="1" ht="16.5" customHeight="1">
      <c r="A560" s="40"/>
      <c r="B560" s="41"/>
      <c r="C560" s="215" t="s">
        <v>1695</v>
      </c>
      <c r="D560" s="215" t="s">
        <v>174</v>
      </c>
      <c r="E560" s="216" t="s">
        <v>3466</v>
      </c>
      <c r="F560" s="217" t="s">
        <v>3753</v>
      </c>
      <c r="G560" s="218" t="s">
        <v>3513</v>
      </c>
      <c r="H560" s="219">
        <v>8</v>
      </c>
      <c r="I560" s="220"/>
      <c r="J560" s="221">
        <f>ROUND(I560*H560,2)</f>
        <v>0</v>
      </c>
      <c r="K560" s="217" t="s">
        <v>19</v>
      </c>
      <c r="L560" s="46"/>
      <c r="M560" s="222" t="s">
        <v>19</v>
      </c>
      <c r="N560" s="223" t="s">
        <v>45</v>
      </c>
      <c r="O560" s="86"/>
      <c r="P560" s="224">
        <f>O560*H560</f>
        <v>0</v>
      </c>
      <c r="Q560" s="224">
        <v>0</v>
      </c>
      <c r="R560" s="224">
        <f>Q560*H560</f>
        <v>0</v>
      </c>
      <c r="S560" s="224">
        <v>0</v>
      </c>
      <c r="T560" s="225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6" t="s">
        <v>178</v>
      </c>
      <c r="AT560" s="226" t="s">
        <v>174</v>
      </c>
      <c r="AU560" s="226" t="s">
        <v>82</v>
      </c>
      <c r="AY560" s="19" t="s">
        <v>171</v>
      </c>
      <c r="BE560" s="227">
        <f>IF(N560="základní",J560,0)</f>
        <v>0</v>
      </c>
      <c r="BF560" s="227">
        <f>IF(N560="snížená",J560,0)</f>
        <v>0</v>
      </c>
      <c r="BG560" s="227">
        <f>IF(N560="zákl. přenesená",J560,0)</f>
        <v>0</v>
      </c>
      <c r="BH560" s="227">
        <f>IF(N560="sníž. přenesená",J560,0)</f>
        <v>0</v>
      </c>
      <c r="BI560" s="227">
        <f>IF(N560="nulová",J560,0)</f>
        <v>0</v>
      </c>
      <c r="BJ560" s="19" t="s">
        <v>82</v>
      </c>
      <c r="BK560" s="227">
        <f>ROUND(I560*H560,2)</f>
        <v>0</v>
      </c>
      <c r="BL560" s="19" t="s">
        <v>178</v>
      </c>
      <c r="BM560" s="226" t="s">
        <v>3881</v>
      </c>
    </row>
    <row r="561" s="2" customFormat="1">
      <c r="A561" s="40"/>
      <c r="B561" s="41"/>
      <c r="C561" s="42"/>
      <c r="D561" s="228" t="s">
        <v>180</v>
      </c>
      <c r="E561" s="42"/>
      <c r="F561" s="229" t="s">
        <v>3755</v>
      </c>
      <c r="G561" s="42"/>
      <c r="H561" s="42"/>
      <c r="I561" s="230"/>
      <c r="J561" s="42"/>
      <c r="K561" s="42"/>
      <c r="L561" s="46"/>
      <c r="M561" s="231"/>
      <c r="N561" s="232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180</v>
      </c>
      <c r="AU561" s="19" t="s">
        <v>82</v>
      </c>
    </row>
    <row r="562" s="2" customFormat="1">
      <c r="A562" s="40"/>
      <c r="B562" s="41"/>
      <c r="C562" s="42"/>
      <c r="D562" s="228" t="s">
        <v>478</v>
      </c>
      <c r="E562" s="42"/>
      <c r="F562" s="278" t="s">
        <v>3752</v>
      </c>
      <c r="G562" s="42"/>
      <c r="H562" s="42"/>
      <c r="I562" s="230"/>
      <c r="J562" s="42"/>
      <c r="K562" s="42"/>
      <c r="L562" s="46"/>
      <c r="M562" s="231"/>
      <c r="N562" s="232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478</v>
      </c>
      <c r="AU562" s="19" t="s">
        <v>82</v>
      </c>
    </row>
    <row r="563" s="2" customFormat="1" ht="16.5" customHeight="1">
      <c r="A563" s="40"/>
      <c r="B563" s="41"/>
      <c r="C563" s="215" t="s">
        <v>1237</v>
      </c>
      <c r="D563" s="215" t="s">
        <v>174</v>
      </c>
      <c r="E563" s="216" t="s">
        <v>3468</v>
      </c>
      <c r="F563" s="217" t="s">
        <v>3756</v>
      </c>
      <c r="G563" s="218" t="s">
        <v>3513</v>
      </c>
      <c r="H563" s="219">
        <v>5</v>
      </c>
      <c r="I563" s="220"/>
      <c r="J563" s="221">
        <f>ROUND(I563*H563,2)</f>
        <v>0</v>
      </c>
      <c r="K563" s="217" t="s">
        <v>19</v>
      </c>
      <c r="L563" s="46"/>
      <c r="M563" s="222" t="s">
        <v>19</v>
      </c>
      <c r="N563" s="223" t="s">
        <v>45</v>
      </c>
      <c r="O563" s="86"/>
      <c r="P563" s="224">
        <f>O563*H563</f>
        <v>0</v>
      </c>
      <c r="Q563" s="224">
        <v>0</v>
      </c>
      <c r="R563" s="224">
        <f>Q563*H563</f>
        <v>0</v>
      </c>
      <c r="S563" s="224">
        <v>0</v>
      </c>
      <c r="T563" s="225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26" t="s">
        <v>178</v>
      </c>
      <c r="AT563" s="226" t="s">
        <v>174</v>
      </c>
      <c r="AU563" s="226" t="s">
        <v>82</v>
      </c>
      <c r="AY563" s="19" t="s">
        <v>171</v>
      </c>
      <c r="BE563" s="227">
        <f>IF(N563="základní",J563,0)</f>
        <v>0</v>
      </c>
      <c r="BF563" s="227">
        <f>IF(N563="snížená",J563,0)</f>
        <v>0</v>
      </c>
      <c r="BG563" s="227">
        <f>IF(N563="zákl. přenesená",J563,0)</f>
        <v>0</v>
      </c>
      <c r="BH563" s="227">
        <f>IF(N563="sníž. přenesená",J563,0)</f>
        <v>0</v>
      </c>
      <c r="BI563" s="227">
        <f>IF(N563="nulová",J563,0)</f>
        <v>0</v>
      </c>
      <c r="BJ563" s="19" t="s">
        <v>82</v>
      </c>
      <c r="BK563" s="227">
        <f>ROUND(I563*H563,2)</f>
        <v>0</v>
      </c>
      <c r="BL563" s="19" t="s">
        <v>178</v>
      </c>
      <c r="BM563" s="226" t="s">
        <v>3882</v>
      </c>
    </row>
    <row r="564" s="2" customFormat="1">
      <c r="A564" s="40"/>
      <c r="B564" s="41"/>
      <c r="C564" s="42"/>
      <c r="D564" s="228" t="s">
        <v>180</v>
      </c>
      <c r="E564" s="42"/>
      <c r="F564" s="229" t="s">
        <v>3758</v>
      </c>
      <c r="G564" s="42"/>
      <c r="H564" s="42"/>
      <c r="I564" s="230"/>
      <c r="J564" s="42"/>
      <c r="K564" s="42"/>
      <c r="L564" s="46"/>
      <c r="M564" s="231"/>
      <c r="N564" s="232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180</v>
      </c>
      <c r="AU564" s="19" t="s">
        <v>82</v>
      </c>
    </row>
    <row r="565" s="2" customFormat="1">
      <c r="A565" s="40"/>
      <c r="B565" s="41"/>
      <c r="C565" s="42"/>
      <c r="D565" s="228" t="s">
        <v>478</v>
      </c>
      <c r="E565" s="42"/>
      <c r="F565" s="278" t="s">
        <v>3752</v>
      </c>
      <c r="G565" s="42"/>
      <c r="H565" s="42"/>
      <c r="I565" s="230"/>
      <c r="J565" s="42"/>
      <c r="K565" s="42"/>
      <c r="L565" s="46"/>
      <c r="M565" s="231"/>
      <c r="N565" s="232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478</v>
      </c>
      <c r="AU565" s="19" t="s">
        <v>82</v>
      </c>
    </row>
    <row r="566" s="2" customFormat="1" ht="16.5" customHeight="1">
      <c r="A566" s="40"/>
      <c r="B566" s="41"/>
      <c r="C566" s="215" t="s">
        <v>1715</v>
      </c>
      <c r="D566" s="215" t="s">
        <v>174</v>
      </c>
      <c r="E566" s="216" t="s">
        <v>3759</v>
      </c>
      <c r="F566" s="217" t="s">
        <v>3760</v>
      </c>
      <c r="G566" s="218" t="s">
        <v>3513</v>
      </c>
      <c r="H566" s="219">
        <v>17</v>
      </c>
      <c r="I566" s="220"/>
      <c r="J566" s="221">
        <f>ROUND(I566*H566,2)</f>
        <v>0</v>
      </c>
      <c r="K566" s="217" t="s">
        <v>19</v>
      </c>
      <c r="L566" s="46"/>
      <c r="M566" s="222" t="s">
        <v>19</v>
      </c>
      <c r="N566" s="223" t="s">
        <v>45</v>
      </c>
      <c r="O566" s="86"/>
      <c r="P566" s="224">
        <f>O566*H566</f>
        <v>0</v>
      </c>
      <c r="Q566" s="224">
        <v>0</v>
      </c>
      <c r="R566" s="224">
        <f>Q566*H566</f>
        <v>0</v>
      </c>
      <c r="S566" s="224">
        <v>0</v>
      </c>
      <c r="T566" s="225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26" t="s">
        <v>178</v>
      </c>
      <c r="AT566" s="226" t="s">
        <v>174</v>
      </c>
      <c r="AU566" s="226" t="s">
        <v>82</v>
      </c>
      <c r="AY566" s="19" t="s">
        <v>171</v>
      </c>
      <c r="BE566" s="227">
        <f>IF(N566="základní",J566,0)</f>
        <v>0</v>
      </c>
      <c r="BF566" s="227">
        <f>IF(N566="snížená",J566,0)</f>
        <v>0</v>
      </c>
      <c r="BG566" s="227">
        <f>IF(N566="zákl. přenesená",J566,0)</f>
        <v>0</v>
      </c>
      <c r="BH566" s="227">
        <f>IF(N566="sníž. přenesená",J566,0)</f>
        <v>0</v>
      </c>
      <c r="BI566" s="227">
        <f>IF(N566="nulová",J566,0)</f>
        <v>0</v>
      </c>
      <c r="BJ566" s="19" t="s">
        <v>82</v>
      </c>
      <c r="BK566" s="227">
        <f>ROUND(I566*H566,2)</f>
        <v>0</v>
      </c>
      <c r="BL566" s="19" t="s">
        <v>178</v>
      </c>
      <c r="BM566" s="226" t="s">
        <v>3883</v>
      </c>
    </row>
    <row r="567" s="2" customFormat="1">
      <c r="A567" s="40"/>
      <c r="B567" s="41"/>
      <c r="C567" s="42"/>
      <c r="D567" s="228" t="s">
        <v>180</v>
      </c>
      <c r="E567" s="42"/>
      <c r="F567" s="229" t="s">
        <v>3762</v>
      </c>
      <c r="G567" s="42"/>
      <c r="H567" s="42"/>
      <c r="I567" s="230"/>
      <c r="J567" s="42"/>
      <c r="K567" s="42"/>
      <c r="L567" s="46"/>
      <c r="M567" s="231"/>
      <c r="N567" s="232"/>
      <c r="O567" s="86"/>
      <c r="P567" s="86"/>
      <c r="Q567" s="86"/>
      <c r="R567" s="86"/>
      <c r="S567" s="86"/>
      <c r="T567" s="87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180</v>
      </c>
      <c r="AU567" s="19" t="s">
        <v>82</v>
      </c>
    </row>
    <row r="568" s="2" customFormat="1">
      <c r="A568" s="40"/>
      <c r="B568" s="41"/>
      <c r="C568" s="42"/>
      <c r="D568" s="228" t="s">
        <v>478</v>
      </c>
      <c r="E568" s="42"/>
      <c r="F568" s="278" t="s">
        <v>3752</v>
      </c>
      <c r="G568" s="42"/>
      <c r="H568" s="42"/>
      <c r="I568" s="230"/>
      <c r="J568" s="42"/>
      <c r="K568" s="42"/>
      <c r="L568" s="46"/>
      <c r="M568" s="231"/>
      <c r="N568" s="232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478</v>
      </c>
      <c r="AU568" s="19" t="s">
        <v>82</v>
      </c>
    </row>
    <row r="569" s="2" customFormat="1" ht="16.5" customHeight="1">
      <c r="A569" s="40"/>
      <c r="B569" s="41"/>
      <c r="C569" s="215" t="s">
        <v>1241</v>
      </c>
      <c r="D569" s="215" t="s">
        <v>174</v>
      </c>
      <c r="E569" s="216" t="s">
        <v>3763</v>
      </c>
      <c r="F569" s="217" t="s">
        <v>3764</v>
      </c>
      <c r="G569" s="218" t="s">
        <v>3513</v>
      </c>
      <c r="H569" s="219">
        <v>8</v>
      </c>
      <c r="I569" s="220"/>
      <c r="J569" s="221">
        <f>ROUND(I569*H569,2)</f>
        <v>0</v>
      </c>
      <c r="K569" s="217" t="s">
        <v>19</v>
      </c>
      <c r="L569" s="46"/>
      <c r="M569" s="222" t="s">
        <v>19</v>
      </c>
      <c r="N569" s="223" t="s">
        <v>45</v>
      </c>
      <c r="O569" s="86"/>
      <c r="P569" s="224">
        <f>O569*H569</f>
        <v>0</v>
      </c>
      <c r="Q569" s="224">
        <v>0</v>
      </c>
      <c r="R569" s="224">
        <f>Q569*H569</f>
        <v>0</v>
      </c>
      <c r="S569" s="224">
        <v>0</v>
      </c>
      <c r="T569" s="225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6" t="s">
        <v>178</v>
      </c>
      <c r="AT569" s="226" t="s">
        <v>174</v>
      </c>
      <c r="AU569" s="226" t="s">
        <v>82</v>
      </c>
      <c r="AY569" s="19" t="s">
        <v>171</v>
      </c>
      <c r="BE569" s="227">
        <f>IF(N569="základní",J569,0)</f>
        <v>0</v>
      </c>
      <c r="BF569" s="227">
        <f>IF(N569="snížená",J569,0)</f>
        <v>0</v>
      </c>
      <c r="BG569" s="227">
        <f>IF(N569="zákl. přenesená",J569,0)</f>
        <v>0</v>
      </c>
      <c r="BH569" s="227">
        <f>IF(N569="sníž. přenesená",J569,0)</f>
        <v>0</v>
      </c>
      <c r="BI569" s="227">
        <f>IF(N569="nulová",J569,0)</f>
        <v>0</v>
      </c>
      <c r="BJ569" s="19" t="s">
        <v>82</v>
      </c>
      <c r="BK569" s="227">
        <f>ROUND(I569*H569,2)</f>
        <v>0</v>
      </c>
      <c r="BL569" s="19" t="s">
        <v>178</v>
      </c>
      <c r="BM569" s="226" t="s">
        <v>3884</v>
      </c>
    </row>
    <row r="570" s="2" customFormat="1">
      <c r="A570" s="40"/>
      <c r="B570" s="41"/>
      <c r="C570" s="42"/>
      <c r="D570" s="228" t="s">
        <v>180</v>
      </c>
      <c r="E570" s="42"/>
      <c r="F570" s="229" t="s">
        <v>3766</v>
      </c>
      <c r="G570" s="42"/>
      <c r="H570" s="42"/>
      <c r="I570" s="230"/>
      <c r="J570" s="42"/>
      <c r="K570" s="42"/>
      <c r="L570" s="46"/>
      <c r="M570" s="231"/>
      <c r="N570" s="232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180</v>
      </c>
      <c r="AU570" s="19" t="s">
        <v>82</v>
      </c>
    </row>
    <row r="571" s="2" customFormat="1">
      <c r="A571" s="40"/>
      <c r="B571" s="41"/>
      <c r="C571" s="42"/>
      <c r="D571" s="228" t="s">
        <v>478</v>
      </c>
      <c r="E571" s="42"/>
      <c r="F571" s="278" t="s">
        <v>3752</v>
      </c>
      <c r="G571" s="42"/>
      <c r="H571" s="42"/>
      <c r="I571" s="230"/>
      <c r="J571" s="42"/>
      <c r="K571" s="42"/>
      <c r="L571" s="46"/>
      <c r="M571" s="231"/>
      <c r="N571" s="232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478</v>
      </c>
      <c r="AU571" s="19" t="s">
        <v>82</v>
      </c>
    </row>
    <row r="572" s="2" customFormat="1" ht="16.5" customHeight="1">
      <c r="A572" s="40"/>
      <c r="B572" s="41"/>
      <c r="C572" s="215" t="s">
        <v>1730</v>
      </c>
      <c r="D572" s="215" t="s">
        <v>174</v>
      </c>
      <c r="E572" s="216" t="s">
        <v>3767</v>
      </c>
      <c r="F572" s="217" t="s">
        <v>3768</v>
      </c>
      <c r="G572" s="218" t="s">
        <v>3513</v>
      </c>
      <c r="H572" s="219">
        <v>5</v>
      </c>
      <c r="I572" s="220"/>
      <c r="J572" s="221">
        <f>ROUND(I572*H572,2)</f>
        <v>0</v>
      </c>
      <c r="K572" s="217" t="s">
        <v>19</v>
      </c>
      <c r="L572" s="46"/>
      <c r="M572" s="222" t="s">
        <v>19</v>
      </c>
      <c r="N572" s="223" t="s">
        <v>45</v>
      </c>
      <c r="O572" s="86"/>
      <c r="P572" s="224">
        <f>O572*H572</f>
        <v>0</v>
      </c>
      <c r="Q572" s="224">
        <v>0</v>
      </c>
      <c r="R572" s="224">
        <f>Q572*H572</f>
        <v>0</v>
      </c>
      <c r="S572" s="224">
        <v>0</v>
      </c>
      <c r="T572" s="225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26" t="s">
        <v>178</v>
      </c>
      <c r="AT572" s="226" t="s">
        <v>174</v>
      </c>
      <c r="AU572" s="226" t="s">
        <v>82</v>
      </c>
      <c r="AY572" s="19" t="s">
        <v>171</v>
      </c>
      <c r="BE572" s="227">
        <f>IF(N572="základní",J572,0)</f>
        <v>0</v>
      </c>
      <c r="BF572" s="227">
        <f>IF(N572="snížená",J572,0)</f>
        <v>0</v>
      </c>
      <c r="BG572" s="227">
        <f>IF(N572="zákl. přenesená",J572,0)</f>
        <v>0</v>
      </c>
      <c r="BH572" s="227">
        <f>IF(N572="sníž. přenesená",J572,0)</f>
        <v>0</v>
      </c>
      <c r="BI572" s="227">
        <f>IF(N572="nulová",J572,0)</f>
        <v>0</v>
      </c>
      <c r="BJ572" s="19" t="s">
        <v>82</v>
      </c>
      <c r="BK572" s="227">
        <f>ROUND(I572*H572,2)</f>
        <v>0</v>
      </c>
      <c r="BL572" s="19" t="s">
        <v>178</v>
      </c>
      <c r="BM572" s="226" t="s">
        <v>3885</v>
      </c>
    </row>
    <row r="573" s="2" customFormat="1">
      <c r="A573" s="40"/>
      <c r="B573" s="41"/>
      <c r="C573" s="42"/>
      <c r="D573" s="228" t="s">
        <v>180</v>
      </c>
      <c r="E573" s="42"/>
      <c r="F573" s="229" t="s">
        <v>3770</v>
      </c>
      <c r="G573" s="42"/>
      <c r="H573" s="42"/>
      <c r="I573" s="230"/>
      <c r="J573" s="42"/>
      <c r="K573" s="42"/>
      <c r="L573" s="46"/>
      <c r="M573" s="231"/>
      <c r="N573" s="232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180</v>
      </c>
      <c r="AU573" s="19" t="s">
        <v>82</v>
      </c>
    </row>
    <row r="574" s="2" customFormat="1">
      <c r="A574" s="40"/>
      <c r="B574" s="41"/>
      <c r="C574" s="42"/>
      <c r="D574" s="228" t="s">
        <v>478</v>
      </c>
      <c r="E574" s="42"/>
      <c r="F574" s="278" t="s">
        <v>3752</v>
      </c>
      <c r="G574" s="42"/>
      <c r="H574" s="42"/>
      <c r="I574" s="230"/>
      <c r="J574" s="42"/>
      <c r="K574" s="42"/>
      <c r="L574" s="46"/>
      <c r="M574" s="231"/>
      <c r="N574" s="232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478</v>
      </c>
      <c r="AU574" s="19" t="s">
        <v>82</v>
      </c>
    </row>
    <row r="575" s="2" customFormat="1" ht="16.5" customHeight="1">
      <c r="A575" s="40"/>
      <c r="B575" s="41"/>
      <c r="C575" s="215" t="s">
        <v>1248</v>
      </c>
      <c r="D575" s="215" t="s">
        <v>174</v>
      </c>
      <c r="E575" s="216" t="s">
        <v>3771</v>
      </c>
      <c r="F575" s="217" t="s">
        <v>3772</v>
      </c>
      <c r="G575" s="218" t="s">
        <v>3513</v>
      </c>
      <c r="H575" s="219">
        <v>33</v>
      </c>
      <c r="I575" s="220"/>
      <c r="J575" s="221">
        <f>ROUND(I575*H575,2)</f>
        <v>0</v>
      </c>
      <c r="K575" s="217" t="s">
        <v>19</v>
      </c>
      <c r="L575" s="46"/>
      <c r="M575" s="222" t="s">
        <v>19</v>
      </c>
      <c r="N575" s="223" t="s">
        <v>45</v>
      </c>
      <c r="O575" s="86"/>
      <c r="P575" s="224">
        <f>O575*H575</f>
        <v>0</v>
      </c>
      <c r="Q575" s="224">
        <v>0</v>
      </c>
      <c r="R575" s="224">
        <f>Q575*H575</f>
        <v>0</v>
      </c>
      <c r="S575" s="224">
        <v>0</v>
      </c>
      <c r="T575" s="225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26" t="s">
        <v>178</v>
      </c>
      <c r="AT575" s="226" t="s">
        <v>174</v>
      </c>
      <c r="AU575" s="226" t="s">
        <v>82</v>
      </c>
      <c r="AY575" s="19" t="s">
        <v>171</v>
      </c>
      <c r="BE575" s="227">
        <f>IF(N575="základní",J575,0)</f>
        <v>0</v>
      </c>
      <c r="BF575" s="227">
        <f>IF(N575="snížená",J575,0)</f>
        <v>0</v>
      </c>
      <c r="BG575" s="227">
        <f>IF(N575="zákl. přenesená",J575,0)</f>
        <v>0</v>
      </c>
      <c r="BH575" s="227">
        <f>IF(N575="sníž. přenesená",J575,0)</f>
        <v>0</v>
      </c>
      <c r="BI575" s="227">
        <f>IF(N575="nulová",J575,0)</f>
        <v>0</v>
      </c>
      <c r="BJ575" s="19" t="s">
        <v>82</v>
      </c>
      <c r="BK575" s="227">
        <f>ROUND(I575*H575,2)</f>
        <v>0</v>
      </c>
      <c r="BL575" s="19" t="s">
        <v>178</v>
      </c>
      <c r="BM575" s="226" t="s">
        <v>3886</v>
      </c>
    </row>
    <row r="576" s="2" customFormat="1">
      <c r="A576" s="40"/>
      <c r="B576" s="41"/>
      <c r="C576" s="42"/>
      <c r="D576" s="228" t="s">
        <v>180</v>
      </c>
      <c r="E576" s="42"/>
      <c r="F576" s="229" t="s">
        <v>3774</v>
      </c>
      <c r="G576" s="42"/>
      <c r="H576" s="42"/>
      <c r="I576" s="230"/>
      <c r="J576" s="42"/>
      <c r="K576" s="42"/>
      <c r="L576" s="46"/>
      <c r="M576" s="231"/>
      <c r="N576" s="232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180</v>
      </c>
      <c r="AU576" s="19" t="s">
        <v>82</v>
      </c>
    </row>
    <row r="577" s="2" customFormat="1">
      <c r="A577" s="40"/>
      <c r="B577" s="41"/>
      <c r="C577" s="42"/>
      <c r="D577" s="228" t="s">
        <v>478</v>
      </c>
      <c r="E577" s="42"/>
      <c r="F577" s="278" t="s">
        <v>3752</v>
      </c>
      <c r="G577" s="42"/>
      <c r="H577" s="42"/>
      <c r="I577" s="230"/>
      <c r="J577" s="42"/>
      <c r="K577" s="42"/>
      <c r="L577" s="46"/>
      <c r="M577" s="231"/>
      <c r="N577" s="232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478</v>
      </c>
      <c r="AU577" s="19" t="s">
        <v>82</v>
      </c>
    </row>
    <row r="578" s="2" customFormat="1" ht="16.5" customHeight="1">
      <c r="A578" s="40"/>
      <c r="B578" s="41"/>
      <c r="C578" s="215" t="s">
        <v>1741</v>
      </c>
      <c r="D578" s="215" t="s">
        <v>174</v>
      </c>
      <c r="E578" s="216" t="s">
        <v>3775</v>
      </c>
      <c r="F578" s="217" t="s">
        <v>3776</v>
      </c>
      <c r="G578" s="218" t="s">
        <v>3513</v>
      </c>
      <c r="H578" s="219">
        <v>15</v>
      </c>
      <c r="I578" s="220"/>
      <c r="J578" s="221">
        <f>ROUND(I578*H578,2)</f>
        <v>0</v>
      </c>
      <c r="K578" s="217" t="s">
        <v>19</v>
      </c>
      <c r="L578" s="46"/>
      <c r="M578" s="222" t="s">
        <v>19</v>
      </c>
      <c r="N578" s="223" t="s">
        <v>45</v>
      </c>
      <c r="O578" s="86"/>
      <c r="P578" s="224">
        <f>O578*H578</f>
        <v>0</v>
      </c>
      <c r="Q578" s="224">
        <v>0</v>
      </c>
      <c r="R578" s="224">
        <f>Q578*H578</f>
        <v>0</v>
      </c>
      <c r="S578" s="224">
        <v>0</v>
      </c>
      <c r="T578" s="225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6" t="s">
        <v>178</v>
      </c>
      <c r="AT578" s="226" t="s">
        <v>174</v>
      </c>
      <c r="AU578" s="226" t="s">
        <v>82</v>
      </c>
      <c r="AY578" s="19" t="s">
        <v>171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19" t="s">
        <v>82</v>
      </c>
      <c r="BK578" s="227">
        <f>ROUND(I578*H578,2)</f>
        <v>0</v>
      </c>
      <c r="BL578" s="19" t="s">
        <v>178</v>
      </c>
      <c r="BM578" s="226" t="s">
        <v>3887</v>
      </c>
    </row>
    <row r="579" s="2" customFormat="1">
      <c r="A579" s="40"/>
      <c r="B579" s="41"/>
      <c r="C579" s="42"/>
      <c r="D579" s="228" t="s">
        <v>180</v>
      </c>
      <c r="E579" s="42"/>
      <c r="F579" s="229" t="s">
        <v>3778</v>
      </c>
      <c r="G579" s="42"/>
      <c r="H579" s="42"/>
      <c r="I579" s="230"/>
      <c r="J579" s="42"/>
      <c r="K579" s="42"/>
      <c r="L579" s="46"/>
      <c r="M579" s="231"/>
      <c r="N579" s="232"/>
      <c r="O579" s="86"/>
      <c r="P579" s="86"/>
      <c r="Q579" s="86"/>
      <c r="R579" s="86"/>
      <c r="S579" s="86"/>
      <c r="T579" s="87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180</v>
      </c>
      <c r="AU579" s="19" t="s">
        <v>82</v>
      </c>
    </row>
    <row r="580" s="2" customFormat="1">
      <c r="A580" s="40"/>
      <c r="B580" s="41"/>
      <c r="C580" s="42"/>
      <c r="D580" s="228" t="s">
        <v>478</v>
      </c>
      <c r="E580" s="42"/>
      <c r="F580" s="278" t="s">
        <v>3752</v>
      </c>
      <c r="G580" s="42"/>
      <c r="H580" s="42"/>
      <c r="I580" s="230"/>
      <c r="J580" s="42"/>
      <c r="K580" s="42"/>
      <c r="L580" s="46"/>
      <c r="M580" s="231"/>
      <c r="N580" s="232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478</v>
      </c>
      <c r="AU580" s="19" t="s">
        <v>82</v>
      </c>
    </row>
    <row r="581" s="2" customFormat="1" ht="16.5" customHeight="1">
      <c r="A581" s="40"/>
      <c r="B581" s="41"/>
      <c r="C581" s="215" t="s">
        <v>1271</v>
      </c>
      <c r="D581" s="215" t="s">
        <v>174</v>
      </c>
      <c r="E581" s="216" t="s">
        <v>3779</v>
      </c>
      <c r="F581" s="217" t="s">
        <v>3780</v>
      </c>
      <c r="G581" s="218" t="s">
        <v>3513</v>
      </c>
      <c r="H581" s="219">
        <v>10</v>
      </c>
      <c r="I581" s="220"/>
      <c r="J581" s="221">
        <f>ROUND(I581*H581,2)</f>
        <v>0</v>
      </c>
      <c r="K581" s="217" t="s">
        <v>19</v>
      </c>
      <c r="L581" s="46"/>
      <c r="M581" s="222" t="s">
        <v>19</v>
      </c>
      <c r="N581" s="223" t="s">
        <v>45</v>
      </c>
      <c r="O581" s="86"/>
      <c r="P581" s="224">
        <f>O581*H581</f>
        <v>0</v>
      </c>
      <c r="Q581" s="224">
        <v>0</v>
      </c>
      <c r="R581" s="224">
        <f>Q581*H581</f>
        <v>0</v>
      </c>
      <c r="S581" s="224">
        <v>0</v>
      </c>
      <c r="T581" s="225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6" t="s">
        <v>178</v>
      </c>
      <c r="AT581" s="226" t="s">
        <v>174</v>
      </c>
      <c r="AU581" s="226" t="s">
        <v>82</v>
      </c>
      <c r="AY581" s="19" t="s">
        <v>171</v>
      </c>
      <c r="BE581" s="227">
        <f>IF(N581="základní",J581,0)</f>
        <v>0</v>
      </c>
      <c r="BF581" s="227">
        <f>IF(N581="snížená",J581,0)</f>
        <v>0</v>
      </c>
      <c r="BG581" s="227">
        <f>IF(N581="zákl. přenesená",J581,0)</f>
        <v>0</v>
      </c>
      <c r="BH581" s="227">
        <f>IF(N581="sníž. přenesená",J581,0)</f>
        <v>0</v>
      </c>
      <c r="BI581" s="227">
        <f>IF(N581="nulová",J581,0)</f>
        <v>0</v>
      </c>
      <c r="BJ581" s="19" t="s">
        <v>82</v>
      </c>
      <c r="BK581" s="227">
        <f>ROUND(I581*H581,2)</f>
        <v>0</v>
      </c>
      <c r="BL581" s="19" t="s">
        <v>178</v>
      </c>
      <c r="BM581" s="226" t="s">
        <v>3888</v>
      </c>
    </row>
    <row r="582" s="2" customFormat="1">
      <c r="A582" s="40"/>
      <c r="B582" s="41"/>
      <c r="C582" s="42"/>
      <c r="D582" s="228" t="s">
        <v>180</v>
      </c>
      <c r="E582" s="42"/>
      <c r="F582" s="229" t="s">
        <v>3782</v>
      </c>
      <c r="G582" s="42"/>
      <c r="H582" s="42"/>
      <c r="I582" s="230"/>
      <c r="J582" s="42"/>
      <c r="K582" s="42"/>
      <c r="L582" s="46"/>
      <c r="M582" s="231"/>
      <c r="N582" s="232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180</v>
      </c>
      <c r="AU582" s="19" t="s">
        <v>82</v>
      </c>
    </row>
    <row r="583" s="2" customFormat="1">
      <c r="A583" s="40"/>
      <c r="B583" s="41"/>
      <c r="C583" s="42"/>
      <c r="D583" s="228" t="s">
        <v>478</v>
      </c>
      <c r="E583" s="42"/>
      <c r="F583" s="278" t="s">
        <v>3752</v>
      </c>
      <c r="G583" s="42"/>
      <c r="H583" s="42"/>
      <c r="I583" s="230"/>
      <c r="J583" s="42"/>
      <c r="K583" s="42"/>
      <c r="L583" s="46"/>
      <c r="M583" s="231"/>
      <c r="N583" s="232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478</v>
      </c>
      <c r="AU583" s="19" t="s">
        <v>82</v>
      </c>
    </row>
    <row r="584" s="12" customFormat="1" ht="25.92" customHeight="1">
      <c r="A584" s="12"/>
      <c r="B584" s="199"/>
      <c r="C584" s="200"/>
      <c r="D584" s="201" t="s">
        <v>73</v>
      </c>
      <c r="E584" s="202" t="s">
        <v>3889</v>
      </c>
      <c r="F584" s="202" t="s">
        <v>3890</v>
      </c>
      <c r="G584" s="200"/>
      <c r="H584" s="200"/>
      <c r="I584" s="203"/>
      <c r="J584" s="204">
        <f>BK584</f>
        <v>0</v>
      </c>
      <c r="K584" s="200"/>
      <c r="L584" s="205"/>
      <c r="M584" s="206"/>
      <c r="N584" s="207"/>
      <c r="O584" s="207"/>
      <c r="P584" s="208">
        <f>SUM(P585:P682)</f>
        <v>0</v>
      </c>
      <c r="Q584" s="207"/>
      <c r="R584" s="208">
        <f>SUM(R585:R682)</f>
        <v>0</v>
      </c>
      <c r="S584" s="207"/>
      <c r="T584" s="209">
        <f>SUM(T585:T682)</f>
        <v>0</v>
      </c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R584" s="210" t="s">
        <v>82</v>
      </c>
      <c r="AT584" s="211" t="s">
        <v>73</v>
      </c>
      <c r="AU584" s="211" t="s">
        <v>74</v>
      </c>
      <c r="AY584" s="210" t="s">
        <v>171</v>
      </c>
      <c r="BK584" s="212">
        <f>SUM(BK585:BK682)</f>
        <v>0</v>
      </c>
    </row>
    <row r="585" s="2" customFormat="1" ht="16.5" customHeight="1">
      <c r="A585" s="40"/>
      <c r="B585" s="41"/>
      <c r="C585" s="215" t="s">
        <v>1449</v>
      </c>
      <c r="D585" s="215" t="s">
        <v>174</v>
      </c>
      <c r="E585" s="216" t="s">
        <v>3669</v>
      </c>
      <c r="F585" s="217" t="s">
        <v>3670</v>
      </c>
      <c r="G585" s="218" t="s">
        <v>971</v>
      </c>
      <c r="H585" s="219">
        <v>1</v>
      </c>
      <c r="I585" s="220"/>
      <c r="J585" s="221">
        <f>ROUND(I585*H585,2)</f>
        <v>0</v>
      </c>
      <c r="K585" s="217" t="s">
        <v>19</v>
      </c>
      <c r="L585" s="46"/>
      <c r="M585" s="222" t="s">
        <v>19</v>
      </c>
      <c r="N585" s="223" t="s">
        <v>45</v>
      </c>
      <c r="O585" s="86"/>
      <c r="P585" s="224">
        <f>O585*H585</f>
        <v>0</v>
      </c>
      <c r="Q585" s="224">
        <v>0</v>
      </c>
      <c r="R585" s="224">
        <f>Q585*H585</f>
        <v>0</v>
      </c>
      <c r="S585" s="224">
        <v>0</v>
      </c>
      <c r="T585" s="225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6" t="s">
        <v>178</v>
      </c>
      <c r="AT585" s="226" t="s">
        <v>174</v>
      </c>
      <c r="AU585" s="226" t="s">
        <v>82</v>
      </c>
      <c r="AY585" s="19" t="s">
        <v>171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19" t="s">
        <v>82</v>
      </c>
      <c r="BK585" s="227">
        <f>ROUND(I585*H585,2)</f>
        <v>0</v>
      </c>
      <c r="BL585" s="19" t="s">
        <v>178</v>
      </c>
      <c r="BM585" s="226" t="s">
        <v>3891</v>
      </c>
    </row>
    <row r="586" s="2" customFormat="1">
      <c r="A586" s="40"/>
      <c r="B586" s="41"/>
      <c r="C586" s="42"/>
      <c r="D586" s="228" t="s">
        <v>180</v>
      </c>
      <c r="E586" s="42"/>
      <c r="F586" s="229" t="s">
        <v>3670</v>
      </c>
      <c r="G586" s="42"/>
      <c r="H586" s="42"/>
      <c r="I586" s="230"/>
      <c r="J586" s="42"/>
      <c r="K586" s="42"/>
      <c r="L586" s="46"/>
      <c r="M586" s="231"/>
      <c r="N586" s="232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180</v>
      </c>
      <c r="AU586" s="19" t="s">
        <v>82</v>
      </c>
    </row>
    <row r="587" s="2" customFormat="1">
      <c r="A587" s="40"/>
      <c r="B587" s="41"/>
      <c r="C587" s="42"/>
      <c r="D587" s="228" t="s">
        <v>478</v>
      </c>
      <c r="E587" s="42"/>
      <c r="F587" s="278" t="s">
        <v>3672</v>
      </c>
      <c r="G587" s="42"/>
      <c r="H587" s="42"/>
      <c r="I587" s="230"/>
      <c r="J587" s="42"/>
      <c r="K587" s="42"/>
      <c r="L587" s="46"/>
      <c r="M587" s="231"/>
      <c r="N587" s="232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478</v>
      </c>
      <c r="AU587" s="19" t="s">
        <v>82</v>
      </c>
    </row>
    <row r="588" s="2" customFormat="1" ht="16.5" customHeight="1">
      <c r="A588" s="40"/>
      <c r="B588" s="41"/>
      <c r="C588" s="215" t="s">
        <v>1979</v>
      </c>
      <c r="D588" s="215" t="s">
        <v>174</v>
      </c>
      <c r="E588" s="216" t="s">
        <v>3673</v>
      </c>
      <c r="F588" s="217" t="s">
        <v>3599</v>
      </c>
      <c r="G588" s="218" t="s">
        <v>971</v>
      </c>
      <c r="H588" s="219">
        <v>1</v>
      </c>
      <c r="I588" s="220"/>
      <c r="J588" s="221">
        <f>ROUND(I588*H588,2)</f>
        <v>0</v>
      </c>
      <c r="K588" s="217" t="s">
        <v>19</v>
      </c>
      <c r="L588" s="46"/>
      <c r="M588" s="222" t="s">
        <v>19</v>
      </c>
      <c r="N588" s="223" t="s">
        <v>45</v>
      </c>
      <c r="O588" s="86"/>
      <c r="P588" s="224">
        <f>O588*H588</f>
        <v>0</v>
      </c>
      <c r="Q588" s="224">
        <v>0</v>
      </c>
      <c r="R588" s="224">
        <f>Q588*H588</f>
        <v>0</v>
      </c>
      <c r="S588" s="224">
        <v>0</v>
      </c>
      <c r="T588" s="225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6" t="s">
        <v>178</v>
      </c>
      <c r="AT588" s="226" t="s">
        <v>174</v>
      </c>
      <c r="AU588" s="226" t="s">
        <v>82</v>
      </c>
      <c r="AY588" s="19" t="s">
        <v>171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19" t="s">
        <v>82</v>
      </c>
      <c r="BK588" s="227">
        <f>ROUND(I588*H588,2)</f>
        <v>0</v>
      </c>
      <c r="BL588" s="19" t="s">
        <v>178</v>
      </c>
      <c r="BM588" s="226" t="s">
        <v>3892</v>
      </c>
    </row>
    <row r="589" s="2" customFormat="1">
      <c r="A589" s="40"/>
      <c r="B589" s="41"/>
      <c r="C589" s="42"/>
      <c r="D589" s="228" t="s">
        <v>180</v>
      </c>
      <c r="E589" s="42"/>
      <c r="F589" s="229" t="s">
        <v>3599</v>
      </c>
      <c r="G589" s="42"/>
      <c r="H589" s="42"/>
      <c r="I589" s="230"/>
      <c r="J589" s="42"/>
      <c r="K589" s="42"/>
      <c r="L589" s="46"/>
      <c r="M589" s="231"/>
      <c r="N589" s="232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180</v>
      </c>
      <c r="AU589" s="19" t="s">
        <v>82</v>
      </c>
    </row>
    <row r="590" s="2" customFormat="1">
      <c r="A590" s="40"/>
      <c r="B590" s="41"/>
      <c r="C590" s="42"/>
      <c r="D590" s="228" t="s">
        <v>478</v>
      </c>
      <c r="E590" s="42"/>
      <c r="F590" s="278" t="s">
        <v>3601</v>
      </c>
      <c r="G590" s="42"/>
      <c r="H590" s="42"/>
      <c r="I590" s="230"/>
      <c r="J590" s="42"/>
      <c r="K590" s="42"/>
      <c r="L590" s="46"/>
      <c r="M590" s="231"/>
      <c r="N590" s="232"/>
      <c r="O590" s="86"/>
      <c r="P590" s="86"/>
      <c r="Q590" s="86"/>
      <c r="R590" s="86"/>
      <c r="S590" s="86"/>
      <c r="T590" s="87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478</v>
      </c>
      <c r="AU590" s="19" t="s">
        <v>82</v>
      </c>
    </row>
    <row r="591" s="2" customFormat="1" ht="16.5" customHeight="1">
      <c r="A591" s="40"/>
      <c r="B591" s="41"/>
      <c r="C591" s="215" t="s">
        <v>1460</v>
      </c>
      <c r="D591" s="215" t="s">
        <v>174</v>
      </c>
      <c r="E591" s="216" t="s">
        <v>3679</v>
      </c>
      <c r="F591" s="217" t="s">
        <v>3680</v>
      </c>
      <c r="G591" s="218" t="s">
        <v>3296</v>
      </c>
      <c r="H591" s="219">
        <v>1</v>
      </c>
      <c r="I591" s="220"/>
      <c r="J591" s="221">
        <f>ROUND(I591*H591,2)</f>
        <v>0</v>
      </c>
      <c r="K591" s="217" t="s">
        <v>19</v>
      </c>
      <c r="L591" s="46"/>
      <c r="M591" s="222" t="s">
        <v>19</v>
      </c>
      <c r="N591" s="223" t="s">
        <v>45</v>
      </c>
      <c r="O591" s="86"/>
      <c r="P591" s="224">
        <f>O591*H591</f>
        <v>0</v>
      </c>
      <c r="Q591" s="224">
        <v>0</v>
      </c>
      <c r="R591" s="224">
        <f>Q591*H591</f>
        <v>0</v>
      </c>
      <c r="S591" s="224">
        <v>0</v>
      </c>
      <c r="T591" s="225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6" t="s">
        <v>178</v>
      </c>
      <c r="AT591" s="226" t="s">
        <v>174</v>
      </c>
      <c r="AU591" s="226" t="s">
        <v>82</v>
      </c>
      <c r="AY591" s="19" t="s">
        <v>171</v>
      </c>
      <c r="BE591" s="227">
        <f>IF(N591="základní",J591,0)</f>
        <v>0</v>
      </c>
      <c r="BF591" s="227">
        <f>IF(N591="snížená",J591,0)</f>
        <v>0</v>
      </c>
      <c r="BG591" s="227">
        <f>IF(N591="zákl. přenesená",J591,0)</f>
        <v>0</v>
      </c>
      <c r="BH591" s="227">
        <f>IF(N591="sníž. přenesená",J591,0)</f>
        <v>0</v>
      </c>
      <c r="BI591" s="227">
        <f>IF(N591="nulová",J591,0)</f>
        <v>0</v>
      </c>
      <c r="BJ591" s="19" t="s">
        <v>82</v>
      </c>
      <c r="BK591" s="227">
        <f>ROUND(I591*H591,2)</f>
        <v>0</v>
      </c>
      <c r="BL591" s="19" t="s">
        <v>178</v>
      </c>
      <c r="BM591" s="226" t="s">
        <v>3893</v>
      </c>
    </row>
    <row r="592" s="2" customFormat="1">
      <c r="A592" s="40"/>
      <c r="B592" s="41"/>
      <c r="C592" s="42"/>
      <c r="D592" s="228" t="s">
        <v>180</v>
      </c>
      <c r="E592" s="42"/>
      <c r="F592" s="229" t="s">
        <v>3680</v>
      </c>
      <c r="G592" s="42"/>
      <c r="H592" s="42"/>
      <c r="I592" s="230"/>
      <c r="J592" s="42"/>
      <c r="K592" s="42"/>
      <c r="L592" s="46"/>
      <c r="M592" s="231"/>
      <c r="N592" s="232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180</v>
      </c>
      <c r="AU592" s="19" t="s">
        <v>82</v>
      </c>
    </row>
    <row r="593" s="2" customFormat="1" ht="16.5" customHeight="1">
      <c r="A593" s="40"/>
      <c r="B593" s="41"/>
      <c r="C593" s="215" t="s">
        <v>1892</v>
      </c>
      <c r="D593" s="215" t="s">
        <v>174</v>
      </c>
      <c r="E593" s="216" t="s">
        <v>3817</v>
      </c>
      <c r="F593" s="217" t="s">
        <v>3818</v>
      </c>
      <c r="G593" s="218" t="s">
        <v>3296</v>
      </c>
      <c r="H593" s="219">
        <v>3</v>
      </c>
      <c r="I593" s="220"/>
      <c r="J593" s="221">
        <f>ROUND(I593*H593,2)</f>
        <v>0</v>
      </c>
      <c r="K593" s="217" t="s">
        <v>19</v>
      </c>
      <c r="L593" s="46"/>
      <c r="M593" s="222" t="s">
        <v>19</v>
      </c>
      <c r="N593" s="223" t="s">
        <v>45</v>
      </c>
      <c r="O593" s="86"/>
      <c r="P593" s="224">
        <f>O593*H593</f>
        <v>0</v>
      </c>
      <c r="Q593" s="224">
        <v>0</v>
      </c>
      <c r="R593" s="224">
        <f>Q593*H593</f>
        <v>0</v>
      </c>
      <c r="S593" s="224">
        <v>0</v>
      </c>
      <c r="T593" s="225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26" t="s">
        <v>178</v>
      </c>
      <c r="AT593" s="226" t="s">
        <v>174</v>
      </c>
      <c r="AU593" s="226" t="s">
        <v>82</v>
      </c>
      <c r="AY593" s="19" t="s">
        <v>171</v>
      </c>
      <c r="BE593" s="227">
        <f>IF(N593="základní",J593,0)</f>
        <v>0</v>
      </c>
      <c r="BF593" s="227">
        <f>IF(N593="snížená",J593,0)</f>
        <v>0</v>
      </c>
      <c r="BG593" s="227">
        <f>IF(N593="zákl. přenesená",J593,0)</f>
        <v>0</v>
      </c>
      <c r="BH593" s="227">
        <f>IF(N593="sníž. přenesená",J593,0)</f>
        <v>0</v>
      </c>
      <c r="BI593" s="227">
        <f>IF(N593="nulová",J593,0)</f>
        <v>0</v>
      </c>
      <c r="BJ593" s="19" t="s">
        <v>82</v>
      </c>
      <c r="BK593" s="227">
        <f>ROUND(I593*H593,2)</f>
        <v>0</v>
      </c>
      <c r="BL593" s="19" t="s">
        <v>178</v>
      </c>
      <c r="BM593" s="226" t="s">
        <v>3894</v>
      </c>
    </row>
    <row r="594" s="2" customFormat="1">
      <c r="A594" s="40"/>
      <c r="B594" s="41"/>
      <c r="C594" s="42"/>
      <c r="D594" s="228" t="s">
        <v>180</v>
      </c>
      <c r="E594" s="42"/>
      <c r="F594" s="229" t="s">
        <v>3818</v>
      </c>
      <c r="G594" s="42"/>
      <c r="H594" s="42"/>
      <c r="I594" s="230"/>
      <c r="J594" s="42"/>
      <c r="K594" s="42"/>
      <c r="L594" s="46"/>
      <c r="M594" s="231"/>
      <c r="N594" s="232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180</v>
      </c>
      <c r="AU594" s="19" t="s">
        <v>82</v>
      </c>
    </row>
    <row r="595" s="2" customFormat="1">
      <c r="A595" s="40"/>
      <c r="B595" s="41"/>
      <c r="C595" s="42"/>
      <c r="D595" s="228" t="s">
        <v>478</v>
      </c>
      <c r="E595" s="42"/>
      <c r="F595" s="278" t="s">
        <v>3820</v>
      </c>
      <c r="G595" s="42"/>
      <c r="H595" s="42"/>
      <c r="I595" s="230"/>
      <c r="J595" s="42"/>
      <c r="K595" s="42"/>
      <c r="L595" s="46"/>
      <c r="M595" s="231"/>
      <c r="N595" s="232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478</v>
      </c>
      <c r="AU595" s="19" t="s">
        <v>82</v>
      </c>
    </row>
    <row r="596" s="2" customFormat="1" ht="16.5" customHeight="1">
      <c r="A596" s="40"/>
      <c r="B596" s="41"/>
      <c r="C596" s="215" t="s">
        <v>1901</v>
      </c>
      <c r="D596" s="215" t="s">
        <v>174</v>
      </c>
      <c r="E596" s="216" t="s">
        <v>3827</v>
      </c>
      <c r="F596" s="217" t="s">
        <v>3828</v>
      </c>
      <c r="G596" s="218" t="s">
        <v>3296</v>
      </c>
      <c r="H596" s="219">
        <v>5</v>
      </c>
      <c r="I596" s="220"/>
      <c r="J596" s="221">
        <f>ROUND(I596*H596,2)</f>
        <v>0</v>
      </c>
      <c r="K596" s="217" t="s">
        <v>19</v>
      </c>
      <c r="L596" s="46"/>
      <c r="M596" s="222" t="s">
        <v>19</v>
      </c>
      <c r="N596" s="223" t="s">
        <v>45</v>
      </c>
      <c r="O596" s="86"/>
      <c r="P596" s="224">
        <f>O596*H596</f>
        <v>0</v>
      </c>
      <c r="Q596" s="224">
        <v>0</v>
      </c>
      <c r="R596" s="224">
        <f>Q596*H596</f>
        <v>0</v>
      </c>
      <c r="S596" s="224">
        <v>0</v>
      </c>
      <c r="T596" s="225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26" t="s">
        <v>178</v>
      </c>
      <c r="AT596" s="226" t="s">
        <v>174</v>
      </c>
      <c r="AU596" s="226" t="s">
        <v>82</v>
      </c>
      <c r="AY596" s="19" t="s">
        <v>171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19" t="s">
        <v>82</v>
      </c>
      <c r="BK596" s="227">
        <f>ROUND(I596*H596,2)</f>
        <v>0</v>
      </c>
      <c r="BL596" s="19" t="s">
        <v>178</v>
      </c>
      <c r="BM596" s="226" t="s">
        <v>3895</v>
      </c>
    </row>
    <row r="597" s="2" customFormat="1">
      <c r="A597" s="40"/>
      <c r="B597" s="41"/>
      <c r="C597" s="42"/>
      <c r="D597" s="228" t="s">
        <v>180</v>
      </c>
      <c r="E597" s="42"/>
      <c r="F597" s="229" t="s">
        <v>3828</v>
      </c>
      <c r="G597" s="42"/>
      <c r="H597" s="42"/>
      <c r="I597" s="230"/>
      <c r="J597" s="42"/>
      <c r="K597" s="42"/>
      <c r="L597" s="46"/>
      <c r="M597" s="231"/>
      <c r="N597" s="232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180</v>
      </c>
      <c r="AU597" s="19" t="s">
        <v>82</v>
      </c>
    </row>
    <row r="598" s="2" customFormat="1">
      <c r="A598" s="40"/>
      <c r="B598" s="41"/>
      <c r="C598" s="42"/>
      <c r="D598" s="228" t="s">
        <v>478</v>
      </c>
      <c r="E598" s="42"/>
      <c r="F598" s="278" t="s">
        <v>3830</v>
      </c>
      <c r="G598" s="42"/>
      <c r="H598" s="42"/>
      <c r="I598" s="230"/>
      <c r="J598" s="42"/>
      <c r="K598" s="42"/>
      <c r="L598" s="46"/>
      <c r="M598" s="231"/>
      <c r="N598" s="232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478</v>
      </c>
      <c r="AU598" s="19" t="s">
        <v>82</v>
      </c>
    </row>
    <row r="599" s="2" customFormat="1" ht="16.5" customHeight="1">
      <c r="A599" s="40"/>
      <c r="B599" s="41"/>
      <c r="C599" s="215" t="s">
        <v>1357</v>
      </c>
      <c r="D599" s="215" t="s">
        <v>174</v>
      </c>
      <c r="E599" s="216" t="s">
        <v>3837</v>
      </c>
      <c r="F599" s="217" t="s">
        <v>3838</v>
      </c>
      <c r="G599" s="218" t="s">
        <v>3296</v>
      </c>
      <c r="H599" s="219">
        <v>3</v>
      </c>
      <c r="I599" s="220"/>
      <c r="J599" s="221">
        <f>ROUND(I599*H599,2)</f>
        <v>0</v>
      </c>
      <c r="K599" s="217" t="s">
        <v>19</v>
      </c>
      <c r="L599" s="46"/>
      <c r="M599" s="222" t="s">
        <v>19</v>
      </c>
      <c r="N599" s="223" t="s">
        <v>45</v>
      </c>
      <c r="O599" s="86"/>
      <c r="P599" s="224">
        <f>O599*H599</f>
        <v>0</v>
      </c>
      <c r="Q599" s="224">
        <v>0</v>
      </c>
      <c r="R599" s="224">
        <f>Q599*H599</f>
        <v>0</v>
      </c>
      <c r="S599" s="224">
        <v>0</v>
      </c>
      <c r="T599" s="225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26" t="s">
        <v>178</v>
      </c>
      <c r="AT599" s="226" t="s">
        <v>174</v>
      </c>
      <c r="AU599" s="226" t="s">
        <v>82</v>
      </c>
      <c r="AY599" s="19" t="s">
        <v>171</v>
      </c>
      <c r="BE599" s="227">
        <f>IF(N599="základní",J599,0)</f>
        <v>0</v>
      </c>
      <c r="BF599" s="227">
        <f>IF(N599="snížená",J599,0)</f>
        <v>0</v>
      </c>
      <c r="BG599" s="227">
        <f>IF(N599="zákl. přenesená",J599,0)</f>
        <v>0</v>
      </c>
      <c r="BH599" s="227">
        <f>IF(N599="sníž. přenesená",J599,0)</f>
        <v>0</v>
      </c>
      <c r="BI599" s="227">
        <f>IF(N599="nulová",J599,0)</f>
        <v>0</v>
      </c>
      <c r="BJ599" s="19" t="s">
        <v>82</v>
      </c>
      <c r="BK599" s="227">
        <f>ROUND(I599*H599,2)</f>
        <v>0</v>
      </c>
      <c r="BL599" s="19" t="s">
        <v>178</v>
      </c>
      <c r="BM599" s="226" t="s">
        <v>3896</v>
      </c>
    </row>
    <row r="600" s="2" customFormat="1">
      <c r="A600" s="40"/>
      <c r="B600" s="41"/>
      <c r="C600" s="42"/>
      <c r="D600" s="228" t="s">
        <v>180</v>
      </c>
      <c r="E600" s="42"/>
      <c r="F600" s="229" t="s">
        <v>3838</v>
      </c>
      <c r="G600" s="42"/>
      <c r="H600" s="42"/>
      <c r="I600" s="230"/>
      <c r="J600" s="42"/>
      <c r="K600" s="42"/>
      <c r="L600" s="46"/>
      <c r="M600" s="231"/>
      <c r="N600" s="232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180</v>
      </c>
      <c r="AU600" s="19" t="s">
        <v>82</v>
      </c>
    </row>
    <row r="601" s="2" customFormat="1">
      <c r="A601" s="40"/>
      <c r="B601" s="41"/>
      <c r="C601" s="42"/>
      <c r="D601" s="228" t="s">
        <v>478</v>
      </c>
      <c r="E601" s="42"/>
      <c r="F601" s="278" t="s">
        <v>3737</v>
      </c>
      <c r="G601" s="42"/>
      <c r="H601" s="42"/>
      <c r="I601" s="230"/>
      <c r="J601" s="42"/>
      <c r="K601" s="42"/>
      <c r="L601" s="46"/>
      <c r="M601" s="231"/>
      <c r="N601" s="232"/>
      <c r="O601" s="86"/>
      <c r="P601" s="86"/>
      <c r="Q601" s="86"/>
      <c r="R601" s="86"/>
      <c r="S601" s="86"/>
      <c r="T601" s="87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478</v>
      </c>
      <c r="AU601" s="19" t="s">
        <v>82</v>
      </c>
    </row>
    <row r="602" s="2" customFormat="1" ht="16.5" customHeight="1">
      <c r="A602" s="40"/>
      <c r="B602" s="41"/>
      <c r="C602" s="215" t="s">
        <v>1858</v>
      </c>
      <c r="D602" s="215" t="s">
        <v>174</v>
      </c>
      <c r="E602" s="216" t="s">
        <v>3840</v>
      </c>
      <c r="F602" s="217" t="s">
        <v>3841</v>
      </c>
      <c r="G602" s="218" t="s">
        <v>3296</v>
      </c>
      <c r="H602" s="219">
        <v>2</v>
      </c>
      <c r="I602" s="220"/>
      <c r="J602" s="221">
        <f>ROUND(I602*H602,2)</f>
        <v>0</v>
      </c>
      <c r="K602" s="217" t="s">
        <v>19</v>
      </c>
      <c r="L602" s="46"/>
      <c r="M602" s="222" t="s">
        <v>19</v>
      </c>
      <c r="N602" s="223" t="s">
        <v>45</v>
      </c>
      <c r="O602" s="86"/>
      <c r="P602" s="224">
        <f>O602*H602</f>
        <v>0</v>
      </c>
      <c r="Q602" s="224">
        <v>0</v>
      </c>
      <c r="R602" s="224">
        <f>Q602*H602</f>
        <v>0</v>
      </c>
      <c r="S602" s="224">
        <v>0</v>
      </c>
      <c r="T602" s="225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26" t="s">
        <v>178</v>
      </c>
      <c r="AT602" s="226" t="s">
        <v>174</v>
      </c>
      <c r="AU602" s="226" t="s">
        <v>82</v>
      </c>
      <c r="AY602" s="19" t="s">
        <v>171</v>
      </c>
      <c r="BE602" s="227">
        <f>IF(N602="základní",J602,0)</f>
        <v>0</v>
      </c>
      <c r="BF602" s="227">
        <f>IF(N602="snížená",J602,0)</f>
        <v>0</v>
      </c>
      <c r="BG602" s="227">
        <f>IF(N602="zákl. přenesená",J602,0)</f>
        <v>0</v>
      </c>
      <c r="BH602" s="227">
        <f>IF(N602="sníž. přenesená",J602,0)</f>
        <v>0</v>
      </c>
      <c r="BI602" s="227">
        <f>IF(N602="nulová",J602,0)</f>
        <v>0</v>
      </c>
      <c r="BJ602" s="19" t="s">
        <v>82</v>
      </c>
      <c r="BK602" s="227">
        <f>ROUND(I602*H602,2)</f>
        <v>0</v>
      </c>
      <c r="BL602" s="19" t="s">
        <v>178</v>
      </c>
      <c r="BM602" s="226" t="s">
        <v>3897</v>
      </c>
    </row>
    <row r="603" s="2" customFormat="1">
      <c r="A603" s="40"/>
      <c r="B603" s="41"/>
      <c r="C603" s="42"/>
      <c r="D603" s="228" t="s">
        <v>180</v>
      </c>
      <c r="E603" s="42"/>
      <c r="F603" s="229" t="s">
        <v>3841</v>
      </c>
      <c r="G603" s="42"/>
      <c r="H603" s="42"/>
      <c r="I603" s="230"/>
      <c r="J603" s="42"/>
      <c r="K603" s="42"/>
      <c r="L603" s="46"/>
      <c r="M603" s="231"/>
      <c r="N603" s="232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180</v>
      </c>
      <c r="AU603" s="19" t="s">
        <v>82</v>
      </c>
    </row>
    <row r="604" s="2" customFormat="1">
      <c r="A604" s="40"/>
      <c r="B604" s="41"/>
      <c r="C604" s="42"/>
      <c r="D604" s="228" t="s">
        <v>478</v>
      </c>
      <c r="E604" s="42"/>
      <c r="F604" s="278" t="s">
        <v>3737</v>
      </c>
      <c r="G604" s="42"/>
      <c r="H604" s="42"/>
      <c r="I604" s="230"/>
      <c r="J604" s="42"/>
      <c r="K604" s="42"/>
      <c r="L604" s="46"/>
      <c r="M604" s="231"/>
      <c r="N604" s="232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478</v>
      </c>
      <c r="AU604" s="19" t="s">
        <v>82</v>
      </c>
    </row>
    <row r="605" s="2" customFormat="1" ht="16.5" customHeight="1">
      <c r="A605" s="40"/>
      <c r="B605" s="41"/>
      <c r="C605" s="215" t="s">
        <v>1868</v>
      </c>
      <c r="D605" s="215" t="s">
        <v>174</v>
      </c>
      <c r="E605" s="216" t="s">
        <v>3850</v>
      </c>
      <c r="F605" s="217" t="s">
        <v>3851</v>
      </c>
      <c r="G605" s="218" t="s">
        <v>3296</v>
      </c>
      <c r="H605" s="219">
        <v>4</v>
      </c>
      <c r="I605" s="220"/>
      <c r="J605" s="221">
        <f>ROUND(I605*H605,2)</f>
        <v>0</v>
      </c>
      <c r="K605" s="217" t="s">
        <v>19</v>
      </c>
      <c r="L605" s="46"/>
      <c r="M605" s="222" t="s">
        <v>19</v>
      </c>
      <c r="N605" s="223" t="s">
        <v>45</v>
      </c>
      <c r="O605" s="86"/>
      <c r="P605" s="224">
        <f>O605*H605</f>
        <v>0</v>
      </c>
      <c r="Q605" s="224">
        <v>0</v>
      </c>
      <c r="R605" s="224">
        <f>Q605*H605</f>
        <v>0</v>
      </c>
      <c r="S605" s="224">
        <v>0</v>
      </c>
      <c r="T605" s="225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26" t="s">
        <v>178</v>
      </c>
      <c r="AT605" s="226" t="s">
        <v>174</v>
      </c>
      <c r="AU605" s="226" t="s">
        <v>82</v>
      </c>
      <c r="AY605" s="19" t="s">
        <v>171</v>
      </c>
      <c r="BE605" s="227">
        <f>IF(N605="základní",J605,0)</f>
        <v>0</v>
      </c>
      <c r="BF605" s="227">
        <f>IF(N605="snížená",J605,0)</f>
        <v>0</v>
      </c>
      <c r="BG605" s="227">
        <f>IF(N605="zákl. přenesená",J605,0)</f>
        <v>0</v>
      </c>
      <c r="BH605" s="227">
        <f>IF(N605="sníž. přenesená",J605,0)</f>
        <v>0</v>
      </c>
      <c r="BI605" s="227">
        <f>IF(N605="nulová",J605,0)</f>
        <v>0</v>
      </c>
      <c r="BJ605" s="19" t="s">
        <v>82</v>
      </c>
      <c r="BK605" s="227">
        <f>ROUND(I605*H605,2)</f>
        <v>0</v>
      </c>
      <c r="BL605" s="19" t="s">
        <v>178</v>
      </c>
      <c r="BM605" s="226" t="s">
        <v>3898</v>
      </c>
    </row>
    <row r="606" s="2" customFormat="1">
      <c r="A606" s="40"/>
      <c r="B606" s="41"/>
      <c r="C606" s="42"/>
      <c r="D606" s="228" t="s">
        <v>180</v>
      </c>
      <c r="E606" s="42"/>
      <c r="F606" s="229" t="s">
        <v>3851</v>
      </c>
      <c r="G606" s="42"/>
      <c r="H606" s="42"/>
      <c r="I606" s="230"/>
      <c r="J606" s="42"/>
      <c r="K606" s="42"/>
      <c r="L606" s="46"/>
      <c r="M606" s="231"/>
      <c r="N606" s="232"/>
      <c r="O606" s="86"/>
      <c r="P606" s="86"/>
      <c r="Q606" s="86"/>
      <c r="R606" s="86"/>
      <c r="S606" s="86"/>
      <c r="T606" s="87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180</v>
      </c>
      <c r="AU606" s="19" t="s">
        <v>82</v>
      </c>
    </row>
    <row r="607" s="2" customFormat="1">
      <c r="A607" s="40"/>
      <c r="B607" s="41"/>
      <c r="C607" s="42"/>
      <c r="D607" s="228" t="s">
        <v>478</v>
      </c>
      <c r="E607" s="42"/>
      <c r="F607" s="278" t="s">
        <v>3737</v>
      </c>
      <c r="G607" s="42"/>
      <c r="H607" s="42"/>
      <c r="I607" s="230"/>
      <c r="J607" s="42"/>
      <c r="K607" s="42"/>
      <c r="L607" s="46"/>
      <c r="M607" s="231"/>
      <c r="N607" s="232"/>
      <c r="O607" s="86"/>
      <c r="P607" s="86"/>
      <c r="Q607" s="86"/>
      <c r="R607" s="86"/>
      <c r="S607" s="86"/>
      <c r="T607" s="87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478</v>
      </c>
      <c r="AU607" s="19" t="s">
        <v>82</v>
      </c>
    </row>
    <row r="608" s="2" customFormat="1" ht="16.5" customHeight="1">
      <c r="A608" s="40"/>
      <c r="B608" s="41"/>
      <c r="C608" s="215" t="s">
        <v>1347</v>
      </c>
      <c r="D608" s="215" t="s">
        <v>174</v>
      </c>
      <c r="E608" s="216" t="s">
        <v>3899</v>
      </c>
      <c r="F608" s="217" t="s">
        <v>3900</v>
      </c>
      <c r="G608" s="218" t="s">
        <v>3296</v>
      </c>
      <c r="H608" s="219">
        <v>1</v>
      </c>
      <c r="I608" s="220"/>
      <c r="J608" s="221">
        <f>ROUND(I608*H608,2)</f>
        <v>0</v>
      </c>
      <c r="K608" s="217" t="s">
        <v>19</v>
      </c>
      <c r="L608" s="46"/>
      <c r="M608" s="222" t="s">
        <v>19</v>
      </c>
      <c r="N608" s="223" t="s">
        <v>45</v>
      </c>
      <c r="O608" s="86"/>
      <c r="P608" s="224">
        <f>O608*H608</f>
        <v>0</v>
      </c>
      <c r="Q608" s="224">
        <v>0</v>
      </c>
      <c r="R608" s="224">
        <f>Q608*H608</f>
        <v>0</v>
      </c>
      <c r="S608" s="224">
        <v>0</v>
      </c>
      <c r="T608" s="225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6" t="s">
        <v>178</v>
      </c>
      <c r="AT608" s="226" t="s">
        <v>174</v>
      </c>
      <c r="AU608" s="226" t="s">
        <v>82</v>
      </c>
      <c r="AY608" s="19" t="s">
        <v>171</v>
      </c>
      <c r="BE608" s="227">
        <f>IF(N608="základní",J608,0)</f>
        <v>0</v>
      </c>
      <c r="BF608" s="227">
        <f>IF(N608="snížená",J608,0)</f>
        <v>0</v>
      </c>
      <c r="BG608" s="227">
        <f>IF(N608="zákl. přenesená",J608,0)</f>
        <v>0</v>
      </c>
      <c r="BH608" s="227">
        <f>IF(N608="sníž. přenesená",J608,0)</f>
        <v>0</v>
      </c>
      <c r="BI608" s="227">
        <f>IF(N608="nulová",J608,0)</f>
        <v>0</v>
      </c>
      <c r="BJ608" s="19" t="s">
        <v>82</v>
      </c>
      <c r="BK608" s="227">
        <f>ROUND(I608*H608,2)</f>
        <v>0</v>
      </c>
      <c r="BL608" s="19" t="s">
        <v>178</v>
      </c>
      <c r="BM608" s="226" t="s">
        <v>3901</v>
      </c>
    </row>
    <row r="609" s="2" customFormat="1">
      <c r="A609" s="40"/>
      <c r="B609" s="41"/>
      <c r="C609" s="42"/>
      <c r="D609" s="228" t="s">
        <v>180</v>
      </c>
      <c r="E609" s="42"/>
      <c r="F609" s="229" t="s">
        <v>3900</v>
      </c>
      <c r="G609" s="42"/>
      <c r="H609" s="42"/>
      <c r="I609" s="230"/>
      <c r="J609" s="42"/>
      <c r="K609" s="42"/>
      <c r="L609" s="46"/>
      <c r="M609" s="231"/>
      <c r="N609" s="232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180</v>
      </c>
      <c r="AU609" s="19" t="s">
        <v>82</v>
      </c>
    </row>
    <row r="610" s="2" customFormat="1">
      <c r="A610" s="40"/>
      <c r="B610" s="41"/>
      <c r="C610" s="42"/>
      <c r="D610" s="228" t="s">
        <v>478</v>
      </c>
      <c r="E610" s="42"/>
      <c r="F610" s="278" t="s">
        <v>3902</v>
      </c>
      <c r="G610" s="42"/>
      <c r="H610" s="42"/>
      <c r="I610" s="230"/>
      <c r="J610" s="42"/>
      <c r="K610" s="42"/>
      <c r="L610" s="46"/>
      <c r="M610" s="231"/>
      <c r="N610" s="232"/>
      <c r="O610" s="86"/>
      <c r="P610" s="86"/>
      <c r="Q610" s="86"/>
      <c r="R610" s="86"/>
      <c r="S610" s="86"/>
      <c r="T610" s="87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478</v>
      </c>
      <c r="AU610" s="19" t="s">
        <v>82</v>
      </c>
    </row>
    <row r="611" s="2" customFormat="1" ht="16.5" customHeight="1">
      <c r="A611" s="40"/>
      <c r="B611" s="41"/>
      <c r="C611" s="215" t="s">
        <v>1807</v>
      </c>
      <c r="D611" s="215" t="s">
        <v>174</v>
      </c>
      <c r="E611" s="216" t="s">
        <v>3903</v>
      </c>
      <c r="F611" s="217" t="s">
        <v>3904</v>
      </c>
      <c r="G611" s="218" t="s">
        <v>971</v>
      </c>
      <c r="H611" s="219">
        <v>1</v>
      </c>
      <c r="I611" s="220"/>
      <c r="J611" s="221">
        <f>ROUND(I611*H611,2)</f>
        <v>0</v>
      </c>
      <c r="K611" s="217" t="s">
        <v>19</v>
      </c>
      <c r="L611" s="46"/>
      <c r="M611" s="222" t="s">
        <v>19</v>
      </c>
      <c r="N611" s="223" t="s">
        <v>45</v>
      </c>
      <c r="O611" s="86"/>
      <c r="P611" s="224">
        <f>O611*H611</f>
        <v>0</v>
      </c>
      <c r="Q611" s="224">
        <v>0</v>
      </c>
      <c r="R611" s="224">
        <f>Q611*H611</f>
        <v>0</v>
      </c>
      <c r="S611" s="224">
        <v>0</v>
      </c>
      <c r="T611" s="225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26" t="s">
        <v>178</v>
      </c>
      <c r="AT611" s="226" t="s">
        <v>174</v>
      </c>
      <c r="AU611" s="226" t="s">
        <v>82</v>
      </c>
      <c r="AY611" s="19" t="s">
        <v>171</v>
      </c>
      <c r="BE611" s="227">
        <f>IF(N611="základní",J611,0)</f>
        <v>0</v>
      </c>
      <c r="BF611" s="227">
        <f>IF(N611="snížená",J611,0)</f>
        <v>0</v>
      </c>
      <c r="BG611" s="227">
        <f>IF(N611="zákl. přenesená",J611,0)</f>
        <v>0</v>
      </c>
      <c r="BH611" s="227">
        <f>IF(N611="sníž. přenesená",J611,0)</f>
        <v>0</v>
      </c>
      <c r="BI611" s="227">
        <f>IF(N611="nulová",J611,0)</f>
        <v>0</v>
      </c>
      <c r="BJ611" s="19" t="s">
        <v>82</v>
      </c>
      <c r="BK611" s="227">
        <f>ROUND(I611*H611,2)</f>
        <v>0</v>
      </c>
      <c r="BL611" s="19" t="s">
        <v>178</v>
      </c>
      <c r="BM611" s="226" t="s">
        <v>3905</v>
      </c>
    </row>
    <row r="612" s="2" customFormat="1">
      <c r="A612" s="40"/>
      <c r="B612" s="41"/>
      <c r="C612" s="42"/>
      <c r="D612" s="228" t="s">
        <v>180</v>
      </c>
      <c r="E612" s="42"/>
      <c r="F612" s="229" t="s">
        <v>3904</v>
      </c>
      <c r="G612" s="42"/>
      <c r="H612" s="42"/>
      <c r="I612" s="230"/>
      <c r="J612" s="42"/>
      <c r="K612" s="42"/>
      <c r="L612" s="46"/>
      <c r="M612" s="231"/>
      <c r="N612" s="232"/>
      <c r="O612" s="86"/>
      <c r="P612" s="86"/>
      <c r="Q612" s="86"/>
      <c r="R612" s="86"/>
      <c r="S612" s="86"/>
      <c r="T612" s="87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180</v>
      </c>
      <c r="AU612" s="19" t="s">
        <v>82</v>
      </c>
    </row>
    <row r="613" s="2" customFormat="1" ht="16.5" customHeight="1">
      <c r="A613" s="40"/>
      <c r="B613" s="41"/>
      <c r="C613" s="215" t="s">
        <v>1354</v>
      </c>
      <c r="D613" s="215" t="s">
        <v>174</v>
      </c>
      <c r="E613" s="216" t="s">
        <v>3906</v>
      </c>
      <c r="F613" s="217" t="s">
        <v>3907</v>
      </c>
      <c r="G613" s="218" t="s">
        <v>3296</v>
      </c>
      <c r="H613" s="219">
        <v>1</v>
      </c>
      <c r="I613" s="220"/>
      <c r="J613" s="221">
        <f>ROUND(I613*H613,2)</f>
        <v>0</v>
      </c>
      <c r="K613" s="217" t="s">
        <v>19</v>
      </c>
      <c r="L613" s="46"/>
      <c r="M613" s="222" t="s">
        <v>19</v>
      </c>
      <c r="N613" s="223" t="s">
        <v>45</v>
      </c>
      <c r="O613" s="86"/>
      <c r="P613" s="224">
        <f>O613*H613</f>
        <v>0</v>
      </c>
      <c r="Q613" s="224">
        <v>0</v>
      </c>
      <c r="R613" s="224">
        <f>Q613*H613</f>
        <v>0</v>
      </c>
      <c r="S613" s="224">
        <v>0</v>
      </c>
      <c r="T613" s="225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6" t="s">
        <v>178</v>
      </c>
      <c r="AT613" s="226" t="s">
        <v>174</v>
      </c>
      <c r="AU613" s="226" t="s">
        <v>82</v>
      </c>
      <c r="AY613" s="19" t="s">
        <v>171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19" t="s">
        <v>82</v>
      </c>
      <c r="BK613" s="227">
        <f>ROUND(I613*H613,2)</f>
        <v>0</v>
      </c>
      <c r="BL613" s="19" t="s">
        <v>178</v>
      </c>
      <c r="BM613" s="226" t="s">
        <v>3908</v>
      </c>
    </row>
    <row r="614" s="2" customFormat="1">
      <c r="A614" s="40"/>
      <c r="B614" s="41"/>
      <c r="C614" s="42"/>
      <c r="D614" s="228" t="s">
        <v>180</v>
      </c>
      <c r="E614" s="42"/>
      <c r="F614" s="229" t="s">
        <v>3907</v>
      </c>
      <c r="G614" s="42"/>
      <c r="H614" s="42"/>
      <c r="I614" s="230"/>
      <c r="J614" s="42"/>
      <c r="K614" s="42"/>
      <c r="L614" s="46"/>
      <c r="M614" s="231"/>
      <c r="N614" s="232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180</v>
      </c>
      <c r="AU614" s="19" t="s">
        <v>82</v>
      </c>
    </row>
    <row r="615" s="2" customFormat="1">
      <c r="A615" s="40"/>
      <c r="B615" s="41"/>
      <c r="C615" s="42"/>
      <c r="D615" s="228" t="s">
        <v>478</v>
      </c>
      <c r="E615" s="42"/>
      <c r="F615" s="278" t="s">
        <v>3909</v>
      </c>
      <c r="G615" s="42"/>
      <c r="H615" s="42"/>
      <c r="I615" s="230"/>
      <c r="J615" s="42"/>
      <c r="K615" s="42"/>
      <c r="L615" s="46"/>
      <c r="M615" s="231"/>
      <c r="N615" s="232"/>
      <c r="O615" s="86"/>
      <c r="P615" s="86"/>
      <c r="Q615" s="86"/>
      <c r="R615" s="86"/>
      <c r="S615" s="86"/>
      <c r="T615" s="87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478</v>
      </c>
      <c r="AU615" s="19" t="s">
        <v>82</v>
      </c>
    </row>
    <row r="616" s="2" customFormat="1" ht="16.5" customHeight="1">
      <c r="A616" s="40"/>
      <c r="B616" s="41"/>
      <c r="C616" s="215" t="s">
        <v>1847</v>
      </c>
      <c r="D616" s="215" t="s">
        <v>174</v>
      </c>
      <c r="E616" s="216" t="s">
        <v>3910</v>
      </c>
      <c r="F616" s="217" t="s">
        <v>3911</v>
      </c>
      <c r="G616" s="218" t="s">
        <v>3296</v>
      </c>
      <c r="H616" s="219">
        <v>1</v>
      </c>
      <c r="I616" s="220"/>
      <c r="J616" s="221">
        <f>ROUND(I616*H616,2)</f>
        <v>0</v>
      </c>
      <c r="K616" s="217" t="s">
        <v>19</v>
      </c>
      <c r="L616" s="46"/>
      <c r="M616" s="222" t="s">
        <v>19</v>
      </c>
      <c r="N616" s="223" t="s">
        <v>45</v>
      </c>
      <c r="O616" s="86"/>
      <c r="P616" s="224">
        <f>O616*H616</f>
        <v>0</v>
      </c>
      <c r="Q616" s="224">
        <v>0</v>
      </c>
      <c r="R616" s="224">
        <f>Q616*H616</f>
        <v>0</v>
      </c>
      <c r="S616" s="224">
        <v>0</v>
      </c>
      <c r="T616" s="225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6" t="s">
        <v>178</v>
      </c>
      <c r="AT616" s="226" t="s">
        <v>174</v>
      </c>
      <c r="AU616" s="226" t="s">
        <v>82</v>
      </c>
      <c r="AY616" s="19" t="s">
        <v>171</v>
      </c>
      <c r="BE616" s="227">
        <f>IF(N616="základní",J616,0)</f>
        <v>0</v>
      </c>
      <c r="BF616" s="227">
        <f>IF(N616="snížená",J616,0)</f>
        <v>0</v>
      </c>
      <c r="BG616" s="227">
        <f>IF(N616="zákl. přenesená",J616,0)</f>
        <v>0</v>
      </c>
      <c r="BH616" s="227">
        <f>IF(N616="sníž. přenesená",J616,0)</f>
        <v>0</v>
      </c>
      <c r="BI616" s="227">
        <f>IF(N616="nulová",J616,0)</f>
        <v>0</v>
      </c>
      <c r="BJ616" s="19" t="s">
        <v>82</v>
      </c>
      <c r="BK616" s="227">
        <f>ROUND(I616*H616,2)</f>
        <v>0</v>
      </c>
      <c r="BL616" s="19" t="s">
        <v>178</v>
      </c>
      <c r="BM616" s="226" t="s">
        <v>3912</v>
      </c>
    </row>
    <row r="617" s="2" customFormat="1">
      <c r="A617" s="40"/>
      <c r="B617" s="41"/>
      <c r="C617" s="42"/>
      <c r="D617" s="228" t="s">
        <v>180</v>
      </c>
      <c r="E617" s="42"/>
      <c r="F617" s="229" t="s">
        <v>3911</v>
      </c>
      <c r="G617" s="42"/>
      <c r="H617" s="42"/>
      <c r="I617" s="230"/>
      <c r="J617" s="42"/>
      <c r="K617" s="42"/>
      <c r="L617" s="46"/>
      <c r="M617" s="231"/>
      <c r="N617" s="232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180</v>
      </c>
      <c r="AU617" s="19" t="s">
        <v>82</v>
      </c>
    </row>
    <row r="618" s="2" customFormat="1">
      <c r="A618" s="40"/>
      <c r="B618" s="41"/>
      <c r="C618" s="42"/>
      <c r="D618" s="228" t="s">
        <v>478</v>
      </c>
      <c r="E618" s="42"/>
      <c r="F618" s="278" t="s">
        <v>3737</v>
      </c>
      <c r="G618" s="42"/>
      <c r="H618" s="42"/>
      <c r="I618" s="230"/>
      <c r="J618" s="42"/>
      <c r="K618" s="42"/>
      <c r="L618" s="46"/>
      <c r="M618" s="231"/>
      <c r="N618" s="232"/>
      <c r="O618" s="86"/>
      <c r="P618" s="86"/>
      <c r="Q618" s="86"/>
      <c r="R618" s="86"/>
      <c r="S618" s="86"/>
      <c r="T618" s="87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478</v>
      </c>
      <c r="AU618" s="19" t="s">
        <v>82</v>
      </c>
    </row>
    <row r="619" s="2" customFormat="1" ht="16.5" customHeight="1">
      <c r="A619" s="40"/>
      <c r="B619" s="41"/>
      <c r="C619" s="215" t="s">
        <v>1368</v>
      </c>
      <c r="D619" s="215" t="s">
        <v>174</v>
      </c>
      <c r="E619" s="216" t="s">
        <v>3913</v>
      </c>
      <c r="F619" s="217" t="s">
        <v>3914</v>
      </c>
      <c r="G619" s="218" t="s">
        <v>3296</v>
      </c>
      <c r="H619" s="219">
        <v>1</v>
      </c>
      <c r="I619" s="220"/>
      <c r="J619" s="221">
        <f>ROUND(I619*H619,2)</f>
        <v>0</v>
      </c>
      <c r="K619" s="217" t="s">
        <v>19</v>
      </c>
      <c r="L619" s="46"/>
      <c r="M619" s="222" t="s">
        <v>19</v>
      </c>
      <c r="N619" s="223" t="s">
        <v>45</v>
      </c>
      <c r="O619" s="86"/>
      <c r="P619" s="224">
        <f>O619*H619</f>
        <v>0</v>
      </c>
      <c r="Q619" s="224">
        <v>0</v>
      </c>
      <c r="R619" s="224">
        <f>Q619*H619</f>
        <v>0</v>
      </c>
      <c r="S619" s="224">
        <v>0</v>
      </c>
      <c r="T619" s="225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26" t="s">
        <v>178</v>
      </c>
      <c r="AT619" s="226" t="s">
        <v>174</v>
      </c>
      <c r="AU619" s="226" t="s">
        <v>82</v>
      </c>
      <c r="AY619" s="19" t="s">
        <v>171</v>
      </c>
      <c r="BE619" s="227">
        <f>IF(N619="základní",J619,0)</f>
        <v>0</v>
      </c>
      <c r="BF619" s="227">
        <f>IF(N619="snížená",J619,0)</f>
        <v>0</v>
      </c>
      <c r="BG619" s="227">
        <f>IF(N619="zákl. přenesená",J619,0)</f>
        <v>0</v>
      </c>
      <c r="BH619" s="227">
        <f>IF(N619="sníž. přenesená",J619,0)</f>
        <v>0</v>
      </c>
      <c r="BI619" s="227">
        <f>IF(N619="nulová",J619,0)</f>
        <v>0</v>
      </c>
      <c r="BJ619" s="19" t="s">
        <v>82</v>
      </c>
      <c r="BK619" s="227">
        <f>ROUND(I619*H619,2)</f>
        <v>0</v>
      </c>
      <c r="BL619" s="19" t="s">
        <v>178</v>
      </c>
      <c r="BM619" s="226" t="s">
        <v>3915</v>
      </c>
    </row>
    <row r="620" s="2" customFormat="1">
      <c r="A620" s="40"/>
      <c r="B620" s="41"/>
      <c r="C620" s="42"/>
      <c r="D620" s="228" t="s">
        <v>180</v>
      </c>
      <c r="E620" s="42"/>
      <c r="F620" s="229" t="s">
        <v>3914</v>
      </c>
      <c r="G620" s="42"/>
      <c r="H620" s="42"/>
      <c r="I620" s="230"/>
      <c r="J620" s="42"/>
      <c r="K620" s="42"/>
      <c r="L620" s="46"/>
      <c r="M620" s="231"/>
      <c r="N620" s="232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180</v>
      </c>
      <c r="AU620" s="19" t="s">
        <v>82</v>
      </c>
    </row>
    <row r="621" s="2" customFormat="1">
      <c r="A621" s="40"/>
      <c r="B621" s="41"/>
      <c r="C621" s="42"/>
      <c r="D621" s="228" t="s">
        <v>478</v>
      </c>
      <c r="E621" s="42"/>
      <c r="F621" s="278" t="s">
        <v>3740</v>
      </c>
      <c r="G621" s="42"/>
      <c r="H621" s="42"/>
      <c r="I621" s="230"/>
      <c r="J621" s="42"/>
      <c r="K621" s="42"/>
      <c r="L621" s="46"/>
      <c r="M621" s="231"/>
      <c r="N621" s="232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478</v>
      </c>
      <c r="AU621" s="19" t="s">
        <v>82</v>
      </c>
    </row>
    <row r="622" s="2" customFormat="1" ht="16.5" customHeight="1">
      <c r="A622" s="40"/>
      <c r="B622" s="41"/>
      <c r="C622" s="215" t="s">
        <v>1881</v>
      </c>
      <c r="D622" s="215" t="s">
        <v>174</v>
      </c>
      <c r="E622" s="216" t="s">
        <v>3916</v>
      </c>
      <c r="F622" s="217" t="s">
        <v>3917</v>
      </c>
      <c r="G622" s="218" t="s">
        <v>3296</v>
      </c>
      <c r="H622" s="219">
        <v>1</v>
      </c>
      <c r="I622" s="220"/>
      <c r="J622" s="221">
        <f>ROUND(I622*H622,2)</f>
        <v>0</v>
      </c>
      <c r="K622" s="217" t="s">
        <v>19</v>
      </c>
      <c r="L622" s="46"/>
      <c r="M622" s="222" t="s">
        <v>19</v>
      </c>
      <c r="N622" s="223" t="s">
        <v>45</v>
      </c>
      <c r="O622" s="86"/>
      <c r="P622" s="224">
        <f>O622*H622</f>
        <v>0</v>
      </c>
      <c r="Q622" s="224">
        <v>0</v>
      </c>
      <c r="R622" s="224">
        <f>Q622*H622</f>
        <v>0</v>
      </c>
      <c r="S622" s="224">
        <v>0</v>
      </c>
      <c r="T622" s="225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26" t="s">
        <v>178</v>
      </c>
      <c r="AT622" s="226" t="s">
        <v>174</v>
      </c>
      <c r="AU622" s="226" t="s">
        <v>82</v>
      </c>
      <c r="AY622" s="19" t="s">
        <v>171</v>
      </c>
      <c r="BE622" s="227">
        <f>IF(N622="základní",J622,0)</f>
        <v>0</v>
      </c>
      <c r="BF622" s="227">
        <f>IF(N622="snížená",J622,0)</f>
        <v>0</v>
      </c>
      <c r="BG622" s="227">
        <f>IF(N622="zákl. přenesená",J622,0)</f>
        <v>0</v>
      </c>
      <c r="BH622" s="227">
        <f>IF(N622="sníž. přenesená",J622,0)</f>
        <v>0</v>
      </c>
      <c r="BI622" s="227">
        <f>IF(N622="nulová",J622,0)</f>
        <v>0</v>
      </c>
      <c r="BJ622" s="19" t="s">
        <v>82</v>
      </c>
      <c r="BK622" s="227">
        <f>ROUND(I622*H622,2)</f>
        <v>0</v>
      </c>
      <c r="BL622" s="19" t="s">
        <v>178</v>
      </c>
      <c r="BM622" s="226" t="s">
        <v>3918</v>
      </c>
    </row>
    <row r="623" s="2" customFormat="1">
      <c r="A623" s="40"/>
      <c r="B623" s="41"/>
      <c r="C623" s="42"/>
      <c r="D623" s="228" t="s">
        <v>180</v>
      </c>
      <c r="E623" s="42"/>
      <c r="F623" s="229" t="s">
        <v>3917</v>
      </c>
      <c r="G623" s="42"/>
      <c r="H623" s="42"/>
      <c r="I623" s="230"/>
      <c r="J623" s="42"/>
      <c r="K623" s="42"/>
      <c r="L623" s="46"/>
      <c r="M623" s="231"/>
      <c r="N623" s="232"/>
      <c r="O623" s="86"/>
      <c r="P623" s="86"/>
      <c r="Q623" s="86"/>
      <c r="R623" s="86"/>
      <c r="S623" s="86"/>
      <c r="T623" s="87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180</v>
      </c>
      <c r="AU623" s="19" t="s">
        <v>82</v>
      </c>
    </row>
    <row r="624" s="2" customFormat="1">
      <c r="A624" s="40"/>
      <c r="B624" s="41"/>
      <c r="C624" s="42"/>
      <c r="D624" s="228" t="s">
        <v>478</v>
      </c>
      <c r="E624" s="42"/>
      <c r="F624" s="278" t="s">
        <v>3919</v>
      </c>
      <c r="G624" s="42"/>
      <c r="H624" s="42"/>
      <c r="I624" s="230"/>
      <c r="J624" s="42"/>
      <c r="K624" s="42"/>
      <c r="L624" s="46"/>
      <c r="M624" s="231"/>
      <c r="N624" s="232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478</v>
      </c>
      <c r="AU624" s="19" t="s">
        <v>82</v>
      </c>
    </row>
    <row r="625" s="2" customFormat="1" ht="16.5" customHeight="1">
      <c r="A625" s="40"/>
      <c r="B625" s="41"/>
      <c r="C625" s="215" t="s">
        <v>1395</v>
      </c>
      <c r="D625" s="215" t="s">
        <v>174</v>
      </c>
      <c r="E625" s="216" t="s">
        <v>3920</v>
      </c>
      <c r="F625" s="217" t="s">
        <v>3921</v>
      </c>
      <c r="G625" s="218" t="s">
        <v>3296</v>
      </c>
      <c r="H625" s="219">
        <v>1</v>
      </c>
      <c r="I625" s="220"/>
      <c r="J625" s="221">
        <f>ROUND(I625*H625,2)</f>
        <v>0</v>
      </c>
      <c r="K625" s="217" t="s">
        <v>19</v>
      </c>
      <c r="L625" s="46"/>
      <c r="M625" s="222" t="s">
        <v>19</v>
      </c>
      <c r="N625" s="223" t="s">
        <v>45</v>
      </c>
      <c r="O625" s="86"/>
      <c r="P625" s="224">
        <f>O625*H625</f>
        <v>0</v>
      </c>
      <c r="Q625" s="224">
        <v>0</v>
      </c>
      <c r="R625" s="224">
        <f>Q625*H625</f>
        <v>0</v>
      </c>
      <c r="S625" s="224">
        <v>0</v>
      </c>
      <c r="T625" s="225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26" t="s">
        <v>178</v>
      </c>
      <c r="AT625" s="226" t="s">
        <v>174</v>
      </c>
      <c r="AU625" s="226" t="s">
        <v>82</v>
      </c>
      <c r="AY625" s="19" t="s">
        <v>171</v>
      </c>
      <c r="BE625" s="227">
        <f>IF(N625="základní",J625,0)</f>
        <v>0</v>
      </c>
      <c r="BF625" s="227">
        <f>IF(N625="snížená",J625,0)</f>
        <v>0</v>
      </c>
      <c r="BG625" s="227">
        <f>IF(N625="zákl. přenesená",J625,0)</f>
        <v>0</v>
      </c>
      <c r="BH625" s="227">
        <f>IF(N625="sníž. přenesená",J625,0)</f>
        <v>0</v>
      </c>
      <c r="BI625" s="227">
        <f>IF(N625="nulová",J625,0)</f>
        <v>0</v>
      </c>
      <c r="BJ625" s="19" t="s">
        <v>82</v>
      </c>
      <c r="BK625" s="227">
        <f>ROUND(I625*H625,2)</f>
        <v>0</v>
      </c>
      <c r="BL625" s="19" t="s">
        <v>178</v>
      </c>
      <c r="BM625" s="226" t="s">
        <v>3922</v>
      </c>
    </row>
    <row r="626" s="2" customFormat="1">
      <c r="A626" s="40"/>
      <c r="B626" s="41"/>
      <c r="C626" s="42"/>
      <c r="D626" s="228" t="s">
        <v>180</v>
      </c>
      <c r="E626" s="42"/>
      <c r="F626" s="229" t="s">
        <v>3921</v>
      </c>
      <c r="G626" s="42"/>
      <c r="H626" s="42"/>
      <c r="I626" s="230"/>
      <c r="J626" s="42"/>
      <c r="K626" s="42"/>
      <c r="L626" s="46"/>
      <c r="M626" s="231"/>
      <c r="N626" s="232"/>
      <c r="O626" s="86"/>
      <c r="P626" s="86"/>
      <c r="Q626" s="86"/>
      <c r="R626" s="86"/>
      <c r="S626" s="86"/>
      <c r="T626" s="87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180</v>
      </c>
      <c r="AU626" s="19" t="s">
        <v>82</v>
      </c>
    </row>
    <row r="627" s="2" customFormat="1">
      <c r="A627" s="40"/>
      <c r="B627" s="41"/>
      <c r="C627" s="42"/>
      <c r="D627" s="228" t="s">
        <v>478</v>
      </c>
      <c r="E627" s="42"/>
      <c r="F627" s="278" t="s">
        <v>3919</v>
      </c>
      <c r="G627" s="42"/>
      <c r="H627" s="42"/>
      <c r="I627" s="230"/>
      <c r="J627" s="42"/>
      <c r="K627" s="42"/>
      <c r="L627" s="46"/>
      <c r="M627" s="231"/>
      <c r="N627" s="232"/>
      <c r="O627" s="86"/>
      <c r="P627" s="86"/>
      <c r="Q627" s="86"/>
      <c r="R627" s="86"/>
      <c r="S627" s="86"/>
      <c r="T627" s="87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478</v>
      </c>
      <c r="AU627" s="19" t="s">
        <v>82</v>
      </c>
    </row>
    <row r="628" s="2" customFormat="1" ht="16.5" customHeight="1">
      <c r="A628" s="40"/>
      <c r="B628" s="41"/>
      <c r="C628" s="215" t="s">
        <v>1419</v>
      </c>
      <c r="D628" s="215" t="s">
        <v>174</v>
      </c>
      <c r="E628" s="216" t="s">
        <v>3923</v>
      </c>
      <c r="F628" s="217" t="s">
        <v>3924</v>
      </c>
      <c r="G628" s="218" t="s">
        <v>3296</v>
      </c>
      <c r="H628" s="219">
        <v>1</v>
      </c>
      <c r="I628" s="220"/>
      <c r="J628" s="221">
        <f>ROUND(I628*H628,2)</f>
        <v>0</v>
      </c>
      <c r="K628" s="217" t="s">
        <v>19</v>
      </c>
      <c r="L628" s="46"/>
      <c r="M628" s="222" t="s">
        <v>19</v>
      </c>
      <c r="N628" s="223" t="s">
        <v>45</v>
      </c>
      <c r="O628" s="86"/>
      <c r="P628" s="224">
        <f>O628*H628</f>
        <v>0</v>
      </c>
      <c r="Q628" s="224">
        <v>0</v>
      </c>
      <c r="R628" s="224">
        <f>Q628*H628</f>
        <v>0</v>
      </c>
      <c r="S628" s="224">
        <v>0</v>
      </c>
      <c r="T628" s="225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26" t="s">
        <v>178</v>
      </c>
      <c r="AT628" s="226" t="s">
        <v>174</v>
      </c>
      <c r="AU628" s="226" t="s">
        <v>82</v>
      </c>
      <c r="AY628" s="19" t="s">
        <v>171</v>
      </c>
      <c r="BE628" s="227">
        <f>IF(N628="základní",J628,0)</f>
        <v>0</v>
      </c>
      <c r="BF628" s="227">
        <f>IF(N628="snížená",J628,0)</f>
        <v>0</v>
      </c>
      <c r="BG628" s="227">
        <f>IF(N628="zákl. přenesená",J628,0)</f>
        <v>0</v>
      </c>
      <c r="BH628" s="227">
        <f>IF(N628="sníž. přenesená",J628,0)</f>
        <v>0</v>
      </c>
      <c r="BI628" s="227">
        <f>IF(N628="nulová",J628,0)</f>
        <v>0</v>
      </c>
      <c r="BJ628" s="19" t="s">
        <v>82</v>
      </c>
      <c r="BK628" s="227">
        <f>ROUND(I628*H628,2)</f>
        <v>0</v>
      </c>
      <c r="BL628" s="19" t="s">
        <v>178</v>
      </c>
      <c r="BM628" s="226" t="s">
        <v>3925</v>
      </c>
    </row>
    <row r="629" s="2" customFormat="1">
      <c r="A629" s="40"/>
      <c r="B629" s="41"/>
      <c r="C629" s="42"/>
      <c r="D629" s="228" t="s">
        <v>180</v>
      </c>
      <c r="E629" s="42"/>
      <c r="F629" s="229" t="s">
        <v>3924</v>
      </c>
      <c r="G629" s="42"/>
      <c r="H629" s="42"/>
      <c r="I629" s="230"/>
      <c r="J629" s="42"/>
      <c r="K629" s="42"/>
      <c r="L629" s="46"/>
      <c r="M629" s="231"/>
      <c r="N629" s="232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180</v>
      </c>
      <c r="AU629" s="19" t="s">
        <v>82</v>
      </c>
    </row>
    <row r="630" s="2" customFormat="1" ht="16.5" customHeight="1">
      <c r="A630" s="40"/>
      <c r="B630" s="41"/>
      <c r="C630" s="215" t="s">
        <v>1907</v>
      </c>
      <c r="D630" s="215" t="s">
        <v>174</v>
      </c>
      <c r="E630" s="216" t="s">
        <v>3926</v>
      </c>
      <c r="F630" s="217" t="s">
        <v>3927</v>
      </c>
      <c r="G630" s="218" t="s">
        <v>3296</v>
      </c>
      <c r="H630" s="219">
        <v>1</v>
      </c>
      <c r="I630" s="220"/>
      <c r="J630" s="221">
        <f>ROUND(I630*H630,2)</f>
        <v>0</v>
      </c>
      <c r="K630" s="217" t="s">
        <v>19</v>
      </c>
      <c r="L630" s="46"/>
      <c r="M630" s="222" t="s">
        <v>19</v>
      </c>
      <c r="N630" s="223" t="s">
        <v>45</v>
      </c>
      <c r="O630" s="86"/>
      <c r="P630" s="224">
        <f>O630*H630</f>
        <v>0</v>
      </c>
      <c r="Q630" s="224">
        <v>0</v>
      </c>
      <c r="R630" s="224">
        <f>Q630*H630</f>
        <v>0</v>
      </c>
      <c r="S630" s="224">
        <v>0</v>
      </c>
      <c r="T630" s="225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26" t="s">
        <v>178</v>
      </c>
      <c r="AT630" s="226" t="s">
        <v>174</v>
      </c>
      <c r="AU630" s="226" t="s">
        <v>82</v>
      </c>
      <c r="AY630" s="19" t="s">
        <v>171</v>
      </c>
      <c r="BE630" s="227">
        <f>IF(N630="základní",J630,0)</f>
        <v>0</v>
      </c>
      <c r="BF630" s="227">
        <f>IF(N630="snížená",J630,0)</f>
        <v>0</v>
      </c>
      <c r="BG630" s="227">
        <f>IF(N630="zákl. přenesená",J630,0)</f>
        <v>0</v>
      </c>
      <c r="BH630" s="227">
        <f>IF(N630="sníž. přenesená",J630,0)</f>
        <v>0</v>
      </c>
      <c r="BI630" s="227">
        <f>IF(N630="nulová",J630,0)</f>
        <v>0</v>
      </c>
      <c r="BJ630" s="19" t="s">
        <v>82</v>
      </c>
      <c r="BK630" s="227">
        <f>ROUND(I630*H630,2)</f>
        <v>0</v>
      </c>
      <c r="BL630" s="19" t="s">
        <v>178</v>
      </c>
      <c r="BM630" s="226" t="s">
        <v>3928</v>
      </c>
    </row>
    <row r="631" s="2" customFormat="1">
      <c r="A631" s="40"/>
      <c r="B631" s="41"/>
      <c r="C631" s="42"/>
      <c r="D631" s="228" t="s">
        <v>180</v>
      </c>
      <c r="E631" s="42"/>
      <c r="F631" s="229" t="s">
        <v>3927</v>
      </c>
      <c r="G631" s="42"/>
      <c r="H631" s="42"/>
      <c r="I631" s="230"/>
      <c r="J631" s="42"/>
      <c r="K631" s="42"/>
      <c r="L631" s="46"/>
      <c r="M631" s="231"/>
      <c r="N631" s="232"/>
      <c r="O631" s="86"/>
      <c r="P631" s="86"/>
      <c r="Q631" s="86"/>
      <c r="R631" s="86"/>
      <c r="S631" s="86"/>
      <c r="T631" s="87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180</v>
      </c>
      <c r="AU631" s="19" t="s">
        <v>82</v>
      </c>
    </row>
    <row r="632" s="2" customFormat="1" ht="16.5" customHeight="1">
      <c r="A632" s="40"/>
      <c r="B632" s="41"/>
      <c r="C632" s="215" t="s">
        <v>1988</v>
      </c>
      <c r="D632" s="215" t="s">
        <v>174</v>
      </c>
      <c r="E632" s="216" t="s">
        <v>3929</v>
      </c>
      <c r="F632" s="217" t="s">
        <v>3676</v>
      </c>
      <c r="G632" s="218" t="s">
        <v>971</v>
      </c>
      <c r="H632" s="219">
        <v>1</v>
      </c>
      <c r="I632" s="220"/>
      <c r="J632" s="221">
        <f>ROUND(I632*H632,2)</f>
        <v>0</v>
      </c>
      <c r="K632" s="217" t="s">
        <v>19</v>
      </c>
      <c r="L632" s="46"/>
      <c r="M632" s="222" t="s">
        <v>19</v>
      </c>
      <c r="N632" s="223" t="s">
        <v>45</v>
      </c>
      <c r="O632" s="86"/>
      <c r="P632" s="224">
        <f>O632*H632</f>
        <v>0</v>
      </c>
      <c r="Q632" s="224">
        <v>0</v>
      </c>
      <c r="R632" s="224">
        <f>Q632*H632</f>
        <v>0</v>
      </c>
      <c r="S632" s="224">
        <v>0</v>
      </c>
      <c r="T632" s="225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26" t="s">
        <v>178</v>
      </c>
      <c r="AT632" s="226" t="s">
        <v>174</v>
      </c>
      <c r="AU632" s="226" t="s">
        <v>82</v>
      </c>
      <c r="AY632" s="19" t="s">
        <v>171</v>
      </c>
      <c r="BE632" s="227">
        <f>IF(N632="základní",J632,0)</f>
        <v>0</v>
      </c>
      <c r="BF632" s="227">
        <f>IF(N632="snížená",J632,0)</f>
        <v>0</v>
      </c>
      <c r="BG632" s="227">
        <f>IF(N632="zákl. přenesená",J632,0)</f>
        <v>0</v>
      </c>
      <c r="BH632" s="227">
        <f>IF(N632="sníž. přenesená",J632,0)</f>
        <v>0</v>
      </c>
      <c r="BI632" s="227">
        <f>IF(N632="nulová",J632,0)</f>
        <v>0</v>
      </c>
      <c r="BJ632" s="19" t="s">
        <v>82</v>
      </c>
      <c r="BK632" s="227">
        <f>ROUND(I632*H632,2)</f>
        <v>0</v>
      </c>
      <c r="BL632" s="19" t="s">
        <v>178</v>
      </c>
      <c r="BM632" s="226" t="s">
        <v>3930</v>
      </c>
    </row>
    <row r="633" s="2" customFormat="1">
      <c r="A633" s="40"/>
      <c r="B633" s="41"/>
      <c r="C633" s="42"/>
      <c r="D633" s="228" t="s">
        <v>180</v>
      </c>
      <c r="E633" s="42"/>
      <c r="F633" s="229" t="s">
        <v>3676</v>
      </c>
      <c r="G633" s="42"/>
      <c r="H633" s="42"/>
      <c r="I633" s="230"/>
      <c r="J633" s="42"/>
      <c r="K633" s="42"/>
      <c r="L633" s="46"/>
      <c r="M633" s="231"/>
      <c r="N633" s="232"/>
      <c r="O633" s="86"/>
      <c r="P633" s="86"/>
      <c r="Q633" s="86"/>
      <c r="R633" s="86"/>
      <c r="S633" s="86"/>
      <c r="T633" s="87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180</v>
      </c>
      <c r="AU633" s="19" t="s">
        <v>82</v>
      </c>
    </row>
    <row r="634" s="2" customFormat="1">
      <c r="A634" s="40"/>
      <c r="B634" s="41"/>
      <c r="C634" s="42"/>
      <c r="D634" s="228" t="s">
        <v>478</v>
      </c>
      <c r="E634" s="42"/>
      <c r="F634" s="278" t="s">
        <v>3678</v>
      </c>
      <c r="G634" s="42"/>
      <c r="H634" s="42"/>
      <c r="I634" s="230"/>
      <c r="J634" s="42"/>
      <c r="K634" s="42"/>
      <c r="L634" s="46"/>
      <c r="M634" s="231"/>
      <c r="N634" s="232"/>
      <c r="O634" s="86"/>
      <c r="P634" s="86"/>
      <c r="Q634" s="86"/>
      <c r="R634" s="86"/>
      <c r="S634" s="86"/>
      <c r="T634" s="87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478</v>
      </c>
      <c r="AU634" s="19" t="s">
        <v>82</v>
      </c>
    </row>
    <row r="635" s="2" customFormat="1" ht="16.5" customHeight="1">
      <c r="A635" s="40"/>
      <c r="B635" s="41"/>
      <c r="C635" s="215" t="s">
        <v>1997</v>
      </c>
      <c r="D635" s="215" t="s">
        <v>174</v>
      </c>
      <c r="E635" s="216" t="s">
        <v>3931</v>
      </c>
      <c r="F635" s="217" t="s">
        <v>3605</v>
      </c>
      <c r="G635" s="218" t="s">
        <v>3296</v>
      </c>
      <c r="H635" s="219">
        <v>1</v>
      </c>
      <c r="I635" s="220"/>
      <c r="J635" s="221">
        <f>ROUND(I635*H635,2)</f>
        <v>0</v>
      </c>
      <c r="K635" s="217" t="s">
        <v>19</v>
      </c>
      <c r="L635" s="46"/>
      <c r="M635" s="222" t="s">
        <v>19</v>
      </c>
      <c r="N635" s="223" t="s">
        <v>45</v>
      </c>
      <c r="O635" s="86"/>
      <c r="P635" s="224">
        <f>O635*H635</f>
        <v>0</v>
      </c>
      <c r="Q635" s="224">
        <v>0</v>
      </c>
      <c r="R635" s="224">
        <f>Q635*H635</f>
        <v>0</v>
      </c>
      <c r="S635" s="224">
        <v>0</v>
      </c>
      <c r="T635" s="225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6" t="s">
        <v>178</v>
      </c>
      <c r="AT635" s="226" t="s">
        <v>174</v>
      </c>
      <c r="AU635" s="226" t="s">
        <v>82</v>
      </c>
      <c r="AY635" s="19" t="s">
        <v>171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19" t="s">
        <v>82</v>
      </c>
      <c r="BK635" s="227">
        <f>ROUND(I635*H635,2)</f>
        <v>0</v>
      </c>
      <c r="BL635" s="19" t="s">
        <v>178</v>
      </c>
      <c r="BM635" s="226" t="s">
        <v>3932</v>
      </c>
    </row>
    <row r="636" s="2" customFormat="1">
      <c r="A636" s="40"/>
      <c r="B636" s="41"/>
      <c r="C636" s="42"/>
      <c r="D636" s="228" t="s">
        <v>180</v>
      </c>
      <c r="E636" s="42"/>
      <c r="F636" s="229" t="s">
        <v>3605</v>
      </c>
      <c r="G636" s="42"/>
      <c r="H636" s="42"/>
      <c r="I636" s="230"/>
      <c r="J636" s="42"/>
      <c r="K636" s="42"/>
      <c r="L636" s="46"/>
      <c r="M636" s="231"/>
      <c r="N636" s="232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180</v>
      </c>
      <c r="AU636" s="19" t="s">
        <v>82</v>
      </c>
    </row>
    <row r="637" s="2" customFormat="1">
      <c r="A637" s="40"/>
      <c r="B637" s="41"/>
      <c r="C637" s="42"/>
      <c r="D637" s="228" t="s">
        <v>478</v>
      </c>
      <c r="E637" s="42"/>
      <c r="F637" s="278" t="s">
        <v>3607</v>
      </c>
      <c r="G637" s="42"/>
      <c r="H637" s="42"/>
      <c r="I637" s="230"/>
      <c r="J637" s="42"/>
      <c r="K637" s="42"/>
      <c r="L637" s="46"/>
      <c r="M637" s="231"/>
      <c r="N637" s="232"/>
      <c r="O637" s="86"/>
      <c r="P637" s="86"/>
      <c r="Q637" s="86"/>
      <c r="R637" s="86"/>
      <c r="S637" s="86"/>
      <c r="T637" s="87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478</v>
      </c>
      <c r="AU637" s="19" t="s">
        <v>82</v>
      </c>
    </row>
    <row r="638" s="2" customFormat="1" ht="16.5" customHeight="1">
      <c r="A638" s="40"/>
      <c r="B638" s="41"/>
      <c r="C638" s="215" t="s">
        <v>1456</v>
      </c>
      <c r="D638" s="215" t="s">
        <v>174</v>
      </c>
      <c r="E638" s="216" t="s">
        <v>3356</v>
      </c>
      <c r="F638" s="217" t="s">
        <v>3602</v>
      </c>
      <c r="G638" s="218" t="s">
        <v>3296</v>
      </c>
      <c r="H638" s="219">
        <v>22</v>
      </c>
      <c r="I638" s="220"/>
      <c r="J638" s="221">
        <f>ROUND(I638*H638,2)</f>
        <v>0</v>
      </c>
      <c r="K638" s="217" t="s">
        <v>19</v>
      </c>
      <c r="L638" s="46"/>
      <c r="M638" s="222" t="s">
        <v>19</v>
      </c>
      <c r="N638" s="223" t="s">
        <v>45</v>
      </c>
      <c r="O638" s="86"/>
      <c r="P638" s="224">
        <f>O638*H638</f>
        <v>0</v>
      </c>
      <c r="Q638" s="224">
        <v>0</v>
      </c>
      <c r="R638" s="224">
        <f>Q638*H638</f>
        <v>0</v>
      </c>
      <c r="S638" s="224">
        <v>0</v>
      </c>
      <c r="T638" s="225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26" t="s">
        <v>178</v>
      </c>
      <c r="AT638" s="226" t="s">
        <v>174</v>
      </c>
      <c r="AU638" s="226" t="s">
        <v>82</v>
      </c>
      <c r="AY638" s="19" t="s">
        <v>171</v>
      </c>
      <c r="BE638" s="227">
        <f>IF(N638="základní",J638,0)</f>
        <v>0</v>
      </c>
      <c r="BF638" s="227">
        <f>IF(N638="snížená",J638,0)</f>
        <v>0</v>
      </c>
      <c r="BG638" s="227">
        <f>IF(N638="zákl. přenesená",J638,0)</f>
        <v>0</v>
      </c>
      <c r="BH638" s="227">
        <f>IF(N638="sníž. přenesená",J638,0)</f>
        <v>0</v>
      </c>
      <c r="BI638" s="227">
        <f>IF(N638="nulová",J638,0)</f>
        <v>0</v>
      </c>
      <c r="BJ638" s="19" t="s">
        <v>82</v>
      </c>
      <c r="BK638" s="227">
        <f>ROUND(I638*H638,2)</f>
        <v>0</v>
      </c>
      <c r="BL638" s="19" t="s">
        <v>178</v>
      </c>
      <c r="BM638" s="226" t="s">
        <v>3933</v>
      </c>
    </row>
    <row r="639" s="2" customFormat="1">
      <c r="A639" s="40"/>
      <c r="B639" s="41"/>
      <c r="C639" s="42"/>
      <c r="D639" s="228" t="s">
        <v>180</v>
      </c>
      <c r="E639" s="42"/>
      <c r="F639" s="229" t="s">
        <v>3602</v>
      </c>
      <c r="G639" s="42"/>
      <c r="H639" s="42"/>
      <c r="I639" s="230"/>
      <c r="J639" s="42"/>
      <c r="K639" s="42"/>
      <c r="L639" s="46"/>
      <c r="M639" s="231"/>
      <c r="N639" s="232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180</v>
      </c>
      <c r="AU639" s="19" t="s">
        <v>82</v>
      </c>
    </row>
    <row r="640" s="2" customFormat="1">
      <c r="A640" s="40"/>
      <c r="B640" s="41"/>
      <c r="C640" s="42"/>
      <c r="D640" s="228" t="s">
        <v>478</v>
      </c>
      <c r="E640" s="42"/>
      <c r="F640" s="278" t="s">
        <v>3604</v>
      </c>
      <c r="G640" s="42"/>
      <c r="H640" s="42"/>
      <c r="I640" s="230"/>
      <c r="J640" s="42"/>
      <c r="K640" s="42"/>
      <c r="L640" s="46"/>
      <c r="M640" s="231"/>
      <c r="N640" s="232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478</v>
      </c>
      <c r="AU640" s="19" t="s">
        <v>82</v>
      </c>
    </row>
    <row r="641" s="2" customFormat="1" ht="16.5" customHeight="1">
      <c r="A641" s="40"/>
      <c r="B641" s="41"/>
      <c r="C641" s="215" t="s">
        <v>1350</v>
      </c>
      <c r="D641" s="215" t="s">
        <v>174</v>
      </c>
      <c r="E641" s="216" t="s">
        <v>3423</v>
      </c>
      <c r="F641" s="217" t="s">
        <v>3699</v>
      </c>
      <c r="G641" s="218" t="s">
        <v>3296</v>
      </c>
      <c r="H641" s="219">
        <v>1</v>
      </c>
      <c r="I641" s="220"/>
      <c r="J641" s="221">
        <f>ROUND(I641*H641,2)</f>
        <v>0</v>
      </c>
      <c r="K641" s="217" t="s">
        <v>19</v>
      </c>
      <c r="L641" s="46"/>
      <c r="M641" s="222" t="s">
        <v>19</v>
      </c>
      <c r="N641" s="223" t="s">
        <v>45</v>
      </c>
      <c r="O641" s="86"/>
      <c r="P641" s="224">
        <f>O641*H641</f>
        <v>0</v>
      </c>
      <c r="Q641" s="224">
        <v>0</v>
      </c>
      <c r="R641" s="224">
        <f>Q641*H641</f>
        <v>0</v>
      </c>
      <c r="S641" s="224">
        <v>0</v>
      </c>
      <c r="T641" s="225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26" t="s">
        <v>178</v>
      </c>
      <c r="AT641" s="226" t="s">
        <v>174</v>
      </c>
      <c r="AU641" s="226" t="s">
        <v>82</v>
      </c>
      <c r="AY641" s="19" t="s">
        <v>171</v>
      </c>
      <c r="BE641" s="227">
        <f>IF(N641="základní",J641,0)</f>
        <v>0</v>
      </c>
      <c r="BF641" s="227">
        <f>IF(N641="snížená",J641,0)</f>
        <v>0</v>
      </c>
      <c r="BG641" s="227">
        <f>IF(N641="zákl. přenesená",J641,0)</f>
        <v>0</v>
      </c>
      <c r="BH641" s="227">
        <f>IF(N641="sníž. přenesená",J641,0)</f>
        <v>0</v>
      </c>
      <c r="BI641" s="227">
        <f>IF(N641="nulová",J641,0)</f>
        <v>0</v>
      </c>
      <c r="BJ641" s="19" t="s">
        <v>82</v>
      </c>
      <c r="BK641" s="227">
        <f>ROUND(I641*H641,2)</f>
        <v>0</v>
      </c>
      <c r="BL641" s="19" t="s">
        <v>178</v>
      </c>
      <c r="BM641" s="226" t="s">
        <v>3934</v>
      </c>
    </row>
    <row r="642" s="2" customFormat="1">
      <c r="A642" s="40"/>
      <c r="B642" s="41"/>
      <c r="C642" s="42"/>
      <c r="D642" s="228" t="s">
        <v>180</v>
      </c>
      <c r="E642" s="42"/>
      <c r="F642" s="229" t="s">
        <v>3699</v>
      </c>
      <c r="G642" s="42"/>
      <c r="H642" s="42"/>
      <c r="I642" s="230"/>
      <c r="J642" s="42"/>
      <c r="K642" s="42"/>
      <c r="L642" s="46"/>
      <c r="M642" s="231"/>
      <c r="N642" s="232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180</v>
      </c>
      <c r="AU642" s="19" t="s">
        <v>82</v>
      </c>
    </row>
    <row r="643" s="2" customFormat="1">
      <c r="A643" s="40"/>
      <c r="B643" s="41"/>
      <c r="C643" s="42"/>
      <c r="D643" s="228" t="s">
        <v>478</v>
      </c>
      <c r="E643" s="42"/>
      <c r="F643" s="278" t="s">
        <v>3691</v>
      </c>
      <c r="G643" s="42"/>
      <c r="H643" s="42"/>
      <c r="I643" s="230"/>
      <c r="J643" s="42"/>
      <c r="K643" s="42"/>
      <c r="L643" s="46"/>
      <c r="M643" s="231"/>
      <c r="N643" s="232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478</v>
      </c>
      <c r="AU643" s="19" t="s">
        <v>82</v>
      </c>
    </row>
    <row r="644" s="2" customFormat="1" ht="16.5" customHeight="1">
      <c r="A644" s="40"/>
      <c r="B644" s="41"/>
      <c r="C644" s="215" t="s">
        <v>1825</v>
      </c>
      <c r="D644" s="215" t="s">
        <v>174</v>
      </c>
      <c r="E644" s="216" t="s">
        <v>3427</v>
      </c>
      <c r="F644" s="217" t="s">
        <v>3704</v>
      </c>
      <c r="G644" s="218" t="s">
        <v>3296</v>
      </c>
      <c r="H644" s="219">
        <v>1</v>
      </c>
      <c r="I644" s="220"/>
      <c r="J644" s="221">
        <f>ROUND(I644*H644,2)</f>
        <v>0</v>
      </c>
      <c r="K644" s="217" t="s">
        <v>19</v>
      </c>
      <c r="L644" s="46"/>
      <c r="M644" s="222" t="s">
        <v>19</v>
      </c>
      <c r="N644" s="223" t="s">
        <v>45</v>
      </c>
      <c r="O644" s="86"/>
      <c r="P644" s="224">
        <f>O644*H644</f>
        <v>0</v>
      </c>
      <c r="Q644" s="224">
        <v>0</v>
      </c>
      <c r="R644" s="224">
        <f>Q644*H644</f>
        <v>0</v>
      </c>
      <c r="S644" s="224">
        <v>0</v>
      </c>
      <c r="T644" s="225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26" t="s">
        <v>178</v>
      </c>
      <c r="AT644" s="226" t="s">
        <v>174</v>
      </c>
      <c r="AU644" s="226" t="s">
        <v>82</v>
      </c>
      <c r="AY644" s="19" t="s">
        <v>171</v>
      </c>
      <c r="BE644" s="227">
        <f>IF(N644="základní",J644,0)</f>
        <v>0</v>
      </c>
      <c r="BF644" s="227">
        <f>IF(N644="snížená",J644,0)</f>
        <v>0</v>
      </c>
      <c r="BG644" s="227">
        <f>IF(N644="zákl. přenesená",J644,0)</f>
        <v>0</v>
      </c>
      <c r="BH644" s="227">
        <f>IF(N644="sníž. přenesená",J644,0)</f>
        <v>0</v>
      </c>
      <c r="BI644" s="227">
        <f>IF(N644="nulová",J644,0)</f>
        <v>0</v>
      </c>
      <c r="BJ644" s="19" t="s">
        <v>82</v>
      </c>
      <c r="BK644" s="227">
        <f>ROUND(I644*H644,2)</f>
        <v>0</v>
      </c>
      <c r="BL644" s="19" t="s">
        <v>178</v>
      </c>
      <c r="BM644" s="226" t="s">
        <v>3935</v>
      </c>
    </row>
    <row r="645" s="2" customFormat="1">
      <c r="A645" s="40"/>
      <c r="B645" s="41"/>
      <c r="C645" s="42"/>
      <c r="D645" s="228" t="s">
        <v>180</v>
      </c>
      <c r="E645" s="42"/>
      <c r="F645" s="229" t="s">
        <v>3704</v>
      </c>
      <c r="G645" s="42"/>
      <c r="H645" s="42"/>
      <c r="I645" s="230"/>
      <c r="J645" s="42"/>
      <c r="K645" s="42"/>
      <c r="L645" s="46"/>
      <c r="M645" s="231"/>
      <c r="N645" s="232"/>
      <c r="O645" s="86"/>
      <c r="P645" s="86"/>
      <c r="Q645" s="86"/>
      <c r="R645" s="86"/>
      <c r="S645" s="86"/>
      <c r="T645" s="87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180</v>
      </c>
      <c r="AU645" s="19" t="s">
        <v>82</v>
      </c>
    </row>
    <row r="646" s="2" customFormat="1">
      <c r="A646" s="40"/>
      <c r="B646" s="41"/>
      <c r="C646" s="42"/>
      <c r="D646" s="228" t="s">
        <v>478</v>
      </c>
      <c r="E646" s="42"/>
      <c r="F646" s="278" t="s">
        <v>3706</v>
      </c>
      <c r="G646" s="42"/>
      <c r="H646" s="42"/>
      <c r="I646" s="230"/>
      <c r="J646" s="42"/>
      <c r="K646" s="42"/>
      <c r="L646" s="46"/>
      <c r="M646" s="231"/>
      <c r="N646" s="232"/>
      <c r="O646" s="86"/>
      <c r="P646" s="86"/>
      <c r="Q646" s="86"/>
      <c r="R646" s="86"/>
      <c r="S646" s="86"/>
      <c r="T646" s="87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478</v>
      </c>
      <c r="AU646" s="19" t="s">
        <v>82</v>
      </c>
    </row>
    <row r="647" s="2" customFormat="1" ht="16.5" customHeight="1">
      <c r="A647" s="40"/>
      <c r="B647" s="41"/>
      <c r="C647" s="215" t="s">
        <v>1363</v>
      </c>
      <c r="D647" s="215" t="s">
        <v>174</v>
      </c>
      <c r="E647" s="216" t="s">
        <v>3450</v>
      </c>
      <c r="F647" s="217" t="s">
        <v>3735</v>
      </c>
      <c r="G647" s="218" t="s">
        <v>3296</v>
      </c>
      <c r="H647" s="219">
        <v>2</v>
      </c>
      <c r="I647" s="220"/>
      <c r="J647" s="221">
        <f>ROUND(I647*H647,2)</f>
        <v>0</v>
      </c>
      <c r="K647" s="217" t="s">
        <v>19</v>
      </c>
      <c r="L647" s="46"/>
      <c r="M647" s="222" t="s">
        <v>19</v>
      </c>
      <c r="N647" s="223" t="s">
        <v>45</v>
      </c>
      <c r="O647" s="86"/>
      <c r="P647" s="224">
        <f>O647*H647</f>
        <v>0</v>
      </c>
      <c r="Q647" s="224">
        <v>0</v>
      </c>
      <c r="R647" s="224">
        <f>Q647*H647</f>
        <v>0</v>
      </c>
      <c r="S647" s="224">
        <v>0</v>
      </c>
      <c r="T647" s="225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26" t="s">
        <v>178</v>
      </c>
      <c r="AT647" s="226" t="s">
        <v>174</v>
      </c>
      <c r="AU647" s="226" t="s">
        <v>82</v>
      </c>
      <c r="AY647" s="19" t="s">
        <v>171</v>
      </c>
      <c r="BE647" s="227">
        <f>IF(N647="základní",J647,0)</f>
        <v>0</v>
      </c>
      <c r="BF647" s="227">
        <f>IF(N647="snížená",J647,0)</f>
        <v>0</v>
      </c>
      <c r="BG647" s="227">
        <f>IF(N647="zákl. přenesená",J647,0)</f>
        <v>0</v>
      </c>
      <c r="BH647" s="227">
        <f>IF(N647="sníž. přenesená",J647,0)</f>
        <v>0</v>
      </c>
      <c r="BI647" s="227">
        <f>IF(N647="nulová",J647,0)</f>
        <v>0</v>
      </c>
      <c r="BJ647" s="19" t="s">
        <v>82</v>
      </c>
      <c r="BK647" s="227">
        <f>ROUND(I647*H647,2)</f>
        <v>0</v>
      </c>
      <c r="BL647" s="19" t="s">
        <v>178</v>
      </c>
      <c r="BM647" s="226" t="s">
        <v>3936</v>
      </c>
    </row>
    <row r="648" s="2" customFormat="1">
      <c r="A648" s="40"/>
      <c r="B648" s="41"/>
      <c r="C648" s="42"/>
      <c r="D648" s="228" t="s">
        <v>180</v>
      </c>
      <c r="E648" s="42"/>
      <c r="F648" s="229" t="s">
        <v>3735</v>
      </c>
      <c r="G648" s="42"/>
      <c r="H648" s="42"/>
      <c r="I648" s="230"/>
      <c r="J648" s="42"/>
      <c r="K648" s="42"/>
      <c r="L648" s="46"/>
      <c r="M648" s="231"/>
      <c r="N648" s="232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180</v>
      </c>
      <c r="AU648" s="19" t="s">
        <v>82</v>
      </c>
    </row>
    <row r="649" s="2" customFormat="1">
      <c r="A649" s="40"/>
      <c r="B649" s="41"/>
      <c r="C649" s="42"/>
      <c r="D649" s="228" t="s">
        <v>478</v>
      </c>
      <c r="E649" s="42"/>
      <c r="F649" s="278" t="s">
        <v>3737</v>
      </c>
      <c r="G649" s="42"/>
      <c r="H649" s="42"/>
      <c r="I649" s="230"/>
      <c r="J649" s="42"/>
      <c r="K649" s="42"/>
      <c r="L649" s="46"/>
      <c r="M649" s="231"/>
      <c r="N649" s="232"/>
      <c r="O649" s="86"/>
      <c r="P649" s="86"/>
      <c r="Q649" s="86"/>
      <c r="R649" s="86"/>
      <c r="S649" s="86"/>
      <c r="T649" s="87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478</v>
      </c>
      <c r="AU649" s="19" t="s">
        <v>82</v>
      </c>
    </row>
    <row r="650" s="2" customFormat="1" ht="16.5" customHeight="1">
      <c r="A650" s="40"/>
      <c r="B650" s="41"/>
      <c r="C650" s="215" t="s">
        <v>1913</v>
      </c>
      <c r="D650" s="215" t="s">
        <v>174</v>
      </c>
      <c r="E650" s="216" t="s">
        <v>3464</v>
      </c>
      <c r="F650" s="217" t="s">
        <v>3749</v>
      </c>
      <c r="G650" s="218" t="s">
        <v>3513</v>
      </c>
      <c r="H650" s="219">
        <v>8</v>
      </c>
      <c r="I650" s="220"/>
      <c r="J650" s="221">
        <f>ROUND(I650*H650,2)</f>
        <v>0</v>
      </c>
      <c r="K650" s="217" t="s">
        <v>19</v>
      </c>
      <c r="L650" s="46"/>
      <c r="M650" s="222" t="s">
        <v>19</v>
      </c>
      <c r="N650" s="223" t="s">
        <v>45</v>
      </c>
      <c r="O650" s="86"/>
      <c r="P650" s="224">
        <f>O650*H650</f>
        <v>0</v>
      </c>
      <c r="Q650" s="224">
        <v>0</v>
      </c>
      <c r="R650" s="224">
        <f>Q650*H650</f>
        <v>0</v>
      </c>
      <c r="S650" s="224">
        <v>0</v>
      </c>
      <c r="T650" s="225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26" t="s">
        <v>178</v>
      </c>
      <c r="AT650" s="226" t="s">
        <v>174</v>
      </c>
      <c r="AU650" s="226" t="s">
        <v>82</v>
      </c>
      <c r="AY650" s="19" t="s">
        <v>171</v>
      </c>
      <c r="BE650" s="227">
        <f>IF(N650="základní",J650,0)</f>
        <v>0</v>
      </c>
      <c r="BF650" s="227">
        <f>IF(N650="snížená",J650,0)</f>
        <v>0</v>
      </c>
      <c r="BG650" s="227">
        <f>IF(N650="zákl. přenesená",J650,0)</f>
        <v>0</v>
      </c>
      <c r="BH650" s="227">
        <f>IF(N650="sníž. přenesená",J650,0)</f>
        <v>0</v>
      </c>
      <c r="BI650" s="227">
        <f>IF(N650="nulová",J650,0)</f>
        <v>0</v>
      </c>
      <c r="BJ650" s="19" t="s">
        <v>82</v>
      </c>
      <c r="BK650" s="227">
        <f>ROUND(I650*H650,2)</f>
        <v>0</v>
      </c>
      <c r="BL650" s="19" t="s">
        <v>178</v>
      </c>
      <c r="BM650" s="226" t="s">
        <v>3937</v>
      </c>
    </row>
    <row r="651" s="2" customFormat="1">
      <c r="A651" s="40"/>
      <c r="B651" s="41"/>
      <c r="C651" s="42"/>
      <c r="D651" s="228" t="s">
        <v>180</v>
      </c>
      <c r="E651" s="42"/>
      <c r="F651" s="229" t="s">
        <v>3751</v>
      </c>
      <c r="G651" s="42"/>
      <c r="H651" s="42"/>
      <c r="I651" s="230"/>
      <c r="J651" s="42"/>
      <c r="K651" s="42"/>
      <c r="L651" s="46"/>
      <c r="M651" s="231"/>
      <c r="N651" s="232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180</v>
      </c>
      <c r="AU651" s="19" t="s">
        <v>82</v>
      </c>
    </row>
    <row r="652" s="2" customFormat="1">
      <c r="A652" s="40"/>
      <c r="B652" s="41"/>
      <c r="C652" s="42"/>
      <c r="D652" s="228" t="s">
        <v>478</v>
      </c>
      <c r="E652" s="42"/>
      <c r="F652" s="278" t="s">
        <v>3752</v>
      </c>
      <c r="G652" s="42"/>
      <c r="H652" s="42"/>
      <c r="I652" s="230"/>
      <c r="J652" s="42"/>
      <c r="K652" s="42"/>
      <c r="L652" s="46"/>
      <c r="M652" s="231"/>
      <c r="N652" s="232"/>
      <c r="O652" s="86"/>
      <c r="P652" s="86"/>
      <c r="Q652" s="86"/>
      <c r="R652" s="86"/>
      <c r="S652" s="86"/>
      <c r="T652" s="87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478</v>
      </c>
      <c r="AU652" s="19" t="s">
        <v>82</v>
      </c>
    </row>
    <row r="653" s="2" customFormat="1" ht="16.5" customHeight="1">
      <c r="A653" s="40"/>
      <c r="B653" s="41"/>
      <c r="C653" s="215" t="s">
        <v>1919</v>
      </c>
      <c r="D653" s="215" t="s">
        <v>174</v>
      </c>
      <c r="E653" s="216" t="s">
        <v>3466</v>
      </c>
      <c r="F653" s="217" t="s">
        <v>3753</v>
      </c>
      <c r="G653" s="218" t="s">
        <v>3513</v>
      </c>
      <c r="H653" s="219">
        <v>4</v>
      </c>
      <c r="I653" s="220"/>
      <c r="J653" s="221">
        <f>ROUND(I653*H653,2)</f>
        <v>0</v>
      </c>
      <c r="K653" s="217" t="s">
        <v>19</v>
      </c>
      <c r="L653" s="46"/>
      <c r="M653" s="222" t="s">
        <v>19</v>
      </c>
      <c r="N653" s="223" t="s">
        <v>45</v>
      </c>
      <c r="O653" s="86"/>
      <c r="P653" s="224">
        <f>O653*H653</f>
        <v>0</v>
      </c>
      <c r="Q653" s="224">
        <v>0</v>
      </c>
      <c r="R653" s="224">
        <f>Q653*H653</f>
        <v>0</v>
      </c>
      <c r="S653" s="224">
        <v>0</v>
      </c>
      <c r="T653" s="225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26" t="s">
        <v>178</v>
      </c>
      <c r="AT653" s="226" t="s">
        <v>174</v>
      </c>
      <c r="AU653" s="226" t="s">
        <v>82</v>
      </c>
      <c r="AY653" s="19" t="s">
        <v>171</v>
      </c>
      <c r="BE653" s="227">
        <f>IF(N653="základní",J653,0)</f>
        <v>0</v>
      </c>
      <c r="BF653" s="227">
        <f>IF(N653="snížená",J653,0)</f>
        <v>0</v>
      </c>
      <c r="BG653" s="227">
        <f>IF(N653="zákl. přenesená",J653,0)</f>
        <v>0</v>
      </c>
      <c r="BH653" s="227">
        <f>IF(N653="sníž. přenesená",J653,0)</f>
        <v>0</v>
      </c>
      <c r="BI653" s="227">
        <f>IF(N653="nulová",J653,0)</f>
        <v>0</v>
      </c>
      <c r="BJ653" s="19" t="s">
        <v>82</v>
      </c>
      <c r="BK653" s="227">
        <f>ROUND(I653*H653,2)</f>
        <v>0</v>
      </c>
      <c r="BL653" s="19" t="s">
        <v>178</v>
      </c>
      <c r="BM653" s="226" t="s">
        <v>3938</v>
      </c>
    </row>
    <row r="654" s="2" customFormat="1">
      <c r="A654" s="40"/>
      <c r="B654" s="41"/>
      <c r="C654" s="42"/>
      <c r="D654" s="228" t="s">
        <v>180</v>
      </c>
      <c r="E654" s="42"/>
      <c r="F654" s="229" t="s">
        <v>3755</v>
      </c>
      <c r="G654" s="42"/>
      <c r="H654" s="42"/>
      <c r="I654" s="230"/>
      <c r="J654" s="42"/>
      <c r="K654" s="42"/>
      <c r="L654" s="46"/>
      <c r="M654" s="231"/>
      <c r="N654" s="232"/>
      <c r="O654" s="86"/>
      <c r="P654" s="86"/>
      <c r="Q654" s="86"/>
      <c r="R654" s="86"/>
      <c r="S654" s="86"/>
      <c r="T654" s="87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180</v>
      </c>
      <c r="AU654" s="19" t="s">
        <v>82</v>
      </c>
    </row>
    <row r="655" s="2" customFormat="1">
      <c r="A655" s="40"/>
      <c r="B655" s="41"/>
      <c r="C655" s="42"/>
      <c r="D655" s="228" t="s">
        <v>478</v>
      </c>
      <c r="E655" s="42"/>
      <c r="F655" s="278" t="s">
        <v>3752</v>
      </c>
      <c r="G655" s="42"/>
      <c r="H655" s="42"/>
      <c r="I655" s="230"/>
      <c r="J655" s="42"/>
      <c r="K655" s="42"/>
      <c r="L655" s="46"/>
      <c r="M655" s="231"/>
      <c r="N655" s="232"/>
      <c r="O655" s="86"/>
      <c r="P655" s="86"/>
      <c r="Q655" s="86"/>
      <c r="R655" s="86"/>
      <c r="S655" s="86"/>
      <c r="T655" s="87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478</v>
      </c>
      <c r="AU655" s="19" t="s">
        <v>82</v>
      </c>
    </row>
    <row r="656" s="2" customFormat="1" ht="16.5" customHeight="1">
      <c r="A656" s="40"/>
      <c r="B656" s="41"/>
      <c r="C656" s="215" t="s">
        <v>1925</v>
      </c>
      <c r="D656" s="215" t="s">
        <v>174</v>
      </c>
      <c r="E656" s="216" t="s">
        <v>3468</v>
      </c>
      <c r="F656" s="217" t="s">
        <v>3756</v>
      </c>
      <c r="G656" s="218" t="s">
        <v>3513</v>
      </c>
      <c r="H656" s="219">
        <v>2</v>
      </c>
      <c r="I656" s="220"/>
      <c r="J656" s="221">
        <f>ROUND(I656*H656,2)</f>
        <v>0</v>
      </c>
      <c r="K656" s="217" t="s">
        <v>19</v>
      </c>
      <c r="L656" s="46"/>
      <c r="M656" s="222" t="s">
        <v>19</v>
      </c>
      <c r="N656" s="223" t="s">
        <v>45</v>
      </c>
      <c r="O656" s="86"/>
      <c r="P656" s="224">
        <f>O656*H656</f>
        <v>0</v>
      </c>
      <c r="Q656" s="224">
        <v>0</v>
      </c>
      <c r="R656" s="224">
        <f>Q656*H656</f>
        <v>0</v>
      </c>
      <c r="S656" s="224">
        <v>0</v>
      </c>
      <c r="T656" s="225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26" t="s">
        <v>178</v>
      </c>
      <c r="AT656" s="226" t="s">
        <v>174</v>
      </c>
      <c r="AU656" s="226" t="s">
        <v>82</v>
      </c>
      <c r="AY656" s="19" t="s">
        <v>171</v>
      </c>
      <c r="BE656" s="227">
        <f>IF(N656="základní",J656,0)</f>
        <v>0</v>
      </c>
      <c r="BF656" s="227">
        <f>IF(N656="snížená",J656,0)</f>
        <v>0</v>
      </c>
      <c r="BG656" s="227">
        <f>IF(N656="zákl. přenesená",J656,0)</f>
        <v>0</v>
      </c>
      <c r="BH656" s="227">
        <f>IF(N656="sníž. přenesená",J656,0)</f>
        <v>0</v>
      </c>
      <c r="BI656" s="227">
        <f>IF(N656="nulová",J656,0)</f>
        <v>0</v>
      </c>
      <c r="BJ656" s="19" t="s">
        <v>82</v>
      </c>
      <c r="BK656" s="227">
        <f>ROUND(I656*H656,2)</f>
        <v>0</v>
      </c>
      <c r="BL656" s="19" t="s">
        <v>178</v>
      </c>
      <c r="BM656" s="226" t="s">
        <v>3939</v>
      </c>
    </row>
    <row r="657" s="2" customFormat="1">
      <c r="A657" s="40"/>
      <c r="B657" s="41"/>
      <c r="C657" s="42"/>
      <c r="D657" s="228" t="s">
        <v>180</v>
      </c>
      <c r="E657" s="42"/>
      <c r="F657" s="229" t="s">
        <v>3758</v>
      </c>
      <c r="G657" s="42"/>
      <c r="H657" s="42"/>
      <c r="I657" s="230"/>
      <c r="J657" s="42"/>
      <c r="K657" s="42"/>
      <c r="L657" s="46"/>
      <c r="M657" s="231"/>
      <c r="N657" s="232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180</v>
      </c>
      <c r="AU657" s="19" t="s">
        <v>82</v>
      </c>
    </row>
    <row r="658" s="2" customFormat="1">
      <c r="A658" s="40"/>
      <c r="B658" s="41"/>
      <c r="C658" s="42"/>
      <c r="D658" s="228" t="s">
        <v>478</v>
      </c>
      <c r="E658" s="42"/>
      <c r="F658" s="278" t="s">
        <v>3752</v>
      </c>
      <c r="G658" s="42"/>
      <c r="H658" s="42"/>
      <c r="I658" s="230"/>
      <c r="J658" s="42"/>
      <c r="K658" s="42"/>
      <c r="L658" s="46"/>
      <c r="M658" s="231"/>
      <c r="N658" s="232"/>
      <c r="O658" s="86"/>
      <c r="P658" s="86"/>
      <c r="Q658" s="86"/>
      <c r="R658" s="86"/>
      <c r="S658" s="86"/>
      <c r="T658" s="87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478</v>
      </c>
      <c r="AU658" s="19" t="s">
        <v>82</v>
      </c>
    </row>
    <row r="659" s="2" customFormat="1" ht="16.5" customHeight="1">
      <c r="A659" s="40"/>
      <c r="B659" s="41"/>
      <c r="C659" s="215" t="s">
        <v>1931</v>
      </c>
      <c r="D659" s="215" t="s">
        <v>174</v>
      </c>
      <c r="E659" s="216" t="s">
        <v>3759</v>
      </c>
      <c r="F659" s="217" t="s">
        <v>3760</v>
      </c>
      <c r="G659" s="218" t="s">
        <v>3513</v>
      </c>
      <c r="H659" s="219">
        <v>5</v>
      </c>
      <c r="I659" s="220"/>
      <c r="J659" s="221">
        <f>ROUND(I659*H659,2)</f>
        <v>0</v>
      </c>
      <c r="K659" s="217" t="s">
        <v>19</v>
      </c>
      <c r="L659" s="46"/>
      <c r="M659" s="222" t="s">
        <v>19</v>
      </c>
      <c r="N659" s="223" t="s">
        <v>45</v>
      </c>
      <c r="O659" s="86"/>
      <c r="P659" s="224">
        <f>O659*H659</f>
        <v>0</v>
      </c>
      <c r="Q659" s="224">
        <v>0</v>
      </c>
      <c r="R659" s="224">
        <f>Q659*H659</f>
        <v>0</v>
      </c>
      <c r="S659" s="224">
        <v>0</v>
      </c>
      <c r="T659" s="225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26" t="s">
        <v>178</v>
      </c>
      <c r="AT659" s="226" t="s">
        <v>174</v>
      </c>
      <c r="AU659" s="226" t="s">
        <v>82</v>
      </c>
      <c r="AY659" s="19" t="s">
        <v>171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19" t="s">
        <v>82</v>
      </c>
      <c r="BK659" s="227">
        <f>ROUND(I659*H659,2)</f>
        <v>0</v>
      </c>
      <c r="BL659" s="19" t="s">
        <v>178</v>
      </c>
      <c r="BM659" s="226" t="s">
        <v>3940</v>
      </c>
    </row>
    <row r="660" s="2" customFormat="1">
      <c r="A660" s="40"/>
      <c r="B660" s="41"/>
      <c r="C660" s="42"/>
      <c r="D660" s="228" t="s">
        <v>180</v>
      </c>
      <c r="E660" s="42"/>
      <c r="F660" s="229" t="s">
        <v>3762</v>
      </c>
      <c r="G660" s="42"/>
      <c r="H660" s="42"/>
      <c r="I660" s="230"/>
      <c r="J660" s="42"/>
      <c r="K660" s="42"/>
      <c r="L660" s="46"/>
      <c r="M660" s="231"/>
      <c r="N660" s="232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180</v>
      </c>
      <c r="AU660" s="19" t="s">
        <v>82</v>
      </c>
    </row>
    <row r="661" s="2" customFormat="1">
      <c r="A661" s="40"/>
      <c r="B661" s="41"/>
      <c r="C661" s="42"/>
      <c r="D661" s="228" t="s">
        <v>478</v>
      </c>
      <c r="E661" s="42"/>
      <c r="F661" s="278" t="s">
        <v>3752</v>
      </c>
      <c r="G661" s="42"/>
      <c r="H661" s="42"/>
      <c r="I661" s="230"/>
      <c r="J661" s="42"/>
      <c r="K661" s="42"/>
      <c r="L661" s="46"/>
      <c r="M661" s="231"/>
      <c r="N661" s="232"/>
      <c r="O661" s="86"/>
      <c r="P661" s="86"/>
      <c r="Q661" s="86"/>
      <c r="R661" s="86"/>
      <c r="S661" s="86"/>
      <c r="T661" s="87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478</v>
      </c>
      <c r="AU661" s="19" t="s">
        <v>82</v>
      </c>
    </row>
    <row r="662" s="2" customFormat="1" ht="16.5" customHeight="1">
      <c r="A662" s="40"/>
      <c r="B662" s="41"/>
      <c r="C662" s="215" t="s">
        <v>1937</v>
      </c>
      <c r="D662" s="215" t="s">
        <v>174</v>
      </c>
      <c r="E662" s="216" t="s">
        <v>3763</v>
      </c>
      <c r="F662" s="217" t="s">
        <v>3764</v>
      </c>
      <c r="G662" s="218" t="s">
        <v>3513</v>
      </c>
      <c r="H662" s="219">
        <v>2</v>
      </c>
      <c r="I662" s="220"/>
      <c r="J662" s="221">
        <f>ROUND(I662*H662,2)</f>
        <v>0</v>
      </c>
      <c r="K662" s="217" t="s">
        <v>19</v>
      </c>
      <c r="L662" s="46"/>
      <c r="M662" s="222" t="s">
        <v>19</v>
      </c>
      <c r="N662" s="223" t="s">
        <v>45</v>
      </c>
      <c r="O662" s="86"/>
      <c r="P662" s="224">
        <f>O662*H662</f>
        <v>0</v>
      </c>
      <c r="Q662" s="224">
        <v>0</v>
      </c>
      <c r="R662" s="224">
        <f>Q662*H662</f>
        <v>0</v>
      </c>
      <c r="S662" s="224">
        <v>0</v>
      </c>
      <c r="T662" s="225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26" t="s">
        <v>178</v>
      </c>
      <c r="AT662" s="226" t="s">
        <v>174</v>
      </c>
      <c r="AU662" s="226" t="s">
        <v>82</v>
      </c>
      <c r="AY662" s="19" t="s">
        <v>171</v>
      </c>
      <c r="BE662" s="227">
        <f>IF(N662="základní",J662,0)</f>
        <v>0</v>
      </c>
      <c r="BF662" s="227">
        <f>IF(N662="snížená",J662,0)</f>
        <v>0</v>
      </c>
      <c r="BG662" s="227">
        <f>IF(N662="zákl. přenesená",J662,0)</f>
        <v>0</v>
      </c>
      <c r="BH662" s="227">
        <f>IF(N662="sníž. přenesená",J662,0)</f>
        <v>0</v>
      </c>
      <c r="BI662" s="227">
        <f>IF(N662="nulová",J662,0)</f>
        <v>0</v>
      </c>
      <c r="BJ662" s="19" t="s">
        <v>82</v>
      </c>
      <c r="BK662" s="227">
        <f>ROUND(I662*H662,2)</f>
        <v>0</v>
      </c>
      <c r="BL662" s="19" t="s">
        <v>178</v>
      </c>
      <c r="BM662" s="226" t="s">
        <v>3941</v>
      </c>
    </row>
    <row r="663" s="2" customFormat="1">
      <c r="A663" s="40"/>
      <c r="B663" s="41"/>
      <c r="C663" s="42"/>
      <c r="D663" s="228" t="s">
        <v>180</v>
      </c>
      <c r="E663" s="42"/>
      <c r="F663" s="229" t="s">
        <v>3766</v>
      </c>
      <c r="G663" s="42"/>
      <c r="H663" s="42"/>
      <c r="I663" s="230"/>
      <c r="J663" s="42"/>
      <c r="K663" s="42"/>
      <c r="L663" s="46"/>
      <c r="M663" s="231"/>
      <c r="N663" s="232"/>
      <c r="O663" s="86"/>
      <c r="P663" s="86"/>
      <c r="Q663" s="86"/>
      <c r="R663" s="86"/>
      <c r="S663" s="86"/>
      <c r="T663" s="87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180</v>
      </c>
      <c r="AU663" s="19" t="s">
        <v>82</v>
      </c>
    </row>
    <row r="664" s="2" customFormat="1">
      <c r="A664" s="40"/>
      <c r="B664" s="41"/>
      <c r="C664" s="42"/>
      <c r="D664" s="228" t="s">
        <v>478</v>
      </c>
      <c r="E664" s="42"/>
      <c r="F664" s="278" t="s">
        <v>3752</v>
      </c>
      <c r="G664" s="42"/>
      <c r="H664" s="42"/>
      <c r="I664" s="230"/>
      <c r="J664" s="42"/>
      <c r="K664" s="42"/>
      <c r="L664" s="46"/>
      <c r="M664" s="231"/>
      <c r="N664" s="232"/>
      <c r="O664" s="86"/>
      <c r="P664" s="86"/>
      <c r="Q664" s="86"/>
      <c r="R664" s="86"/>
      <c r="S664" s="86"/>
      <c r="T664" s="87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478</v>
      </c>
      <c r="AU664" s="19" t="s">
        <v>82</v>
      </c>
    </row>
    <row r="665" s="2" customFormat="1" ht="16.5" customHeight="1">
      <c r="A665" s="40"/>
      <c r="B665" s="41"/>
      <c r="C665" s="215" t="s">
        <v>1432</v>
      </c>
      <c r="D665" s="215" t="s">
        <v>174</v>
      </c>
      <c r="E665" s="216" t="s">
        <v>3767</v>
      </c>
      <c r="F665" s="217" t="s">
        <v>3768</v>
      </c>
      <c r="G665" s="218" t="s">
        <v>3513</v>
      </c>
      <c r="H665" s="219">
        <v>1</v>
      </c>
      <c r="I665" s="220"/>
      <c r="J665" s="221">
        <f>ROUND(I665*H665,2)</f>
        <v>0</v>
      </c>
      <c r="K665" s="217" t="s">
        <v>19</v>
      </c>
      <c r="L665" s="46"/>
      <c r="M665" s="222" t="s">
        <v>19</v>
      </c>
      <c r="N665" s="223" t="s">
        <v>45</v>
      </c>
      <c r="O665" s="86"/>
      <c r="P665" s="224">
        <f>O665*H665</f>
        <v>0</v>
      </c>
      <c r="Q665" s="224">
        <v>0</v>
      </c>
      <c r="R665" s="224">
        <f>Q665*H665</f>
        <v>0</v>
      </c>
      <c r="S665" s="224">
        <v>0</v>
      </c>
      <c r="T665" s="225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6" t="s">
        <v>178</v>
      </c>
      <c r="AT665" s="226" t="s">
        <v>174</v>
      </c>
      <c r="AU665" s="226" t="s">
        <v>82</v>
      </c>
      <c r="AY665" s="19" t="s">
        <v>171</v>
      </c>
      <c r="BE665" s="227">
        <f>IF(N665="základní",J665,0)</f>
        <v>0</v>
      </c>
      <c r="BF665" s="227">
        <f>IF(N665="snížená",J665,0)</f>
        <v>0</v>
      </c>
      <c r="BG665" s="227">
        <f>IF(N665="zákl. přenesená",J665,0)</f>
        <v>0</v>
      </c>
      <c r="BH665" s="227">
        <f>IF(N665="sníž. přenesená",J665,0)</f>
        <v>0</v>
      </c>
      <c r="BI665" s="227">
        <f>IF(N665="nulová",J665,0)</f>
        <v>0</v>
      </c>
      <c r="BJ665" s="19" t="s">
        <v>82</v>
      </c>
      <c r="BK665" s="227">
        <f>ROUND(I665*H665,2)</f>
        <v>0</v>
      </c>
      <c r="BL665" s="19" t="s">
        <v>178</v>
      </c>
      <c r="BM665" s="226" t="s">
        <v>3942</v>
      </c>
    </row>
    <row r="666" s="2" customFormat="1">
      <c r="A666" s="40"/>
      <c r="B666" s="41"/>
      <c r="C666" s="42"/>
      <c r="D666" s="228" t="s">
        <v>180</v>
      </c>
      <c r="E666" s="42"/>
      <c r="F666" s="229" t="s">
        <v>3770</v>
      </c>
      <c r="G666" s="42"/>
      <c r="H666" s="42"/>
      <c r="I666" s="230"/>
      <c r="J666" s="42"/>
      <c r="K666" s="42"/>
      <c r="L666" s="46"/>
      <c r="M666" s="231"/>
      <c r="N666" s="232"/>
      <c r="O666" s="86"/>
      <c r="P666" s="86"/>
      <c r="Q666" s="86"/>
      <c r="R666" s="86"/>
      <c r="S666" s="86"/>
      <c r="T666" s="87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180</v>
      </c>
      <c r="AU666" s="19" t="s">
        <v>82</v>
      </c>
    </row>
    <row r="667" s="2" customFormat="1">
      <c r="A667" s="40"/>
      <c r="B667" s="41"/>
      <c r="C667" s="42"/>
      <c r="D667" s="228" t="s">
        <v>478</v>
      </c>
      <c r="E667" s="42"/>
      <c r="F667" s="278" t="s">
        <v>3752</v>
      </c>
      <c r="G667" s="42"/>
      <c r="H667" s="42"/>
      <c r="I667" s="230"/>
      <c r="J667" s="42"/>
      <c r="K667" s="42"/>
      <c r="L667" s="46"/>
      <c r="M667" s="231"/>
      <c r="N667" s="232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478</v>
      </c>
      <c r="AU667" s="19" t="s">
        <v>82</v>
      </c>
    </row>
    <row r="668" s="2" customFormat="1" ht="16.5" customHeight="1">
      <c r="A668" s="40"/>
      <c r="B668" s="41"/>
      <c r="C668" s="215" t="s">
        <v>1948</v>
      </c>
      <c r="D668" s="215" t="s">
        <v>174</v>
      </c>
      <c r="E668" s="216" t="s">
        <v>3771</v>
      </c>
      <c r="F668" s="217" t="s">
        <v>3772</v>
      </c>
      <c r="G668" s="218" t="s">
        <v>3513</v>
      </c>
      <c r="H668" s="219">
        <v>3</v>
      </c>
      <c r="I668" s="220"/>
      <c r="J668" s="221">
        <f>ROUND(I668*H668,2)</f>
        <v>0</v>
      </c>
      <c r="K668" s="217" t="s">
        <v>19</v>
      </c>
      <c r="L668" s="46"/>
      <c r="M668" s="222" t="s">
        <v>19</v>
      </c>
      <c r="N668" s="223" t="s">
        <v>45</v>
      </c>
      <c r="O668" s="86"/>
      <c r="P668" s="224">
        <f>O668*H668</f>
        <v>0</v>
      </c>
      <c r="Q668" s="224">
        <v>0</v>
      </c>
      <c r="R668" s="224">
        <f>Q668*H668</f>
        <v>0</v>
      </c>
      <c r="S668" s="224">
        <v>0</v>
      </c>
      <c r="T668" s="225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26" t="s">
        <v>178</v>
      </c>
      <c r="AT668" s="226" t="s">
        <v>174</v>
      </c>
      <c r="AU668" s="226" t="s">
        <v>82</v>
      </c>
      <c r="AY668" s="19" t="s">
        <v>171</v>
      </c>
      <c r="BE668" s="227">
        <f>IF(N668="základní",J668,0)</f>
        <v>0</v>
      </c>
      <c r="BF668" s="227">
        <f>IF(N668="snížená",J668,0)</f>
        <v>0</v>
      </c>
      <c r="BG668" s="227">
        <f>IF(N668="zákl. přenesená",J668,0)</f>
        <v>0</v>
      </c>
      <c r="BH668" s="227">
        <f>IF(N668="sníž. přenesená",J668,0)</f>
        <v>0</v>
      </c>
      <c r="BI668" s="227">
        <f>IF(N668="nulová",J668,0)</f>
        <v>0</v>
      </c>
      <c r="BJ668" s="19" t="s">
        <v>82</v>
      </c>
      <c r="BK668" s="227">
        <f>ROUND(I668*H668,2)</f>
        <v>0</v>
      </c>
      <c r="BL668" s="19" t="s">
        <v>178</v>
      </c>
      <c r="BM668" s="226" t="s">
        <v>3943</v>
      </c>
    </row>
    <row r="669" s="2" customFormat="1">
      <c r="A669" s="40"/>
      <c r="B669" s="41"/>
      <c r="C669" s="42"/>
      <c r="D669" s="228" t="s">
        <v>180</v>
      </c>
      <c r="E669" s="42"/>
      <c r="F669" s="229" t="s">
        <v>3774</v>
      </c>
      <c r="G669" s="42"/>
      <c r="H669" s="42"/>
      <c r="I669" s="230"/>
      <c r="J669" s="42"/>
      <c r="K669" s="42"/>
      <c r="L669" s="46"/>
      <c r="M669" s="231"/>
      <c r="N669" s="232"/>
      <c r="O669" s="86"/>
      <c r="P669" s="86"/>
      <c r="Q669" s="86"/>
      <c r="R669" s="86"/>
      <c r="S669" s="86"/>
      <c r="T669" s="87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180</v>
      </c>
      <c r="AU669" s="19" t="s">
        <v>82</v>
      </c>
    </row>
    <row r="670" s="2" customFormat="1">
      <c r="A670" s="40"/>
      <c r="B670" s="41"/>
      <c r="C670" s="42"/>
      <c r="D670" s="228" t="s">
        <v>478</v>
      </c>
      <c r="E670" s="42"/>
      <c r="F670" s="278" t="s">
        <v>3752</v>
      </c>
      <c r="G670" s="42"/>
      <c r="H670" s="42"/>
      <c r="I670" s="230"/>
      <c r="J670" s="42"/>
      <c r="K670" s="42"/>
      <c r="L670" s="46"/>
      <c r="M670" s="231"/>
      <c r="N670" s="232"/>
      <c r="O670" s="86"/>
      <c r="P670" s="86"/>
      <c r="Q670" s="86"/>
      <c r="R670" s="86"/>
      <c r="S670" s="86"/>
      <c r="T670" s="87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478</v>
      </c>
      <c r="AU670" s="19" t="s">
        <v>82</v>
      </c>
    </row>
    <row r="671" s="2" customFormat="1" ht="16.5" customHeight="1">
      <c r="A671" s="40"/>
      <c r="B671" s="41"/>
      <c r="C671" s="215" t="s">
        <v>1437</v>
      </c>
      <c r="D671" s="215" t="s">
        <v>174</v>
      </c>
      <c r="E671" s="216" t="s">
        <v>3775</v>
      </c>
      <c r="F671" s="217" t="s">
        <v>3776</v>
      </c>
      <c r="G671" s="218" t="s">
        <v>3513</v>
      </c>
      <c r="H671" s="219">
        <v>1</v>
      </c>
      <c r="I671" s="220"/>
      <c r="J671" s="221">
        <f>ROUND(I671*H671,2)</f>
        <v>0</v>
      </c>
      <c r="K671" s="217" t="s">
        <v>19</v>
      </c>
      <c r="L671" s="46"/>
      <c r="M671" s="222" t="s">
        <v>19</v>
      </c>
      <c r="N671" s="223" t="s">
        <v>45</v>
      </c>
      <c r="O671" s="86"/>
      <c r="P671" s="224">
        <f>O671*H671</f>
        <v>0</v>
      </c>
      <c r="Q671" s="224">
        <v>0</v>
      </c>
      <c r="R671" s="224">
        <f>Q671*H671</f>
        <v>0</v>
      </c>
      <c r="S671" s="224">
        <v>0</v>
      </c>
      <c r="T671" s="225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26" t="s">
        <v>178</v>
      </c>
      <c r="AT671" s="226" t="s">
        <v>174</v>
      </c>
      <c r="AU671" s="226" t="s">
        <v>82</v>
      </c>
      <c r="AY671" s="19" t="s">
        <v>171</v>
      </c>
      <c r="BE671" s="227">
        <f>IF(N671="základní",J671,0)</f>
        <v>0</v>
      </c>
      <c r="BF671" s="227">
        <f>IF(N671="snížená",J671,0)</f>
        <v>0</v>
      </c>
      <c r="BG671" s="227">
        <f>IF(N671="zákl. přenesená",J671,0)</f>
        <v>0</v>
      </c>
      <c r="BH671" s="227">
        <f>IF(N671="sníž. přenesená",J671,0)</f>
        <v>0</v>
      </c>
      <c r="BI671" s="227">
        <f>IF(N671="nulová",J671,0)</f>
        <v>0</v>
      </c>
      <c r="BJ671" s="19" t="s">
        <v>82</v>
      </c>
      <c r="BK671" s="227">
        <f>ROUND(I671*H671,2)</f>
        <v>0</v>
      </c>
      <c r="BL671" s="19" t="s">
        <v>178</v>
      </c>
      <c r="BM671" s="226" t="s">
        <v>3944</v>
      </c>
    </row>
    <row r="672" s="2" customFormat="1">
      <c r="A672" s="40"/>
      <c r="B672" s="41"/>
      <c r="C672" s="42"/>
      <c r="D672" s="228" t="s">
        <v>180</v>
      </c>
      <c r="E672" s="42"/>
      <c r="F672" s="229" t="s">
        <v>3778</v>
      </c>
      <c r="G672" s="42"/>
      <c r="H672" s="42"/>
      <c r="I672" s="230"/>
      <c r="J672" s="42"/>
      <c r="K672" s="42"/>
      <c r="L672" s="46"/>
      <c r="M672" s="231"/>
      <c r="N672" s="232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180</v>
      </c>
      <c r="AU672" s="19" t="s">
        <v>82</v>
      </c>
    </row>
    <row r="673" s="2" customFormat="1">
      <c r="A673" s="40"/>
      <c r="B673" s="41"/>
      <c r="C673" s="42"/>
      <c r="D673" s="228" t="s">
        <v>478</v>
      </c>
      <c r="E673" s="42"/>
      <c r="F673" s="278" t="s">
        <v>3752</v>
      </c>
      <c r="G673" s="42"/>
      <c r="H673" s="42"/>
      <c r="I673" s="230"/>
      <c r="J673" s="42"/>
      <c r="K673" s="42"/>
      <c r="L673" s="46"/>
      <c r="M673" s="231"/>
      <c r="N673" s="232"/>
      <c r="O673" s="86"/>
      <c r="P673" s="86"/>
      <c r="Q673" s="86"/>
      <c r="R673" s="86"/>
      <c r="S673" s="86"/>
      <c r="T673" s="87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478</v>
      </c>
      <c r="AU673" s="19" t="s">
        <v>82</v>
      </c>
    </row>
    <row r="674" s="2" customFormat="1" ht="16.5" customHeight="1">
      <c r="A674" s="40"/>
      <c r="B674" s="41"/>
      <c r="C674" s="215" t="s">
        <v>1958</v>
      </c>
      <c r="D674" s="215" t="s">
        <v>174</v>
      </c>
      <c r="E674" s="216" t="s">
        <v>3779</v>
      </c>
      <c r="F674" s="217" t="s">
        <v>3780</v>
      </c>
      <c r="G674" s="218" t="s">
        <v>3513</v>
      </c>
      <c r="H674" s="219">
        <v>1</v>
      </c>
      <c r="I674" s="220"/>
      <c r="J674" s="221">
        <f>ROUND(I674*H674,2)</f>
        <v>0</v>
      </c>
      <c r="K674" s="217" t="s">
        <v>19</v>
      </c>
      <c r="L674" s="46"/>
      <c r="M674" s="222" t="s">
        <v>19</v>
      </c>
      <c r="N674" s="223" t="s">
        <v>45</v>
      </c>
      <c r="O674" s="86"/>
      <c r="P674" s="224">
        <f>O674*H674</f>
        <v>0</v>
      </c>
      <c r="Q674" s="224">
        <v>0</v>
      </c>
      <c r="R674" s="224">
        <f>Q674*H674</f>
        <v>0</v>
      </c>
      <c r="S674" s="224">
        <v>0</v>
      </c>
      <c r="T674" s="225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6" t="s">
        <v>178</v>
      </c>
      <c r="AT674" s="226" t="s">
        <v>174</v>
      </c>
      <c r="AU674" s="226" t="s">
        <v>82</v>
      </c>
      <c r="AY674" s="19" t="s">
        <v>171</v>
      </c>
      <c r="BE674" s="227">
        <f>IF(N674="základní",J674,0)</f>
        <v>0</v>
      </c>
      <c r="BF674" s="227">
        <f>IF(N674="snížená",J674,0)</f>
        <v>0</v>
      </c>
      <c r="BG674" s="227">
        <f>IF(N674="zákl. přenesená",J674,0)</f>
        <v>0</v>
      </c>
      <c r="BH674" s="227">
        <f>IF(N674="sníž. přenesená",J674,0)</f>
        <v>0</v>
      </c>
      <c r="BI674" s="227">
        <f>IF(N674="nulová",J674,0)</f>
        <v>0</v>
      </c>
      <c r="BJ674" s="19" t="s">
        <v>82</v>
      </c>
      <c r="BK674" s="227">
        <f>ROUND(I674*H674,2)</f>
        <v>0</v>
      </c>
      <c r="BL674" s="19" t="s">
        <v>178</v>
      </c>
      <c r="BM674" s="226" t="s">
        <v>3945</v>
      </c>
    </row>
    <row r="675" s="2" customFormat="1">
      <c r="A675" s="40"/>
      <c r="B675" s="41"/>
      <c r="C675" s="42"/>
      <c r="D675" s="228" t="s">
        <v>180</v>
      </c>
      <c r="E675" s="42"/>
      <c r="F675" s="229" t="s">
        <v>3782</v>
      </c>
      <c r="G675" s="42"/>
      <c r="H675" s="42"/>
      <c r="I675" s="230"/>
      <c r="J675" s="42"/>
      <c r="K675" s="42"/>
      <c r="L675" s="46"/>
      <c r="M675" s="231"/>
      <c r="N675" s="232"/>
      <c r="O675" s="86"/>
      <c r="P675" s="86"/>
      <c r="Q675" s="86"/>
      <c r="R675" s="86"/>
      <c r="S675" s="86"/>
      <c r="T675" s="87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180</v>
      </c>
      <c r="AU675" s="19" t="s">
        <v>82</v>
      </c>
    </row>
    <row r="676" s="2" customFormat="1">
      <c r="A676" s="40"/>
      <c r="B676" s="41"/>
      <c r="C676" s="42"/>
      <c r="D676" s="228" t="s">
        <v>478</v>
      </c>
      <c r="E676" s="42"/>
      <c r="F676" s="278" t="s">
        <v>3752</v>
      </c>
      <c r="G676" s="42"/>
      <c r="H676" s="42"/>
      <c r="I676" s="230"/>
      <c r="J676" s="42"/>
      <c r="K676" s="42"/>
      <c r="L676" s="46"/>
      <c r="M676" s="231"/>
      <c r="N676" s="232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478</v>
      </c>
      <c r="AU676" s="19" t="s">
        <v>82</v>
      </c>
    </row>
    <row r="677" s="2" customFormat="1" ht="16.5" customHeight="1">
      <c r="A677" s="40"/>
      <c r="B677" s="41"/>
      <c r="C677" s="215" t="s">
        <v>1445</v>
      </c>
      <c r="D677" s="215" t="s">
        <v>174</v>
      </c>
      <c r="E677" s="216" t="s">
        <v>3783</v>
      </c>
      <c r="F677" s="217" t="s">
        <v>3784</v>
      </c>
      <c r="G677" s="218" t="s">
        <v>3513</v>
      </c>
      <c r="H677" s="219">
        <v>3</v>
      </c>
      <c r="I677" s="220"/>
      <c r="J677" s="221">
        <f>ROUND(I677*H677,2)</f>
        <v>0</v>
      </c>
      <c r="K677" s="217" t="s">
        <v>19</v>
      </c>
      <c r="L677" s="46"/>
      <c r="M677" s="222" t="s">
        <v>19</v>
      </c>
      <c r="N677" s="223" t="s">
        <v>45</v>
      </c>
      <c r="O677" s="86"/>
      <c r="P677" s="224">
        <f>O677*H677</f>
        <v>0</v>
      </c>
      <c r="Q677" s="224">
        <v>0</v>
      </c>
      <c r="R677" s="224">
        <f>Q677*H677</f>
        <v>0</v>
      </c>
      <c r="S677" s="224">
        <v>0</v>
      </c>
      <c r="T677" s="225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26" t="s">
        <v>178</v>
      </c>
      <c r="AT677" s="226" t="s">
        <v>174</v>
      </c>
      <c r="AU677" s="226" t="s">
        <v>82</v>
      </c>
      <c r="AY677" s="19" t="s">
        <v>171</v>
      </c>
      <c r="BE677" s="227">
        <f>IF(N677="základní",J677,0)</f>
        <v>0</v>
      </c>
      <c r="BF677" s="227">
        <f>IF(N677="snížená",J677,0)</f>
        <v>0</v>
      </c>
      <c r="BG677" s="227">
        <f>IF(N677="zákl. přenesená",J677,0)</f>
        <v>0</v>
      </c>
      <c r="BH677" s="227">
        <f>IF(N677="sníž. přenesená",J677,0)</f>
        <v>0</v>
      </c>
      <c r="BI677" s="227">
        <f>IF(N677="nulová",J677,0)</f>
        <v>0</v>
      </c>
      <c r="BJ677" s="19" t="s">
        <v>82</v>
      </c>
      <c r="BK677" s="227">
        <f>ROUND(I677*H677,2)</f>
        <v>0</v>
      </c>
      <c r="BL677" s="19" t="s">
        <v>178</v>
      </c>
      <c r="BM677" s="226" t="s">
        <v>3946</v>
      </c>
    </row>
    <row r="678" s="2" customFormat="1">
      <c r="A678" s="40"/>
      <c r="B678" s="41"/>
      <c r="C678" s="42"/>
      <c r="D678" s="228" t="s">
        <v>180</v>
      </c>
      <c r="E678" s="42"/>
      <c r="F678" s="229" t="s">
        <v>3786</v>
      </c>
      <c r="G678" s="42"/>
      <c r="H678" s="42"/>
      <c r="I678" s="230"/>
      <c r="J678" s="42"/>
      <c r="K678" s="42"/>
      <c r="L678" s="46"/>
      <c r="M678" s="231"/>
      <c r="N678" s="232"/>
      <c r="O678" s="86"/>
      <c r="P678" s="86"/>
      <c r="Q678" s="86"/>
      <c r="R678" s="86"/>
      <c r="S678" s="86"/>
      <c r="T678" s="87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180</v>
      </c>
      <c r="AU678" s="19" t="s">
        <v>82</v>
      </c>
    </row>
    <row r="679" s="2" customFormat="1">
      <c r="A679" s="40"/>
      <c r="B679" s="41"/>
      <c r="C679" s="42"/>
      <c r="D679" s="228" t="s">
        <v>478</v>
      </c>
      <c r="E679" s="42"/>
      <c r="F679" s="278" t="s">
        <v>3752</v>
      </c>
      <c r="G679" s="42"/>
      <c r="H679" s="42"/>
      <c r="I679" s="230"/>
      <c r="J679" s="42"/>
      <c r="K679" s="42"/>
      <c r="L679" s="46"/>
      <c r="M679" s="231"/>
      <c r="N679" s="232"/>
      <c r="O679" s="86"/>
      <c r="P679" s="86"/>
      <c r="Q679" s="86"/>
      <c r="R679" s="86"/>
      <c r="S679" s="86"/>
      <c r="T679" s="87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478</v>
      </c>
      <c r="AU679" s="19" t="s">
        <v>82</v>
      </c>
    </row>
    <row r="680" s="2" customFormat="1" ht="16.5" customHeight="1">
      <c r="A680" s="40"/>
      <c r="B680" s="41"/>
      <c r="C680" s="215" t="s">
        <v>1969</v>
      </c>
      <c r="D680" s="215" t="s">
        <v>174</v>
      </c>
      <c r="E680" s="216" t="s">
        <v>3787</v>
      </c>
      <c r="F680" s="217" t="s">
        <v>3788</v>
      </c>
      <c r="G680" s="218" t="s">
        <v>3513</v>
      </c>
      <c r="H680" s="219">
        <v>1</v>
      </c>
      <c r="I680" s="220"/>
      <c r="J680" s="221">
        <f>ROUND(I680*H680,2)</f>
        <v>0</v>
      </c>
      <c r="K680" s="217" t="s">
        <v>19</v>
      </c>
      <c r="L680" s="46"/>
      <c r="M680" s="222" t="s">
        <v>19</v>
      </c>
      <c r="N680" s="223" t="s">
        <v>45</v>
      </c>
      <c r="O680" s="86"/>
      <c r="P680" s="224">
        <f>O680*H680</f>
        <v>0</v>
      </c>
      <c r="Q680" s="224">
        <v>0</v>
      </c>
      <c r="R680" s="224">
        <f>Q680*H680</f>
        <v>0</v>
      </c>
      <c r="S680" s="224">
        <v>0</v>
      </c>
      <c r="T680" s="225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26" t="s">
        <v>178</v>
      </c>
      <c r="AT680" s="226" t="s">
        <v>174</v>
      </c>
      <c r="AU680" s="226" t="s">
        <v>82</v>
      </c>
      <c r="AY680" s="19" t="s">
        <v>171</v>
      </c>
      <c r="BE680" s="227">
        <f>IF(N680="základní",J680,0)</f>
        <v>0</v>
      </c>
      <c r="BF680" s="227">
        <f>IF(N680="snížená",J680,0)</f>
        <v>0</v>
      </c>
      <c r="BG680" s="227">
        <f>IF(N680="zákl. přenesená",J680,0)</f>
        <v>0</v>
      </c>
      <c r="BH680" s="227">
        <f>IF(N680="sníž. přenesená",J680,0)</f>
        <v>0</v>
      </c>
      <c r="BI680" s="227">
        <f>IF(N680="nulová",J680,0)</f>
        <v>0</v>
      </c>
      <c r="BJ680" s="19" t="s">
        <v>82</v>
      </c>
      <c r="BK680" s="227">
        <f>ROUND(I680*H680,2)</f>
        <v>0</v>
      </c>
      <c r="BL680" s="19" t="s">
        <v>178</v>
      </c>
      <c r="BM680" s="226" t="s">
        <v>3947</v>
      </c>
    </row>
    <row r="681" s="2" customFormat="1">
      <c r="A681" s="40"/>
      <c r="B681" s="41"/>
      <c r="C681" s="42"/>
      <c r="D681" s="228" t="s">
        <v>180</v>
      </c>
      <c r="E681" s="42"/>
      <c r="F681" s="229" t="s">
        <v>3790</v>
      </c>
      <c r="G681" s="42"/>
      <c r="H681" s="42"/>
      <c r="I681" s="230"/>
      <c r="J681" s="42"/>
      <c r="K681" s="42"/>
      <c r="L681" s="46"/>
      <c r="M681" s="231"/>
      <c r="N681" s="232"/>
      <c r="O681" s="86"/>
      <c r="P681" s="86"/>
      <c r="Q681" s="86"/>
      <c r="R681" s="86"/>
      <c r="S681" s="86"/>
      <c r="T681" s="87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180</v>
      </c>
      <c r="AU681" s="19" t="s">
        <v>82</v>
      </c>
    </row>
    <row r="682" s="2" customFormat="1">
      <c r="A682" s="40"/>
      <c r="B682" s="41"/>
      <c r="C682" s="42"/>
      <c r="D682" s="228" t="s">
        <v>478</v>
      </c>
      <c r="E682" s="42"/>
      <c r="F682" s="278" t="s">
        <v>3752</v>
      </c>
      <c r="G682" s="42"/>
      <c r="H682" s="42"/>
      <c r="I682" s="230"/>
      <c r="J682" s="42"/>
      <c r="K682" s="42"/>
      <c r="L682" s="46"/>
      <c r="M682" s="231"/>
      <c r="N682" s="232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478</v>
      </c>
      <c r="AU682" s="19" t="s">
        <v>82</v>
      </c>
    </row>
    <row r="683" s="12" customFormat="1" ht="25.92" customHeight="1">
      <c r="A683" s="12"/>
      <c r="B683" s="199"/>
      <c r="C683" s="200"/>
      <c r="D683" s="201" t="s">
        <v>73</v>
      </c>
      <c r="E683" s="202" t="s">
        <v>3948</v>
      </c>
      <c r="F683" s="202" t="s">
        <v>3949</v>
      </c>
      <c r="G683" s="200"/>
      <c r="H683" s="200"/>
      <c r="I683" s="203"/>
      <c r="J683" s="204">
        <f>BK683</f>
        <v>0</v>
      </c>
      <c r="K683" s="200"/>
      <c r="L683" s="205"/>
      <c r="M683" s="206"/>
      <c r="N683" s="207"/>
      <c r="O683" s="207"/>
      <c r="P683" s="208">
        <f>SUM(P684:P808)</f>
        <v>0</v>
      </c>
      <c r="Q683" s="207"/>
      <c r="R683" s="208">
        <f>SUM(R684:R808)</f>
        <v>0</v>
      </c>
      <c r="S683" s="207"/>
      <c r="T683" s="209">
        <f>SUM(T684:T808)</f>
        <v>0</v>
      </c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R683" s="210" t="s">
        <v>82</v>
      </c>
      <c r="AT683" s="211" t="s">
        <v>73</v>
      </c>
      <c r="AU683" s="211" t="s">
        <v>74</v>
      </c>
      <c r="AY683" s="210" t="s">
        <v>171</v>
      </c>
      <c r="BK683" s="212">
        <f>SUM(BK684:BK808)</f>
        <v>0</v>
      </c>
    </row>
    <row r="684" s="2" customFormat="1" ht="16.5" customHeight="1">
      <c r="A684" s="40"/>
      <c r="B684" s="41"/>
      <c r="C684" s="215" t="s">
        <v>2186</v>
      </c>
      <c r="D684" s="215" t="s">
        <v>174</v>
      </c>
      <c r="E684" s="216" t="s">
        <v>3669</v>
      </c>
      <c r="F684" s="217" t="s">
        <v>3670</v>
      </c>
      <c r="G684" s="218" t="s">
        <v>971</v>
      </c>
      <c r="H684" s="219">
        <v>1</v>
      </c>
      <c r="I684" s="220"/>
      <c r="J684" s="221">
        <f>ROUND(I684*H684,2)</f>
        <v>0</v>
      </c>
      <c r="K684" s="217" t="s">
        <v>19</v>
      </c>
      <c r="L684" s="46"/>
      <c r="M684" s="222" t="s">
        <v>19</v>
      </c>
      <c r="N684" s="223" t="s">
        <v>45</v>
      </c>
      <c r="O684" s="86"/>
      <c r="P684" s="224">
        <f>O684*H684</f>
        <v>0</v>
      </c>
      <c r="Q684" s="224">
        <v>0</v>
      </c>
      <c r="R684" s="224">
        <f>Q684*H684</f>
        <v>0</v>
      </c>
      <c r="S684" s="224">
        <v>0</v>
      </c>
      <c r="T684" s="225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26" t="s">
        <v>178</v>
      </c>
      <c r="AT684" s="226" t="s">
        <v>174</v>
      </c>
      <c r="AU684" s="226" t="s">
        <v>82</v>
      </c>
      <c r="AY684" s="19" t="s">
        <v>171</v>
      </c>
      <c r="BE684" s="227">
        <f>IF(N684="základní",J684,0)</f>
        <v>0</v>
      </c>
      <c r="BF684" s="227">
        <f>IF(N684="snížená",J684,0)</f>
        <v>0</v>
      </c>
      <c r="BG684" s="227">
        <f>IF(N684="zákl. přenesená",J684,0)</f>
        <v>0</v>
      </c>
      <c r="BH684" s="227">
        <f>IF(N684="sníž. přenesená",J684,0)</f>
        <v>0</v>
      </c>
      <c r="BI684" s="227">
        <f>IF(N684="nulová",J684,0)</f>
        <v>0</v>
      </c>
      <c r="BJ684" s="19" t="s">
        <v>82</v>
      </c>
      <c r="BK684" s="227">
        <f>ROUND(I684*H684,2)</f>
        <v>0</v>
      </c>
      <c r="BL684" s="19" t="s">
        <v>178</v>
      </c>
      <c r="BM684" s="226" t="s">
        <v>3950</v>
      </c>
    </row>
    <row r="685" s="2" customFormat="1">
      <c r="A685" s="40"/>
      <c r="B685" s="41"/>
      <c r="C685" s="42"/>
      <c r="D685" s="228" t="s">
        <v>180</v>
      </c>
      <c r="E685" s="42"/>
      <c r="F685" s="229" t="s">
        <v>3670</v>
      </c>
      <c r="G685" s="42"/>
      <c r="H685" s="42"/>
      <c r="I685" s="230"/>
      <c r="J685" s="42"/>
      <c r="K685" s="42"/>
      <c r="L685" s="46"/>
      <c r="M685" s="231"/>
      <c r="N685" s="232"/>
      <c r="O685" s="86"/>
      <c r="P685" s="86"/>
      <c r="Q685" s="86"/>
      <c r="R685" s="86"/>
      <c r="S685" s="86"/>
      <c r="T685" s="87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180</v>
      </c>
      <c r="AU685" s="19" t="s">
        <v>82</v>
      </c>
    </row>
    <row r="686" s="2" customFormat="1">
      <c r="A686" s="40"/>
      <c r="B686" s="41"/>
      <c r="C686" s="42"/>
      <c r="D686" s="228" t="s">
        <v>478</v>
      </c>
      <c r="E686" s="42"/>
      <c r="F686" s="278" t="s">
        <v>3672</v>
      </c>
      <c r="G686" s="42"/>
      <c r="H686" s="42"/>
      <c r="I686" s="230"/>
      <c r="J686" s="42"/>
      <c r="K686" s="42"/>
      <c r="L686" s="46"/>
      <c r="M686" s="231"/>
      <c r="N686" s="232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478</v>
      </c>
      <c r="AU686" s="19" t="s">
        <v>82</v>
      </c>
    </row>
    <row r="687" s="2" customFormat="1" ht="16.5" customHeight="1">
      <c r="A687" s="40"/>
      <c r="B687" s="41"/>
      <c r="C687" s="215" t="s">
        <v>1592</v>
      </c>
      <c r="D687" s="215" t="s">
        <v>174</v>
      </c>
      <c r="E687" s="216" t="s">
        <v>3673</v>
      </c>
      <c r="F687" s="217" t="s">
        <v>3599</v>
      </c>
      <c r="G687" s="218" t="s">
        <v>971</v>
      </c>
      <c r="H687" s="219">
        <v>1</v>
      </c>
      <c r="I687" s="220"/>
      <c r="J687" s="221">
        <f>ROUND(I687*H687,2)</f>
        <v>0</v>
      </c>
      <c r="K687" s="217" t="s">
        <v>19</v>
      </c>
      <c r="L687" s="46"/>
      <c r="M687" s="222" t="s">
        <v>19</v>
      </c>
      <c r="N687" s="223" t="s">
        <v>45</v>
      </c>
      <c r="O687" s="86"/>
      <c r="P687" s="224">
        <f>O687*H687</f>
        <v>0</v>
      </c>
      <c r="Q687" s="224">
        <v>0</v>
      </c>
      <c r="R687" s="224">
        <f>Q687*H687</f>
        <v>0</v>
      </c>
      <c r="S687" s="224">
        <v>0</v>
      </c>
      <c r="T687" s="225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26" t="s">
        <v>178</v>
      </c>
      <c r="AT687" s="226" t="s">
        <v>174</v>
      </c>
      <c r="AU687" s="226" t="s">
        <v>82</v>
      </c>
      <c r="AY687" s="19" t="s">
        <v>171</v>
      </c>
      <c r="BE687" s="227">
        <f>IF(N687="základní",J687,0)</f>
        <v>0</v>
      </c>
      <c r="BF687" s="227">
        <f>IF(N687="snížená",J687,0)</f>
        <v>0</v>
      </c>
      <c r="BG687" s="227">
        <f>IF(N687="zákl. přenesená",J687,0)</f>
        <v>0</v>
      </c>
      <c r="BH687" s="227">
        <f>IF(N687="sníž. přenesená",J687,0)</f>
        <v>0</v>
      </c>
      <c r="BI687" s="227">
        <f>IF(N687="nulová",J687,0)</f>
        <v>0</v>
      </c>
      <c r="BJ687" s="19" t="s">
        <v>82</v>
      </c>
      <c r="BK687" s="227">
        <f>ROUND(I687*H687,2)</f>
        <v>0</v>
      </c>
      <c r="BL687" s="19" t="s">
        <v>178</v>
      </c>
      <c r="BM687" s="226" t="s">
        <v>3951</v>
      </c>
    </row>
    <row r="688" s="2" customFormat="1">
      <c r="A688" s="40"/>
      <c r="B688" s="41"/>
      <c r="C688" s="42"/>
      <c r="D688" s="228" t="s">
        <v>180</v>
      </c>
      <c r="E688" s="42"/>
      <c r="F688" s="229" t="s">
        <v>3599</v>
      </c>
      <c r="G688" s="42"/>
      <c r="H688" s="42"/>
      <c r="I688" s="230"/>
      <c r="J688" s="42"/>
      <c r="K688" s="42"/>
      <c r="L688" s="46"/>
      <c r="M688" s="231"/>
      <c r="N688" s="232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180</v>
      </c>
      <c r="AU688" s="19" t="s">
        <v>82</v>
      </c>
    </row>
    <row r="689" s="2" customFormat="1">
      <c r="A689" s="40"/>
      <c r="B689" s="41"/>
      <c r="C689" s="42"/>
      <c r="D689" s="228" t="s">
        <v>478</v>
      </c>
      <c r="E689" s="42"/>
      <c r="F689" s="278" t="s">
        <v>3601</v>
      </c>
      <c r="G689" s="42"/>
      <c r="H689" s="42"/>
      <c r="I689" s="230"/>
      <c r="J689" s="42"/>
      <c r="K689" s="42"/>
      <c r="L689" s="46"/>
      <c r="M689" s="231"/>
      <c r="N689" s="232"/>
      <c r="O689" s="86"/>
      <c r="P689" s="86"/>
      <c r="Q689" s="86"/>
      <c r="R689" s="86"/>
      <c r="S689" s="86"/>
      <c r="T689" s="87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478</v>
      </c>
      <c r="AU689" s="19" t="s">
        <v>82</v>
      </c>
    </row>
    <row r="690" s="2" customFormat="1" ht="16.5" customHeight="1">
      <c r="A690" s="40"/>
      <c r="B690" s="41"/>
      <c r="C690" s="215" t="s">
        <v>2208</v>
      </c>
      <c r="D690" s="215" t="s">
        <v>174</v>
      </c>
      <c r="E690" s="216" t="s">
        <v>3679</v>
      </c>
      <c r="F690" s="217" t="s">
        <v>3680</v>
      </c>
      <c r="G690" s="218" t="s">
        <v>3296</v>
      </c>
      <c r="H690" s="219">
        <v>1</v>
      </c>
      <c r="I690" s="220"/>
      <c r="J690" s="221">
        <f>ROUND(I690*H690,2)</f>
        <v>0</v>
      </c>
      <c r="K690" s="217" t="s">
        <v>19</v>
      </c>
      <c r="L690" s="46"/>
      <c r="M690" s="222" t="s">
        <v>19</v>
      </c>
      <c r="N690" s="223" t="s">
        <v>45</v>
      </c>
      <c r="O690" s="86"/>
      <c r="P690" s="224">
        <f>O690*H690</f>
        <v>0</v>
      </c>
      <c r="Q690" s="224">
        <v>0</v>
      </c>
      <c r="R690" s="224">
        <f>Q690*H690</f>
        <v>0</v>
      </c>
      <c r="S690" s="224">
        <v>0</v>
      </c>
      <c r="T690" s="225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26" t="s">
        <v>178</v>
      </c>
      <c r="AT690" s="226" t="s">
        <v>174</v>
      </c>
      <c r="AU690" s="226" t="s">
        <v>82</v>
      </c>
      <c r="AY690" s="19" t="s">
        <v>171</v>
      </c>
      <c r="BE690" s="227">
        <f>IF(N690="základní",J690,0)</f>
        <v>0</v>
      </c>
      <c r="BF690" s="227">
        <f>IF(N690="snížená",J690,0)</f>
        <v>0</v>
      </c>
      <c r="BG690" s="227">
        <f>IF(N690="zákl. přenesená",J690,0)</f>
        <v>0</v>
      </c>
      <c r="BH690" s="227">
        <f>IF(N690="sníž. přenesená",J690,0)</f>
        <v>0</v>
      </c>
      <c r="BI690" s="227">
        <f>IF(N690="nulová",J690,0)</f>
        <v>0</v>
      </c>
      <c r="BJ690" s="19" t="s">
        <v>82</v>
      </c>
      <c r="BK690" s="227">
        <f>ROUND(I690*H690,2)</f>
        <v>0</v>
      </c>
      <c r="BL690" s="19" t="s">
        <v>178</v>
      </c>
      <c r="BM690" s="226" t="s">
        <v>3952</v>
      </c>
    </row>
    <row r="691" s="2" customFormat="1">
      <c r="A691" s="40"/>
      <c r="B691" s="41"/>
      <c r="C691" s="42"/>
      <c r="D691" s="228" t="s">
        <v>180</v>
      </c>
      <c r="E691" s="42"/>
      <c r="F691" s="229" t="s">
        <v>3680</v>
      </c>
      <c r="G691" s="42"/>
      <c r="H691" s="42"/>
      <c r="I691" s="230"/>
      <c r="J691" s="42"/>
      <c r="K691" s="42"/>
      <c r="L691" s="46"/>
      <c r="M691" s="231"/>
      <c r="N691" s="232"/>
      <c r="O691" s="86"/>
      <c r="P691" s="86"/>
      <c r="Q691" s="86"/>
      <c r="R691" s="86"/>
      <c r="S691" s="86"/>
      <c r="T691" s="87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180</v>
      </c>
      <c r="AU691" s="19" t="s">
        <v>82</v>
      </c>
    </row>
    <row r="692" s="2" customFormat="1" ht="16.5" customHeight="1">
      <c r="A692" s="40"/>
      <c r="B692" s="41"/>
      <c r="C692" s="215" t="s">
        <v>2023</v>
      </c>
      <c r="D692" s="215" t="s">
        <v>174</v>
      </c>
      <c r="E692" s="216" t="s">
        <v>3810</v>
      </c>
      <c r="F692" s="217" t="s">
        <v>3811</v>
      </c>
      <c r="G692" s="218" t="s">
        <v>3296</v>
      </c>
      <c r="H692" s="219">
        <v>2</v>
      </c>
      <c r="I692" s="220"/>
      <c r="J692" s="221">
        <f>ROUND(I692*H692,2)</f>
        <v>0</v>
      </c>
      <c r="K692" s="217" t="s">
        <v>19</v>
      </c>
      <c r="L692" s="46"/>
      <c r="M692" s="222" t="s">
        <v>19</v>
      </c>
      <c r="N692" s="223" t="s">
        <v>45</v>
      </c>
      <c r="O692" s="86"/>
      <c r="P692" s="224">
        <f>O692*H692</f>
        <v>0</v>
      </c>
      <c r="Q692" s="224">
        <v>0</v>
      </c>
      <c r="R692" s="224">
        <f>Q692*H692</f>
        <v>0</v>
      </c>
      <c r="S692" s="224">
        <v>0</v>
      </c>
      <c r="T692" s="225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26" t="s">
        <v>178</v>
      </c>
      <c r="AT692" s="226" t="s">
        <v>174</v>
      </c>
      <c r="AU692" s="226" t="s">
        <v>82</v>
      </c>
      <c r="AY692" s="19" t="s">
        <v>171</v>
      </c>
      <c r="BE692" s="227">
        <f>IF(N692="základní",J692,0)</f>
        <v>0</v>
      </c>
      <c r="BF692" s="227">
        <f>IF(N692="snížená",J692,0)</f>
        <v>0</v>
      </c>
      <c r="BG692" s="227">
        <f>IF(N692="zákl. přenesená",J692,0)</f>
        <v>0</v>
      </c>
      <c r="BH692" s="227">
        <f>IF(N692="sníž. přenesená",J692,0)</f>
        <v>0</v>
      </c>
      <c r="BI692" s="227">
        <f>IF(N692="nulová",J692,0)</f>
        <v>0</v>
      </c>
      <c r="BJ692" s="19" t="s">
        <v>82</v>
      </c>
      <c r="BK692" s="227">
        <f>ROUND(I692*H692,2)</f>
        <v>0</v>
      </c>
      <c r="BL692" s="19" t="s">
        <v>178</v>
      </c>
      <c r="BM692" s="226" t="s">
        <v>3953</v>
      </c>
    </row>
    <row r="693" s="2" customFormat="1">
      <c r="A693" s="40"/>
      <c r="B693" s="41"/>
      <c r="C693" s="42"/>
      <c r="D693" s="228" t="s">
        <v>180</v>
      </c>
      <c r="E693" s="42"/>
      <c r="F693" s="229" t="s">
        <v>3811</v>
      </c>
      <c r="G693" s="42"/>
      <c r="H693" s="42"/>
      <c r="I693" s="230"/>
      <c r="J693" s="42"/>
      <c r="K693" s="42"/>
      <c r="L693" s="46"/>
      <c r="M693" s="231"/>
      <c r="N693" s="232"/>
      <c r="O693" s="86"/>
      <c r="P693" s="86"/>
      <c r="Q693" s="86"/>
      <c r="R693" s="86"/>
      <c r="S693" s="86"/>
      <c r="T693" s="87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T693" s="19" t="s">
        <v>180</v>
      </c>
      <c r="AU693" s="19" t="s">
        <v>82</v>
      </c>
    </row>
    <row r="694" s="2" customFormat="1">
      <c r="A694" s="40"/>
      <c r="B694" s="41"/>
      <c r="C694" s="42"/>
      <c r="D694" s="228" t="s">
        <v>478</v>
      </c>
      <c r="E694" s="42"/>
      <c r="F694" s="278" t="s">
        <v>3709</v>
      </c>
      <c r="G694" s="42"/>
      <c r="H694" s="42"/>
      <c r="I694" s="230"/>
      <c r="J694" s="42"/>
      <c r="K694" s="42"/>
      <c r="L694" s="46"/>
      <c r="M694" s="231"/>
      <c r="N694" s="232"/>
      <c r="O694" s="86"/>
      <c r="P694" s="86"/>
      <c r="Q694" s="86"/>
      <c r="R694" s="86"/>
      <c r="S694" s="86"/>
      <c r="T694" s="87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478</v>
      </c>
      <c r="AU694" s="19" t="s">
        <v>82</v>
      </c>
    </row>
    <row r="695" s="2" customFormat="1" ht="16.5" customHeight="1">
      <c r="A695" s="40"/>
      <c r="B695" s="41"/>
      <c r="C695" s="215" t="s">
        <v>1489</v>
      </c>
      <c r="D695" s="215" t="s">
        <v>174</v>
      </c>
      <c r="E695" s="216" t="s">
        <v>3810</v>
      </c>
      <c r="F695" s="217" t="s">
        <v>3811</v>
      </c>
      <c r="G695" s="218" t="s">
        <v>3296</v>
      </c>
      <c r="H695" s="219">
        <v>2</v>
      </c>
      <c r="I695" s="220"/>
      <c r="J695" s="221">
        <f>ROUND(I695*H695,2)</f>
        <v>0</v>
      </c>
      <c r="K695" s="217" t="s">
        <v>19</v>
      </c>
      <c r="L695" s="46"/>
      <c r="M695" s="222" t="s">
        <v>19</v>
      </c>
      <c r="N695" s="223" t="s">
        <v>45</v>
      </c>
      <c r="O695" s="86"/>
      <c r="P695" s="224">
        <f>O695*H695</f>
        <v>0</v>
      </c>
      <c r="Q695" s="224">
        <v>0</v>
      </c>
      <c r="R695" s="224">
        <f>Q695*H695</f>
        <v>0</v>
      </c>
      <c r="S695" s="224">
        <v>0</v>
      </c>
      <c r="T695" s="225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26" t="s">
        <v>178</v>
      </c>
      <c r="AT695" s="226" t="s">
        <v>174</v>
      </c>
      <c r="AU695" s="226" t="s">
        <v>82</v>
      </c>
      <c r="AY695" s="19" t="s">
        <v>171</v>
      </c>
      <c r="BE695" s="227">
        <f>IF(N695="základní",J695,0)</f>
        <v>0</v>
      </c>
      <c r="BF695" s="227">
        <f>IF(N695="snížená",J695,0)</f>
        <v>0</v>
      </c>
      <c r="BG695" s="227">
        <f>IF(N695="zákl. přenesená",J695,0)</f>
        <v>0</v>
      </c>
      <c r="BH695" s="227">
        <f>IF(N695="sníž. přenesená",J695,0)</f>
        <v>0</v>
      </c>
      <c r="BI695" s="227">
        <f>IF(N695="nulová",J695,0)</f>
        <v>0</v>
      </c>
      <c r="BJ695" s="19" t="s">
        <v>82</v>
      </c>
      <c r="BK695" s="227">
        <f>ROUND(I695*H695,2)</f>
        <v>0</v>
      </c>
      <c r="BL695" s="19" t="s">
        <v>178</v>
      </c>
      <c r="BM695" s="226" t="s">
        <v>3954</v>
      </c>
    </row>
    <row r="696" s="2" customFormat="1">
      <c r="A696" s="40"/>
      <c r="B696" s="41"/>
      <c r="C696" s="42"/>
      <c r="D696" s="228" t="s">
        <v>180</v>
      </c>
      <c r="E696" s="42"/>
      <c r="F696" s="229" t="s">
        <v>3811</v>
      </c>
      <c r="G696" s="42"/>
      <c r="H696" s="42"/>
      <c r="I696" s="230"/>
      <c r="J696" s="42"/>
      <c r="K696" s="42"/>
      <c r="L696" s="46"/>
      <c r="M696" s="231"/>
      <c r="N696" s="232"/>
      <c r="O696" s="86"/>
      <c r="P696" s="86"/>
      <c r="Q696" s="86"/>
      <c r="R696" s="86"/>
      <c r="S696" s="86"/>
      <c r="T696" s="87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9" t="s">
        <v>180</v>
      </c>
      <c r="AU696" s="19" t="s">
        <v>82</v>
      </c>
    </row>
    <row r="697" s="2" customFormat="1">
      <c r="A697" s="40"/>
      <c r="B697" s="41"/>
      <c r="C697" s="42"/>
      <c r="D697" s="228" t="s">
        <v>478</v>
      </c>
      <c r="E697" s="42"/>
      <c r="F697" s="278" t="s">
        <v>3711</v>
      </c>
      <c r="G697" s="42"/>
      <c r="H697" s="42"/>
      <c r="I697" s="230"/>
      <c r="J697" s="42"/>
      <c r="K697" s="42"/>
      <c r="L697" s="46"/>
      <c r="M697" s="231"/>
      <c r="N697" s="232"/>
      <c r="O697" s="86"/>
      <c r="P697" s="86"/>
      <c r="Q697" s="86"/>
      <c r="R697" s="86"/>
      <c r="S697" s="86"/>
      <c r="T697" s="87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478</v>
      </c>
      <c r="AU697" s="19" t="s">
        <v>82</v>
      </c>
    </row>
    <row r="698" s="2" customFormat="1" ht="16.5" customHeight="1">
      <c r="A698" s="40"/>
      <c r="B698" s="41"/>
      <c r="C698" s="215" t="s">
        <v>2032</v>
      </c>
      <c r="D698" s="215" t="s">
        <v>174</v>
      </c>
      <c r="E698" s="216" t="s">
        <v>3814</v>
      </c>
      <c r="F698" s="217" t="s">
        <v>3815</v>
      </c>
      <c r="G698" s="218" t="s">
        <v>3296</v>
      </c>
      <c r="H698" s="219">
        <v>4</v>
      </c>
      <c r="I698" s="220"/>
      <c r="J698" s="221">
        <f>ROUND(I698*H698,2)</f>
        <v>0</v>
      </c>
      <c r="K698" s="217" t="s">
        <v>19</v>
      </c>
      <c r="L698" s="46"/>
      <c r="M698" s="222" t="s">
        <v>19</v>
      </c>
      <c r="N698" s="223" t="s">
        <v>45</v>
      </c>
      <c r="O698" s="86"/>
      <c r="P698" s="224">
        <f>O698*H698</f>
        <v>0</v>
      </c>
      <c r="Q698" s="224">
        <v>0</v>
      </c>
      <c r="R698" s="224">
        <f>Q698*H698</f>
        <v>0</v>
      </c>
      <c r="S698" s="224">
        <v>0</v>
      </c>
      <c r="T698" s="225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26" t="s">
        <v>178</v>
      </c>
      <c r="AT698" s="226" t="s">
        <v>174</v>
      </c>
      <c r="AU698" s="226" t="s">
        <v>82</v>
      </c>
      <c r="AY698" s="19" t="s">
        <v>171</v>
      </c>
      <c r="BE698" s="227">
        <f>IF(N698="základní",J698,0)</f>
        <v>0</v>
      </c>
      <c r="BF698" s="227">
        <f>IF(N698="snížená",J698,0)</f>
        <v>0</v>
      </c>
      <c r="BG698" s="227">
        <f>IF(N698="zákl. přenesená",J698,0)</f>
        <v>0</v>
      </c>
      <c r="BH698" s="227">
        <f>IF(N698="sníž. přenesená",J698,0)</f>
        <v>0</v>
      </c>
      <c r="BI698" s="227">
        <f>IF(N698="nulová",J698,0)</f>
        <v>0</v>
      </c>
      <c r="BJ698" s="19" t="s">
        <v>82</v>
      </c>
      <c r="BK698" s="227">
        <f>ROUND(I698*H698,2)</f>
        <v>0</v>
      </c>
      <c r="BL698" s="19" t="s">
        <v>178</v>
      </c>
      <c r="BM698" s="226" t="s">
        <v>3955</v>
      </c>
    </row>
    <row r="699" s="2" customFormat="1">
      <c r="A699" s="40"/>
      <c r="B699" s="41"/>
      <c r="C699" s="42"/>
      <c r="D699" s="228" t="s">
        <v>180</v>
      </c>
      <c r="E699" s="42"/>
      <c r="F699" s="229" t="s">
        <v>3815</v>
      </c>
      <c r="G699" s="42"/>
      <c r="H699" s="42"/>
      <c r="I699" s="230"/>
      <c r="J699" s="42"/>
      <c r="K699" s="42"/>
      <c r="L699" s="46"/>
      <c r="M699" s="231"/>
      <c r="N699" s="232"/>
      <c r="O699" s="86"/>
      <c r="P699" s="86"/>
      <c r="Q699" s="86"/>
      <c r="R699" s="86"/>
      <c r="S699" s="86"/>
      <c r="T699" s="87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T699" s="19" t="s">
        <v>180</v>
      </c>
      <c r="AU699" s="19" t="s">
        <v>82</v>
      </c>
    </row>
    <row r="700" s="2" customFormat="1">
      <c r="A700" s="40"/>
      <c r="B700" s="41"/>
      <c r="C700" s="42"/>
      <c r="D700" s="228" t="s">
        <v>478</v>
      </c>
      <c r="E700" s="42"/>
      <c r="F700" s="278" t="s">
        <v>3714</v>
      </c>
      <c r="G700" s="42"/>
      <c r="H700" s="42"/>
      <c r="I700" s="230"/>
      <c r="J700" s="42"/>
      <c r="K700" s="42"/>
      <c r="L700" s="46"/>
      <c r="M700" s="231"/>
      <c r="N700" s="232"/>
      <c r="O700" s="86"/>
      <c r="P700" s="86"/>
      <c r="Q700" s="86"/>
      <c r="R700" s="86"/>
      <c r="S700" s="86"/>
      <c r="T700" s="87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478</v>
      </c>
      <c r="AU700" s="19" t="s">
        <v>82</v>
      </c>
    </row>
    <row r="701" s="2" customFormat="1" ht="16.5" customHeight="1">
      <c r="A701" s="40"/>
      <c r="B701" s="41"/>
      <c r="C701" s="215" t="s">
        <v>2087</v>
      </c>
      <c r="D701" s="215" t="s">
        <v>174</v>
      </c>
      <c r="E701" s="216" t="s">
        <v>3817</v>
      </c>
      <c r="F701" s="217" t="s">
        <v>3818</v>
      </c>
      <c r="G701" s="218" t="s">
        <v>3296</v>
      </c>
      <c r="H701" s="219">
        <v>2</v>
      </c>
      <c r="I701" s="220"/>
      <c r="J701" s="221">
        <f>ROUND(I701*H701,2)</f>
        <v>0</v>
      </c>
      <c r="K701" s="217" t="s">
        <v>19</v>
      </c>
      <c r="L701" s="46"/>
      <c r="M701" s="222" t="s">
        <v>19</v>
      </c>
      <c r="N701" s="223" t="s">
        <v>45</v>
      </c>
      <c r="O701" s="86"/>
      <c r="P701" s="224">
        <f>O701*H701</f>
        <v>0</v>
      </c>
      <c r="Q701" s="224">
        <v>0</v>
      </c>
      <c r="R701" s="224">
        <f>Q701*H701</f>
        <v>0</v>
      </c>
      <c r="S701" s="224">
        <v>0</v>
      </c>
      <c r="T701" s="225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26" t="s">
        <v>178</v>
      </c>
      <c r="AT701" s="226" t="s">
        <v>174</v>
      </c>
      <c r="AU701" s="226" t="s">
        <v>82</v>
      </c>
      <c r="AY701" s="19" t="s">
        <v>171</v>
      </c>
      <c r="BE701" s="227">
        <f>IF(N701="základní",J701,0)</f>
        <v>0</v>
      </c>
      <c r="BF701" s="227">
        <f>IF(N701="snížená",J701,0)</f>
        <v>0</v>
      </c>
      <c r="BG701" s="227">
        <f>IF(N701="zákl. přenesená",J701,0)</f>
        <v>0</v>
      </c>
      <c r="BH701" s="227">
        <f>IF(N701="sníž. přenesená",J701,0)</f>
        <v>0</v>
      </c>
      <c r="BI701" s="227">
        <f>IF(N701="nulová",J701,0)</f>
        <v>0</v>
      </c>
      <c r="BJ701" s="19" t="s">
        <v>82</v>
      </c>
      <c r="BK701" s="227">
        <f>ROUND(I701*H701,2)</f>
        <v>0</v>
      </c>
      <c r="BL701" s="19" t="s">
        <v>178</v>
      </c>
      <c r="BM701" s="226" t="s">
        <v>3956</v>
      </c>
    </row>
    <row r="702" s="2" customFormat="1">
      <c r="A702" s="40"/>
      <c r="B702" s="41"/>
      <c r="C702" s="42"/>
      <c r="D702" s="228" t="s">
        <v>180</v>
      </c>
      <c r="E702" s="42"/>
      <c r="F702" s="229" t="s">
        <v>3818</v>
      </c>
      <c r="G702" s="42"/>
      <c r="H702" s="42"/>
      <c r="I702" s="230"/>
      <c r="J702" s="42"/>
      <c r="K702" s="42"/>
      <c r="L702" s="46"/>
      <c r="M702" s="231"/>
      <c r="N702" s="232"/>
      <c r="O702" s="86"/>
      <c r="P702" s="86"/>
      <c r="Q702" s="86"/>
      <c r="R702" s="86"/>
      <c r="S702" s="86"/>
      <c r="T702" s="87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T702" s="19" t="s">
        <v>180</v>
      </c>
      <c r="AU702" s="19" t="s">
        <v>82</v>
      </c>
    </row>
    <row r="703" s="2" customFormat="1">
      <c r="A703" s="40"/>
      <c r="B703" s="41"/>
      <c r="C703" s="42"/>
      <c r="D703" s="228" t="s">
        <v>478</v>
      </c>
      <c r="E703" s="42"/>
      <c r="F703" s="278" t="s">
        <v>3820</v>
      </c>
      <c r="G703" s="42"/>
      <c r="H703" s="42"/>
      <c r="I703" s="230"/>
      <c r="J703" s="42"/>
      <c r="K703" s="42"/>
      <c r="L703" s="46"/>
      <c r="M703" s="231"/>
      <c r="N703" s="232"/>
      <c r="O703" s="86"/>
      <c r="P703" s="86"/>
      <c r="Q703" s="86"/>
      <c r="R703" s="86"/>
      <c r="S703" s="86"/>
      <c r="T703" s="87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478</v>
      </c>
      <c r="AU703" s="19" t="s">
        <v>82</v>
      </c>
    </row>
    <row r="704" s="2" customFormat="1" ht="16.5" customHeight="1">
      <c r="A704" s="40"/>
      <c r="B704" s="41"/>
      <c r="C704" s="215" t="s">
        <v>1528</v>
      </c>
      <c r="D704" s="215" t="s">
        <v>174</v>
      </c>
      <c r="E704" s="216" t="s">
        <v>3827</v>
      </c>
      <c r="F704" s="217" t="s">
        <v>3828</v>
      </c>
      <c r="G704" s="218" t="s">
        <v>3296</v>
      </c>
      <c r="H704" s="219">
        <v>8</v>
      </c>
      <c r="I704" s="220"/>
      <c r="J704" s="221">
        <f>ROUND(I704*H704,2)</f>
        <v>0</v>
      </c>
      <c r="K704" s="217" t="s">
        <v>19</v>
      </c>
      <c r="L704" s="46"/>
      <c r="M704" s="222" t="s">
        <v>19</v>
      </c>
      <c r="N704" s="223" t="s">
        <v>45</v>
      </c>
      <c r="O704" s="86"/>
      <c r="P704" s="224">
        <f>O704*H704</f>
        <v>0</v>
      </c>
      <c r="Q704" s="224">
        <v>0</v>
      </c>
      <c r="R704" s="224">
        <f>Q704*H704</f>
        <v>0</v>
      </c>
      <c r="S704" s="224">
        <v>0</v>
      </c>
      <c r="T704" s="225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26" t="s">
        <v>178</v>
      </c>
      <c r="AT704" s="226" t="s">
        <v>174</v>
      </c>
      <c r="AU704" s="226" t="s">
        <v>82</v>
      </c>
      <c r="AY704" s="19" t="s">
        <v>171</v>
      </c>
      <c r="BE704" s="227">
        <f>IF(N704="základní",J704,0)</f>
        <v>0</v>
      </c>
      <c r="BF704" s="227">
        <f>IF(N704="snížená",J704,0)</f>
        <v>0</v>
      </c>
      <c r="BG704" s="227">
        <f>IF(N704="zákl. přenesená",J704,0)</f>
        <v>0</v>
      </c>
      <c r="BH704" s="227">
        <f>IF(N704="sníž. přenesená",J704,0)</f>
        <v>0</v>
      </c>
      <c r="BI704" s="227">
        <f>IF(N704="nulová",J704,0)</f>
        <v>0</v>
      </c>
      <c r="BJ704" s="19" t="s">
        <v>82</v>
      </c>
      <c r="BK704" s="227">
        <f>ROUND(I704*H704,2)</f>
        <v>0</v>
      </c>
      <c r="BL704" s="19" t="s">
        <v>178</v>
      </c>
      <c r="BM704" s="226" t="s">
        <v>3957</v>
      </c>
    </row>
    <row r="705" s="2" customFormat="1">
      <c r="A705" s="40"/>
      <c r="B705" s="41"/>
      <c r="C705" s="42"/>
      <c r="D705" s="228" t="s">
        <v>180</v>
      </c>
      <c r="E705" s="42"/>
      <c r="F705" s="229" t="s">
        <v>3828</v>
      </c>
      <c r="G705" s="42"/>
      <c r="H705" s="42"/>
      <c r="I705" s="230"/>
      <c r="J705" s="42"/>
      <c r="K705" s="42"/>
      <c r="L705" s="46"/>
      <c r="M705" s="231"/>
      <c r="N705" s="232"/>
      <c r="O705" s="86"/>
      <c r="P705" s="86"/>
      <c r="Q705" s="86"/>
      <c r="R705" s="86"/>
      <c r="S705" s="86"/>
      <c r="T705" s="87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180</v>
      </c>
      <c r="AU705" s="19" t="s">
        <v>82</v>
      </c>
    </row>
    <row r="706" s="2" customFormat="1">
      <c r="A706" s="40"/>
      <c r="B706" s="41"/>
      <c r="C706" s="42"/>
      <c r="D706" s="228" t="s">
        <v>478</v>
      </c>
      <c r="E706" s="42"/>
      <c r="F706" s="278" t="s">
        <v>3830</v>
      </c>
      <c r="G706" s="42"/>
      <c r="H706" s="42"/>
      <c r="I706" s="230"/>
      <c r="J706" s="42"/>
      <c r="K706" s="42"/>
      <c r="L706" s="46"/>
      <c r="M706" s="231"/>
      <c r="N706" s="232"/>
      <c r="O706" s="86"/>
      <c r="P706" s="86"/>
      <c r="Q706" s="86"/>
      <c r="R706" s="86"/>
      <c r="S706" s="86"/>
      <c r="T706" s="87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478</v>
      </c>
      <c r="AU706" s="19" t="s">
        <v>82</v>
      </c>
    </row>
    <row r="707" s="2" customFormat="1" ht="16.5" customHeight="1">
      <c r="A707" s="40"/>
      <c r="B707" s="41"/>
      <c r="C707" s="215" t="s">
        <v>1500</v>
      </c>
      <c r="D707" s="215" t="s">
        <v>174</v>
      </c>
      <c r="E707" s="216" t="s">
        <v>3831</v>
      </c>
      <c r="F707" s="217" t="s">
        <v>3832</v>
      </c>
      <c r="G707" s="218" t="s">
        <v>3296</v>
      </c>
      <c r="H707" s="219">
        <v>1</v>
      </c>
      <c r="I707" s="220"/>
      <c r="J707" s="221">
        <f>ROUND(I707*H707,2)</f>
        <v>0</v>
      </c>
      <c r="K707" s="217" t="s">
        <v>19</v>
      </c>
      <c r="L707" s="46"/>
      <c r="M707" s="222" t="s">
        <v>19</v>
      </c>
      <c r="N707" s="223" t="s">
        <v>45</v>
      </c>
      <c r="O707" s="86"/>
      <c r="P707" s="224">
        <f>O707*H707</f>
        <v>0</v>
      </c>
      <c r="Q707" s="224">
        <v>0</v>
      </c>
      <c r="R707" s="224">
        <f>Q707*H707</f>
        <v>0</v>
      </c>
      <c r="S707" s="224">
        <v>0</v>
      </c>
      <c r="T707" s="225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26" t="s">
        <v>178</v>
      </c>
      <c r="AT707" s="226" t="s">
        <v>174</v>
      </c>
      <c r="AU707" s="226" t="s">
        <v>82</v>
      </c>
      <c r="AY707" s="19" t="s">
        <v>171</v>
      </c>
      <c r="BE707" s="227">
        <f>IF(N707="základní",J707,0)</f>
        <v>0</v>
      </c>
      <c r="BF707" s="227">
        <f>IF(N707="snížená",J707,0)</f>
        <v>0</v>
      </c>
      <c r="BG707" s="227">
        <f>IF(N707="zákl. přenesená",J707,0)</f>
        <v>0</v>
      </c>
      <c r="BH707" s="227">
        <f>IF(N707="sníž. přenesená",J707,0)</f>
        <v>0</v>
      </c>
      <c r="BI707" s="227">
        <f>IF(N707="nulová",J707,0)</f>
        <v>0</v>
      </c>
      <c r="BJ707" s="19" t="s">
        <v>82</v>
      </c>
      <c r="BK707" s="227">
        <f>ROUND(I707*H707,2)</f>
        <v>0</v>
      </c>
      <c r="BL707" s="19" t="s">
        <v>178</v>
      </c>
      <c r="BM707" s="226" t="s">
        <v>3958</v>
      </c>
    </row>
    <row r="708" s="2" customFormat="1">
      <c r="A708" s="40"/>
      <c r="B708" s="41"/>
      <c r="C708" s="42"/>
      <c r="D708" s="228" t="s">
        <v>180</v>
      </c>
      <c r="E708" s="42"/>
      <c r="F708" s="229" t="s">
        <v>3832</v>
      </c>
      <c r="G708" s="42"/>
      <c r="H708" s="42"/>
      <c r="I708" s="230"/>
      <c r="J708" s="42"/>
      <c r="K708" s="42"/>
      <c r="L708" s="46"/>
      <c r="M708" s="231"/>
      <c r="N708" s="232"/>
      <c r="O708" s="86"/>
      <c r="P708" s="86"/>
      <c r="Q708" s="86"/>
      <c r="R708" s="86"/>
      <c r="S708" s="86"/>
      <c r="T708" s="87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180</v>
      </c>
      <c r="AU708" s="19" t="s">
        <v>82</v>
      </c>
    </row>
    <row r="709" s="2" customFormat="1">
      <c r="A709" s="40"/>
      <c r="B709" s="41"/>
      <c r="C709" s="42"/>
      <c r="D709" s="228" t="s">
        <v>478</v>
      </c>
      <c r="E709" s="42"/>
      <c r="F709" s="278" t="s">
        <v>3737</v>
      </c>
      <c r="G709" s="42"/>
      <c r="H709" s="42"/>
      <c r="I709" s="230"/>
      <c r="J709" s="42"/>
      <c r="K709" s="42"/>
      <c r="L709" s="46"/>
      <c r="M709" s="231"/>
      <c r="N709" s="232"/>
      <c r="O709" s="86"/>
      <c r="P709" s="86"/>
      <c r="Q709" s="86"/>
      <c r="R709" s="86"/>
      <c r="S709" s="86"/>
      <c r="T709" s="87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478</v>
      </c>
      <c r="AU709" s="19" t="s">
        <v>82</v>
      </c>
    </row>
    <row r="710" s="2" customFormat="1" ht="16.5" customHeight="1">
      <c r="A710" s="40"/>
      <c r="B710" s="41"/>
      <c r="C710" s="215" t="s">
        <v>3959</v>
      </c>
      <c r="D710" s="215" t="s">
        <v>174</v>
      </c>
      <c r="E710" s="216" t="s">
        <v>3834</v>
      </c>
      <c r="F710" s="217" t="s">
        <v>3835</v>
      </c>
      <c r="G710" s="218" t="s">
        <v>3296</v>
      </c>
      <c r="H710" s="219">
        <v>1</v>
      </c>
      <c r="I710" s="220"/>
      <c r="J710" s="221">
        <f>ROUND(I710*H710,2)</f>
        <v>0</v>
      </c>
      <c r="K710" s="217" t="s">
        <v>19</v>
      </c>
      <c r="L710" s="46"/>
      <c r="M710" s="222" t="s">
        <v>19</v>
      </c>
      <c r="N710" s="223" t="s">
        <v>45</v>
      </c>
      <c r="O710" s="86"/>
      <c r="P710" s="224">
        <f>O710*H710</f>
        <v>0</v>
      </c>
      <c r="Q710" s="224">
        <v>0</v>
      </c>
      <c r="R710" s="224">
        <f>Q710*H710</f>
        <v>0</v>
      </c>
      <c r="S710" s="224">
        <v>0</v>
      </c>
      <c r="T710" s="225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26" t="s">
        <v>178</v>
      </c>
      <c r="AT710" s="226" t="s">
        <v>174</v>
      </c>
      <c r="AU710" s="226" t="s">
        <v>82</v>
      </c>
      <c r="AY710" s="19" t="s">
        <v>171</v>
      </c>
      <c r="BE710" s="227">
        <f>IF(N710="základní",J710,0)</f>
        <v>0</v>
      </c>
      <c r="BF710" s="227">
        <f>IF(N710="snížená",J710,0)</f>
        <v>0</v>
      </c>
      <c r="BG710" s="227">
        <f>IF(N710="zákl. přenesená",J710,0)</f>
        <v>0</v>
      </c>
      <c r="BH710" s="227">
        <f>IF(N710="sníž. přenesená",J710,0)</f>
        <v>0</v>
      </c>
      <c r="BI710" s="227">
        <f>IF(N710="nulová",J710,0)</f>
        <v>0</v>
      </c>
      <c r="BJ710" s="19" t="s">
        <v>82</v>
      </c>
      <c r="BK710" s="227">
        <f>ROUND(I710*H710,2)</f>
        <v>0</v>
      </c>
      <c r="BL710" s="19" t="s">
        <v>178</v>
      </c>
      <c r="BM710" s="226" t="s">
        <v>3960</v>
      </c>
    </row>
    <row r="711" s="2" customFormat="1">
      <c r="A711" s="40"/>
      <c r="B711" s="41"/>
      <c r="C711" s="42"/>
      <c r="D711" s="228" t="s">
        <v>180</v>
      </c>
      <c r="E711" s="42"/>
      <c r="F711" s="229" t="s">
        <v>3835</v>
      </c>
      <c r="G711" s="42"/>
      <c r="H711" s="42"/>
      <c r="I711" s="230"/>
      <c r="J711" s="42"/>
      <c r="K711" s="42"/>
      <c r="L711" s="46"/>
      <c r="M711" s="231"/>
      <c r="N711" s="232"/>
      <c r="O711" s="86"/>
      <c r="P711" s="86"/>
      <c r="Q711" s="86"/>
      <c r="R711" s="86"/>
      <c r="S711" s="86"/>
      <c r="T711" s="87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180</v>
      </c>
      <c r="AU711" s="19" t="s">
        <v>82</v>
      </c>
    </row>
    <row r="712" s="2" customFormat="1">
      <c r="A712" s="40"/>
      <c r="B712" s="41"/>
      <c r="C712" s="42"/>
      <c r="D712" s="228" t="s">
        <v>478</v>
      </c>
      <c r="E712" s="42"/>
      <c r="F712" s="278" t="s">
        <v>3737</v>
      </c>
      <c r="G712" s="42"/>
      <c r="H712" s="42"/>
      <c r="I712" s="230"/>
      <c r="J712" s="42"/>
      <c r="K712" s="42"/>
      <c r="L712" s="46"/>
      <c r="M712" s="231"/>
      <c r="N712" s="232"/>
      <c r="O712" s="86"/>
      <c r="P712" s="86"/>
      <c r="Q712" s="86"/>
      <c r="R712" s="86"/>
      <c r="S712" s="86"/>
      <c r="T712" s="87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478</v>
      </c>
      <c r="AU712" s="19" t="s">
        <v>82</v>
      </c>
    </row>
    <row r="713" s="2" customFormat="1" ht="16.5" customHeight="1">
      <c r="A713" s="40"/>
      <c r="B713" s="41"/>
      <c r="C713" s="215" t="s">
        <v>1505</v>
      </c>
      <c r="D713" s="215" t="s">
        <v>174</v>
      </c>
      <c r="E713" s="216" t="s">
        <v>3837</v>
      </c>
      <c r="F713" s="217" t="s">
        <v>3838</v>
      </c>
      <c r="G713" s="218" t="s">
        <v>3296</v>
      </c>
      <c r="H713" s="219">
        <v>3</v>
      </c>
      <c r="I713" s="220"/>
      <c r="J713" s="221">
        <f>ROUND(I713*H713,2)</f>
        <v>0</v>
      </c>
      <c r="K713" s="217" t="s">
        <v>19</v>
      </c>
      <c r="L713" s="46"/>
      <c r="M713" s="222" t="s">
        <v>19</v>
      </c>
      <c r="N713" s="223" t="s">
        <v>45</v>
      </c>
      <c r="O713" s="86"/>
      <c r="P713" s="224">
        <f>O713*H713</f>
        <v>0</v>
      </c>
      <c r="Q713" s="224">
        <v>0</v>
      </c>
      <c r="R713" s="224">
        <f>Q713*H713</f>
        <v>0</v>
      </c>
      <c r="S713" s="224">
        <v>0</v>
      </c>
      <c r="T713" s="225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26" t="s">
        <v>178</v>
      </c>
      <c r="AT713" s="226" t="s">
        <v>174</v>
      </c>
      <c r="AU713" s="226" t="s">
        <v>82</v>
      </c>
      <c r="AY713" s="19" t="s">
        <v>171</v>
      </c>
      <c r="BE713" s="227">
        <f>IF(N713="základní",J713,0)</f>
        <v>0</v>
      </c>
      <c r="BF713" s="227">
        <f>IF(N713="snížená",J713,0)</f>
        <v>0</v>
      </c>
      <c r="BG713" s="227">
        <f>IF(N713="zákl. přenesená",J713,0)</f>
        <v>0</v>
      </c>
      <c r="BH713" s="227">
        <f>IF(N713="sníž. přenesená",J713,0)</f>
        <v>0</v>
      </c>
      <c r="BI713" s="227">
        <f>IF(N713="nulová",J713,0)</f>
        <v>0</v>
      </c>
      <c r="BJ713" s="19" t="s">
        <v>82</v>
      </c>
      <c r="BK713" s="227">
        <f>ROUND(I713*H713,2)</f>
        <v>0</v>
      </c>
      <c r="BL713" s="19" t="s">
        <v>178</v>
      </c>
      <c r="BM713" s="226" t="s">
        <v>3961</v>
      </c>
    </row>
    <row r="714" s="2" customFormat="1">
      <c r="A714" s="40"/>
      <c r="B714" s="41"/>
      <c r="C714" s="42"/>
      <c r="D714" s="228" t="s">
        <v>180</v>
      </c>
      <c r="E714" s="42"/>
      <c r="F714" s="229" t="s">
        <v>3838</v>
      </c>
      <c r="G714" s="42"/>
      <c r="H714" s="42"/>
      <c r="I714" s="230"/>
      <c r="J714" s="42"/>
      <c r="K714" s="42"/>
      <c r="L714" s="46"/>
      <c r="M714" s="231"/>
      <c r="N714" s="232"/>
      <c r="O714" s="86"/>
      <c r="P714" s="86"/>
      <c r="Q714" s="86"/>
      <c r="R714" s="86"/>
      <c r="S714" s="86"/>
      <c r="T714" s="87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T714" s="19" t="s">
        <v>180</v>
      </c>
      <c r="AU714" s="19" t="s">
        <v>82</v>
      </c>
    </row>
    <row r="715" s="2" customFormat="1">
      <c r="A715" s="40"/>
      <c r="B715" s="41"/>
      <c r="C715" s="42"/>
      <c r="D715" s="228" t="s">
        <v>478</v>
      </c>
      <c r="E715" s="42"/>
      <c r="F715" s="278" t="s">
        <v>3737</v>
      </c>
      <c r="G715" s="42"/>
      <c r="H715" s="42"/>
      <c r="I715" s="230"/>
      <c r="J715" s="42"/>
      <c r="K715" s="42"/>
      <c r="L715" s="46"/>
      <c r="M715" s="231"/>
      <c r="N715" s="232"/>
      <c r="O715" s="86"/>
      <c r="P715" s="86"/>
      <c r="Q715" s="86"/>
      <c r="R715" s="86"/>
      <c r="S715" s="86"/>
      <c r="T715" s="87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9" t="s">
        <v>478</v>
      </c>
      <c r="AU715" s="19" t="s">
        <v>82</v>
      </c>
    </row>
    <row r="716" s="2" customFormat="1" ht="16.5" customHeight="1">
      <c r="A716" s="40"/>
      <c r="B716" s="41"/>
      <c r="C716" s="215" t="s">
        <v>2059</v>
      </c>
      <c r="D716" s="215" t="s">
        <v>174</v>
      </c>
      <c r="E716" s="216" t="s">
        <v>3840</v>
      </c>
      <c r="F716" s="217" t="s">
        <v>3841</v>
      </c>
      <c r="G716" s="218" t="s">
        <v>3296</v>
      </c>
      <c r="H716" s="219">
        <v>2</v>
      </c>
      <c r="I716" s="220"/>
      <c r="J716" s="221">
        <f>ROUND(I716*H716,2)</f>
        <v>0</v>
      </c>
      <c r="K716" s="217" t="s">
        <v>19</v>
      </c>
      <c r="L716" s="46"/>
      <c r="M716" s="222" t="s">
        <v>19</v>
      </c>
      <c r="N716" s="223" t="s">
        <v>45</v>
      </c>
      <c r="O716" s="86"/>
      <c r="P716" s="224">
        <f>O716*H716</f>
        <v>0</v>
      </c>
      <c r="Q716" s="224">
        <v>0</v>
      </c>
      <c r="R716" s="224">
        <f>Q716*H716</f>
        <v>0</v>
      </c>
      <c r="S716" s="224">
        <v>0</v>
      </c>
      <c r="T716" s="225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26" t="s">
        <v>178</v>
      </c>
      <c r="AT716" s="226" t="s">
        <v>174</v>
      </c>
      <c r="AU716" s="226" t="s">
        <v>82</v>
      </c>
      <c r="AY716" s="19" t="s">
        <v>171</v>
      </c>
      <c r="BE716" s="227">
        <f>IF(N716="základní",J716,0)</f>
        <v>0</v>
      </c>
      <c r="BF716" s="227">
        <f>IF(N716="snížená",J716,0)</f>
        <v>0</v>
      </c>
      <c r="BG716" s="227">
        <f>IF(N716="zákl. přenesená",J716,0)</f>
        <v>0</v>
      </c>
      <c r="BH716" s="227">
        <f>IF(N716="sníž. přenesená",J716,0)</f>
        <v>0</v>
      </c>
      <c r="BI716" s="227">
        <f>IF(N716="nulová",J716,0)</f>
        <v>0</v>
      </c>
      <c r="BJ716" s="19" t="s">
        <v>82</v>
      </c>
      <c r="BK716" s="227">
        <f>ROUND(I716*H716,2)</f>
        <v>0</v>
      </c>
      <c r="BL716" s="19" t="s">
        <v>178</v>
      </c>
      <c r="BM716" s="226" t="s">
        <v>3962</v>
      </c>
    </row>
    <row r="717" s="2" customFormat="1">
      <c r="A717" s="40"/>
      <c r="B717" s="41"/>
      <c r="C717" s="42"/>
      <c r="D717" s="228" t="s">
        <v>180</v>
      </c>
      <c r="E717" s="42"/>
      <c r="F717" s="229" t="s">
        <v>3841</v>
      </c>
      <c r="G717" s="42"/>
      <c r="H717" s="42"/>
      <c r="I717" s="230"/>
      <c r="J717" s="42"/>
      <c r="K717" s="42"/>
      <c r="L717" s="46"/>
      <c r="M717" s="231"/>
      <c r="N717" s="232"/>
      <c r="O717" s="86"/>
      <c r="P717" s="86"/>
      <c r="Q717" s="86"/>
      <c r="R717" s="86"/>
      <c r="S717" s="86"/>
      <c r="T717" s="87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180</v>
      </c>
      <c r="AU717" s="19" t="s">
        <v>82</v>
      </c>
    </row>
    <row r="718" s="2" customFormat="1">
      <c r="A718" s="40"/>
      <c r="B718" s="41"/>
      <c r="C718" s="42"/>
      <c r="D718" s="228" t="s">
        <v>478</v>
      </c>
      <c r="E718" s="42"/>
      <c r="F718" s="278" t="s">
        <v>3737</v>
      </c>
      <c r="G718" s="42"/>
      <c r="H718" s="42"/>
      <c r="I718" s="230"/>
      <c r="J718" s="42"/>
      <c r="K718" s="42"/>
      <c r="L718" s="46"/>
      <c r="M718" s="231"/>
      <c r="N718" s="232"/>
      <c r="O718" s="86"/>
      <c r="P718" s="86"/>
      <c r="Q718" s="86"/>
      <c r="R718" s="86"/>
      <c r="S718" s="86"/>
      <c r="T718" s="87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9" t="s">
        <v>478</v>
      </c>
      <c r="AU718" s="19" t="s">
        <v>82</v>
      </c>
    </row>
    <row r="719" s="2" customFormat="1" ht="16.5" customHeight="1">
      <c r="A719" s="40"/>
      <c r="B719" s="41"/>
      <c r="C719" s="215" t="s">
        <v>1510</v>
      </c>
      <c r="D719" s="215" t="s">
        <v>174</v>
      </c>
      <c r="E719" s="216" t="s">
        <v>3850</v>
      </c>
      <c r="F719" s="217" t="s">
        <v>3851</v>
      </c>
      <c r="G719" s="218" t="s">
        <v>3296</v>
      </c>
      <c r="H719" s="219">
        <v>5</v>
      </c>
      <c r="I719" s="220"/>
      <c r="J719" s="221">
        <f>ROUND(I719*H719,2)</f>
        <v>0</v>
      </c>
      <c r="K719" s="217" t="s">
        <v>19</v>
      </c>
      <c r="L719" s="46"/>
      <c r="M719" s="222" t="s">
        <v>19</v>
      </c>
      <c r="N719" s="223" t="s">
        <v>45</v>
      </c>
      <c r="O719" s="86"/>
      <c r="P719" s="224">
        <f>O719*H719</f>
        <v>0</v>
      </c>
      <c r="Q719" s="224">
        <v>0</v>
      </c>
      <c r="R719" s="224">
        <f>Q719*H719</f>
        <v>0</v>
      </c>
      <c r="S719" s="224">
        <v>0</v>
      </c>
      <c r="T719" s="225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26" t="s">
        <v>178</v>
      </c>
      <c r="AT719" s="226" t="s">
        <v>174</v>
      </c>
      <c r="AU719" s="226" t="s">
        <v>82</v>
      </c>
      <c r="AY719" s="19" t="s">
        <v>171</v>
      </c>
      <c r="BE719" s="227">
        <f>IF(N719="základní",J719,0)</f>
        <v>0</v>
      </c>
      <c r="BF719" s="227">
        <f>IF(N719="snížená",J719,0)</f>
        <v>0</v>
      </c>
      <c r="BG719" s="227">
        <f>IF(N719="zákl. přenesená",J719,0)</f>
        <v>0</v>
      </c>
      <c r="BH719" s="227">
        <f>IF(N719="sníž. přenesená",J719,0)</f>
        <v>0</v>
      </c>
      <c r="BI719" s="227">
        <f>IF(N719="nulová",J719,0)</f>
        <v>0</v>
      </c>
      <c r="BJ719" s="19" t="s">
        <v>82</v>
      </c>
      <c r="BK719" s="227">
        <f>ROUND(I719*H719,2)</f>
        <v>0</v>
      </c>
      <c r="BL719" s="19" t="s">
        <v>178</v>
      </c>
      <c r="BM719" s="226" t="s">
        <v>3963</v>
      </c>
    </row>
    <row r="720" s="2" customFormat="1">
      <c r="A720" s="40"/>
      <c r="B720" s="41"/>
      <c r="C720" s="42"/>
      <c r="D720" s="228" t="s">
        <v>180</v>
      </c>
      <c r="E720" s="42"/>
      <c r="F720" s="229" t="s">
        <v>3851</v>
      </c>
      <c r="G720" s="42"/>
      <c r="H720" s="42"/>
      <c r="I720" s="230"/>
      <c r="J720" s="42"/>
      <c r="K720" s="42"/>
      <c r="L720" s="46"/>
      <c r="M720" s="231"/>
      <c r="N720" s="232"/>
      <c r="O720" s="86"/>
      <c r="P720" s="86"/>
      <c r="Q720" s="86"/>
      <c r="R720" s="86"/>
      <c r="S720" s="86"/>
      <c r="T720" s="87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180</v>
      </c>
      <c r="AU720" s="19" t="s">
        <v>82</v>
      </c>
    </row>
    <row r="721" s="2" customFormat="1">
      <c r="A721" s="40"/>
      <c r="B721" s="41"/>
      <c r="C721" s="42"/>
      <c r="D721" s="228" t="s">
        <v>478</v>
      </c>
      <c r="E721" s="42"/>
      <c r="F721" s="278" t="s">
        <v>3737</v>
      </c>
      <c r="G721" s="42"/>
      <c r="H721" s="42"/>
      <c r="I721" s="230"/>
      <c r="J721" s="42"/>
      <c r="K721" s="42"/>
      <c r="L721" s="46"/>
      <c r="M721" s="231"/>
      <c r="N721" s="232"/>
      <c r="O721" s="86"/>
      <c r="P721" s="86"/>
      <c r="Q721" s="86"/>
      <c r="R721" s="86"/>
      <c r="S721" s="86"/>
      <c r="T721" s="87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T721" s="19" t="s">
        <v>478</v>
      </c>
      <c r="AU721" s="19" t="s">
        <v>82</v>
      </c>
    </row>
    <row r="722" s="2" customFormat="1" ht="16.5" customHeight="1">
      <c r="A722" s="40"/>
      <c r="B722" s="41"/>
      <c r="C722" s="215" t="s">
        <v>2068</v>
      </c>
      <c r="D722" s="215" t="s">
        <v>174</v>
      </c>
      <c r="E722" s="216" t="s">
        <v>3853</v>
      </c>
      <c r="F722" s="217" t="s">
        <v>3854</v>
      </c>
      <c r="G722" s="218" t="s">
        <v>3296</v>
      </c>
      <c r="H722" s="219">
        <v>8</v>
      </c>
      <c r="I722" s="220"/>
      <c r="J722" s="221">
        <f>ROUND(I722*H722,2)</f>
        <v>0</v>
      </c>
      <c r="K722" s="217" t="s">
        <v>19</v>
      </c>
      <c r="L722" s="46"/>
      <c r="M722" s="222" t="s">
        <v>19</v>
      </c>
      <c r="N722" s="223" t="s">
        <v>45</v>
      </c>
      <c r="O722" s="86"/>
      <c r="P722" s="224">
        <f>O722*H722</f>
        <v>0</v>
      </c>
      <c r="Q722" s="224">
        <v>0</v>
      </c>
      <c r="R722" s="224">
        <f>Q722*H722</f>
        <v>0</v>
      </c>
      <c r="S722" s="224">
        <v>0</v>
      </c>
      <c r="T722" s="225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26" t="s">
        <v>178</v>
      </c>
      <c r="AT722" s="226" t="s">
        <v>174</v>
      </c>
      <c r="AU722" s="226" t="s">
        <v>82</v>
      </c>
      <c r="AY722" s="19" t="s">
        <v>171</v>
      </c>
      <c r="BE722" s="227">
        <f>IF(N722="základní",J722,0)</f>
        <v>0</v>
      </c>
      <c r="BF722" s="227">
        <f>IF(N722="snížená",J722,0)</f>
        <v>0</v>
      </c>
      <c r="BG722" s="227">
        <f>IF(N722="zákl. přenesená",J722,0)</f>
        <v>0</v>
      </c>
      <c r="BH722" s="227">
        <f>IF(N722="sníž. přenesená",J722,0)</f>
        <v>0</v>
      </c>
      <c r="BI722" s="227">
        <f>IF(N722="nulová",J722,0)</f>
        <v>0</v>
      </c>
      <c r="BJ722" s="19" t="s">
        <v>82</v>
      </c>
      <c r="BK722" s="227">
        <f>ROUND(I722*H722,2)</f>
        <v>0</v>
      </c>
      <c r="BL722" s="19" t="s">
        <v>178</v>
      </c>
      <c r="BM722" s="226" t="s">
        <v>3964</v>
      </c>
    </row>
    <row r="723" s="2" customFormat="1">
      <c r="A723" s="40"/>
      <c r="B723" s="41"/>
      <c r="C723" s="42"/>
      <c r="D723" s="228" t="s">
        <v>180</v>
      </c>
      <c r="E723" s="42"/>
      <c r="F723" s="229" t="s">
        <v>3854</v>
      </c>
      <c r="G723" s="42"/>
      <c r="H723" s="42"/>
      <c r="I723" s="230"/>
      <c r="J723" s="42"/>
      <c r="K723" s="42"/>
      <c r="L723" s="46"/>
      <c r="M723" s="231"/>
      <c r="N723" s="232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180</v>
      </c>
      <c r="AU723" s="19" t="s">
        <v>82</v>
      </c>
    </row>
    <row r="724" s="2" customFormat="1">
      <c r="A724" s="40"/>
      <c r="B724" s="41"/>
      <c r="C724" s="42"/>
      <c r="D724" s="228" t="s">
        <v>478</v>
      </c>
      <c r="E724" s="42"/>
      <c r="F724" s="278" t="s">
        <v>3740</v>
      </c>
      <c r="G724" s="42"/>
      <c r="H724" s="42"/>
      <c r="I724" s="230"/>
      <c r="J724" s="42"/>
      <c r="K724" s="42"/>
      <c r="L724" s="46"/>
      <c r="M724" s="231"/>
      <c r="N724" s="232"/>
      <c r="O724" s="86"/>
      <c r="P724" s="86"/>
      <c r="Q724" s="86"/>
      <c r="R724" s="86"/>
      <c r="S724" s="86"/>
      <c r="T724" s="87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478</v>
      </c>
      <c r="AU724" s="19" t="s">
        <v>82</v>
      </c>
    </row>
    <row r="725" s="2" customFormat="1" ht="16.5" customHeight="1">
      <c r="A725" s="40"/>
      <c r="B725" s="41"/>
      <c r="C725" s="215" t="s">
        <v>1520</v>
      </c>
      <c r="D725" s="215" t="s">
        <v>174</v>
      </c>
      <c r="E725" s="216" t="s">
        <v>3856</v>
      </c>
      <c r="F725" s="217" t="s">
        <v>3857</v>
      </c>
      <c r="G725" s="218" t="s">
        <v>3296</v>
      </c>
      <c r="H725" s="219">
        <v>20</v>
      </c>
      <c r="I725" s="220"/>
      <c r="J725" s="221">
        <f>ROUND(I725*H725,2)</f>
        <v>0</v>
      </c>
      <c r="K725" s="217" t="s">
        <v>19</v>
      </c>
      <c r="L725" s="46"/>
      <c r="M725" s="222" t="s">
        <v>19</v>
      </c>
      <c r="N725" s="223" t="s">
        <v>45</v>
      </c>
      <c r="O725" s="86"/>
      <c r="P725" s="224">
        <f>O725*H725</f>
        <v>0</v>
      </c>
      <c r="Q725" s="224">
        <v>0</v>
      </c>
      <c r="R725" s="224">
        <f>Q725*H725</f>
        <v>0</v>
      </c>
      <c r="S725" s="224">
        <v>0</v>
      </c>
      <c r="T725" s="225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6" t="s">
        <v>178</v>
      </c>
      <c r="AT725" s="226" t="s">
        <v>174</v>
      </c>
      <c r="AU725" s="226" t="s">
        <v>82</v>
      </c>
      <c r="AY725" s="19" t="s">
        <v>171</v>
      </c>
      <c r="BE725" s="227">
        <f>IF(N725="základní",J725,0)</f>
        <v>0</v>
      </c>
      <c r="BF725" s="227">
        <f>IF(N725="snížená",J725,0)</f>
        <v>0</v>
      </c>
      <c r="BG725" s="227">
        <f>IF(N725="zákl. přenesená",J725,0)</f>
        <v>0</v>
      </c>
      <c r="BH725" s="227">
        <f>IF(N725="sníž. přenesená",J725,0)</f>
        <v>0</v>
      </c>
      <c r="BI725" s="227">
        <f>IF(N725="nulová",J725,0)</f>
        <v>0</v>
      </c>
      <c r="BJ725" s="19" t="s">
        <v>82</v>
      </c>
      <c r="BK725" s="227">
        <f>ROUND(I725*H725,2)</f>
        <v>0</v>
      </c>
      <c r="BL725" s="19" t="s">
        <v>178</v>
      </c>
      <c r="BM725" s="226" t="s">
        <v>3965</v>
      </c>
    </row>
    <row r="726" s="2" customFormat="1">
      <c r="A726" s="40"/>
      <c r="B726" s="41"/>
      <c r="C726" s="42"/>
      <c r="D726" s="228" t="s">
        <v>180</v>
      </c>
      <c r="E726" s="42"/>
      <c r="F726" s="229" t="s">
        <v>3857</v>
      </c>
      <c r="G726" s="42"/>
      <c r="H726" s="42"/>
      <c r="I726" s="230"/>
      <c r="J726" s="42"/>
      <c r="K726" s="42"/>
      <c r="L726" s="46"/>
      <c r="M726" s="231"/>
      <c r="N726" s="232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180</v>
      </c>
      <c r="AU726" s="19" t="s">
        <v>82</v>
      </c>
    </row>
    <row r="727" s="2" customFormat="1">
      <c r="A727" s="40"/>
      <c r="B727" s="41"/>
      <c r="C727" s="42"/>
      <c r="D727" s="228" t="s">
        <v>478</v>
      </c>
      <c r="E727" s="42"/>
      <c r="F727" s="278" t="s">
        <v>3740</v>
      </c>
      <c r="G727" s="42"/>
      <c r="H727" s="42"/>
      <c r="I727" s="230"/>
      <c r="J727" s="42"/>
      <c r="K727" s="42"/>
      <c r="L727" s="46"/>
      <c r="M727" s="231"/>
      <c r="N727" s="232"/>
      <c r="O727" s="86"/>
      <c r="P727" s="86"/>
      <c r="Q727" s="86"/>
      <c r="R727" s="86"/>
      <c r="S727" s="86"/>
      <c r="T727" s="87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478</v>
      </c>
      <c r="AU727" s="19" t="s">
        <v>82</v>
      </c>
    </row>
    <row r="728" s="2" customFormat="1" ht="16.5" customHeight="1">
      <c r="A728" s="40"/>
      <c r="B728" s="41"/>
      <c r="C728" s="215" t="s">
        <v>1599</v>
      </c>
      <c r="D728" s="215" t="s">
        <v>174</v>
      </c>
      <c r="E728" s="216" t="s">
        <v>3871</v>
      </c>
      <c r="F728" s="217" t="s">
        <v>3676</v>
      </c>
      <c r="G728" s="218" t="s">
        <v>971</v>
      </c>
      <c r="H728" s="219">
        <v>1</v>
      </c>
      <c r="I728" s="220"/>
      <c r="J728" s="221">
        <f>ROUND(I728*H728,2)</f>
        <v>0</v>
      </c>
      <c r="K728" s="217" t="s">
        <v>19</v>
      </c>
      <c r="L728" s="46"/>
      <c r="M728" s="222" t="s">
        <v>19</v>
      </c>
      <c r="N728" s="223" t="s">
        <v>45</v>
      </c>
      <c r="O728" s="86"/>
      <c r="P728" s="224">
        <f>O728*H728</f>
        <v>0</v>
      </c>
      <c r="Q728" s="224">
        <v>0</v>
      </c>
      <c r="R728" s="224">
        <f>Q728*H728</f>
        <v>0</v>
      </c>
      <c r="S728" s="224">
        <v>0</v>
      </c>
      <c r="T728" s="225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26" t="s">
        <v>178</v>
      </c>
      <c r="AT728" s="226" t="s">
        <v>174</v>
      </c>
      <c r="AU728" s="226" t="s">
        <v>82</v>
      </c>
      <c r="AY728" s="19" t="s">
        <v>171</v>
      </c>
      <c r="BE728" s="227">
        <f>IF(N728="základní",J728,0)</f>
        <v>0</v>
      </c>
      <c r="BF728" s="227">
        <f>IF(N728="snížená",J728,0)</f>
        <v>0</v>
      </c>
      <c r="BG728" s="227">
        <f>IF(N728="zákl. přenesená",J728,0)</f>
        <v>0</v>
      </c>
      <c r="BH728" s="227">
        <f>IF(N728="sníž. přenesená",J728,0)</f>
        <v>0</v>
      </c>
      <c r="BI728" s="227">
        <f>IF(N728="nulová",J728,0)</f>
        <v>0</v>
      </c>
      <c r="BJ728" s="19" t="s">
        <v>82</v>
      </c>
      <c r="BK728" s="227">
        <f>ROUND(I728*H728,2)</f>
        <v>0</v>
      </c>
      <c r="BL728" s="19" t="s">
        <v>178</v>
      </c>
      <c r="BM728" s="226" t="s">
        <v>3966</v>
      </c>
    </row>
    <row r="729" s="2" customFormat="1">
      <c r="A729" s="40"/>
      <c r="B729" s="41"/>
      <c r="C729" s="42"/>
      <c r="D729" s="228" t="s">
        <v>180</v>
      </c>
      <c r="E729" s="42"/>
      <c r="F729" s="229" t="s">
        <v>3676</v>
      </c>
      <c r="G729" s="42"/>
      <c r="H729" s="42"/>
      <c r="I729" s="230"/>
      <c r="J729" s="42"/>
      <c r="K729" s="42"/>
      <c r="L729" s="46"/>
      <c r="M729" s="231"/>
      <c r="N729" s="232"/>
      <c r="O729" s="86"/>
      <c r="P729" s="86"/>
      <c r="Q729" s="86"/>
      <c r="R729" s="86"/>
      <c r="S729" s="86"/>
      <c r="T729" s="87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9" t="s">
        <v>180</v>
      </c>
      <c r="AU729" s="19" t="s">
        <v>82</v>
      </c>
    </row>
    <row r="730" s="2" customFormat="1">
      <c r="A730" s="40"/>
      <c r="B730" s="41"/>
      <c r="C730" s="42"/>
      <c r="D730" s="228" t="s">
        <v>478</v>
      </c>
      <c r="E730" s="42"/>
      <c r="F730" s="278" t="s">
        <v>3678</v>
      </c>
      <c r="G730" s="42"/>
      <c r="H730" s="42"/>
      <c r="I730" s="230"/>
      <c r="J730" s="42"/>
      <c r="K730" s="42"/>
      <c r="L730" s="46"/>
      <c r="M730" s="231"/>
      <c r="N730" s="232"/>
      <c r="O730" s="86"/>
      <c r="P730" s="86"/>
      <c r="Q730" s="86"/>
      <c r="R730" s="86"/>
      <c r="S730" s="86"/>
      <c r="T730" s="87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478</v>
      </c>
      <c r="AU730" s="19" t="s">
        <v>82</v>
      </c>
    </row>
    <row r="731" s="2" customFormat="1" ht="16.5" customHeight="1">
      <c r="A731" s="40"/>
      <c r="B731" s="41"/>
      <c r="C731" s="215" t="s">
        <v>2045</v>
      </c>
      <c r="D731" s="215" t="s">
        <v>174</v>
      </c>
      <c r="E731" s="216" t="s">
        <v>3967</v>
      </c>
      <c r="F731" s="217" t="s">
        <v>3968</v>
      </c>
      <c r="G731" s="218" t="s">
        <v>3296</v>
      </c>
      <c r="H731" s="219">
        <v>1</v>
      </c>
      <c r="I731" s="220"/>
      <c r="J731" s="221">
        <f>ROUND(I731*H731,2)</f>
        <v>0</v>
      </c>
      <c r="K731" s="217" t="s">
        <v>19</v>
      </c>
      <c r="L731" s="46"/>
      <c r="M731" s="222" t="s">
        <v>19</v>
      </c>
      <c r="N731" s="223" t="s">
        <v>45</v>
      </c>
      <c r="O731" s="86"/>
      <c r="P731" s="224">
        <f>O731*H731</f>
        <v>0</v>
      </c>
      <c r="Q731" s="224">
        <v>0</v>
      </c>
      <c r="R731" s="224">
        <f>Q731*H731</f>
        <v>0</v>
      </c>
      <c r="S731" s="224">
        <v>0</v>
      </c>
      <c r="T731" s="225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26" t="s">
        <v>178</v>
      </c>
      <c r="AT731" s="226" t="s">
        <v>174</v>
      </c>
      <c r="AU731" s="226" t="s">
        <v>82</v>
      </c>
      <c r="AY731" s="19" t="s">
        <v>171</v>
      </c>
      <c r="BE731" s="227">
        <f>IF(N731="základní",J731,0)</f>
        <v>0</v>
      </c>
      <c r="BF731" s="227">
        <f>IF(N731="snížená",J731,0)</f>
        <v>0</v>
      </c>
      <c r="BG731" s="227">
        <f>IF(N731="zákl. přenesená",J731,0)</f>
        <v>0</v>
      </c>
      <c r="BH731" s="227">
        <f>IF(N731="sníž. přenesená",J731,0)</f>
        <v>0</v>
      </c>
      <c r="BI731" s="227">
        <f>IF(N731="nulová",J731,0)</f>
        <v>0</v>
      </c>
      <c r="BJ731" s="19" t="s">
        <v>82</v>
      </c>
      <c r="BK731" s="227">
        <f>ROUND(I731*H731,2)</f>
        <v>0</v>
      </c>
      <c r="BL731" s="19" t="s">
        <v>178</v>
      </c>
      <c r="BM731" s="226" t="s">
        <v>3969</v>
      </c>
    </row>
    <row r="732" s="2" customFormat="1">
      <c r="A732" s="40"/>
      <c r="B732" s="41"/>
      <c r="C732" s="42"/>
      <c r="D732" s="228" t="s">
        <v>180</v>
      </c>
      <c r="E732" s="42"/>
      <c r="F732" s="229" t="s">
        <v>3968</v>
      </c>
      <c r="G732" s="42"/>
      <c r="H732" s="42"/>
      <c r="I732" s="230"/>
      <c r="J732" s="42"/>
      <c r="K732" s="42"/>
      <c r="L732" s="46"/>
      <c r="M732" s="231"/>
      <c r="N732" s="232"/>
      <c r="O732" s="86"/>
      <c r="P732" s="86"/>
      <c r="Q732" s="86"/>
      <c r="R732" s="86"/>
      <c r="S732" s="86"/>
      <c r="T732" s="87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180</v>
      </c>
      <c r="AU732" s="19" t="s">
        <v>82</v>
      </c>
    </row>
    <row r="733" s="2" customFormat="1">
      <c r="A733" s="40"/>
      <c r="B733" s="41"/>
      <c r="C733" s="42"/>
      <c r="D733" s="228" t="s">
        <v>478</v>
      </c>
      <c r="E733" s="42"/>
      <c r="F733" s="278" t="s">
        <v>3909</v>
      </c>
      <c r="G733" s="42"/>
      <c r="H733" s="42"/>
      <c r="I733" s="230"/>
      <c r="J733" s="42"/>
      <c r="K733" s="42"/>
      <c r="L733" s="46"/>
      <c r="M733" s="231"/>
      <c r="N733" s="232"/>
      <c r="O733" s="86"/>
      <c r="P733" s="86"/>
      <c r="Q733" s="86"/>
      <c r="R733" s="86"/>
      <c r="S733" s="86"/>
      <c r="T733" s="87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478</v>
      </c>
      <c r="AU733" s="19" t="s">
        <v>82</v>
      </c>
    </row>
    <row r="734" s="2" customFormat="1" ht="16.5" customHeight="1">
      <c r="A734" s="40"/>
      <c r="B734" s="41"/>
      <c r="C734" s="215" t="s">
        <v>1515</v>
      </c>
      <c r="D734" s="215" t="s">
        <v>174</v>
      </c>
      <c r="E734" s="216" t="s">
        <v>3970</v>
      </c>
      <c r="F734" s="217" t="s">
        <v>3971</v>
      </c>
      <c r="G734" s="218" t="s">
        <v>3296</v>
      </c>
      <c r="H734" s="219">
        <v>1</v>
      </c>
      <c r="I734" s="220"/>
      <c r="J734" s="221">
        <f>ROUND(I734*H734,2)</f>
        <v>0</v>
      </c>
      <c r="K734" s="217" t="s">
        <v>19</v>
      </c>
      <c r="L734" s="46"/>
      <c r="M734" s="222" t="s">
        <v>19</v>
      </c>
      <c r="N734" s="223" t="s">
        <v>45</v>
      </c>
      <c r="O734" s="86"/>
      <c r="P734" s="224">
        <f>O734*H734</f>
        <v>0</v>
      </c>
      <c r="Q734" s="224">
        <v>0</v>
      </c>
      <c r="R734" s="224">
        <f>Q734*H734</f>
        <v>0</v>
      </c>
      <c r="S734" s="224">
        <v>0</v>
      </c>
      <c r="T734" s="225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6" t="s">
        <v>178</v>
      </c>
      <c r="AT734" s="226" t="s">
        <v>174</v>
      </c>
      <c r="AU734" s="226" t="s">
        <v>82</v>
      </c>
      <c r="AY734" s="19" t="s">
        <v>171</v>
      </c>
      <c r="BE734" s="227">
        <f>IF(N734="základní",J734,0)</f>
        <v>0</v>
      </c>
      <c r="BF734" s="227">
        <f>IF(N734="snížená",J734,0)</f>
        <v>0</v>
      </c>
      <c r="BG734" s="227">
        <f>IF(N734="zákl. přenesená",J734,0)</f>
        <v>0</v>
      </c>
      <c r="BH734" s="227">
        <f>IF(N734="sníž. přenesená",J734,0)</f>
        <v>0</v>
      </c>
      <c r="BI734" s="227">
        <f>IF(N734="nulová",J734,0)</f>
        <v>0</v>
      </c>
      <c r="BJ734" s="19" t="s">
        <v>82</v>
      </c>
      <c r="BK734" s="227">
        <f>ROUND(I734*H734,2)</f>
        <v>0</v>
      </c>
      <c r="BL734" s="19" t="s">
        <v>178</v>
      </c>
      <c r="BM734" s="226" t="s">
        <v>3972</v>
      </c>
    </row>
    <row r="735" s="2" customFormat="1">
      <c r="A735" s="40"/>
      <c r="B735" s="41"/>
      <c r="C735" s="42"/>
      <c r="D735" s="228" t="s">
        <v>180</v>
      </c>
      <c r="E735" s="42"/>
      <c r="F735" s="229" t="s">
        <v>3971</v>
      </c>
      <c r="G735" s="42"/>
      <c r="H735" s="42"/>
      <c r="I735" s="230"/>
      <c r="J735" s="42"/>
      <c r="K735" s="42"/>
      <c r="L735" s="46"/>
      <c r="M735" s="231"/>
      <c r="N735" s="232"/>
      <c r="O735" s="86"/>
      <c r="P735" s="86"/>
      <c r="Q735" s="86"/>
      <c r="R735" s="86"/>
      <c r="S735" s="86"/>
      <c r="T735" s="87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T735" s="19" t="s">
        <v>180</v>
      </c>
      <c r="AU735" s="19" t="s">
        <v>82</v>
      </c>
    </row>
    <row r="736" s="2" customFormat="1">
      <c r="A736" s="40"/>
      <c r="B736" s="41"/>
      <c r="C736" s="42"/>
      <c r="D736" s="228" t="s">
        <v>478</v>
      </c>
      <c r="E736" s="42"/>
      <c r="F736" s="278" t="s">
        <v>3740</v>
      </c>
      <c r="G736" s="42"/>
      <c r="H736" s="42"/>
      <c r="I736" s="230"/>
      <c r="J736" s="42"/>
      <c r="K736" s="42"/>
      <c r="L736" s="46"/>
      <c r="M736" s="231"/>
      <c r="N736" s="232"/>
      <c r="O736" s="86"/>
      <c r="P736" s="86"/>
      <c r="Q736" s="86"/>
      <c r="R736" s="86"/>
      <c r="S736" s="86"/>
      <c r="T736" s="87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478</v>
      </c>
      <c r="AU736" s="19" t="s">
        <v>82</v>
      </c>
    </row>
    <row r="737" s="2" customFormat="1" ht="16.5" customHeight="1">
      <c r="A737" s="40"/>
      <c r="B737" s="41"/>
      <c r="C737" s="215" t="s">
        <v>2077</v>
      </c>
      <c r="D737" s="215" t="s">
        <v>174</v>
      </c>
      <c r="E737" s="216" t="s">
        <v>3973</v>
      </c>
      <c r="F737" s="217" t="s">
        <v>3974</v>
      </c>
      <c r="G737" s="218" t="s">
        <v>3296</v>
      </c>
      <c r="H737" s="219">
        <v>2</v>
      </c>
      <c r="I737" s="220"/>
      <c r="J737" s="221">
        <f>ROUND(I737*H737,2)</f>
        <v>0</v>
      </c>
      <c r="K737" s="217" t="s">
        <v>19</v>
      </c>
      <c r="L737" s="46"/>
      <c r="M737" s="222" t="s">
        <v>19</v>
      </c>
      <c r="N737" s="223" t="s">
        <v>45</v>
      </c>
      <c r="O737" s="86"/>
      <c r="P737" s="224">
        <f>O737*H737</f>
        <v>0</v>
      </c>
      <c r="Q737" s="224">
        <v>0</v>
      </c>
      <c r="R737" s="224">
        <f>Q737*H737</f>
        <v>0</v>
      </c>
      <c r="S737" s="224">
        <v>0</v>
      </c>
      <c r="T737" s="225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26" t="s">
        <v>178</v>
      </c>
      <c r="AT737" s="226" t="s">
        <v>174</v>
      </c>
      <c r="AU737" s="226" t="s">
        <v>82</v>
      </c>
      <c r="AY737" s="19" t="s">
        <v>171</v>
      </c>
      <c r="BE737" s="227">
        <f>IF(N737="základní",J737,0)</f>
        <v>0</v>
      </c>
      <c r="BF737" s="227">
        <f>IF(N737="snížená",J737,0)</f>
        <v>0</v>
      </c>
      <c r="BG737" s="227">
        <f>IF(N737="zákl. přenesená",J737,0)</f>
        <v>0</v>
      </c>
      <c r="BH737" s="227">
        <f>IF(N737="sníž. přenesená",J737,0)</f>
        <v>0</v>
      </c>
      <c r="BI737" s="227">
        <f>IF(N737="nulová",J737,0)</f>
        <v>0</v>
      </c>
      <c r="BJ737" s="19" t="s">
        <v>82</v>
      </c>
      <c r="BK737" s="227">
        <f>ROUND(I737*H737,2)</f>
        <v>0</v>
      </c>
      <c r="BL737" s="19" t="s">
        <v>178</v>
      </c>
      <c r="BM737" s="226" t="s">
        <v>3975</v>
      </c>
    </row>
    <row r="738" s="2" customFormat="1">
      <c r="A738" s="40"/>
      <c r="B738" s="41"/>
      <c r="C738" s="42"/>
      <c r="D738" s="228" t="s">
        <v>180</v>
      </c>
      <c r="E738" s="42"/>
      <c r="F738" s="229" t="s">
        <v>3974</v>
      </c>
      <c r="G738" s="42"/>
      <c r="H738" s="42"/>
      <c r="I738" s="230"/>
      <c r="J738" s="42"/>
      <c r="K738" s="42"/>
      <c r="L738" s="46"/>
      <c r="M738" s="231"/>
      <c r="N738" s="232"/>
      <c r="O738" s="86"/>
      <c r="P738" s="86"/>
      <c r="Q738" s="86"/>
      <c r="R738" s="86"/>
      <c r="S738" s="86"/>
      <c r="T738" s="87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9" t="s">
        <v>180</v>
      </c>
      <c r="AU738" s="19" t="s">
        <v>82</v>
      </c>
    </row>
    <row r="739" s="2" customFormat="1">
      <c r="A739" s="40"/>
      <c r="B739" s="41"/>
      <c r="C739" s="42"/>
      <c r="D739" s="228" t="s">
        <v>478</v>
      </c>
      <c r="E739" s="42"/>
      <c r="F739" s="278" t="s">
        <v>3740</v>
      </c>
      <c r="G739" s="42"/>
      <c r="H739" s="42"/>
      <c r="I739" s="230"/>
      <c r="J739" s="42"/>
      <c r="K739" s="42"/>
      <c r="L739" s="46"/>
      <c r="M739" s="231"/>
      <c r="N739" s="232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478</v>
      </c>
      <c r="AU739" s="19" t="s">
        <v>82</v>
      </c>
    </row>
    <row r="740" s="2" customFormat="1" ht="16.5" customHeight="1">
      <c r="A740" s="40"/>
      <c r="B740" s="41"/>
      <c r="C740" s="215" t="s">
        <v>1523</v>
      </c>
      <c r="D740" s="215" t="s">
        <v>174</v>
      </c>
      <c r="E740" s="216" t="s">
        <v>3976</v>
      </c>
      <c r="F740" s="217" t="s">
        <v>3822</v>
      </c>
      <c r="G740" s="218" t="s">
        <v>3296</v>
      </c>
      <c r="H740" s="219">
        <v>2</v>
      </c>
      <c r="I740" s="220"/>
      <c r="J740" s="221">
        <f>ROUND(I740*H740,2)</f>
        <v>0</v>
      </c>
      <c r="K740" s="217" t="s">
        <v>19</v>
      </c>
      <c r="L740" s="46"/>
      <c r="M740" s="222" t="s">
        <v>19</v>
      </c>
      <c r="N740" s="223" t="s">
        <v>45</v>
      </c>
      <c r="O740" s="86"/>
      <c r="P740" s="224">
        <f>O740*H740</f>
        <v>0</v>
      </c>
      <c r="Q740" s="224">
        <v>0</v>
      </c>
      <c r="R740" s="224">
        <f>Q740*H740</f>
        <v>0</v>
      </c>
      <c r="S740" s="224">
        <v>0</v>
      </c>
      <c r="T740" s="225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26" t="s">
        <v>178</v>
      </c>
      <c r="AT740" s="226" t="s">
        <v>174</v>
      </c>
      <c r="AU740" s="226" t="s">
        <v>82</v>
      </c>
      <c r="AY740" s="19" t="s">
        <v>171</v>
      </c>
      <c r="BE740" s="227">
        <f>IF(N740="základní",J740,0)</f>
        <v>0</v>
      </c>
      <c r="BF740" s="227">
        <f>IF(N740="snížená",J740,0)</f>
        <v>0</v>
      </c>
      <c r="BG740" s="227">
        <f>IF(N740="zákl. přenesená",J740,0)</f>
        <v>0</v>
      </c>
      <c r="BH740" s="227">
        <f>IF(N740="sníž. přenesená",J740,0)</f>
        <v>0</v>
      </c>
      <c r="BI740" s="227">
        <f>IF(N740="nulová",J740,0)</f>
        <v>0</v>
      </c>
      <c r="BJ740" s="19" t="s">
        <v>82</v>
      </c>
      <c r="BK740" s="227">
        <f>ROUND(I740*H740,2)</f>
        <v>0</v>
      </c>
      <c r="BL740" s="19" t="s">
        <v>178</v>
      </c>
      <c r="BM740" s="226" t="s">
        <v>3977</v>
      </c>
    </row>
    <row r="741" s="2" customFormat="1">
      <c r="A741" s="40"/>
      <c r="B741" s="41"/>
      <c r="C741" s="42"/>
      <c r="D741" s="228" t="s">
        <v>180</v>
      </c>
      <c r="E741" s="42"/>
      <c r="F741" s="229" t="s">
        <v>3822</v>
      </c>
      <c r="G741" s="42"/>
      <c r="H741" s="42"/>
      <c r="I741" s="230"/>
      <c r="J741" s="42"/>
      <c r="K741" s="42"/>
      <c r="L741" s="46"/>
      <c r="M741" s="231"/>
      <c r="N741" s="232"/>
      <c r="O741" s="86"/>
      <c r="P741" s="86"/>
      <c r="Q741" s="86"/>
      <c r="R741" s="86"/>
      <c r="S741" s="86"/>
      <c r="T741" s="87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T741" s="19" t="s">
        <v>180</v>
      </c>
      <c r="AU741" s="19" t="s">
        <v>82</v>
      </c>
    </row>
    <row r="742" s="2" customFormat="1">
      <c r="A742" s="40"/>
      <c r="B742" s="41"/>
      <c r="C742" s="42"/>
      <c r="D742" s="228" t="s">
        <v>478</v>
      </c>
      <c r="E742" s="42"/>
      <c r="F742" s="278" t="s">
        <v>3820</v>
      </c>
      <c r="G742" s="42"/>
      <c r="H742" s="42"/>
      <c r="I742" s="230"/>
      <c r="J742" s="42"/>
      <c r="K742" s="42"/>
      <c r="L742" s="46"/>
      <c r="M742" s="231"/>
      <c r="N742" s="232"/>
      <c r="O742" s="86"/>
      <c r="P742" s="86"/>
      <c r="Q742" s="86"/>
      <c r="R742" s="86"/>
      <c r="S742" s="86"/>
      <c r="T742" s="87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478</v>
      </c>
      <c r="AU742" s="19" t="s">
        <v>82</v>
      </c>
    </row>
    <row r="743" s="2" customFormat="1" ht="16.5" customHeight="1">
      <c r="A743" s="40"/>
      <c r="B743" s="41"/>
      <c r="C743" s="215" t="s">
        <v>2096</v>
      </c>
      <c r="D743" s="215" t="s">
        <v>174</v>
      </c>
      <c r="E743" s="216" t="s">
        <v>3978</v>
      </c>
      <c r="F743" s="217" t="s">
        <v>3825</v>
      </c>
      <c r="G743" s="218" t="s">
        <v>3296</v>
      </c>
      <c r="H743" s="219">
        <v>4</v>
      </c>
      <c r="I743" s="220"/>
      <c r="J743" s="221">
        <f>ROUND(I743*H743,2)</f>
        <v>0</v>
      </c>
      <c r="K743" s="217" t="s">
        <v>19</v>
      </c>
      <c r="L743" s="46"/>
      <c r="M743" s="222" t="s">
        <v>19</v>
      </c>
      <c r="N743" s="223" t="s">
        <v>45</v>
      </c>
      <c r="O743" s="86"/>
      <c r="P743" s="224">
        <f>O743*H743</f>
        <v>0</v>
      </c>
      <c r="Q743" s="224">
        <v>0</v>
      </c>
      <c r="R743" s="224">
        <f>Q743*H743</f>
        <v>0</v>
      </c>
      <c r="S743" s="224">
        <v>0</v>
      </c>
      <c r="T743" s="225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26" t="s">
        <v>178</v>
      </c>
      <c r="AT743" s="226" t="s">
        <v>174</v>
      </c>
      <c r="AU743" s="226" t="s">
        <v>82</v>
      </c>
      <c r="AY743" s="19" t="s">
        <v>171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19" t="s">
        <v>82</v>
      </c>
      <c r="BK743" s="227">
        <f>ROUND(I743*H743,2)</f>
        <v>0</v>
      </c>
      <c r="BL743" s="19" t="s">
        <v>178</v>
      </c>
      <c r="BM743" s="226" t="s">
        <v>3979</v>
      </c>
    </row>
    <row r="744" s="2" customFormat="1">
      <c r="A744" s="40"/>
      <c r="B744" s="41"/>
      <c r="C744" s="42"/>
      <c r="D744" s="228" t="s">
        <v>180</v>
      </c>
      <c r="E744" s="42"/>
      <c r="F744" s="229" t="s">
        <v>3825</v>
      </c>
      <c r="G744" s="42"/>
      <c r="H744" s="42"/>
      <c r="I744" s="230"/>
      <c r="J744" s="42"/>
      <c r="K744" s="42"/>
      <c r="L744" s="46"/>
      <c r="M744" s="231"/>
      <c r="N744" s="232"/>
      <c r="O744" s="86"/>
      <c r="P744" s="86"/>
      <c r="Q744" s="86"/>
      <c r="R744" s="86"/>
      <c r="S744" s="86"/>
      <c r="T744" s="87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180</v>
      </c>
      <c r="AU744" s="19" t="s">
        <v>82</v>
      </c>
    </row>
    <row r="745" s="2" customFormat="1">
      <c r="A745" s="40"/>
      <c r="B745" s="41"/>
      <c r="C745" s="42"/>
      <c r="D745" s="228" t="s">
        <v>478</v>
      </c>
      <c r="E745" s="42"/>
      <c r="F745" s="278" t="s">
        <v>3820</v>
      </c>
      <c r="G745" s="42"/>
      <c r="H745" s="42"/>
      <c r="I745" s="230"/>
      <c r="J745" s="42"/>
      <c r="K745" s="42"/>
      <c r="L745" s="46"/>
      <c r="M745" s="231"/>
      <c r="N745" s="232"/>
      <c r="O745" s="86"/>
      <c r="P745" s="86"/>
      <c r="Q745" s="86"/>
      <c r="R745" s="86"/>
      <c r="S745" s="86"/>
      <c r="T745" s="87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T745" s="19" t="s">
        <v>478</v>
      </c>
      <c r="AU745" s="19" t="s">
        <v>82</v>
      </c>
    </row>
    <row r="746" s="2" customFormat="1" ht="16.5" customHeight="1">
      <c r="A746" s="40"/>
      <c r="B746" s="41"/>
      <c r="C746" s="215" t="s">
        <v>2105</v>
      </c>
      <c r="D746" s="215" t="s">
        <v>174</v>
      </c>
      <c r="E746" s="216" t="s">
        <v>3980</v>
      </c>
      <c r="F746" s="217" t="s">
        <v>3981</v>
      </c>
      <c r="G746" s="218" t="s">
        <v>3296</v>
      </c>
      <c r="H746" s="219">
        <v>1</v>
      </c>
      <c r="I746" s="220"/>
      <c r="J746" s="221">
        <f>ROUND(I746*H746,2)</f>
        <v>0</v>
      </c>
      <c r="K746" s="217" t="s">
        <v>19</v>
      </c>
      <c r="L746" s="46"/>
      <c r="M746" s="222" t="s">
        <v>19</v>
      </c>
      <c r="N746" s="223" t="s">
        <v>45</v>
      </c>
      <c r="O746" s="86"/>
      <c r="P746" s="224">
        <f>O746*H746</f>
        <v>0</v>
      </c>
      <c r="Q746" s="224">
        <v>0</v>
      </c>
      <c r="R746" s="224">
        <f>Q746*H746</f>
        <v>0</v>
      </c>
      <c r="S746" s="224">
        <v>0</v>
      </c>
      <c r="T746" s="225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26" t="s">
        <v>178</v>
      </c>
      <c r="AT746" s="226" t="s">
        <v>174</v>
      </c>
      <c r="AU746" s="226" t="s">
        <v>82</v>
      </c>
      <c r="AY746" s="19" t="s">
        <v>171</v>
      </c>
      <c r="BE746" s="227">
        <f>IF(N746="základní",J746,0)</f>
        <v>0</v>
      </c>
      <c r="BF746" s="227">
        <f>IF(N746="snížená",J746,0)</f>
        <v>0</v>
      </c>
      <c r="BG746" s="227">
        <f>IF(N746="zákl. přenesená",J746,0)</f>
        <v>0</v>
      </c>
      <c r="BH746" s="227">
        <f>IF(N746="sníž. přenesená",J746,0)</f>
        <v>0</v>
      </c>
      <c r="BI746" s="227">
        <f>IF(N746="nulová",J746,0)</f>
        <v>0</v>
      </c>
      <c r="BJ746" s="19" t="s">
        <v>82</v>
      </c>
      <c r="BK746" s="227">
        <f>ROUND(I746*H746,2)</f>
        <v>0</v>
      </c>
      <c r="BL746" s="19" t="s">
        <v>178</v>
      </c>
      <c r="BM746" s="226" t="s">
        <v>3982</v>
      </c>
    </row>
    <row r="747" s="2" customFormat="1">
      <c r="A747" s="40"/>
      <c r="B747" s="41"/>
      <c r="C747" s="42"/>
      <c r="D747" s="228" t="s">
        <v>180</v>
      </c>
      <c r="E747" s="42"/>
      <c r="F747" s="229" t="s">
        <v>3981</v>
      </c>
      <c r="G747" s="42"/>
      <c r="H747" s="42"/>
      <c r="I747" s="230"/>
      <c r="J747" s="42"/>
      <c r="K747" s="42"/>
      <c r="L747" s="46"/>
      <c r="M747" s="231"/>
      <c r="N747" s="232"/>
      <c r="O747" s="86"/>
      <c r="P747" s="86"/>
      <c r="Q747" s="86"/>
      <c r="R747" s="86"/>
      <c r="S747" s="86"/>
      <c r="T747" s="87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180</v>
      </c>
      <c r="AU747" s="19" t="s">
        <v>82</v>
      </c>
    </row>
    <row r="748" s="2" customFormat="1" ht="16.5" customHeight="1">
      <c r="A748" s="40"/>
      <c r="B748" s="41"/>
      <c r="C748" s="215" t="s">
        <v>1550</v>
      </c>
      <c r="D748" s="215" t="s">
        <v>174</v>
      </c>
      <c r="E748" s="216" t="s">
        <v>3983</v>
      </c>
      <c r="F748" s="217" t="s">
        <v>3984</v>
      </c>
      <c r="G748" s="218" t="s">
        <v>3296</v>
      </c>
      <c r="H748" s="219">
        <v>1</v>
      </c>
      <c r="I748" s="220"/>
      <c r="J748" s="221">
        <f>ROUND(I748*H748,2)</f>
        <v>0</v>
      </c>
      <c r="K748" s="217" t="s">
        <v>19</v>
      </c>
      <c r="L748" s="46"/>
      <c r="M748" s="222" t="s">
        <v>19</v>
      </c>
      <c r="N748" s="223" t="s">
        <v>45</v>
      </c>
      <c r="O748" s="86"/>
      <c r="P748" s="224">
        <f>O748*H748</f>
        <v>0</v>
      </c>
      <c r="Q748" s="224">
        <v>0</v>
      </c>
      <c r="R748" s="224">
        <f>Q748*H748</f>
        <v>0</v>
      </c>
      <c r="S748" s="224">
        <v>0</v>
      </c>
      <c r="T748" s="225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26" t="s">
        <v>178</v>
      </c>
      <c r="AT748" s="226" t="s">
        <v>174</v>
      </c>
      <c r="AU748" s="226" t="s">
        <v>82</v>
      </c>
      <c r="AY748" s="19" t="s">
        <v>171</v>
      </c>
      <c r="BE748" s="227">
        <f>IF(N748="základní",J748,0)</f>
        <v>0</v>
      </c>
      <c r="BF748" s="227">
        <f>IF(N748="snížená",J748,0)</f>
        <v>0</v>
      </c>
      <c r="BG748" s="227">
        <f>IF(N748="zákl. přenesená",J748,0)</f>
        <v>0</v>
      </c>
      <c r="BH748" s="227">
        <f>IF(N748="sníž. přenesená",J748,0)</f>
        <v>0</v>
      </c>
      <c r="BI748" s="227">
        <f>IF(N748="nulová",J748,0)</f>
        <v>0</v>
      </c>
      <c r="BJ748" s="19" t="s">
        <v>82</v>
      </c>
      <c r="BK748" s="227">
        <f>ROUND(I748*H748,2)</f>
        <v>0</v>
      </c>
      <c r="BL748" s="19" t="s">
        <v>178</v>
      </c>
      <c r="BM748" s="226" t="s">
        <v>3985</v>
      </c>
    </row>
    <row r="749" s="2" customFormat="1">
      <c r="A749" s="40"/>
      <c r="B749" s="41"/>
      <c r="C749" s="42"/>
      <c r="D749" s="228" t="s">
        <v>180</v>
      </c>
      <c r="E749" s="42"/>
      <c r="F749" s="229" t="s">
        <v>3984</v>
      </c>
      <c r="G749" s="42"/>
      <c r="H749" s="42"/>
      <c r="I749" s="230"/>
      <c r="J749" s="42"/>
      <c r="K749" s="42"/>
      <c r="L749" s="46"/>
      <c r="M749" s="231"/>
      <c r="N749" s="232"/>
      <c r="O749" s="86"/>
      <c r="P749" s="86"/>
      <c r="Q749" s="86"/>
      <c r="R749" s="86"/>
      <c r="S749" s="86"/>
      <c r="T749" s="87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180</v>
      </c>
      <c r="AU749" s="19" t="s">
        <v>82</v>
      </c>
    </row>
    <row r="750" s="2" customFormat="1">
      <c r="A750" s="40"/>
      <c r="B750" s="41"/>
      <c r="C750" s="42"/>
      <c r="D750" s="228" t="s">
        <v>478</v>
      </c>
      <c r="E750" s="42"/>
      <c r="F750" s="278" t="s">
        <v>3986</v>
      </c>
      <c r="G750" s="42"/>
      <c r="H750" s="42"/>
      <c r="I750" s="230"/>
      <c r="J750" s="42"/>
      <c r="K750" s="42"/>
      <c r="L750" s="46"/>
      <c r="M750" s="231"/>
      <c r="N750" s="232"/>
      <c r="O750" s="86"/>
      <c r="P750" s="86"/>
      <c r="Q750" s="86"/>
      <c r="R750" s="86"/>
      <c r="S750" s="86"/>
      <c r="T750" s="87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478</v>
      </c>
      <c r="AU750" s="19" t="s">
        <v>82</v>
      </c>
    </row>
    <row r="751" s="2" customFormat="1" ht="16.5" customHeight="1">
      <c r="A751" s="40"/>
      <c r="B751" s="41"/>
      <c r="C751" s="215" t="s">
        <v>2117</v>
      </c>
      <c r="D751" s="215" t="s">
        <v>174</v>
      </c>
      <c r="E751" s="216" t="s">
        <v>3987</v>
      </c>
      <c r="F751" s="217" t="s">
        <v>3988</v>
      </c>
      <c r="G751" s="218" t="s">
        <v>3296</v>
      </c>
      <c r="H751" s="219">
        <v>1</v>
      </c>
      <c r="I751" s="220"/>
      <c r="J751" s="221">
        <f>ROUND(I751*H751,2)</f>
        <v>0</v>
      </c>
      <c r="K751" s="217" t="s">
        <v>19</v>
      </c>
      <c r="L751" s="46"/>
      <c r="M751" s="222" t="s">
        <v>19</v>
      </c>
      <c r="N751" s="223" t="s">
        <v>45</v>
      </c>
      <c r="O751" s="86"/>
      <c r="P751" s="224">
        <f>O751*H751</f>
        <v>0</v>
      </c>
      <c r="Q751" s="224">
        <v>0</v>
      </c>
      <c r="R751" s="224">
        <f>Q751*H751</f>
        <v>0</v>
      </c>
      <c r="S751" s="224">
        <v>0</v>
      </c>
      <c r="T751" s="225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26" t="s">
        <v>178</v>
      </c>
      <c r="AT751" s="226" t="s">
        <v>174</v>
      </c>
      <c r="AU751" s="226" t="s">
        <v>82</v>
      </c>
      <c r="AY751" s="19" t="s">
        <v>171</v>
      </c>
      <c r="BE751" s="227">
        <f>IF(N751="základní",J751,0)</f>
        <v>0</v>
      </c>
      <c r="BF751" s="227">
        <f>IF(N751="snížená",J751,0)</f>
        <v>0</v>
      </c>
      <c r="BG751" s="227">
        <f>IF(N751="zákl. přenesená",J751,0)</f>
        <v>0</v>
      </c>
      <c r="BH751" s="227">
        <f>IF(N751="sníž. přenesená",J751,0)</f>
        <v>0</v>
      </c>
      <c r="BI751" s="227">
        <f>IF(N751="nulová",J751,0)</f>
        <v>0</v>
      </c>
      <c r="BJ751" s="19" t="s">
        <v>82</v>
      </c>
      <c r="BK751" s="227">
        <f>ROUND(I751*H751,2)</f>
        <v>0</v>
      </c>
      <c r="BL751" s="19" t="s">
        <v>178</v>
      </c>
      <c r="BM751" s="226" t="s">
        <v>3989</v>
      </c>
    </row>
    <row r="752" s="2" customFormat="1">
      <c r="A752" s="40"/>
      <c r="B752" s="41"/>
      <c r="C752" s="42"/>
      <c r="D752" s="228" t="s">
        <v>180</v>
      </c>
      <c r="E752" s="42"/>
      <c r="F752" s="229" t="s">
        <v>3988</v>
      </c>
      <c r="G752" s="42"/>
      <c r="H752" s="42"/>
      <c r="I752" s="230"/>
      <c r="J752" s="42"/>
      <c r="K752" s="42"/>
      <c r="L752" s="46"/>
      <c r="M752" s="231"/>
      <c r="N752" s="232"/>
      <c r="O752" s="86"/>
      <c r="P752" s="86"/>
      <c r="Q752" s="86"/>
      <c r="R752" s="86"/>
      <c r="S752" s="86"/>
      <c r="T752" s="87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180</v>
      </c>
      <c r="AU752" s="19" t="s">
        <v>82</v>
      </c>
    </row>
    <row r="753" s="2" customFormat="1">
      <c r="A753" s="40"/>
      <c r="B753" s="41"/>
      <c r="C753" s="42"/>
      <c r="D753" s="228" t="s">
        <v>478</v>
      </c>
      <c r="E753" s="42"/>
      <c r="F753" s="278" t="s">
        <v>3990</v>
      </c>
      <c r="G753" s="42"/>
      <c r="H753" s="42"/>
      <c r="I753" s="230"/>
      <c r="J753" s="42"/>
      <c r="K753" s="42"/>
      <c r="L753" s="46"/>
      <c r="M753" s="231"/>
      <c r="N753" s="232"/>
      <c r="O753" s="86"/>
      <c r="P753" s="86"/>
      <c r="Q753" s="86"/>
      <c r="R753" s="86"/>
      <c r="S753" s="86"/>
      <c r="T753" s="87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9" t="s">
        <v>478</v>
      </c>
      <c r="AU753" s="19" t="s">
        <v>82</v>
      </c>
    </row>
    <row r="754" s="2" customFormat="1" ht="16.5" customHeight="1">
      <c r="A754" s="40"/>
      <c r="B754" s="41"/>
      <c r="C754" s="215" t="s">
        <v>2197</v>
      </c>
      <c r="D754" s="215" t="s">
        <v>174</v>
      </c>
      <c r="E754" s="216" t="s">
        <v>3356</v>
      </c>
      <c r="F754" s="217" t="s">
        <v>3602</v>
      </c>
      <c r="G754" s="218" t="s">
        <v>3296</v>
      </c>
      <c r="H754" s="219">
        <v>56</v>
      </c>
      <c r="I754" s="220"/>
      <c r="J754" s="221">
        <f>ROUND(I754*H754,2)</f>
        <v>0</v>
      </c>
      <c r="K754" s="217" t="s">
        <v>19</v>
      </c>
      <c r="L754" s="46"/>
      <c r="M754" s="222" t="s">
        <v>19</v>
      </c>
      <c r="N754" s="223" t="s">
        <v>45</v>
      </c>
      <c r="O754" s="86"/>
      <c r="P754" s="224">
        <f>O754*H754</f>
        <v>0</v>
      </c>
      <c r="Q754" s="224">
        <v>0</v>
      </c>
      <c r="R754" s="224">
        <f>Q754*H754</f>
        <v>0</v>
      </c>
      <c r="S754" s="224">
        <v>0</v>
      </c>
      <c r="T754" s="225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26" t="s">
        <v>178</v>
      </c>
      <c r="AT754" s="226" t="s">
        <v>174</v>
      </c>
      <c r="AU754" s="226" t="s">
        <v>82</v>
      </c>
      <c r="AY754" s="19" t="s">
        <v>171</v>
      </c>
      <c r="BE754" s="227">
        <f>IF(N754="základní",J754,0)</f>
        <v>0</v>
      </c>
      <c r="BF754" s="227">
        <f>IF(N754="snížená",J754,0)</f>
        <v>0</v>
      </c>
      <c r="BG754" s="227">
        <f>IF(N754="zákl. přenesená",J754,0)</f>
        <v>0</v>
      </c>
      <c r="BH754" s="227">
        <f>IF(N754="sníž. přenesená",J754,0)</f>
        <v>0</v>
      </c>
      <c r="BI754" s="227">
        <f>IF(N754="nulová",J754,0)</f>
        <v>0</v>
      </c>
      <c r="BJ754" s="19" t="s">
        <v>82</v>
      </c>
      <c r="BK754" s="227">
        <f>ROUND(I754*H754,2)</f>
        <v>0</v>
      </c>
      <c r="BL754" s="19" t="s">
        <v>178</v>
      </c>
      <c r="BM754" s="226" t="s">
        <v>3991</v>
      </c>
    </row>
    <row r="755" s="2" customFormat="1">
      <c r="A755" s="40"/>
      <c r="B755" s="41"/>
      <c r="C755" s="42"/>
      <c r="D755" s="228" t="s">
        <v>180</v>
      </c>
      <c r="E755" s="42"/>
      <c r="F755" s="229" t="s">
        <v>3602</v>
      </c>
      <c r="G755" s="42"/>
      <c r="H755" s="42"/>
      <c r="I755" s="230"/>
      <c r="J755" s="42"/>
      <c r="K755" s="42"/>
      <c r="L755" s="46"/>
      <c r="M755" s="231"/>
      <c r="N755" s="232"/>
      <c r="O755" s="86"/>
      <c r="P755" s="86"/>
      <c r="Q755" s="86"/>
      <c r="R755" s="86"/>
      <c r="S755" s="86"/>
      <c r="T755" s="87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180</v>
      </c>
      <c r="AU755" s="19" t="s">
        <v>82</v>
      </c>
    </row>
    <row r="756" s="2" customFormat="1">
      <c r="A756" s="40"/>
      <c r="B756" s="41"/>
      <c r="C756" s="42"/>
      <c r="D756" s="228" t="s">
        <v>478</v>
      </c>
      <c r="E756" s="42"/>
      <c r="F756" s="278" t="s">
        <v>3604</v>
      </c>
      <c r="G756" s="42"/>
      <c r="H756" s="42"/>
      <c r="I756" s="230"/>
      <c r="J756" s="42"/>
      <c r="K756" s="42"/>
      <c r="L756" s="46"/>
      <c r="M756" s="231"/>
      <c r="N756" s="232"/>
      <c r="O756" s="86"/>
      <c r="P756" s="86"/>
      <c r="Q756" s="86"/>
      <c r="R756" s="86"/>
      <c r="S756" s="86"/>
      <c r="T756" s="87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478</v>
      </c>
      <c r="AU756" s="19" t="s">
        <v>82</v>
      </c>
    </row>
    <row r="757" s="2" customFormat="1" ht="16.5" customHeight="1">
      <c r="A757" s="40"/>
      <c r="B757" s="41"/>
      <c r="C757" s="215" t="s">
        <v>1604</v>
      </c>
      <c r="D757" s="215" t="s">
        <v>174</v>
      </c>
      <c r="E757" s="216" t="s">
        <v>3411</v>
      </c>
      <c r="F757" s="217" t="s">
        <v>3605</v>
      </c>
      <c r="G757" s="218" t="s">
        <v>3296</v>
      </c>
      <c r="H757" s="219">
        <v>1</v>
      </c>
      <c r="I757" s="220"/>
      <c r="J757" s="221">
        <f>ROUND(I757*H757,2)</f>
        <v>0</v>
      </c>
      <c r="K757" s="217" t="s">
        <v>19</v>
      </c>
      <c r="L757" s="46"/>
      <c r="M757" s="222" t="s">
        <v>19</v>
      </c>
      <c r="N757" s="223" t="s">
        <v>45</v>
      </c>
      <c r="O757" s="86"/>
      <c r="P757" s="224">
        <f>O757*H757</f>
        <v>0</v>
      </c>
      <c r="Q757" s="224">
        <v>0</v>
      </c>
      <c r="R757" s="224">
        <f>Q757*H757</f>
        <v>0</v>
      </c>
      <c r="S757" s="224">
        <v>0</v>
      </c>
      <c r="T757" s="225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26" t="s">
        <v>178</v>
      </c>
      <c r="AT757" s="226" t="s">
        <v>174</v>
      </c>
      <c r="AU757" s="226" t="s">
        <v>82</v>
      </c>
      <c r="AY757" s="19" t="s">
        <v>171</v>
      </c>
      <c r="BE757" s="227">
        <f>IF(N757="základní",J757,0)</f>
        <v>0</v>
      </c>
      <c r="BF757" s="227">
        <f>IF(N757="snížená",J757,0)</f>
        <v>0</v>
      </c>
      <c r="BG757" s="227">
        <f>IF(N757="zákl. přenesená",J757,0)</f>
        <v>0</v>
      </c>
      <c r="BH757" s="227">
        <f>IF(N757="sníž. přenesená",J757,0)</f>
        <v>0</v>
      </c>
      <c r="BI757" s="227">
        <f>IF(N757="nulová",J757,0)</f>
        <v>0</v>
      </c>
      <c r="BJ757" s="19" t="s">
        <v>82</v>
      </c>
      <c r="BK757" s="227">
        <f>ROUND(I757*H757,2)</f>
        <v>0</v>
      </c>
      <c r="BL757" s="19" t="s">
        <v>178</v>
      </c>
      <c r="BM757" s="226" t="s">
        <v>3992</v>
      </c>
    </row>
    <row r="758" s="2" customFormat="1">
      <c r="A758" s="40"/>
      <c r="B758" s="41"/>
      <c r="C758" s="42"/>
      <c r="D758" s="228" t="s">
        <v>180</v>
      </c>
      <c r="E758" s="42"/>
      <c r="F758" s="229" t="s">
        <v>3605</v>
      </c>
      <c r="G758" s="42"/>
      <c r="H758" s="42"/>
      <c r="I758" s="230"/>
      <c r="J758" s="42"/>
      <c r="K758" s="42"/>
      <c r="L758" s="46"/>
      <c r="M758" s="231"/>
      <c r="N758" s="232"/>
      <c r="O758" s="86"/>
      <c r="P758" s="86"/>
      <c r="Q758" s="86"/>
      <c r="R758" s="86"/>
      <c r="S758" s="86"/>
      <c r="T758" s="87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180</v>
      </c>
      <c r="AU758" s="19" t="s">
        <v>82</v>
      </c>
    </row>
    <row r="759" s="2" customFormat="1">
      <c r="A759" s="40"/>
      <c r="B759" s="41"/>
      <c r="C759" s="42"/>
      <c r="D759" s="228" t="s">
        <v>478</v>
      </c>
      <c r="E759" s="42"/>
      <c r="F759" s="278" t="s">
        <v>3607</v>
      </c>
      <c r="G759" s="42"/>
      <c r="H759" s="42"/>
      <c r="I759" s="230"/>
      <c r="J759" s="42"/>
      <c r="K759" s="42"/>
      <c r="L759" s="46"/>
      <c r="M759" s="231"/>
      <c r="N759" s="232"/>
      <c r="O759" s="86"/>
      <c r="P759" s="86"/>
      <c r="Q759" s="86"/>
      <c r="R759" s="86"/>
      <c r="S759" s="86"/>
      <c r="T759" s="87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9" t="s">
        <v>478</v>
      </c>
      <c r="AU759" s="19" t="s">
        <v>82</v>
      </c>
    </row>
    <row r="760" s="2" customFormat="1" ht="16.5" customHeight="1">
      <c r="A760" s="40"/>
      <c r="B760" s="41"/>
      <c r="C760" s="215" t="s">
        <v>1466</v>
      </c>
      <c r="D760" s="215" t="s">
        <v>174</v>
      </c>
      <c r="E760" s="216" t="s">
        <v>3413</v>
      </c>
      <c r="F760" s="217" t="s">
        <v>3689</v>
      </c>
      <c r="G760" s="218" t="s">
        <v>3296</v>
      </c>
      <c r="H760" s="219">
        <v>1</v>
      </c>
      <c r="I760" s="220"/>
      <c r="J760" s="221">
        <f>ROUND(I760*H760,2)</f>
        <v>0</v>
      </c>
      <c r="K760" s="217" t="s">
        <v>19</v>
      </c>
      <c r="L760" s="46"/>
      <c r="M760" s="222" t="s">
        <v>19</v>
      </c>
      <c r="N760" s="223" t="s">
        <v>45</v>
      </c>
      <c r="O760" s="86"/>
      <c r="P760" s="224">
        <f>O760*H760</f>
        <v>0</v>
      </c>
      <c r="Q760" s="224">
        <v>0</v>
      </c>
      <c r="R760" s="224">
        <f>Q760*H760</f>
        <v>0</v>
      </c>
      <c r="S760" s="224">
        <v>0</v>
      </c>
      <c r="T760" s="225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26" t="s">
        <v>178</v>
      </c>
      <c r="AT760" s="226" t="s">
        <v>174</v>
      </c>
      <c r="AU760" s="226" t="s">
        <v>82</v>
      </c>
      <c r="AY760" s="19" t="s">
        <v>171</v>
      </c>
      <c r="BE760" s="227">
        <f>IF(N760="základní",J760,0)</f>
        <v>0</v>
      </c>
      <c r="BF760" s="227">
        <f>IF(N760="snížená",J760,0)</f>
        <v>0</v>
      </c>
      <c r="BG760" s="227">
        <f>IF(N760="zákl. přenesená",J760,0)</f>
        <v>0</v>
      </c>
      <c r="BH760" s="227">
        <f>IF(N760="sníž. přenesená",J760,0)</f>
        <v>0</v>
      </c>
      <c r="BI760" s="227">
        <f>IF(N760="nulová",J760,0)</f>
        <v>0</v>
      </c>
      <c r="BJ760" s="19" t="s">
        <v>82</v>
      </c>
      <c r="BK760" s="227">
        <f>ROUND(I760*H760,2)</f>
        <v>0</v>
      </c>
      <c r="BL760" s="19" t="s">
        <v>178</v>
      </c>
      <c r="BM760" s="226" t="s">
        <v>3993</v>
      </c>
    </row>
    <row r="761" s="2" customFormat="1">
      <c r="A761" s="40"/>
      <c r="B761" s="41"/>
      <c r="C761" s="42"/>
      <c r="D761" s="228" t="s">
        <v>180</v>
      </c>
      <c r="E761" s="42"/>
      <c r="F761" s="229" t="s">
        <v>3689</v>
      </c>
      <c r="G761" s="42"/>
      <c r="H761" s="42"/>
      <c r="I761" s="230"/>
      <c r="J761" s="42"/>
      <c r="K761" s="42"/>
      <c r="L761" s="46"/>
      <c r="M761" s="231"/>
      <c r="N761" s="232"/>
      <c r="O761" s="86"/>
      <c r="P761" s="86"/>
      <c r="Q761" s="86"/>
      <c r="R761" s="86"/>
      <c r="S761" s="86"/>
      <c r="T761" s="87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180</v>
      </c>
      <c r="AU761" s="19" t="s">
        <v>82</v>
      </c>
    </row>
    <row r="762" s="2" customFormat="1">
      <c r="A762" s="40"/>
      <c r="B762" s="41"/>
      <c r="C762" s="42"/>
      <c r="D762" s="228" t="s">
        <v>478</v>
      </c>
      <c r="E762" s="42"/>
      <c r="F762" s="278" t="s">
        <v>3691</v>
      </c>
      <c r="G762" s="42"/>
      <c r="H762" s="42"/>
      <c r="I762" s="230"/>
      <c r="J762" s="42"/>
      <c r="K762" s="42"/>
      <c r="L762" s="46"/>
      <c r="M762" s="231"/>
      <c r="N762" s="232"/>
      <c r="O762" s="86"/>
      <c r="P762" s="86"/>
      <c r="Q762" s="86"/>
      <c r="R762" s="86"/>
      <c r="S762" s="86"/>
      <c r="T762" s="87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478</v>
      </c>
      <c r="AU762" s="19" t="s">
        <v>82</v>
      </c>
    </row>
    <row r="763" s="2" customFormat="1" ht="16.5" customHeight="1">
      <c r="A763" s="40"/>
      <c r="B763" s="41"/>
      <c r="C763" s="215" t="s">
        <v>2005</v>
      </c>
      <c r="D763" s="215" t="s">
        <v>174</v>
      </c>
      <c r="E763" s="216" t="s">
        <v>3415</v>
      </c>
      <c r="F763" s="217" t="s">
        <v>3692</v>
      </c>
      <c r="G763" s="218" t="s">
        <v>3296</v>
      </c>
      <c r="H763" s="219">
        <v>2</v>
      </c>
      <c r="I763" s="220"/>
      <c r="J763" s="221">
        <f>ROUND(I763*H763,2)</f>
        <v>0</v>
      </c>
      <c r="K763" s="217" t="s">
        <v>19</v>
      </c>
      <c r="L763" s="46"/>
      <c r="M763" s="222" t="s">
        <v>19</v>
      </c>
      <c r="N763" s="223" t="s">
        <v>45</v>
      </c>
      <c r="O763" s="86"/>
      <c r="P763" s="224">
        <f>O763*H763</f>
        <v>0</v>
      </c>
      <c r="Q763" s="224">
        <v>0</v>
      </c>
      <c r="R763" s="224">
        <f>Q763*H763</f>
        <v>0</v>
      </c>
      <c r="S763" s="224">
        <v>0</v>
      </c>
      <c r="T763" s="225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26" t="s">
        <v>178</v>
      </c>
      <c r="AT763" s="226" t="s">
        <v>174</v>
      </c>
      <c r="AU763" s="226" t="s">
        <v>82</v>
      </c>
      <c r="AY763" s="19" t="s">
        <v>171</v>
      </c>
      <c r="BE763" s="227">
        <f>IF(N763="základní",J763,0)</f>
        <v>0</v>
      </c>
      <c r="BF763" s="227">
        <f>IF(N763="snížená",J763,0)</f>
        <v>0</v>
      </c>
      <c r="BG763" s="227">
        <f>IF(N763="zákl. přenesená",J763,0)</f>
        <v>0</v>
      </c>
      <c r="BH763" s="227">
        <f>IF(N763="sníž. přenesená",J763,0)</f>
        <v>0</v>
      </c>
      <c r="BI763" s="227">
        <f>IF(N763="nulová",J763,0)</f>
        <v>0</v>
      </c>
      <c r="BJ763" s="19" t="s">
        <v>82</v>
      </c>
      <c r="BK763" s="227">
        <f>ROUND(I763*H763,2)</f>
        <v>0</v>
      </c>
      <c r="BL763" s="19" t="s">
        <v>178</v>
      </c>
      <c r="BM763" s="226" t="s">
        <v>3994</v>
      </c>
    </row>
    <row r="764" s="2" customFormat="1">
      <c r="A764" s="40"/>
      <c r="B764" s="41"/>
      <c r="C764" s="42"/>
      <c r="D764" s="228" t="s">
        <v>180</v>
      </c>
      <c r="E764" s="42"/>
      <c r="F764" s="229" t="s">
        <v>3692</v>
      </c>
      <c r="G764" s="42"/>
      <c r="H764" s="42"/>
      <c r="I764" s="230"/>
      <c r="J764" s="42"/>
      <c r="K764" s="42"/>
      <c r="L764" s="46"/>
      <c r="M764" s="231"/>
      <c r="N764" s="232"/>
      <c r="O764" s="86"/>
      <c r="P764" s="86"/>
      <c r="Q764" s="86"/>
      <c r="R764" s="86"/>
      <c r="S764" s="86"/>
      <c r="T764" s="87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180</v>
      </c>
      <c r="AU764" s="19" t="s">
        <v>82</v>
      </c>
    </row>
    <row r="765" s="2" customFormat="1">
      <c r="A765" s="40"/>
      <c r="B765" s="41"/>
      <c r="C765" s="42"/>
      <c r="D765" s="228" t="s">
        <v>478</v>
      </c>
      <c r="E765" s="42"/>
      <c r="F765" s="278" t="s">
        <v>3694</v>
      </c>
      <c r="G765" s="42"/>
      <c r="H765" s="42"/>
      <c r="I765" s="230"/>
      <c r="J765" s="42"/>
      <c r="K765" s="42"/>
      <c r="L765" s="46"/>
      <c r="M765" s="231"/>
      <c r="N765" s="232"/>
      <c r="O765" s="86"/>
      <c r="P765" s="86"/>
      <c r="Q765" s="86"/>
      <c r="R765" s="86"/>
      <c r="S765" s="86"/>
      <c r="T765" s="87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478</v>
      </c>
      <c r="AU765" s="19" t="s">
        <v>82</v>
      </c>
    </row>
    <row r="766" s="2" customFormat="1" ht="16.5" customHeight="1">
      <c r="A766" s="40"/>
      <c r="B766" s="41"/>
      <c r="C766" s="215" t="s">
        <v>1470</v>
      </c>
      <c r="D766" s="215" t="s">
        <v>174</v>
      </c>
      <c r="E766" s="216" t="s">
        <v>3417</v>
      </c>
      <c r="F766" s="217" t="s">
        <v>3695</v>
      </c>
      <c r="G766" s="218" t="s">
        <v>3296</v>
      </c>
      <c r="H766" s="219">
        <v>1</v>
      </c>
      <c r="I766" s="220"/>
      <c r="J766" s="221">
        <f>ROUND(I766*H766,2)</f>
        <v>0</v>
      </c>
      <c r="K766" s="217" t="s">
        <v>19</v>
      </c>
      <c r="L766" s="46"/>
      <c r="M766" s="222" t="s">
        <v>19</v>
      </c>
      <c r="N766" s="223" t="s">
        <v>45</v>
      </c>
      <c r="O766" s="86"/>
      <c r="P766" s="224">
        <f>O766*H766</f>
        <v>0</v>
      </c>
      <c r="Q766" s="224">
        <v>0</v>
      </c>
      <c r="R766" s="224">
        <f>Q766*H766</f>
        <v>0</v>
      </c>
      <c r="S766" s="224">
        <v>0</v>
      </c>
      <c r="T766" s="225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26" t="s">
        <v>178</v>
      </c>
      <c r="AT766" s="226" t="s">
        <v>174</v>
      </c>
      <c r="AU766" s="226" t="s">
        <v>82</v>
      </c>
      <c r="AY766" s="19" t="s">
        <v>171</v>
      </c>
      <c r="BE766" s="227">
        <f>IF(N766="základní",J766,0)</f>
        <v>0</v>
      </c>
      <c r="BF766" s="227">
        <f>IF(N766="snížená",J766,0)</f>
        <v>0</v>
      </c>
      <c r="BG766" s="227">
        <f>IF(N766="zákl. přenesená",J766,0)</f>
        <v>0</v>
      </c>
      <c r="BH766" s="227">
        <f>IF(N766="sníž. přenesená",J766,0)</f>
        <v>0</v>
      </c>
      <c r="BI766" s="227">
        <f>IF(N766="nulová",J766,0)</f>
        <v>0</v>
      </c>
      <c r="BJ766" s="19" t="s">
        <v>82</v>
      </c>
      <c r="BK766" s="227">
        <f>ROUND(I766*H766,2)</f>
        <v>0</v>
      </c>
      <c r="BL766" s="19" t="s">
        <v>178</v>
      </c>
      <c r="BM766" s="226" t="s">
        <v>3995</v>
      </c>
    </row>
    <row r="767" s="2" customFormat="1">
      <c r="A767" s="40"/>
      <c r="B767" s="41"/>
      <c r="C767" s="42"/>
      <c r="D767" s="228" t="s">
        <v>180</v>
      </c>
      <c r="E767" s="42"/>
      <c r="F767" s="229" t="s">
        <v>3695</v>
      </c>
      <c r="G767" s="42"/>
      <c r="H767" s="42"/>
      <c r="I767" s="230"/>
      <c r="J767" s="42"/>
      <c r="K767" s="42"/>
      <c r="L767" s="46"/>
      <c r="M767" s="231"/>
      <c r="N767" s="232"/>
      <c r="O767" s="86"/>
      <c r="P767" s="86"/>
      <c r="Q767" s="86"/>
      <c r="R767" s="86"/>
      <c r="S767" s="86"/>
      <c r="T767" s="87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9" t="s">
        <v>180</v>
      </c>
      <c r="AU767" s="19" t="s">
        <v>82</v>
      </c>
    </row>
    <row r="768" s="2" customFormat="1" ht="16.5" customHeight="1">
      <c r="A768" s="40"/>
      <c r="B768" s="41"/>
      <c r="C768" s="215" t="s">
        <v>2014</v>
      </c>
      <c r="D768" s="215" t="s">
        <v>174</v>
      </c>
      <c r="E768" s="216" t="s">
        <v>3419</v>
      </c>
      <c r="F768" s="217" t="s">
        <v>3697</v>
      </c>
      <c r="G768" s="218" t="s">
        <v>3296</v>
      </c>
      <c r="H768" s="219">
        <v>1</v>
      </c>
      <c r="I768" s="220"/>
      <c r="J768" s="221">
        <f>ROUND(I768*H768,2)</f>
        <v>0</v>
      </c>
      <c r="K768" s="217" t="s">
        <v>19</v>
      </c>
      <c r="L768" s="46"/>
      <c r="M768" s="222" t="s">
        <v>19</v>
      </c>
      <c r="N768" s="223" t="s">
        <v>45</v>
      </c>
      <c r="O768" s="86"/>
      <c r="P768" s="224">
        <f>O768*H768</f>
        <v>0</v>
      </c>
      <c r="Q768" s="224">
        <v>0</v>
      </c>
      <c r="R768" s="224">
        <f>Q768*H768</f>
        <v>0</v>
      </c>
      <c r="S768" s="224">
        <v>0</v>
      </c>
      <c r="T768" s="225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26" t="s">
        <v>178</v>
      </c>
      <c r="AT768" s="226" t="s">
        <v>174</v>
      </c>
      <c r="AU768" s="226" t="s">
        <v>82</v>
      </c>
      <c r="AY768" s="19" t="s">
        <v>171</v>
      </c>
      <c r="BE768" s="227">
        <f>IF(N768="základní",J768,0)</f>
        <v>0</v>
      </c>
      <c r="BF768" s="227">
        <f>IF(N768="snížená",J768,0)</f>
        <v>0</v>
      </c>
      <c r="BG768" s="227">
        <f>IF(N768="zákl. přenesená",J768,0)</f>
        <v>0</v>
      </c>
      <c r="BH768" s="227">
        <f>IF(N768="sníž. přenesená",J768,0)</f>
        <v>0</v>
      </c>
      <c r="BI768" s="227">
        <f>IF(N768="nulová",J768,0)</f>
        <v>0</v>
      </c>
      <c r="BJ768" s="19" t="s">
        <v>82</v>
      </c>
      <c r="BK768" s="227">
        <f>ROUND(I768*H768,2)</f>
        <v>0</v>
      </c>
      <c r="BL768" s="19" t="s">
        <v>178</v>
      </c>
      <c r="BM768" s="226" t="s">
        <v>3996</v>
      </c>
    </row>
    <row r="769" s="2" customFormat="1">
      <c r="A769" s="40"/>
      <c r="B769" s="41"/>
      <c r="C769" s="42"/>
      <c r="D769" s="228" t="s">
        <v>180</v>
      </c>
      <c r="E769" s="42"/>
      <c r="F769" s="229" t="s">
        <v>3697</v>
      </c>
      <c r="G769" s="42"/>
      <c r="H769" s="42"/>
      <c r="I769" s="230"/>
      <c r="J769" s="42"/>
      <c r="K769" s="42"/>
      <c r="L769" s="46"/>
      <c r="M769" s="231"/>
      <c r="N769" s="232"/>
      <c r="O769" s="86"/>
      <c r="P769" s="86"/>
      <c r="Q769" s="86"/>
      <c r="R769" s="86"/>
      <c r="S769" s="86"/>
      <c r="T769" s="87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9" t="s">
        <v>180</v>
      </c>
      <c r="AU769" s="19" t="s">
        <v>82</v>
      </c>
    </row>
    <row r="770" s="2" customFormat="1" ht="16.5" customHeight="1">
      <c r="A770" s="40"/>
      <c r="B770" s="41"/>
      <c r="C770" s="215" t="s">
        <v>1474</v>
      </c>
      <c r="D770" s="215" t="s">
        <v>174</v>
      </c>
      <c r="E770" s="216" t="s">
        <v>3423</v>
      </c>
      <c r="F770" s="217" t="s">
        <v>3699</v>
      </c>
      <c r="G770" s="218" t="s">
        <v>3296</v>
      </c>
      <c r="H770" s="219">
        <v>1</v>
      </c>
      <c r="I770" s="220"/>
      <c r="J770" s="221">
        <f>ROUND(I770*H770,2)</f>
        <v>0</v>
      </c>
      <c r="K770" s="217" t="s">
        <v>19</v>
      </c>
      <c r="L770" s="46"/>
      <c r="M770" s="222" t="s">
        <v>19</v>
      </c>
      <c r="N770" s="223" t="s">
        <v>45</v>
      </c>
      <c r="O770" s="86"/>
      <c r="P770" s="224">
        <f>O770*H770</f>
        <v>0</v>
      </c>
      <c r="Q770" s="224">
        <v>0</v>
      </c>
      <c r="R770" s="224">
        <f>Q770*H770</f>
        <v>0</v>
      </c>
      <c r="S770" s="224">
        <v>0</v>
      </c>
      <c r="T770" s="225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26" t="s">
        <v>178</v>
      </c>
      <c r="AT770" s="226" t="s">
        <v>174</v>
      </c>
      <c r="AU770" s="226" t="s">
        <v>82</v>
      </c>
      <c r="AY770" s="19" t="s">
        <v>171</v>
      </c>
      <c r="BE770" s="227">
        <f>IF(N770="základní",J770,0)</f>
        <v>0</v>
      </c>
      <c r="BF770" s="227">
        <f>IF(N770="snížená",J770,0)</f>
        <v>0</v>
      </c>
      <c r="BG770" s="227">
        <f>IF(N770="zákl. přenesená",J770,0)</f>
        <v>0</v>
      </c>
      <c r="BH770" s="227">
        <f>IF(N770="sníž. přenesená",J770,0)</f>
        <v>0</v>
      </c>
      <c r="BI770" s="227">
        <f>IF(N770="nulová",J770,0)</f>
        <v>0</v>
      </c>
      <c r="BJ770" s="19" t="s">
        <v>82</v>
      </c>
      <c r="BK770" s="227">
        <f>ROUND(I770*H770,2)</f>
        <v>0</v>
      </c>
      <c r="BL770" s="19" t="s">
        <v>178</v>
      </c>
      <c r="BM770" s="226" t="s">
        <v>3997</v>
      </c>
    </row>
    <row r="771" s="2" customFormat="1">
      <c r="A771" s="40"/>
      <c r="B771" s="41"/>
      <c r="C771" s="42"/>
      <c r="D771" s="228" t="s">
        <v>180</v>
      </c>
      <c r="E771" s="42"/>
      <c r="F771" s="229" t="s">
        <v>3699</v>
      </c>
      <c r="G771" s="42"/>
      <c r="H771" s="42"/>
      <c r="I771" s="230"/>
      <c r="J771" s="42"/>
      <c r="K771" s="42"/>
      <c r="L771" s="46"/>
      <c r="M771" s="231"/>
      <c r="N771" s="232"/>
      <c r="O771" s="86"/>
      <c r="P771" s="86"/>
      <c r="Q771" s="86"/>
      <c r="R771" s="86"/>
      <c r="S771" s="86"/>
      <c r="T771" s="87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T771" s="19" t="s">
        <v>180</v>
      </c>
      <c r="AU771" s="19" t="s">
        <v>82</v>
      </c>
    </row>
    <row r="772" s="2" customFormat="1">
      <c r="A772" s="40"/>
      <c r="B772" s="41"/>
      <c r="C772" s="42"/>
      <c r="D772" s="228" t="s">
        <v>478</v>
      </c>
      <c r="E772" s="42"/>
      <c r="F772" s="278" t="s">
        <v>3691</v>
      </c>
      <c r="G772" s="42"/>
      <c r="H772" s="42"/>
      <c r="I772" s="230"/>
      <c r="J772" s="42"/>
      <c r="K772" s="42"/>
      <c r="L772" s="46"/>
      <c r="M772" s="231"/>
      <c r="N772" s="232"/>
      <c r="O772" s="86"/>
      <c r="P772" s="86"/>
      <c r="Q772" s="86"/>
      <c r="R772" s="86"/>
      <c r="S772" s="86"/>
      <c r="T772" s="87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478</v>
      </c>
      <c r="AU772" s="19" t="s">
        <v>82</v>
      </c>
    </row>
    <row r="773" s="2" customFormat="1" ht="16.5" customHeight="1">
      <c r="A773" s="40"/>
      <c r="B773" s="41"/>
      <c r="C773" s="215" t="s">
        <v>1495</v>
      </c>
      <c r="D773" s="215" t="s">
        <v>174</v>
      </c>
      <c r="E773" s="216" t="s">
        <v>3427</v>
      </c>
      <c r="F773" s="217" t="s">
        <v>3704</v>
      </c>
      <c r="G773" s="218" t="s">
        <v>3296</v>
      </c>
      <c r="H773" s="219">
        <v>1</v>
      </c>
      <c r="I773" s="220"/>
      <c r="J773" s="221">
        <f>ROUND(I773*H773,2)</f>
        <v>0</v>
      </c>
      <c r="K773" s="217" t="s">
        <v>19</v>
      </c>
      <c r="L773" s="46"/>
      <c r="M773" s="222" t="s">
        <v>19</v>
      </c>
      <c r="N773" s="223" t="s">
        <v>45</v>
      </c>
      <c r="O773" s="86"/>
      <c r="P773" s="224">
        <f>O773*H773</f>
        <v>0</v>
      </c>
      <c r="Q773" s="224">
        <v>0</v>
      </c>
      <c r="R773" s="224">
        <f>Q773*H773</f>
        <v>0</v>
      </c>
      <c r="S773" s="224">
        <v>0</v>
      </c>
      <c r="T773" s="225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26" t="s">
        <v>178</v>
      </c>
      <c r="AT773" s="226" t="s">
        <v>174</v>
      </c>
      <c r="AU773" s="226" t="s">
        <v>82</v>
      </c>
      <c r="AY773" s="19" t="s">
        <v>171</v>
      </c>
      <c r="BE773" s="227">
        <f>IF(N773="základní",J773,0)</f>
        <v>0</v>
      </c>
      <c r="BF773" s="227">
        <f>IF(N773="snížená",J773,0)</f>
        <v>0</v>
      </c>
      <c r="BG773" s="227">
        <f>IF(N773="zákl. přenesená",J773,0)</f>
        <v>0</v>
      </c>
      <c r="BH773" s="227">
        <f>IF(N773="sníž. přenesená",J773,0)</f>
        <v>0</v>
      </c>
      <c r="BI773" s="227">
        <f>IF(N773="nulová",J773,0)</f>
        <v>0</v>
      </c>
      <c r="BJ773" s="19" t="s">
        <v>82</v>
      </c>
      <c r="BK773" s="227">
        <f>ROUND(I773*H773,2)</f>
        <v>0</v>
      </c>
      <c r="BL773" s="19" t="s">
        <v>178</v>
      </c>
      <c r="BM773" s="226" t="s">
        <v>3998</v>
      </c>
    </row>
    <row r="774" s="2" customFormat="1">
      <c r="A774" s="40"/>
      <c r="B774" s="41"/>
      <c r="C774" s="42"/>
      <c r="D774" s="228" t="s">
        <v>180</v>
      </c>
      <c r="E774" s="42"/>
      <c r="F774" s="229" t="s">
        <v>3704</v>
      </c>
      <c r="G774" s="42"/>
      <c r="H774" s="42"/>
      <c r="I774" s="230"/>
      <c r="J774" s="42"/>
      <c r="K774" s="42"/>
      <c r="L774" s="46"/>
      <c r="M774" s="231"/>
      <c r="N774" s="232"/>
      <c r="O774" s="86"/>
      <c r="P774" s="86"/>
      <c r="Q774" s="86"/>
      <c r="R774" s="86"/>
      <c r="S774" s="86"/>
      <c r="T774" s="87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9" t="s">
        <v>180</v>
      </c>
      <c r="AU774" s="19" t="s">
        <v>82</v>
      </c>
    </row>
    <row r="775" s="2" customFormat="1">
      <c r="A775" s="40"/>
      <c r="B775" s="41"/>
      <c r="C775" s="42"/>
      <c r="D775" s="228" t="s">
        <v>478</v>
      </c>
      <c r="E775" s="42"/>
      <c r="F775" s="278" t="s">
        <v>3706</v>
      </c>
      <c r="G775" s="42"/>
      <c r="H775" s="42"/>
      <c r="I775" s="230"/>
      <c r="J775" s="42"/>
      <c r="K775" s="42"/>
      <c r="L775" s="46"/>
      <c r="M775" s="231"/>
      <c r="N775" s="232"/>
      <c r="O775" s="86"/>
      <c r="P775" s="86"/>
      <c r="Q775" s="86"/>
      <c r="R775" s="86"/>
      <c r="S775" s="86"/>
      <c r="T775" s="87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478</v>
      </c>
      <c r="AU775" s="19" t="s">
        <v>82</v>
      </c>
    </row>
    <row r="776" s="2" customFormat="1" ht="16.5" customHeight="1">
      <c r="A776" s="40"/>
      <c r="B776" s="41"/>
      <c r="C776" s="215" t="s">
        <v>1558</v>
      </c>
      <c r="D776" s="215" t="s">
        <v>174</v>
      </c>
      <c r="E776" s="216" t="s">
        <v>3464</v>
      </c>
      <c r="F776" s="217" t="s">
        <v>3749</v>
      </c>
      <c r="G776" s="218" t="s">
        <v>3513</v>
      </c>
      <c r="H776" s="219">
        <v>8</v>
      </c>
      <c r="I776" s="220"/>
      <c r="J776" s="221">
        <f>ROUND(I776*H776,2)</f>
        <v>0</v>
      </c>
      <c r="K776" s="217" t="s">
        <v>19</v>
      </c>
      <c r="L776" s="46"/>
      <c r="M776" s="222" t="s">
        <v>19</v>
      </c>
      <c r="N776" s="223" t="s">
        <v>45</v>
      </c>
      <c r="O776" s="86"/>
      <c r="P776" s="224">
        <f>O776*H776</f>
        <v>0</v>
      </c>
      <c r="Q776" s="224">
        <v>0</v>
      </c>
      <c r="R776" s="224">
        <f>Q776*H776</f>
        <v>0</v>
      </c>
      <c r="S776" s="224">
        <v>0</v>
      </c>
      <c r="T776" s="225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26" t="s">
        <v>178</v>
      </c>
      <c r="AT776" s="226" t="s">
        <v>174</v>
      </c>
      <c r="AU776" s="226" t="s">
        <v>82</v>
      </c>
      <c r="AY776" s="19" t="s">
        <v>171</v>
      </c>
      <c r="BE776" s="227">
        <f>IF(N776="základní",J776,0)</f>
        <v>0</v>
      </c>
      <c r="BF776" s="227">
        <f>IF(N776="snížená",J776,0)</f>
        <v>0</v>
      </c>
      <c r="BG776" s="227">
        <f>IF(N776="zákl. přenesená",J776,0)</f>
        <v>0</v>
      </c>
      <c r="BH776" s="227">
        <f>IF(N776="sníž. přenesená",J776,0)</f>
        <v>0</v>
      </c>
      <c r="BI776" s="227">
        <f>IF(N776="nulová",J776,0)</f>
        <v>0</v>
      </c>
      <c r="BJ776" s="19" t="s">
        <v>82</v>
      </c>
      <c r="BK776" s="227">
        <f>ROUND(I776*H776,2)</f>
        <v>0</v>
      </c>
      <c r="BL776" s="19" t="s">
        <v>178</v>
      </c>
      <c r="BM776" s="226" t="s">
        <v>3999</v>
      </c>
    </row>
    <row r="777" s="2" customFormat="1">
      <c r="A777" s="40"/>
      <c r="B777" s="41"/>
      <c r="C777" s="42"/>
      <c r="D777" s="228" t="s">
        <v>180</v>
      </c>
      <c r="E777" s="42"/>
      <c r="F777" s="229" t="s">
        <v>3751</v>
      </c>
      <c r="G777" s="42"/>
      <c r="H777" s="42"/>
      <c r="I777" s="230"/>
      <c r="J777" s="42"/>
      <c r="K777" s="42"/>
      <c r="L777" s="46"/>
      <c r="M777" s="231"/>
      <c r="N777" s="232"/>
      <c r="O777" s="86"/>
      <c r="P777" s="86"/>
      <c r="Q777" s="86"/>
      <c r="R777" s="86"/>
      <c r="S777" s="86"/>
      <c r="T777" s="87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T777" s="19" t="s">
        <v>180</v>
      </c>
      <c r="AU777" s="19" t="s">
        <v>82</v>
      </c>
    </row>
    <row r="778" s="2" customFormat="1">
      <c r="A778" s="40"/>
      <c r="B778" s="41"/>
      <c r="C778" s="42"/>
      <c r="D778" s="228" t="s">
        <v>478</v>
      </c>
      <c r="E778" s="42"/>
      <c r="F778" s="278" t="s">
        <v>3752</v>
      </c>
      <c r="G778" s="42"/>
      <c r="H778" s="42"/>
      <c r="I778" s="230"/>
      <c r="J778" s="42"/>
      <c r="K778" s="42"/>
      <c r="L778" s="46"/>
      <c r="M778" s="231"/>
      <c r="N778" s="232"/>
      <c r="O778" s="86"/>
      <c r="P778" s="86"/>
      <c r="Q778" s="86"/>
      <c r="R778" s="86"/>
      <c r="S778" s="86"/>
      <c r="T778" s="87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T778" s="19" t="s">
        <v>478</v>
      </c>
      <c r="AU778" s="19" t="s">
        <v>82</v>
      </c>
    </row>
    <row r="779" s="2" customFormat="1" ht="16.5" customHeight="1">
      <c r="A779" s="40"/>
      <c r="B779" s="41"/>
      <c r="C779" s="215" t="s">
        <v>2126</v>
      </c>
      <c r="D779" s="215" t="s">
        <v>174</v>
      </c>
      <c r="E779" s="216" t="s">
        <v>3466</v>
      </c>
      <c r="F779" s="217" t="s">
        <v>3753</v>
      </c>
      <c r="G779" s="218" t="s">
        <v>3513</v>
      </c>
      <c r="H779" s="219">
        <v>3</v>
      </c>
      <c r="I779" s="220"/>
      <c r="J779" s="221">
        <f>ROUND(I779*H779,2)</f>
        <v>0</v>
      </c>
      <c r="K779" s="217" t="s">
        <v>19</v>
      </c>
      <c r="L779" s="46"/>
      <c r="M779" s="222" t="s">
        <v>19</v>
      </c>
      <c r="N779" s="223" t="s">
        <v>45</v>
      </c>
      <c r="O779" s="86"/>
      <c r="P779" s="224">
        <f>O779*H779</f>
        <v>0</v>
      </c>
      <c r="Q779" s="224">
        <v>0</v>
      </c>
      <c r="R779" s="224">
        <f>Q779*H779</f>
        <v>0</v>
      </c>
      <c r="S779" s="224">
        <v>0</v>
      </c>
      <c r="T779" s="225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26" t="s">
        <v>178</v>
      </c>
      <c r="AT779" s="226" t="s">
        <v>174</v>
      </c>
      <c r="AU779" s="226" t="s">
        <v>82</v>
      </c>
      <c r="AY779" s="19" t="s">
        <v>171</v>
      </c>
      <c r="BE779" s="227">
        <f>IF(N779="základní",J779,0)</f>
        <v>0</v>
      </c>
      <c r="BF779" s="227">
        <f>IF(N779="snížená",J779,0)</f>
        <v>0</v>
      </c>
      <c r="BG779" s="227">
        <f>IF(N779="zákl. přenesená",J779,0)</f>
        <v>0</v>
      </c>
      <c r="BH779" s="227">
        <f>IF(N779="sníž. přenesená",J779,0)</f>
        <v>0</v>
      </c>
      <c r="BI779" s="227">
        <f>IF(N779="nulová",J779,0)</f>
        <v>0</v>
      </c>
      <c r="BJ779" s="19" t="s">
        <v>82</v>
      </c>
      <c r="BK779" s="227">
        <f>ROUND(I779*H779,2)</f>
        <v>0</v>
      </c>
      <c r="BL779" s="19" t="s">
        <v>178</v>
      </c>
      <c r="BM779" s="226" t="s">
        <v>4000</v>
      </c>
    </row>
    <row r="780" s="2" customFormat="1">
      <c r="A780" s="40"/>
      <c r="B780" s="41"/>
      <c r="C780" s="42"/>
      <c r="D780" s="228" t="s">
        <v>180</v>
      </c>
      <c r="E780" s="42"/>
      <c r="F780" s="229" t="s">
        <v>3755</v>
      </c>
      <c r="G780" s="42"/>
      <c r="H780" s="42"/>
      <c r="I780" s="230"/>
      <c r="J780" s="42"/>
      <c r="K780" s="42"/>
      <c r="L780" s="46"/>
      <c r="M780" s="231"/>
      <c r="N780" s="232"/>
      <c r="O780" s="86"/>
      <c r="P780" s="86"/>
      <c r="Q780" s="86"/>
      <c r="R780" s="86"/>
      <c r="S780" s="86"/>
      <c r="T780" s="87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180</v>
      </c>
      <c r="AU780" s="19" t="s">
        <v>82</v>
      </c>
    </row>
    <row r="781" s="2" customFormat="1">
      <c r="A781" s="40"/>
      <c r="B781" s="41"/>
      <c r="C781" s="42"/>
      <c r="D781" s="228" t="s">
        <v>478</v>
      </c>
      <c r="E781" s="42"/>
      <c r="F781" s="278" t="s">
        <v>3752</v>
      </c>
      <c r="G781" s="42"/>
      <c r="H781" s="42"/>
      <c r="I781" s="230"/>
      <c r="J781" s="42"/>
      <c r="K781" s="42"/>
      <c r="L781" s="46"/>
      <c r="M781" s="231"/>
      <c r="N781" s="232"/>
      <c r="O781" s="86"/>
      <c r="P781" s="86"/>
      <c r="Q781" s="86"/>
      <c r="R781" s="86"/>
      <c r="S781" s="86"/>
      <c r="T781" s="87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478</v>
      </c>
      <c r="AU781" s="19" t="s">
        <v>82</v>
      </c>
    </row>
    <row r="782" s="2" customFormat="1" ht="16.5" customHeight="1">
      <c r="A782" s="40"/>
      <c r="B782" s="41"/>
      <c r="C782" s="215" t="s">
        <v>1564</v>
      </c>
      <c r="D782" s="215" t="s">
        <v>174</v>
      </c>
      <c r="E782" s="216" t="s">
        <v>3468</v>
      </c>
      <c r="F782" s="217" t="s">
        <v>3756</v>
      </c>
      <c r="G782" s="218" t="s">
        <v>3513</v>
      </c>
      <c r="H782" s="219">
        <v>2</v>
      </c>
      <c r="I782" s="220"/>
      <c r="J782" s="221">
        <f>ROUND(I782*H782,2)</f>
        <v>0</v>
      </c>
      <c r="K782" s="217" t="s">
        <v>19</v>
      </c>
      <c r="L782" s="46"/>
      <c r="M782" s="222" t="s">
        <v>19</v>
      </c>
      <c r="N782" s="223" t="s">
        <v>45</v>
      </c>
      <c r="O782" s="86"/>
      <c r="P782" s="224">
        <f>O782*H782</f>
        <v>0</v>
      </c>
      <c r="Q782" s="224">
        <v>0</v>
      </c>
      <c r="R782" s="224">
        <f>Q782*H782</f>
        <v>0</v>
      </c>
      <c r="S782" s="224">
        <v>0</v>
      </c>
      <c r="T782" s="225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26" t="s">
        <v>178</v>
      </c>
      <c r="AT782" s="226" t="s">
        <v>174</v>
      </c>
      <c r="AU782" s="226" t="s">
        <v>82</v>
      </c>
      <c r="AY782" s="19" t="s">
        <v>171</v>
      </c>
      <c r="BE782" s="227">
        <f>IF(N782="základní",J782,0)</f>
        <v>0</v>
      </c>
      <c r="BF782" s="227">
        <f>IF(N782="snížená",J782,0)</f>
        <v>0</v>
      </c>
      <c r="BG782" s="227">
        <f>IF(N782="zákl. přenesená",J782,0)</f>
        <v>0</v>
      </c>
      <c r="BH782" s="227">
        <f>IF(N782="sníž. přenesená",J782,0)</f>
        <v>0</v>
      </c>
      <c r="BI782" s="227">
        <f>IF(N782="nulová",J782,0)</f>
        <v>0</v>
      </c>
      <c r="BJ782" s="19" t="s">
        <v>82</v>
      </c>
      <c r="BK782" s="227">
        <f>ROUND(I782*H782,2)</f>
        <v>0</v>
      </c>
      <c r="BL782" s="19" t="s">
        <v>178</v>
      </c>
      <c r="BM782" s="226" t="s">
        <v>4001</v>
      </c>
    </row>
    <row r="783" s="2" customFormat="1">
      <c r="A783" s="40"/>
      <c r="B783" s="41"/>
      <c r="C783" s="42"/>
      <c r="D783" s="228" t="s">
        <v>180</v>
      </c>
      <c r="E783" s="42"/>
      <c r="F783" s="229" t="s">
        <v>3758</v>
      </c>
      <c r="G783" s="42"/>
      <c r="H783" s="42"/>
      <c r="I783" s="230"/>
      <c r="J783" s="42"/>
      <c r="K783" s="42"/>
      <c r="L783" s="46"/>
      <c r="M783" s="231"/>
      <c r="N783" s="232"/>
      <c r="O783" s="86"/>
      <c r="P783" s="86"/>
      <c r="Q783" s="86"/>
      <c r="R783" s="86"/>
      <c r="S783" s="86"/>
      <c r="T783" s="87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180</v>
      </c>
      <c r="AU783" s="19" t="s">
        <v>82</v>
      </c>
    </row>
    <row r="784" s="2" customFormat="1">
      <c r="A784" s="40"/>
      <c r="B784" s="41"/>
      <c r="C784" s="42"/>
      <c r="D784" s="228" t="s">
        <v>478</v>
      </c>
      <c r="E784" s="42"/>
      <c r="F784" s="278" t="s">
        <v>3752</v>
      </c>
      <c r="G784" s="42"/>
      <c r="H784" s="42"/>
      <c r="I784" s="230"/>
      <c r="J784" s="42"/>
      <c r="K784" s="42"/>
      <c r="L784" s="46"/>
      <c r="M784" s="231"/>
      <c r="N784" s="232"/>
      <c r="O784" s="86"/>
      <c r="P784" s="86"/>
      <c r="Q784" s="86"/>
      <c r="R784" s="86"/>
      <c r="S784" s="86"/>
      <c r="T784" s="87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T784" s="19" t="s">
        <v>478</v>
      </c>
      <c r="AU784" s="19" t="s">
        <v>82</v>
      </c>
    </row>
    <row r="785" s="2" customFormat="1" ht="16.5" customHeight="1">
      <c r="A785" s="40"/>
      <c r="B785" s="41"/>
      <c r="C785" s="215" t="s">
        <v>2139</v>
      </c>
      <c r="D785" s="215" t="s">
        <v>174</v>
      </c>
      <c r="E785" s="216" t="s">
        <v>3759</v>
      </c>
      <c r="F785" s="217" t="s">
        <v>3760</v>
      </c>
      <c r="G785" s="218" t="s">
        <v>3513</v>
      </c>
      <c r="H785" s="219">
        <v>28</v>
      </c>
      <c r="I785" s="220"/>
      <c r="J785" s="221">
        <f>ROUND(I785*H785,2)</f>
        <v>0</v>
      </c>
      <c r="K785" s="217" t="s">
        <v>19</v>
      </c>
      <c r="L785" s="46"/>
      <c r="M785" s="222" t="s">
        <v>19</v>
      </c>
      <c r="N785" s="223" t="s">
        <v>45</v>
      </c>
      <c r="O785" s="86"/>
      <c r="P785" s="224">
        <f>O785*H785</f>
        <v>0</v>
      </c>
      <c r="Q785" s="224">
        <v>0</v>
      </c>
      <c r="R785" s="224">
        <f>Q785*H785</f>
        <v>0</v>
      </c>
      <c r="S785" s="224">
        <v>0</v>
      </c>
      <c r="T785" s="225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26" t="s">
        <v>178</v>
      </c>
      <c r="AT785" s="226" t="s">
        <v>174</v>
      </c>
      <c r="AU785" s="226" t="s">
        <v>82</v>
      </c>
      <c r="AY785" s="19" t="s">
        <v>171</v>
      </c>
      <c r="BE785" s="227">
        <f>IF(N785="základní",J785,0)</f>
        <v>0</v>
      </c>
      <c r="BF785" s="227">
        <f>IF(N785="snížená",J785,0)</f>
        <v>0</v>
      </c>
      <c r="BG785" s="227">
        <f>IF(N785="zákl. přenesená",J785,0)</f>
        <v>0</v>
      </c>
      <c r="BH785" s="227">
        <f>IF(N785="sníž. přenesená",J785,0)</f>
        <v>0</v>
      </c>
      <c r="BI785" s="227">
        <f>IF(N785="nulová",J785,0)</f>
        <v>0</v>
      </c>
      <c r="BJ785" s="19" t="s">
        <v>82</v>
      </c>
      <c r="BK785" s="227">
        <f>ROUND(I785*H785,2)</f>
        <v>0</v>
      </c>
      <c r="BL785" s="19" t="s">
        <v>178</v>
      </c>
      <c r="BM785" s="226" t="s">
        <v>4002</v>
      </c>
    </row>
    <row r="786" s="2" customFormat="1">
      <c r="A786" s="40"/>
      <c r="B786" s="41"/>
      <c r="C786" s="42"/>
      <c r="D786" s="228" t="s">
        <v>180</v>
      </c>
      <c r="E786" s="42"/>
      <c r="F786" s="229" t="s">
        <v>3762</v>
      </c>
      <c r="G786" s="42"/>
      <c r="H786" s="42"/>
      <c r="I786" s="230"/>
      <c r="J786" s="42"/>
      <c r="K786" s="42"/>
      <c r="L786" s="46"/>
      <c r="M786" s="231"/>
      <c r="N786" s="232"/>
      <c r="O786" s="86"/>
      <c r="P786" s="86"/>
      <c r="Q786" s="86"/>
      <c r="R786" s="86"/>
      <c r="S786" s="86"/>
      <c r="T786" s="87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180</v>
      </c>
      <c r="AU786" s="19" t="s">
        <v>82</v>
      </c>
    </row>
    <row r="787" s="2" customFormat="1">
      <c r="A787" s="40"/>
      <c r="B787" s="41"/>
      <c r="C787" s="42"/>
      <c r="D787" s="228" t="s">
        <v>478</v>
      </c>
      <c r="E787" s="42"/>
      <c r="F787" s="278" t="s">
        <v>3752</v>
      </c>
      <c r="G787" s="42"/>
      <c r="H787" s="42"/>
      <c r="I787" s="230"/>
      <c r="J787" s="42"/>
      <c r="K787" s="42"/>
      <c r="L787" s="46"/>
      <c r="M787" s="231"/>
      <c r="N787" s="232"/>
      <c r="O787" s="86"/>
      <c r="P787" s="86"/>
      <c r="Q787" s="86"/>
      <c r="R787" s="86"/>
      <c r="S787" s="86"/>
      <c r="T787" s="87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T787" s="19" t="s">
        <v>478</v>
      </c>
      <c r="AU787" s="19" t="s">
        <v>82</v>
      </c>
    </row>
    <row r="788" s="2" customFormat="1" ht="16.5" customHeight="1">
      <c r="A788" s="40"/>
      <c r="B788" s="41"/>
      <c r="C788" s="215" t="s">
        <v>1567</v>
      </c>
      <c r="D788" s="215" t="s">
        <v>174</v>
      </c>
      <c r="E788" s="216" t="s">
        <v>3763</v>
      </c>
      <c r="F788" s="217" t="s">
        <v>3764</v>
      </c>
      <c r="G788" s="218" t="s">
        <v>3513</v>
      </c>
      <c r="H788" s="219">
        <v>15</v>
      </c>
      <c r="I788" s="220"/>
      <c r="J788" s="221">
        <f>ROUND(I788*H788,2)</f>
        <v>0</v>
      </c>
      <c r="K788" s="217" t="s">
        <v>19</v>
      </c>
      <c r="L788" s="46"/>
      <c r="M788" s="222" t="s">
        <v>19</v>
      </c>
      <c r="N788" s="223" t="s">
        <v>45</v>
      </c>
      <c r="O788" s="86"/>
      <c r="P788" s="224">
        <f>O788*H788</f>
        <v>0</v>
      </c>
      <c r="Q788" s="224">
        <v>0</v>
      </c>
      <c r="R788" s="224">
        <f>Q788*H788</f>
        <v>0</v>
      </c>
      <c r="S788" s="224">
        <v>0</v>
      </c>
      <c r="T788" s="225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26" t="s">
        <v>178</v>
      </c>
      <c r="AT788" s="226" t="s">
        <v>174</v>
      </c>
      <c r="AU788" s="226" t="s">
        <v>82</v>
      </c>
      <c r="AY788" s="19" t="s">
        <v>171</v>
      </c>
      <c r="BE788" s="227">
        <f>IF(N788="základní",J788,0)</f>
        <v>0</v>
      </c>
      <c r="BF788" s="227">
        <f>IF(N788="snížená",J788,0)</f>
        <v>0</v>
      </c>
      <c r="BG788" s="227">
        <f>IF(N788="zákl. přenesená",J788,0)</f>
        <v>0</v>
      </c>
      <c r="BH788" s="227">
        <f>IF(N788="sníž. přenesená",J788,0)</f>
        <v>0</v>
      </c>
      <c r="BI788" s="227">
        <f>IF(N788="nulová",J788,0)</f>
        <v>0</v>
      </c>
      <c r="BJ788" s="19" t="s">
        <v>82</v>
      </c>
      <c r="BK788" s="227">
        <f>ROUND(I788*H788,2)</f>
        <v>0</v>
      </c>
      <c r="BL788" s="19" t="s">
        <v>178</v>
      </c>
      <c r="BM788" s="226" t="s">
        <v>4003</v>
      </c>
    </row>
    <row r="789" s="2" customFormat="1">
      <c r="A789" s="40"/>
      <c r="B789" s="41"/>
      <c r="C789" s="42"/>
      <c r="D789" s="228" t="s">
        <v>180</v>
      </c>
      <c r="E789" s="42"/>
      <c r="F789" s="229" t="s">
        <v>3766</v>
      </c>
      <c r="G789" s="42"/>
      <c r="H789" s="42"/>
      <c r="I789" s="230"/>
      <c r="J789" s="42"/>
      <c r="K789" s="42"/>
      <c r="L789" s="46"/>
      <c r="M789" s="231"/>
      <c r="N789" s="232"/>
      <c r="O789" s="86"/>
      <c r="P789" s="86"/>
      <c r="Q789" s="86"/>
      <c r="R789" s="86"/>
      <c r="S789" s="86"/>
      <c r="T789" s="87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180</v>
      </c>
      <c r="AU789" s="19" t="s">
        <v>82</v>
      </c>
    </row>
    <row r="790" s="2" customFormat="1">
      <c r="A790" s="40"/>
      <c r="B790" s="41"/>
      <c r="C790" s="42"/>
      <c r="D790" s="228" t="s">
        <v>478</v>
      </c>
      <c r="E790" s="42"/>
      <c r="F790" s="278" t="s">
        <v>3752</v>
      </c>
      <c r="G790" s="42"/>
      <c r="H790" s="42"/>
      <c r="I790" s="230"/>
      <c r="J790" s="42"/>
      <c r="K790" s="42"/>
      <c r="L790" s="46"/>
      <c r="M790" s="231"/>
      <c r="N790" s="232"/>
      <c r="O790" s="86"/>
      <c r="P790" s="86"/>
      <c r="Q790" s="86"/>
      <c r="R790" s="86"/>
      <c r="S790" s="86"/>
      <c r="T790" s="87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478</v>
      </c>
      <c r="AU790" s="19" t="s">
        <v>82</v>
      </c>
    </row>
    <row r="791" s="2" customFormat="1" ht="16.5" customHeight="1">
      <c r="A791" s="40"/>
      <c r="B791" s="41"/>
      <c r="C791" s="215" t="s">
        <v>2150</v>
      </c>
      <c r="D791" s="215" t="s">
        <v>174</v>
      </c>
      <c r="E791" s="216" t="s">
        <v>3767</v>
      </c>
      <c r="F791" s="217" t="s">
        <v>3768</v>
      </c>
      <c r="G791" s="218" t="s">
        <v>3513</v>
      </c>
      <c r="H791" s="219">
        <v>10</v>
      </c>
      <c r="I791" s="220"/>
      <c r="J791" s="221">
        <f>ROUND(I791*H791,2)</f>
        <v>0</v>
      </c>
      <c r="K791" s="217" t="s">
        <v>19</v>
      </c>
      <c r="L791" s="46"/>
      <c r="M791" s="222" t="s">
        <v>19</v>
      </c>
      <c r="N791" s="223" t="s">
        <v>45</v>
      </c>
      <c r="O791" s="86"/>
      <c r="P791" s="224">
        <f>O791*H791</f>
        <v>0</v>
      </c>
      <c r="Q791" s="224">
        <v>0</v>
      </c>
      <c r="R791" s="224">
        <f>Q791*H791</f>
        <v>0</v>
      </c>
      <c r="S791" s="224">
        <v>0</v>
      </c>
      <c r="T791" s="225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26" t="s">
        <v>178</v>
      </c>
      <c r="AT791" s="226" t="s">
        <v>174</v>
      </c>
      <c r="AU791" s="226" t="s">
        <v>82</v>
      </c>
      <c r="AY791" s="19" t="s">
        <v>171</v>
      </c>
      <c r="BE791" s="227">
        <f>IF(N791="základní",J791,0)</f>
        <v>0</v>
      </c>
      <c r="BF791" s="227">
        <f>IF(N791="snížená",J791,0)</f>
        <v>0</v>
      </c>
      <c r="BG791" s="227">
        <f>IF(N791="zákl. přenesená",J791,0)</f>
        <v>0</v>
      </c>
      <c r="BH791" s="227">
        <f>IF(N791="sníž. přenesená",J791,0)</f>
        <v>0</v>
      </c>
      <c r="BI791" s="227">
        <f>IF(N791="nulová",J791,0)</f>
        <v>0</v>
      </c>
      <c r="BJ791" s="19" t="s">
        <v>82</v>
      </c>
      <c r="BK791" s="227">
        <f>ROUND(I791*H791,2)</f>
        <v>0</v>
      </c>
      <c r="BL791" s="19" t="s">
        <v>178</v>
      </c>
      <c r="BM791" s="226" t="s">
        <v>4004</v>
      </c>
    </row>
    <row r="792" s="2" customFormat="1">
      <c r="A792" s="40"/>
      <c r="B792" s="41"/>
      <c r="C792" s="42"/>
      <c r="D792" s="228" t="s">
        <v>180</v>
      </c>
      <c r="E792" s="42"/>
      <c r="F792" s="229" t="s">
        <v>3770</v>
      </c>
      <c r="G792" s="42"/>
      <c r="H792" s="42"/>
      <c r="I792" s="230"/>
      <c r="J792" s="42"/>
      <c r="K792" s="42"/>
      <c r="L792" s="46"/>
      <c r="M792" s="231"/>
      <c r="N792" s="232"/>
      <c r="O792" s="86"/>
      <c r="P792" s="86"/>
      <c r="Q792" s="86"/>
      <c r="R792" s="86"/>
      <c r="S792" s="86"/>
      <c r="T792" s="87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T792" s="19" t="s">
        <v>180</v>
      </c>
      <c r="AU792" s="19" t="s">
        <v>82</v>
      </c>
    </row>
    <row r="793" s="2" customFormat="1">
      <c r="A793" s="40"/>
      <c r="B793" s="41"/>
      <c r="C793" s="42"/>
      <c r="D793" s="228" t="s">
        <v>478</v>
      </c>
      <c r="E793" s="42"/>
      <c r="F793" s="278" t="s">
        <v>3752</v>
      </c>
      <c r="G793" s="42"/>
      <c r="H793" s="42"/>
      <c r="I793" s="230"/>
      <c r="J793" s="42"/>
      <c r="K793" s="42"/>
      <c r="L793" s="46"/>
      <c r="M793" s="231"/>
      <c r="N793" s="232"/>
      <c r="O793" s="86"/>
      <c r="P793" s="86"/>
      <c r="Q793" s="86"/>
      <c r="R793" s="86"/>
      <c r="S793" s="86"/>
      <c r="T793" s="87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T793" s="19" t="s">
        <v>478</v>
      </c>
      <c r="AU793" s="19" t="s">
        <v>82</v>
      </c>
    </row>
    <row r="794" s="2" customFormat="1" ht="16.5" customHeight="1">
      <c r="A794" s="40"/>
      <c r="B794" s="41"/>
      <c r="C794" s="215" t="s">
        <v>1572</v>
      </c>
      <c r="D794" s="215" t="s">
        <v>174</v>
      </c>
      <c r="E794" s="216" t="s">
        <v>3771</v>
      </c>
      <c r="F794" s="217" t="s">
        <v>3772</v>
      </c>
      <c r="G794" s="218" t="s">
        <v>3513</v>
      </c>
      <c r="H794" s="219">
        <v>63</v>
      </c>
      <c r="I794" s="220"/>
      <c r="J794" s="221">
        <f>ROUND(I794*H794,2)</f>
        <v>0</v>
      </c>
      <c r="K794" s="217" t="s">
        <v>19</v>
      </c>
      <c r="L794" s="46"/>
      <c r="M794" s="222" t="s">
        <v>19</v>
      </c>
      <c r="N794" s="223" t="s">
        <v>45</v>
      </c>
      <c r="O794" s="86"/>
      <c r="P794" s="224">
        <f>O794*H794</f>
        <v>0</v>
      </c>
      <c r="Q794" s="224">
        <v>0</v>
      </c>
      <c r="R794" s="224">
        <f>Q794*H794</f>
        <v>0</v>
      </c>
      <c r="S794" s="224">
        <v>0</v>
      </c>
      <c r="T794" s="225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26" t="s">
        <v>178</v>
      </c>
      <c r="AT794" s="226" t="s">
        <v>174</v>
      </c>
      <c r="AU794" s="226" t="s">
        <v>82</v>
      </c>
      <c r="AY794" s="19" t="s">
        <v>171</v>
      </c>
      <c r="BE794" s="227">
        <f>IF(N794="základní",J794,0)</f>
        <v>0</v>
      </c>
      <c r="BF794" s="227">
        <f>IF(N794="snížená",J794,0)</f>
        <v>0</v>
      </c>
      <c r="BG794" s="227">
        <f>IF(N794="zákl. přenesená",J794,0)</f>
        <v>0</v>
      </c>
      <c r="BH794" s="227">
        <f>IF(N794="sníž. přenesená",J794,0)</f>
        <v>0</v>
      </c>
      <c r="BI794" s="227">
        <f>IF(N794="nulová",J794,0)</f>
        <v>0</v>
      </c>
      <c r="BJ794" s="19" t="s">
        <v>82</v>
      </c>
      <c r="BK794" s="227">
        <f>ROUND(I794*H794,2)</f>
        <v>0</v>
      </c>
      <c r="BL794" s="19" t="s">
        <v>178</v>
      </c>
      <c r="BM794" s="226" t="s">
        <v>4005</v>
      </c>
    </row>
    <row r="795" s="2" customFormat="1">
      <c r="A795" s="40"/>
      <c r="B795" s="41"/>
      <c r="C795" s="42"/>
      <c r="D795" s="228" t="s">
        <v>180</v>
      </c>
      <c r="E795" s="42"/>
      <c r="F795" s="229" t="s">
        <v>3774</v>
      </c>
      <c r="G795" s="42"/>
      <c r="H795" s="42"/>
      <c r="I795" s="230"/>
      <c r="J795" s="42"/>
      <c r="K795" s="42"/>
      <c r="L795" s="46"/>
      <c r="M795" s="231"/>
      <c r="N795" s="232"/>
      <c r="O795" s="86"/>
      <c r="P795" s="86"/>
      <c r="Q795" s="86"/>
      <c r="R795" s="86"/>
      <c r="S795" s="86"/>
      <c r="T795" s="87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9" t="s">
        <v>180</v>
      </c>
      <c r="AU795" s="19" t="s">
        <v>82</v>
      </c>
    </row>
    <row r="796" s="2" customFormat="1">
      <c r="A796" s="40"/>
      <c r="B796" s="41"/>
      <c r="C796" s="42"/>
      <c r="D796" s="228" t="s">
        <v>478</v>
      </c>
      <c r="E796" s="42"/>
      <c r="F796" s="278" t="s">
        <v>3752</v>
      </c>
      <c r="G796" s="42"/>
      <c r="H796" s="42"/>
      <c r="I796" s="230"/>
      <c r="J796" s="42"/>
      <c r="K796" s="42"/>
      <c r="L796" s="46"/>
      <c r="M796" s="231"/>
      <c r="N796" s="232"/>
      <c r="O796" s="86"/>
      <c r="P796" s="86"/>
      <c r="Q796" s="86"/>
      <c r="R796" s="86"/>
      <c r="S796" s="86"/>
      <c r="T796" s="87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478</v>
      </c>
      <c r="AU796" s="19" t="s">
        <v>82</v>
      </c>
    </row>
    <row r="797" s="2" customFormat="1" ht="16.5" customHeight="1">
      <c r="A797" s="40"/>
      <c r="B797" s="41"/>
      <c r="C797" s="215" t="s">
        <v>2162</v>
      </c>
      <c r="D797" s="215" t="s">
        <v>174</v>
      </c>
      <c r="E797" s="216" t="s">
        <v>3775</v>
      </c>
      <c r="F797" s="217" t="s">
        <v>3776</v>
      </c>
      <c r="G797" s="218" t="s">
        <v>3513</v>
      </c>
      <c r="H797" s="219">
        <v>22</v>
      </c>
      <c r="I797" s="220"/>
      <c r="J797" s="221">
        <f>ROUND(I797*H797,2)</f>
        <v>0</v>
      </c>
      <c r="K797" s="217" t="s">
        <v>19</v>
      </c>
      <c r="L797" s="46"/>
      <c r="M797" s="222" t="s">
        <v>19</v>
      </c>
      <c r="N797" s="223" t="s">
        <v>45</v>
      </c>
      <c r="O797" s="86"/>
      <c r="P797" s="224">
        <f>O797*H797</f>
        <v>0</v>
      </c>
      <c r="Q797" s="224">
        <v>0</v>
      </c>
      <c r="R797" s="224">
        <f>Q797*H797</f>
        <v>0</v>
      </c>
      <c r="S797" s="224">
        <v>0</v>
      </c>
      <c r="T797" s="225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26" t="s">
        <v>178</v>
      </c>
      <c r="AT797" s="226" t="s">
        <v>174</v>
      </c>
      <c r="AU797" s="226" t="s">
        <v>82</v>
      </c>
      <c r="AY797" s="19" t="s">
        <v>171</v>
      </c>
      <c r="BE797" s="227">
        <f>IF(N797="základní",J797,0)</f>
        <v>0</v>
      </c>
      <c r="BF797" s="227">
        <f>IF(N797="snížená",J797,0)</f>
        <v>0</v>
      </c>
      <c r="BG797" s="227">
        <f>IF(N797="zákl. přenesená",J797,0)</f>
        <v>0</v>
      </c>
      <c r="BH797" s="227">
        <f>IF(N797="sníž. přenesená",J797,0)</f>
        <v>0</v>
      </c>
      <c r="BI797" s="227">
        <f>IF(N797="nulová",J797,0)</f>
        <v>0</v>
      </c>
      <c r="BJ797" s="19" t="s">
        <v>82</v>
      </c>
      <c r="BK797" s="227">
        <f>ROUND(I797*H797,2)</f>
        <v>0</v>
      </c>
      <c r="BL797" s="19" t="s">
        <v>178</v>
      </c>
      <c r="BM797" s="226" t="s">
        <v>4006</v>
      </c>
    </row>
    <row r="798" s="2" customFormat="1">
      <c r="A798" s="40"/>
      <c r="B798" s="41"/>
      <c r="C798" s="42"/>
      <c r="D798" s="228" t="s">
        <v>180</v>
      </c>
      <c r="E798" s="42"/>
      <c r="F798" s="229" t="s">
        <v>3778</v>
      </c>
      <c r="G798" s="42"/>
      <c r="H798" s="42"/>
      <c r="I798" s="230"/>
      <c r="J798" s="42"/>
      <c r="K798" s="42"/>
      <c r="L798" s="46"/>
      <c r="M798" s="231"/>
      <c r="N798" s="232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180</v>
      </c>
      <c r="AU798" s="19" t="s">
        <v>82</v>
      </c>
    </row>
    <row r="799" s="2" customFormat="1">
      <c r="A799" s="40"/>
      <c r="B799" s="41"/>
      <c r="C799" s="42"/>
      <c r="D799" s="228" t="s">
        <v>478</v>
      </c>
      <c r="E799" s="42"/>
      <c r="F799" s="278" t="s">
        <v>3752</v>
      </c>
      <c r="G799" s="42"/>
      <c r="H799" s="42"/>
      <c r="I799" s="230"/>
      <c r="J799" s="42"/>
      <c r="K799" s="42"/>
      <c r="L799" s="46"/>
      <c r="M799" s="231"/>
      <c r="N799" s="232"/>
      <c r="O799" s="86"/>
      <c r="P799" s="86"/>
      <c r="Q799" s="86"/>
      <c r="R799" s="86"/>
      <c r="S799" s="86"/>
      <c r="T799" s="87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9" t="s">
        <v>478</v>
      </c>
      <c r="AU799" s="19" t="s">
        <v>82</v>
      </c>
    </row>
    <row r="800" s="2" customFormat="1" ht="16.5" customHeight="1">
      <c r="A800" s="40"/>
      <c r="B800" s="41"/>
      <c r="C800" s="215" t="s">
        <v>1583</v>
      </c>
      <c r="D800" s="215" t="s">
        <v>174</v>
      </c>
      <c r="E800" s="216" t="s">
        <v>3779</v>
      </c>
      <c r="F800" s="217" t="s">
        <v>3780</v>
      </c>
      <c r="G800" s="218" t="s">
        <v>3513</v>
      </c>
      <c r="H800" s="219">
        <v>15</v>
      </c>
      <c r="I800" s="220"/>
      <c r="J800" s="221">
        <f>ROUND(I800*H800,2)</f>
        <v>0</v>
      </c>
      <c r="K800" s="217" t="s">
        <v>19</v>
      </c>
      <c r="L800" s="46"/>
      <c r="M800" s="222" t="s">
        <v>19</v>
      </c>
      <c r="N800" s="223" t="s">
        <v>45</v>
      </c>
      <c r="O800" s="86"/>
      <c r="P800" s="224">
        <f>O800*H800</f>
        <v>0</v>
      </c>
      <c r="Q800" s="224">
        <v>0</v>
      </c>
      <c r="R800" s="224">
        <f>Q800*H800</f>
        <v>0</v>
      </c>
      <c r="S800" s="224">
        <v>0</v>
      </c>
      <c r="T800" s="225">
        <f>S800*H800</f>
        <v>0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26" t="s">
        <v>178</v>
      </c>
      <c r="AT800" s="226" t="s">
        <v>174</v>
      </c>
      <c r="AU800" s="226" t="s">
        <v>82</v>
      </c>
      <c r="AY800" s="19" t="s">
        <v>171</v>
      </c>
      <c r="BE800" s="227">
        <f>IF(N800="základní",J800,0)</f>
        <v>0</v>
      </c>
      <c r="BF800" s="227">
        <f>IF(N800="snížená",J800,0)</f>
        <v>0</v>
      </c>
      <c r="BG800" s="227">
        <f>IF(N800="zákl. přenesená",J800,0)</f>
        <v>0</v>
      </c>
      <c r="BH800" s="227">
        <f>IF(N800="sníž. přenesená",J800,0)</f>
        <v>0</v>
      </c>
      <c r="BI800" s="227">
        <f>IF(N800="nulová",J800,0)</f>
        <v>0</v>
      </c>
      <c r="BJ800" s="19" t="s">
        <v>82</v>
      </c>
      <c r="BK800" s="227">
        <f>ROUND(I800*H800,2)</f>
        <v>0</v>
      </c>
      <c r="BL800" s="19" t="s">
        <v>178</v>
      </c>
      <c r="BM800" s="226" t="s">
        <v>4007</v>
      </c>
    </row>
    <row r="801" s="2" customFormat="1">
      <c r="A801" s="40"/>
      <c r="B801" s="41"/>
      <c r="C801" s="42"/>
      <c r="D801" s="228" t="s">
        <v>180</v>
      </c>
      <c r="E801" s="42"/>
      <c r="F801" s="229" t="s">
        <v>3782</v>
      </c>
      <c r="G801" s="42"/>
      <c r="H801" s="42"/>
      <c r="I801" s="230"/>
      <c r="J801" s="42"/>
      <c r="K801" s="42"/>
      <c r="L801" s="46"/>
      <c r="M801" s="231"/>
      <c r="N801" s="232"/>
      <c r="O801" s="86"/>
      <c r="P801" s="86"/>
      <c r="Q801" s="86"/>
      <c r="R801" s="86"/>
      <c r="S801" s="86"/>
      <c r="T801" s="87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T801" s="19" t="s">
        <v>180</v>
      </c>
      <c r="AU801" s="19" t="s">
        <v>82</v>
      </c>
    </row>
    <row r="802" s="2" customFormat="1">
      <c r="A802" s="40"/>
      <c r="B802" s="41"/>
      <c r="C802" s="42"/>
      <c r="D802" s="228" t="s">
        <v>478</v>
      </c>
      <c r="E802" s="42"/>
      <c r="F802" s="278" t="s">
        <v>3752</v>
      </c>
      <c r="G802" s="42"/>
      <c r="H802" s="42"/>
      <c r="I802" s="230"/>
      <c r="J802" s="42"/>
      <c r="K802" s="42"/>
      <c r="L802" s="46"/>
      <c r="M802" s="231"/>
      <c r="N802" s="232"/>
      <c r="O802" s="86"/>
      <c r="P802" s="86"/>
      <c r="Q802" s="86"/>
      <c r="R802" s="86"/>
      <c r="S802" s="86"/>
      <c r="T802" s="87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T802" s="19" t="s">
        <v>478</v>
      </c>
      <c r="AU802" s="19" t="s">
        <v>82</v>
      </c>
    </row>
    <row r="803" s="2" customFormat="1" ht="16.5" customHeight="1">
      <c r="A803" s="40"/>
      <c r="B803" s="41"/>
      <c r="C803" s="215" t="s">
        <v>2175</v>
      </c>
      <c r="D803" s="215" t="s">
        <v>174</v>
      </c>
      <c r="E803" s="216" t="s">
        <v>3799</v>
      </c>
      <c r="F803" s="217" t="s">
        <v>3800</v>
      </c>
      <c r="G803" s="218" t="s">
        <v>3513</v>
      </c>
      <c r="H803" s="219">
        <v>3</v>
      </c>
      <c r="I803" s="220"/>
      <c r="J803" s="221">
        <f>ROUND(I803*H803,2)</f>
        <v>0</v>
      </c>
      <c r="K803" s="217" t="s">
        <v>19</v>
      </c>
      <c r="L803" s="46"/>
      <c r="M803" s="222" t="s">
        <v>19</v>
      </c>
      <c r="N803" s="223" t="s">
        <v>45</v>
      </c>
      <c r="O803" s="86"/>
      <c r="P803" s="224">
        <f>O803*H803</f>
        <v>0</v>
      </c>
      <c r="Q803" s="224">
        <v>0</v>
      </c>
      <c r="R803" s="224">
        <f>Q803*H803</f>
        <v>0</v>
      </c>
      <c r="S803" s="224">
        <v>0</v>
      </c>
      <c r="T803" s="225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26" t="s">
        <v>178</v>
      </c>
      <c r="AT803" s="226" t="s">
        <v>174</v>
      </c>
      <c r="AU803" s="226" t="s">
        <v>82</v>
      </c>
      <c r="AY803" s="19" t="s">
        <v>171</v>
      </c>
      <c r="BE803" s="227">
        <f>IF(N803="základní",J803,0)</f>
        <v>0</v>
      </c>
      <c r="BF803" s="227">
        <f>IF(N803="snížená",J803,0)</f>
        <v>0</v>
      </c>
      <c r="BG803" s="227">
        <f>IF(N803="zákl. přenesená",J803,0)</f>
        <v>0</v>
      </c>
      <c r="BH803" s="227">
        <f>IF(N803="sníž. přenesená",J803,0)</f>
        <v>0</v>
      </c>
      <c r="BI803" s="227">
        <f>IF(N803="nulová",J803,0)</f>
        <v>0</v>
      </c>
      <c r="BJ803" s="19" t="s">
        <v>82</v>
      </c>
      <c r="BK803" s="227">
        <f>ROUND(I803*H803,2)</f>
        <v>0</v>
      </c>
      <c r="BL803" s="19" t="s">
        <v>178</v>
      </c>
      <c r="BM803" s="226" t="s">
        <v>4008</v>
      </c>
    </row>
    <row r="804" s="2" customFormat="1">
      <c r="A804" s="40"/>
      <c r="B804" s="41"/>
      <c r="C804" s="42"/>
      <c r="D804" s="228" t="s">
        <v>180</v>
      </c>
      <c r="E804" s="42"/>
      <c r="F804" s="229" t="s">
        <v>3800</v>
      </c>
      <c r="G804" s="42"/>
      <c r="H804" s="42"/>
      <c r="I804" s="230"/>
      <c r="J804" s="42"/>
      <c r="K804" s="42"/>
      <c r="L804" s="46"/>
      <c r="M804" s="231"/>
      <c r="N804" s="232"/>
      <c r="O804" s="86"/>
      <c r="P804" s="86"/>
      <c r="Q804" s="86"/>
      <c r="R804" s="86"/>
      <c r="S804" s="86"/>
      <c r="T804" s="87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9" t="s">
        <v>180</v>
      </c>
      <c r="AU804" s="19" t="s">
        <v>82</v>
      </c>
    </row>
    <row r="805" s="2" customFormat="1">
      <c r="A805" s="40"/>
      <c r="B805" s="41"/>
      <c r="C805" s="42"/>
      <c r="D805" s="228" t="s">
        <v>478</v>
      </c>
      <c r="E805" s="42"/>
      <c r="F805" s="278" t="s">
        <v>3752</v>
      </c>
      <c r="G805" s="42"/>
      <c r="H805" s="42"/>
      <c r="I805" s="230"/>
      <c r="J805" s="42"/>
      <c r="K805" s="42"/>
      <c r="L805" s="46"/>
      <c r="M805" s="231"/>
      <c r="N805" s="232"/>
      <c r="O805" s="86"/>
      <c r="P805" s="86"/>
      <c r="Q805" s="86"/>
      <c r="R805" s="86"/>
      <c r="S805" s="86"/>
      <c r="T805" s="87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T805" s="19" t="s">
        <v>478</v>
      </c>
      <c r="AU805" s="19" t="s">
        <v>82</v>
      </c>
    </row>
    <row r="806" s="2" customFormat="1" ht="16.5" customHeight="1">
      <c r="A806" s="40"/>
      <c r="B806" s="41"/>
      <c r="C806" s="215" t="s">
        <v>1589</v>
      </c>
      <c r="D806" s="215" t="s">
        <v>174</v>
      </c>
      <c r="E806" s="216" t="s">
        <v>3802</v>
      </c>
      <c r="F806" s="217" t="s">
        <v>3803</v>
      </c>
      <c r="G806" s="218" t="s">
        <v>3513</v>
      </c>
      <c r="H806" s="219">
        <v>1</v>
      </c>
      <c r="I806" s="220"/>
      <c r="J806" s="221">
        <f>ROUND(I806*H806,2)</f>
        <v>0</v>
      </c>
      <c r="K806" s="217" t="s">
        <v>19</v>
      </c>
      <c r="L806" s="46"/>
      <c r="M806" s="222" t="s">
        <v>19</v>
      </c>
      <c r="N806" s="223" t="s">
        <v>45</v>
      </c>
      <c r="O806" s="86"/>
      <c r="P806" s="224">
        <f>O806*H806</f>
        <v>0</v>
      </c>
      <c r="Q806" s="224">
        <v>0</v>
      </c>
      <c r="R806" s="224">
        <f>Q806*H806</f>
        <v>0</v>
      </c>
      <c r="S806" s="224">
        <v>0</v>
      </c>
      <c r="T806" s="225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26" t="s">
        <v>178</v>
      </c>
      <c r="AT806" s="226" t="s">
        <v>174</v>
      </c>
      <c r="AU806" s="226" t="s">
        <v>82</v>
      </c>
      <c r="AY806" s="19" t="s">
        <v>171</v>
      </c>
      <c r="BE806" s="227">
        <f>IF(N806="základní",J806,0)</f>
        <v>0</v>
      </c>
      <c r="BF806" s="227">
        <f>IF(N806="snížená",J806,0)</f>
        <v>0</v>
      </c>
      <c r="BG806" s="227">
        <f>IF(N806="zákl. přenesená",J806,0)</f>
        <v>0</v>
      </c>
      <c r="BH806" s="227">
        <f>IF(N806="sníž. přenesená",J806,0)</f>
        <v>0</v>
      </c>
      <c r="BI806" s="227">
        <f>IF(N806="nulová",J806,0)</f>
        <v>0</v>
      </c>
      <c r="BJ806" s="19" t="s">
        <v>82</v>
      </c>
      <c r="BK806" s="227">
        <f>ROUND(I806*H806,2)</f>
        <v>0</v>
      </c>
      <c r="BL806" s="19" t="s">
        <v>178</v>
      </c>
      <c r="BM806" s="226" t="s">
        <v>4009</v>
      </c>
    </row>
    <row r="807" s="2" customFormat="1">
      <c r="A807" s="40"/>
      <c r="B807" s="41"/>
      <c r="C807" s="42"/>
      <c r="D807" s="228" t="s">
        <v>180</v>
      </c>
      <c r="E807" s="42"/>
      <c r="F807" s="229" t="s">
        <v>3803</v>
      </c>
      <c r="G807" s="42"/>
      <c r="H807" s="42"/>
      <c r="I807" s="230"/>
      <c r="J807" s="42"/>
      <c r="K807" s="42"/>
      <c r="L807" s="46"/>
      <c r="M807" s="231"/>
      <c r="N807" s="232"/>
      <c r="O807" s="86"/>
      <c r="P807" s="86"/>
      <c r="Q807" s="86"/>
      <c r="R807" s="86"/>
      <c r="S807" s="86"/>
      <c r="T807" s="87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180</v>
      </c>
      <c r="AU807" s="19" t="s">
        <v>82</v>
      </c>
    </row>
    <row r="808" s="2" customFormat="1">
      <c r="A808" s="40"/>
      <c r="B808" s="41"/>
      <c r="C808" s="42"/>
      <c r="D808" s="228" t="s">
        <v>478</v>
      </c>
      <c r="E808" s="42"/>
      <c r="F808" s="278" t="s">
        <v>3752</v>
      </c>
      <c r="G808" s="42"/>
      <c r="H808" s="42"/>
      <c r="I808" s="230"/>
      <c r="J808" s="42"/>
      <c r="K808" s="42"/>
      <c r="L808" s="46"/>
      <c r="M808" s="231"/>
      <c r="N808" s="232"/>
      <c r="O808" s="86"/>
      <c r="P808" s="86"/>
      <c r="Q808" s="86"/>
      <c r="R808" s="86"/>
      <c r="S808" s="86"/>
      <c r="T808" s="87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9" t="s">
        <v>478</v>
      </c>
      <c r="AU808" s="19" t="s">
        <v>82</v>
      </c>
    </row>
    <row r="809" s="12" customFormat="1" ht="25.92" customHeight="1">
      <c r="A809" s="12"/>
      <c r="B809" s="199"/>
      <c r="C809" s="200"/>
      <c r="D809" s="201" t="s">
        <v>73</v>
      </c>
      <c r="E809" s="202" t="s">
        <v>1893</v>
      </c>
      <c r="F809" s="202" t="s">
        <v>4010</v>
      </c>
      <c r="G809" s="200"/>
      <c r="H809" s="200"/>
      <c r="I809" s="203"/>
      <c r="J809" s="204">
        <f>BK809</f>
        <v>0</v>
      </c>
      <c r="K809" s="200"/>
      <c r="L809" s="205"/>
      <c r="M809" s="206"/>
      <c r="N809" s="207"/>
      <c r="O809" s="207"/>
      <c r="P809" s="208">
        <f>SUM(P810:P916)</f>
        <v>0</v>
      </c>
      <c r="Q809" s="207"/>
      <c r="R809" s="208">
        <f>SUM(R810:R916)</f>
        <v>0</v>
      </c>
      <c r="S809" s="207"/>
      <c r="T809" s="209">
        <f>SUM(T810:T916)</f>
        <v>0</v>
      </c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R809" s="210" t="s">
        <v>82</v>
      </c>
      <c r="AT809" s="211" t="s">
        <v>73</v>
      </c>
      <c r="AU809" s="211" t="s">
        <v>74</v>
      </c>
      <c r="AY809" s="210" t="s">
        <v>171</v>
      </c>
      <c r="BK809" s="212">
        <f>SUM(BK810:BK916)</f>
        <v>0</v>
      </c>
    </row>
    <row r="810" s="2" customFormat="1" ht="16.5" customHeight="1">
      <c r="A810" s="40"/>
      <c r="B810" s="41"/>
      <c r="C810" s="215" t="s">
        <v>1670</v>
      </c>
      <c r="D810" s="215" t="s">
        <v>174</v>
      </c>
      <c r="E810" s="216" t="s">
        <v>3669</v>
      </c>
      <c r="F810" s="217" t="s">
        <v>3670</v>
      </c>
      <c r="G810" s="218" t="s">
        <v>971</v>
      </c>
      <c r="H810" s="219">
        <v>1</v>
      </c>
      <c r="I810" s="220"/>
      <c r="J810" s="221">
        <f>ROUND(I810*H810,2)</f>
        <v>0</v>
      </c>
      <c r="K810" s="217" t="s">
        <v>19</v>
      </c>
      <c r="L810" s="46"/>
      <c r="M810" s="222" t="s">
        <v>19</v>
      </c>
      <c r="N810" s="223" t="s">
        <v>45</v>
      </c>
      <c r="O810" s="86"/>
      <c r="P810" s="224">
        <f>O810*H810</f>
        <v>0</v>
      </c>
      <c r="Q810" s="224">
        <v>0</v>
      </c>
      <c r="R810" s="224">
        <f>Q810*H810</f>
        <v>0</v>
      </c>
      <c r="S810" s="224">
        <v>0</v>
      </c>
      <c r="T810" s="225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26" t="s">
        <v>178</v>
      </c>
      <c r="AT810" s="226" t="s">
        <v>174</v>
      </c>
      <c r="AU810" s="226" t="s">
        <v>82</v>
      </c>
      <c r="AY810" s="19" t="s">
        <v>171</v>
      </c>
      <c r="BE810" s="227">
        <f>IF(N810="základní",J810,0)</f>
        <v>0</v>
      </c>
      <c r="BF810" s="227">
        <f>IF(N810="snížená",J810,0)</f>
        <v>0</v>
      </c>
      <c r="BG810" s="227">
        <f>IF(N810="zákl. přenesená",J810,0)</f>
        <v>0</v>
      </c>
      <c r="BH810" s="227">
        <f>IF(N810="sníž. přenesená",J810,0)</f>
        <v>0</v>
      </c>
      <c r="BI810" s="227">
        <f>IF(N810="nulová",J810,0)</f>
        <v>0</v>
      </c>
      <c r="BJ810" s="19" t="s">
        <v>82</v>
      </c>
      <c r="BK810" s="227">
        <f>ROUND(I810*H810,2)</f>
        <v>0</v>
      </c>
      <c r="BL810" s="19" t="s">
        <v>178</v>
      </c>
      <c r="BM810" s="226" t="s">
        <v>4011</v>
      </c>
    </row>
    <row r="811" s="2" customFormat="1">
      <c r="A811" s="40"/>
      <c r="B811" s="41"/>
      <c r="C811" s="42"/>
      <c r="D811" s="228" t="s">
        <v>180</v>
      </c>
      <c r="E811" s="42"/>
      <c r="F811" s="229" t="s">
        <v>3670</v>
      </c>
      <c r="G811" s="42"/>
      <c r="H811" s="42"/>
      <c r="I811" s="230"/>
      <c r="J811" s="42"/>
      <c r="K811" s="42"/>
      <c r="L811" s="46"/>
      <c r="M811" s="231"/>
      <c r="N811" s="232"/>
      <c r="O811" s="86"/>
      <c r="P811" s="86"/>
      <c r="Q811" s="86"/>
      <c r="R811" s="86"/>
      <c r="S811" s="86"/>
      <c r="T811" s="87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180</v>
      </c>
      <c r="AU811" s="19" t="s">
        <v>82</v>
      </c>
    </row>
    <row r="812" s="2" customFormat="1">
      <c r="A812" s="40"/>
      <c r="B812" s="41"/>
      <c r="C812" s="42"/>
      <c r="D812" s="228" t="s">
        <v>478</v>
      </c>
      <c r="E812" s="42"/>
      <c r="F812" s="278" t="s">
        <v>3672</v>
      </c>
      <c r="G812" s="42"/>
      <c r="H812" s="42"/>
      <c r="I812" s="230"/>
      <c r="J812" s="42"/>
      <c r="K812" s="42"/>
      <c r="L812" s="46"/>
      <c r="M812" s="231"/>
      <c r="N812" s="232"/>
      <c r="O812" s="86"/>
      <c r="P812" s="86"/>
      <c r="Q812" s="86"/>
      <c r="R812" s="86"/>
      <c r="S812" s="86"/>
      <c r="T812" s="87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T812" s="19" t="s">
        <v>478</v>
      </c>
      <c r="AU812" s="19" t="s">
        <v>82</v>
      </c>
    </row>
    <row r="813" s="2" customFormat="1" ht="16.5" customHeight="1">
      <c r="A813" s="40"/>
      <c r="B813" s="41"/>
      <c r="C813" s="215" t="s">
        <v>1678</v>
      </c>
      <c r="D813" s="215" t="s">
        <v>174</v>
      </c>
      <c r="E813" s="216" t="s">
        <v>3673</v>
      </c>
      <c r="F813" s="217" t="s">
        <v>3599</v>
      </c>
      <c r="G813" s="218" t="s">
        <v>971</v>
      </c>
      <c r="H813" s="219">
        <v>1</v>
      </c>
      <c r="I813" s="220"/>
      <c r="J813" s="221">
        <f>ROUND(I813*H813,2)</f>
        <v>0</v>
      </c>
      <c r="K813" s="217" t="s">
        <v>19</v>
      </c>
      <c r="L813" s="46"/>
      <c r="M813" s="222" t="s">
        <v>19</v>
      </c>
      <c r="N813" s="223" t="s">
        <v>45</v>
      </c>
      <c r="O813" s="86"/>
      <c r="P813" s="224">
        <f>O813*H813</f>
        <v>0</v>
      </c>
      <c r="Q813" s="224">
        <v>0</v>
      </c>
      <c r="R813" s="224">
        <f>Q813*H813</f>
        <v>0</v>
      </c>
      <c r="S813" s="224">
        <v>0</v>
      </c>
      <c r="T813" s="225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26" t="s">
        <v>178</v>
      </c>
      <c r="AT813" s="226" t="s">
        <v>174</v>
      </c>
      <c r="AU813" s="226" t="s">
        <v>82</v>
      </c>
      <c r="AY813" s="19" t="s">
        <v>171</v>
      </c>
      <c r="BE813" s="227">
        <f>IF(N813="základní",J813,0)</f>
        <v>0</v>
      </c>
      <c r="BF813" s="227">
        <f>IF(N813="snížená",J813,0)</f>
        <v>0</v>
      </c>
      <c r="BG813" s="227">
        <f>IF(N813="zákl. přenesená",J813,0)</f>
        <v>0</v>
      </c>
      <c r="BH813" s="227">
        <f>IF(N813="sníž. přenesená",J813,0)</f>
        <v>0</v>
      </c>
      <c r="BI813" s="227">
        <f>IF(N813="nulová",J813,0)</f>
        <v>0</v>
      </c>
      <c r="BJ813" s="19" t="s">
        <v>82</v>
      </c>
      <c r="BK813" s="227">
        <f>ROUND(I813*H813,2)</f>
        <v>0</v>
      </c>
      <c r="BL813" s="19" t="s">
        <v>178</v>
      </c>
      <c r="BM813" s="226" t="s">
        <v>4012</v>
      </c>
    </row>
    <row r="814" s="2" customFormat="1">
      <c r="A814" s="40"/>
      <c r="B814" s="41"/>
      <c r="C814" s="42"/>
      <c r="D814" s="228" t="s">
        <v>180</v>
      </c>
      <c r="E814" s="42"/>
      <c r="F814" s="229" t="s">
        <v>3599</v>
      </c>
      <c r="G814" s="42"/>
      <c r="H814" s="42"/>
      <c r="I814" s="230"/>
      <c r="J814" s="42"/>
      <c r="K814" s="42"/>
      <c r="L814" s="46"/>
      <c r="M814" s="231"/>
      <c r="N814" s="232"/>
      <c r="O814" s="86"/>
      <c r="P814" s="86"/>
      <c r="Q814" s="86"/>
      <c r="R814" s="86"/>
      <c r="S814" s="86"/>
      <c r="T814" s="87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180</v>
      </c>
      <c r="AU814" s="19" t="s">
        <v>82</v>
      </c>
    </row>
    <row r="815" s="2" customFormat="1">
      <c r="A815" s="40"/>
      <c r="B815" s="41"/>
      <c r="C815" s="42"/>
      <c r="D815" s="228" t="s">
        <v>478</v>
      </c>
      <c r="E815" s="42"/>
      <c r="F815" s="278" t="s">
        <v>3601</v>
      </c>
      <c r="G815" s="42"/>
      <c r="H815" s="42"/>
      <c r="I815" s="230"/>
      <c r="J815" s="42"/>
      <c r="K815" s="42"/>
      <c r="L815" s="46"/>
      <c r="M815" s="231"/>
      <c r="N815" s="232"/>
      <c r="O815" s="86"/>
      <c r="P815" s="86"/>
      <c r="Q815" s="86"/>
      <c r="R815" s="86"/>
      <c r="S815" s="86"/>
      <c r="T815" s="87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478</v>
      </c>
      <c r="AU815" s="19" t="s">
        <v>82</v>
      </c>
    </row>
    <row r="816" s="2" customFormat="1" ht="16.5" customHeight="1">
      <c r="A816" s="40"/>
      <c r="B816" s="41"/>
      <c r="C816" s="215" t="s">
        <v>1333</v>
      </c>
      <c r="D816" s="215" t="s">
        <v>174</v>
      </c>
      <c r="E816" s="216" t="s">
        <v>3679</v>
      </c>
      <c r="F816" s="217" t="s">
        <v>3680</v>
      </c>
      <c r="G816" s="218" t="s">
        <v>3296</v>
      </c>
      <c r="H816" s="219">
        <v>1</v>
      </c>
      <c r="I816" s="220"/>
      <c r="J816" s="221">
        <f>ROUND(I816*H816,2)</f>
        <v>0</v>
      </c>
      <c r="K816" s="217" t="s">
        <v>19</v>
      </c>
      <c r="L816" s="46"/>
      <c r="M816" s="222" t="s">
        <v>19</v>
      </c>
      <c r="N816" s="223" t="s">
        <v>45</v>
      </c>
      <c r="O816" s="86"/>
      <c r="P816" s="224">
        <f>O816*H816</f>
        <v>0</v>
      </c>
      <c r="Q816" s="224">
        <v>0</v>
      </c>
      <c r="R816" s="224">
        <f>Q816*H816</f>
        <v>0</v>
      </c>
      <c r="S816" s="224">
        <v>0</v>
      </c>
      <c r="T816" s="225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26" t="s">
        <v>178</v>
      </c>
      <c r="AT816" s="226" t="s">
        <v>174</v>
      </c>
      <c r="AU816" s="226" t="s">
        <v>82</v>
      </c>
      <c r="AY816" s="19" t="s">
        <v>171</v>
      </c>
      <c r="BE816" s="227">
        <f>IF(N816="základní",J816,0)</f>
        <v>0</v>
      </c>
      <c r="BF816" s="227">
        <f>IF(N816="snížená",J816,0)</f>
        <v>0</v>
      </c>
      <c r="BG816" s="227">
        <f>IF(N816="zákl. přenesená",J816,0)</f>
        <v>0</v>
      </c>
      <c r="BH816" s="227">
        <f>IF(N816="sníž. přenesená",J816,0)</f>
        <v>0</v>
      </c>
      <c r="BI816" s="227">
        <f>IF(N816="nulová",J816,0)</f>
        <v>0</v>
      </c>
      <c r="BJ816" s="19" t="s">
        <v>82</v>
      </c>
      <c r="BK816" s="227">
        <f>ROUND(I816*H816,2)</f>
        <v>0</v>
      </c>
      <c r="BL816" s="19" t="s">
        <v>178</v>
      </c>
      <c r="BM816" s="226" t="s">
        <v>4013</v>
      </c>
    </row>
    <row r="817" s="2" customFormat="1">
      <c r="A817" s="40"/>
      <c r="B817" s="41"/>
      <c r="C817" s="42"/>
      <c r="D817" s="228" t="s">
        <v>180</v>
      </c>
      <c r="E817" s="42"/>
      <c r="F817" s="229" t="s">
        <v>3680</v>
      </c>
      <c r="G817" s="42"/>
      <c r="H817" s="42"/>
      <c r="I817" s="230"/>
      <c r="J817" s="42"/>
      <c r="K817" s="42"/>
      <c r="L817" s="46"/>
      <c r="M817" s="231"/>
      <c r="N817" s="232"/>
      <c r="O817" s="86"/>
      <c r="P817" s="86"/>
      <c r="Q817" s="86"/>
      <c r="R817" s="86"/>
      <c r="S817" s="86"/>
      <c r="T817" s="87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180</v>
      </c>
      <c r="AU817" s="19" t="s">
        <v>82</v>
      </c>
    </row>
    <row r="818" s="2" customFormat="1" ht="16.5" customHeight="1">
      <c r="A818" s="40"/>
      <c r="B818" s="41"/>
      <c r="C818" s="215" t="s">
        <v>1733</v>
      </c>
      <c r="D818" s="215" t="s">
        <v>174</v>
      </c>
      <c r="E818" s="216" t="s">
        <v>3817</v>
      </c>
      <c r="F818" s="217" t="s">
        <v>3818</v>
      </c>
      <c r="G818" s="218" t="s">
        <v>3296</v>
      </c>
      <c r="H818" s="219">
        <v>2</v>
      </c>
      <c r="I818" s="220"/>
      <c r="J818" s="221">
        <f>ROUND(I818*H818,2)</f>
        <v>0</v>
      </c>
      <c r="K818" s="217" t="s">
        <v>19</v>
      </c>
      <c r="L818" s="46"/>
      <c r="M818" s="222" t="s">
        <v>19</v>
      </c>
      <c r="N818" s="223" t="s">
        <v>45</v>
      </c>
      <c r="O818" s="86"/>
      <c r="P818" s="224">
        <f>O818*H818</f>
        <v>0</v>
      </c>
      <c r="Q818" s="224">
        <v>0</v>
      </c>
      <c r="R818" s="224">
        <f>Q818*H818</f>
        <v>0</v>
      </c>
      <c r="S818" s="224">
        <v>0</v>
      </c>
      <c r="T818" s="225">
        <f>S818*H818</f>
        <v>0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26" t="s">
        <v>178</v>
      </c>
      <c r="AT818" s="226" t="s">
        <v>174</v>
      </c>
      <c r="AU818" s="226" t="s">
        <v>82</v>
      </c>
      <c r="AY818" s="19" t="s">
        <v>171</v>
      </c>
      <c r="BE818" s="227">
        <f>IF(N818="základní",J818,0)</f>
        <v>0</v>
      </c>
      <c r="BF818" s="227">
        <f>IF(N818="snížená",J818,0)</f>
        <v>0</v>
      </c>
      <c r="BG818" s="227">
        <f>IF(N818="zákl. přenesená",J818,0)</f>
        <v>0</v>
      </c>
      <c r="BH818" s="227">
        <f>IF(N818="sníž. přenesená",J818,0)</f>
        <v>0</v>
      </c>
      <c r="BI818" s="227">
        <f>IF(N818="nulová",J818,0)</f>
        <v>0</v>
      </c>
      <c r="BJ818" s="19" t="s">
        <v>82</v>
      </c>
      <c r="BK818" s="227">
        <f>ROUND(I818*H818,2)</f>
        <v>0</v>
      </c>
      <c r="BL818" s="19" t="s">
        <v>178</v>
      </c>
      <c r="BM818" s="226" t="s">
        <v>4014</v>
      </c>
    </row>
    <row r="819" s="2" customFormat="1">
      <c r="A819" s="40"/>
      <c r="B819" s="41"/>
      <c r="C819" s="42"/>
      <c r="D819" s="228" t="s">
        <v>180</v>
      </c>
      <c r="E819" s="42"/>
      <c r="F819" s="229" t="s">
        <v>3818</v>
      </c>
      <c r="G819" s="42"/>
      <c r="H819" s="42"/>
      <c r="I819" s="230"/>
      <c r="J819" s="42"/>
      <c r="K819" s="42"/>
      <c r="L819" s="46"/>
      <c r="M819" s="231"/>
      <c r="N819" s="232"/>
      <c r="O819" s="86"/>
      <c r="P819" s="86"/>
      <c r="Q819" s="86"/>
      <c r="R819" s="86"/>
      <c r="S819" s="86"/>
      <c r="T819" s="87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T819" s="19" t="s">
        <v>180</v>
      </c>
      <c r="AU819" s="19" t="s">
        <v>82</v>
      </c>
    </row>
    <row r="820" s="2" customFormat="1">
      <c r="A820" s="40"/>
      <c r="B820" s="41"/>
      <c r="C820" s="42"/>
      <c r="D820" s="228" t="s">
        <v>478</v>
      </c>
      <c r="E820" s="42"/>
      <c r="F820" s="278" t="s">
        <v>3820</v>
      </c>
      <c r="G820" s="42"/>
      <c r="H820" s="42"/>
      <c r="I820" s="230"/>
      <c r="J820" s="42"/>
      <c r="K820" s="42"/>
      <c r="L820" s="46"/>
      <c r="M820" s="231"/>
      <c r="N820" s="232"/>
      <c r="O820" s="86"/>
      <c r="P820" s="86"/>
      <c r="Q820" s="86"/>
      <c r="R820" s="86"/>
      <c r="S820" s="86"/>
      <c r="T820" s="87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478</v>
      </c>
      <c r="AU820" s="19" t="s">
        <v>82</v>
      </c>
    </row>
    <row r="821" s="2" customFormat="1" ht="16.5" customHeight="1">
      <c r="A821" s="40"/>
      <c r="B821" s="41"/>
      <c r="C821" s="215" t="s">
        <v>1738</v>
      </c>
      <c r="D821" s="215" t="s">
        <v>174</v>
      </c>
      <c r="E821" s="216" t="s">
        <v>3827</v>
      </c>
      <c r="F821" s="217" t="s">
        <v>3828</v>
      </c>
      <c r="G821" s="218" t="s">
        <v>3296</v>
      </c>
      <c r="H821" s="219">
        <v>4</v>
      </c>
      <c r="I821" s="220"/>
      <c r="J821" s="221">
        <f>ROUND(I821*H821,2)</f>
        <v>0</v>
      </c>
      <c r="K821" s="217" t="s">
        <v>19</v>
      </c>
      <c r="L821" s="46"/>
      <c r="M821" s="222" t="s">
        <v>19</v>
      </c>
      <c r="N821" s="223" t="s">
        <v>45</v>
      </c>
      <c r="O821" s="86"/>
      <c r="P821" s="224">
        <f>O821*H821</f>
        <v>0</v>
      </c>
      <c r="Q821" s="224">
        <v>0</v>
      </c>
      <c r="R821" s="224">
        <f>Q821*H821</f>
        <v>0</v>
      </c>
      <c r="S821" s="224">
        <v>0</v>
      </c>
      <c r="T821" s="225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26" t="s">
        <v>178</v>
      </c>
      <c r="AT821" s="226" t="s">
        <v>174</v>
      </c>
      <c r="AU821" s="226" t="s">
        <v>82</v>
      </c>
      <c r="AY821" s="19" t="s">
        <v>171</v>
      </c>
      <c r="BE821" s="227">
        <f>IF(N821="základní",J821,0)</f>
        <v>0</v>
      </c>
      <c r="BF821" s="227">
        <f>IF(N821="snížená",J821,0)</f>
        <v>0</v>
      </c>
      <c r="BG821" s="227">
        <f>IF(N821="zákl. přenesená",J821,0)</f>
        <v>0</v>
      </c>
      <c r="BH821" s="227">
        <f>IF(N821="sníž. přenesená",J821,0)</f>
        <v>0</v>
      </c>
      <c r="BI821" s="227">
        <f>IF(N821="nulová",J821,0)</f>
        <v>0</v>
      </c>
      <c r="BJ821" s="19" t="s">
        <v>82</v>
      </c>
      <c r="BK821" s="227">
        <f>ROUND(I821*H821,2)</f>
        <v>0</v>
      </c>
      <c r="BL821" s="19" t="s">
        <v>178</v>
      </c>
      <c r="BM821" s="226" t="s">
        <v>4015</v>
      </c>
    </row>
    <row r="822" s="2" customFormat="1">
      <c r="A822" s="40"/>
      <c r="B822" s="41"/>
      <c r="C822" s="42"/>
      <c r="D822" s="228" t="s">
        <v>180</v>
      </c>
      <c r="E822" s="42"/>
      <c r="F822" s="229" t="s">
        <v>3828</v>
      </c>
      <c r="G822" s="42"/>
      <c r="H822" s="42"/>
      <c r="I822" s="230"/>
      <c r="J822" s="42"/>
      <c r="K822" s="42"/>
      <c r="L822" s="46"/>
      <c r="M822" s="231"/>
      <c r="N822" s="232"/>
      <c r="O822" s="86"/>
      <c r="P822" s="86"/>
      <c r="Q822" s="86"/>
      <c r="R822" s="86"/>
      <c r="S822" s="86"/>
      <c r="T822" s="87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9" t="s">
        <v>180</v>
      </c>
      <c r="AU822" s="19" t="s">
        <v>82</v>
      </c>
    </row>
    <row r="823" s="2" customFormat="1">
      <c r="A823" s="40"/>
      <c r="B823" s="41"/>
      <c r="C823" s="42"/>
      <c r="D823" s="228" t="s">
        <v>478</v>
      </c>
      <c r="E823" s="42"/>
      <c r="F823" s="278" t="s">
        <v>3830</v>
      </c>
      <c r="G823" s="42"/>
      <c r="H823" s="42"/>
      <c r="I823" s="230"/>
      <c r="J823" s="42"/>
      <c r="K823" s="42"/>
      <c r="L823" s="46"/>
      <c r="M823" s="231"/>
      <c r="N823" s="232"/>
      <c r="O823" s="86"/>
      <c r="P823" s="86"/>
      <c r="Q823" s="86"/>
      <c r="R823" s="86"/>
      <c r="S823" s="86"/>
      <c r="T823" s="87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T823" s="19" t="s">
        <v>478</v>
      </c>
      <c r="AU823" s="19" t="s">
        <v>82</v>
      </c>
    </row>
    <row r="824" s="2" customFormat="1" ht="16.5" customHeight="1">
      <c r="A824" s="40"/>
      <c r="B824" s="41"/>
      <c r="C824" s="215" t="s">
        <v>1617</v>
      </c>
      <c r="D824" s="215" t="s">
        <v>174</v>
      </c>
      <c r="E824" s="216" t="s">
        <v>3831</v>
      </c>
      <c r="F824" s="217" t="s">
        <v>3832</v>
      </c>
      <c r="G824" s="218" t="s">
        <v>3296</v>
      </c>
      <c r="H824" s="219">
        <v>1</v>
      </c>
      <c r="I824" s="220"/>
      <c r="J824" s="221">
        <f>ROUND(I824*H824,2)</f>
        <v>0</v>
      </c>
      <c r="K824" s="217" t="s">
        <v>19</v>
      </c>
      <c r="L824" s="46"/>
      <c r="M824" s="222" t="s">
        <v>19</v>
      </c>
      <c r="N824" s="223" t="s">
        <v>45</v>
      </c>
      <c r="O824" s="86"/>
      <c r="P824" s="224">
        <f>O824*H824</f>
        <v>0</v>
      </c>
      <c r="Q824" s="224">
        <v>0</v>
      </c>
      <c r="R824" s="224">
        <f>Q824*H824</f>
        <v>0</v>
      </c>
      <c r="S824" s="224">
        <v>0</v>
      </c>
      <c r="T824" s="225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26" t="s">
        <v>178</v>
      </c>
      <c r="AT824" s="226" t="s">
        <v>174</v>
      </c>
      <c r="AU824" s="226" t="s">
        <v>82</v>
      </c>
      <c r="AY824" s="19" t="s">
        <v>171</v>
      </c>
      <c r="BE824" s="227">
        <f>IF(N824="základní",J824,0)</f>
        <v>0</v>
      </c>
      <c r="BF824" s="227">
        <f>IF(N824="snížená",J824,0)</f>
        <v>0</v>
      </c>
      <c r="BG824" s="227">
        <f>IF(N824="zákl. přenesená",J824,0)</f>
        <v>0</v>
      </c>
      <c r="BH824" s="227">
        <f>IF(N824="sníž. přenesená",J824,0)</f>
        <v>0</v>
      </c>
      <c r="BI824" s="227">
        <f>IF(N824="nulová",J824,0)</f>
        <v>0</v>
      </c>
      <c r="BJ824" s="19" t="s">
        <v>82</v>
      </c>
      <c r="BK824" s="227">
        <f>ROUND(I824*H824,2)</f>
        <v>0</v>
      </c>
      <c r="BL824" s="19" t="s">
        <v>178</v>
      </c>
      <c r="BM824" s="226" t="s">
        <v>4016</v>
      </c>
    </row>
    <row r="825" s="2" customFormat="1">
      <c r="A825" s="40"/>
      <c r="B825" s="41"/>
      <c r="C825" s="42"/>
      <c r="D825" s="228" t="s">
        <v>180</v>
      </c>
      <c r="E825" s="42"/>
      <c r="F825" s="229" t="s">
        <v>3832</v>
      </c>
      <c r="G825" s="42"/>
      <c r="H825" s="42"/>
      <c r="I825" s="230"/>
      <c r="J825" s="42"/>
      <c r="K825" s="42"/>
      <c r="L825" s="46"/>
      <c r="M825" s="231"/>
      <c r="N825" s="232"/>
      <c r="O825" s="86"/>
      <c r="P825" s="86"/>
      <c r="Q825" s="86"/>
      <c r="R825" s="86"/>
      <c r="S825" s="86"/>
      <c r="T825" s="87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T825" s="19" t="s">
        <v>180</v>
      </c>
      <c r="AU825" s="19" t="s">
        <v>82</v>
      </c>
    </row>
    <row r="826" s="2" customFormat="1">
      <c r="A826" s="40"/>
      <c r="B826" s="41"/>
      <c r="C826" s="42"/>
      <c r="D826" s="228" t="s">
        <v>478</v>
      </c>
      <c r="E826" s="42"/>
      <c r="F826" s="278" t="s">
        <v>3737</v>
      </c>
      <c r="G826" s="42"/>
      <c r="H826" s="42"/>
      <c r="I826" s="230"/>
      <c r="J826" s="42"/>
      <c r="K826" s="42"/>
      <c r="L826" s="46"/>
      <c r="M826" s="231"/>
      <c r="N826" s="232"/>
      <c r="O826" s="86"/>
      <c r="P826" s="86"/>
      <c r="Q826" s="86"/>
      <c r="R826" s="86"/>
      <c r="S826" s="86"/>
      <c r="T826" s="87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478</v>
      </c>
      <c r="AU826" s="19" t="s">
        <v>82</v>
      </c>
    </row>
    <row r="827" s="2" customFormat="1" ht="16.5" customHeight="1">
      <c r="A827" s="40"/>
      <c r="B827" s="41"/>
      <c r="C827" s="215" t="s">
        <v>2267</v>
      </c>
      <c r="D827" s="215" t="s">
        <v>174</v>
      </c>
      <c r="E827" s="216" t="s">
        <v>3837</v>
      </c>
      <c r="F827" s="217" t="s">
        <v>3838</v>
      </c>
      <c r="G827" s="218" t="s">
        <v>3296</v>
      </c>
      <c r="H827" s="219">
        <v>1</v>
      </c>
      <c r="I827" s="220"/>
      <c r="J827" s="221">
        <f>ROUND(I827*H827,2)</f>
        <v>0</v>
      </c>
      <c r="K827" s="217" t="s">
        <v>19</v>
      </c>
      <c r="L827" s="46"/>
      <c r="M827" s="222" t="s">
        <v>19</v>
      </c>
      <c r="N827" s="223" t="s">
        <v>45</v>
      </c>
      <c r="O827" s="86"/>
      <c r="P827" s="224">
        <f>O827*H827</f>
        <v>0</v>
      </c>
      <c r="Q827" s="224">
        <v>0</v>
      </c>
      <c r="R827" s="224">
        <f>Q827*H827</f>
        <v>0</v>
      </c>
      <c r="S827" s="224">
        <v>0</v>
      </c>
      <c r="T827" s="225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26" t="s">
        <v>178</v>
      </c>
      <c r="AT827" s="226" t="s">
        <v>174</v>
      </c>
      <c r="AU827" s="226" t="s">
        <v>82</v>
      </c>
      <c r="AY827" s="19" t="s">
        <v>171</v>
      </c>
      <c r="BE827" s="227">
        <f>IF(N827="základní",J827,0)</f>
        <v>0</v>
      </c>
      <c r="BF827" s="227">
        <f>IF(N827="snížená",J827,0)</f>
        <v>0</v>
      </c>
      <c r="BG827" s="227">
        <f>IF(N827="zákl. přenesená",J827,0)</f>
        <v>0</v>
      </c>
      <c r="BH827" s="227">
        <f>IF(N827="sníž. přenesená",J827,0)</f>
        <v>0</v>
      </c>
      <c r="BI827" s="227">
        <f>IF(N827="nulová",J827,0)</f>
        <v>0</v>
      </c>
      <c r="BJ827" s="19" t="s">
        <v>82</v>
      </c>
      <c r="BK827" s="227">
        <f>ROUND(I827*H827,2)</f>
        <v>0</v>
      </c>
      <c r="BL827" s="19" t="s">
        <v>178</v>
      </c>
      <c r="BM827" s="226" t="s">
        <v>4017</v>
      </c>
    </row>
    <row r="828" s="2" customFormat="1">
      <c r="A828" s="40"/>
      <c r="B828" s="41"/>
      <c r="C828" s="42"/>
      <c r="D828" s="228" t="s">
        <v>180</v>
      </c>
      <c r="E828" s="42"/>
      <c r="F828" s="229" t="s">
        <v>3838</v>
      </c>
      <c r="G828" s="42"/>
      <c r="H828" s="42"/>
      <c r="I828" s="230"/>
      <c r="J828" s="42"/>
      <c r="K828" s="42"/>
      <c r="L828" s="46"/>
      <c r="M828" s="231"/>
      <c r="N828" s="232"/>
      <c r="O828" s="86"/>
      <c r="P828" s="86"/>
      <c r="Q828" s="86"/>
      <c r="R828" s="86"/>
      <c r="S828" s="86"/>
      <c r="T828" s="87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T828" s="19" t="s">
        <v>180</v>
      </c>
      <c r="AU828" s="19" t="s">
        <v>82</v>
      </c>
    </row>
    <row r="829" s="2" customFormat="1">
      <c r="A829" s="40"/>
      <c r="B829" s="41"/>
      <c r="C829" s="42"/>
      <c r="D829" s="228" t="s">
        <v>478</v>
      </c>
      <c r="E829" s="42"/>
      <c r="F829" s="278" t="s">
        <v>3737</v>
      </c>
      <c r="G829" s="42"/>
      <c r="H829" s="42"/>
      <c r="I829" s="230"/>
      <c r="J829" s="42"/>
      <c r="K829" s="42"/>
      <c r="L829" s="46"/>
      <c r="M829" s="231"/>
      <c r="N829" s="232"/>
      <c r="O829" s="86"/>
      <c r="P829" s="86"/>
      <c r="Q829" s="86"/>
      <c r="R829" s="86"/>
      <c r="S829" s="86"/>
      <c r="T829" s="87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T829" s="19" t="s">
        <v>478</v>
      </c>
      <c r="AU829" s="19" t="s">
        <v>82</v>
      </c>
    </row>
    <row r="830" s="2" customFormat="1" ht="16.5" customHeight="1">
      <c r="A830" s="40"/>
      <c r="B830" s="41"/>
      <c r="C830" s="215" t="s">
        <v>1621</v>
      </c>
      <c r="D830" s="215" t="s">
        <v>174</v>
      </c>
      <c r="E830" s="216" t="s">
        <v>3840</v>
      </c>
      <c r="F830" s="217" t="s">
        <v>3841</v>
      </c>
      <c r="G830" s="218" t="s">
        <v>3296</v>
      </c>
      <c r="H830" s="219">
        <v>3</v>
      </c>
      <c r="I830" s="220"/>
      <c r="J830" s="221">
        <f>ROUND(I830*H830,2)</f>
        <v>0</v>
      </c>
      <c r="K830" s="217" t="s">
        <v>19</v>
      </c>
      <c r="L830" s="46"/>
      <c r="M830" s="222" t="s">
        <v>19</v>
      </c>
      <c r="N830" s="223" t="s">
        <v>45</v>
      </c>
      <c r="O830" s="86"/>
      <c r="P830" s="224">
        <f>O830*H830</f>
        <v>0</v>
      </c>
      <c r="Q830" s="224">
        <v>0</v>
      </c>
      <c r="R830" s="224">
        <f>Q830*H830</f>
        <v>0</v>
      </c>
      <c r="S830" s="224">
        <v>0</v>
      </c>
      <c r="T830" s="225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26" t="s">
        <v>178</v>
      </c>
      <c r="AT830" s="226" t="s">
        <v>174</v>
      </c>
      <c r="AU830" s="226" t="s">
        <v>82</v>
      </c>
      <c r="AY830" s="19" t="s">
        <v>171</v>
      </c>
      <c r="BE830" s="227">
        <f>IF(N830="základní",J830,0)</f>
        <v>0</v>
      </c>
      <c r="BF830" s="227">
        <f>IF(N830="snížená",J830,0)</f>
        <v>0</v>
      </c>
      <c r="BG830" s="227">
        <f>IF(N830="zákl. přenesená",J830,0)</f>
        <v>0</v>
      </c>
      <c r="BH830" s="227">
        <f>IF(N830="sníž. přenesená",J830,0)</f>
        <v>0</v>
      </c>
      <c r="BI830" s="227">
        <f>IF(N830="nulová",J830,0)</f>
        <v>0</v>
      </c>
      <c r="BJ830" s="19" t="s">
        <v>82</v>
      </c>
      <c r="BK830" s="227">
        <f>ROUND(I830*H830,2)</f>
        <v>0</v>
      </c>
      <c r="BL830" s="19" t="s">
        <v>178</v>
      </c>
      <c r="BM830" s="226" t="s">
        <v>4018</v>
      </c>
    </row>
    <row r="831" s="2" customFormat="1">
      <c r="A831" s="40"/>
      <c r="B831" s="41"/>
      <c r="C831" s="42"/>
      <c r="D831" s="228" t="s">
        <v>180</v>
      </c>
      <c r="E831" s="42"/>
      <c r="F831" s="229" t="s">
        <v>3841</v>
      </c>
      <c r="G831" s="42"/>
      <c r="H831" s="42"/>
      <c r="I831" s="230"/>
      <c r="J831" s="42"/>
      <c r="K831" s="42"/>
      <c r="L831" s="46"/>
      <c r="M831" s="231"/>
      <c r="N831" s="232"/>
      <c r="O831" s="86"/>
      <c r="P831" s="86"/>
      <c r="Q831" s="86"/>
      <c r="R831" s="86"/>
      <c r="S831" s="86"/>
      <c r="T831" s="87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9" t="s">
        <v>180</v>
      </c>
      <c r="AU831" s="19" t="s">
        <v>82</v>
      </c>
    </row>
    <row r="832" s="2" customFormat="1">
      <c r="A832" s="40"/>
      <c r="B832" s="41"/>
      <c r="C832" s="42"/>
      <c r="D832" s="228" t="s">
        <v>478</v>
      </c>
      <c r="E832" s="42"/>
      <c r="F832" s="278" t="s">
        <v>3737</v>
      </c>
      <c r="G832" s="42"/>
      <c r="H832" s="42"/>
      <c r="I832" s="230"/>
      <c r="J832" s="42"/>
      <c r="K832" s="42"/>
      <c r="L832" s="46"/>
      <c r="M832" s="231"/>
      <c r="N832" s="232"/>
      <c r="O832" s="86"/>
      <c r="P832" s="86"/>
      <c r="Q832" s="86"/>
      <c r="R832" s="86"/>
      <c r="S832" s="86"/>
      <c r="T832" s="87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478</v>
      </c>
      <c r="AU832" s="19" t="s">
        <v>82</v>
      </c>
    </row>
    <row r="833" s="2" customFormat="1" ht="16.5" customHeight="1">
      <c r="A833" s="40"/>
      <c r="B833" s="41"/>
      <c r="C833" s="215" t="s">
        <v>2293</v>
      </c>
      <c r="D833" s="215" t="s">
        <v>174</v>
      </c>
      <c r="E833" s="216" t="s">
        <v>3850</v>
      </c>
      <c r="F833" s="217" t="s">
        <v>3851</v>
      </c>
      <c r="G833" s="218" t="s">
        <v>3296</v>
      </c>
      <c r="H833" s="219">
        <v>4</v>
      </c>
      <c r="I833" s="220"/>
      <c r="J833" s="221">
        <f>ROUND(I833*H833,2)</f>
        <v>0</v>
      </c>
      <c r="K833" s="217" t="s">
        <v>19</v>
      </c>
      <c r="L833" s="46"/>
      <c r="M833" s="222" t="s">
        <v>19</v>
      </c>
      <c r="N833" s="223" t="s">
        <v>45</v>
      </c>
      <c r="O833" s="86"/>
      <c r="P833" s="224">
        <f>O833*H833</f>
        <v>0</v>
      </c>
      <c r="Q833" s="224">
        <v>0</v>
      </c>
      <c r="R833" s="224">
        <f>Q833*H833</f>
        <v>0</v>
      </c>
      <c r="S833" s="224">
        <v>0</v>
      </c>
      <c r="T833" s="225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26" t="s">
        <v>178</v>
      </c>
      <c r="AT833" s="226" t="s">
        <v>174</v>
      </c>
      <c r="AU833" s="226" t="s">
        <v>82</v>
      </c>
      <c r="AY833" s="19" t="s">
        <v>171</v>
      </c>
      <c r="BE833" s="227">
        <f>IF(N833="základní",J833,0)</f>
        <v>0</v>
      </c>
      <c r="BF833" s="227">
        <f>IF(N833="snížená",J833,0)</f>
        <v>0</v>
      </c>
      <c r="BG833" s="227">
        <f>IF(N833="zákl. přenesená",J833,0)</f>
        <v>0</v>
      </c>
      <c r="BH833" s="227">
        <f>IF(N833="sníž. přenesená",J833,0)</f>
        <v>0</v>
      </c>
      <c r="BI833" s="227">
        <f>IF(N833="nulová",J833,0)</f>
        <v>0</v>
      </c>
      <c r="BJ833" s="19" t="s">
        <v>82</v>
      </c>
      <c r="BK833" s="227">
        <f>ROUND(I833*H833,2)</f>
        <v>0</v>
      </c>
      <c r="BL833" s="19" t="s">
        <v>178</v>
      </c>
      <c r="BM833" s="226" t="s">
        <v>4019</v>
      </c>
    </row>
    <row r="834" s="2" customFormat="1">
      <c r="A834" s="40"/>
      <c r="B834" s="41"/>
      <c r="C834" s="42"/>
      <c r="D834" s="228" t="s">
        <v>180</v>
      </c>
      <c r="E834" s="42"/>
      <c r="F834" s="229" t="s">
        <v>3851</v>
      </c>
      <c r="G834" s="42"/>
      <c r="H834" s="42"/>
      <c r="I834" s="230"/>
      <c r="J834" s="42"/>
      <c r="K834" s="42"/>
      <c r="L834" s="46"/>
      <c r="M834" s="231"/>
      <c r="N834" s="232"/>
      <c r="O834" s="86"/>
      <c r="P834" s="86"/>
      <c r="Q834" s="86"/>
      <c r="R834" s="86"/>
      <c r="S834" s="86"/>
      <c r="T834" s="87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180</v>
      </c>
      <c r="AU834" s="19" t="s">
        <v>82</v>
      </c>
    </row>
    <row r="835" s="2" customFormat="1">
      <c r="A835" s="40"/>
      <c r="B835" s="41"/>
      <c r="C835" s="42"/>
      <c r="D835" s="228" t="s">
        <v>478</v>
      </c>
      <c r="E835" s="42"/>
      <c r="F835" s="278" t="s">
        <v>3737</v>
      </c>
      <c r="G835" s="42"/>
      <c r="H835" s="42"/>
      <c r="I835" s="230"/>
      <c r="J835" s="42"/>
      <c r="K835" s="42"/>
      <c r="L835" s="46"/>
      <c r="M835" s="231"/>
      <c r="N835" s="232"/>
      <c r="O835" s="86"/>
      <c r="P835" s="86"/>
      <c r="Q835" s="86"/>
      <c r="R835" s="86"/>
      <c r="S835" s="86"/>
      <c r="T835" s="87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T835" s="19" t="s">
        <v>478</v>
      </c>
      <c r="AU835" s="19" t="s">
        <v>82</v>
      </c>
    </row>
    <row r="836" s="2" customFormat="1" ht="16.5" customHeight="1">
      <c r="A836" s="40"/>
      <c r="B836" s="41"/>
      <c r="C836" s="215" t="s">
        <v>1725</v>
      </c>
      <c r="D836" s="215" t="s">
        <v>174</v>
      </c>
      <c r="E836" s="216" t="s">
        <v>3853</v>
      </c>
      <c r="F836" s="217" t="s">
        <v>3854</v>
      </c>
      <c r="G836" s="218" t="s">
        <v>3296</v>
      </c>
      <c r="H836" s="219">
        <v>2</v>
      </c>
      <c r="I836" s="220"/>
      <c r="J836" s="221">
        <f>ROUND(I836*H836,2)</f>
        <v>0</v>
      </c>
      <c r="K836" s="217" t="s">
        <v>19</v>
      </c>
      <c r="L836" s="46"/>
      <c r="M836" s="222" t="s">
        <v>19</v>
      </c>
      <c r="N836" s="223" t="s">
        <v>45</v>
      </c>
      <c r="O836" s="86"/>
      <c r="P836" s="224">
        <f>O836*H836</f>
        <v>0</v>
      </c>
      <c r="Q836" s="224">
        <v>0</v>
      </c>
      <c r="R836" s="224">
        <f>Q836*H836</f>
        <v>0</v>
      </c>
      <c r="S836" s="224">
        <v>0</v>
      </c>
      <c r="T836" s="225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26" t="s">
        <v>178</v>
      </c>
      <c r="AT836" s="226" t="s">
        <v>174</v>
      </c>
      <c r="AU836" s="226" t="s">
        <v>82</v>
      </c>
      <c r="AY836" s="19" t="s">
        <v>171</v>
      </c>
      <c r="BE836" s="227">
        <f>IF(N836="základní",J836,0)</f>
        <v>0</v>
      </c>
      <c r="BF836" s="227">
        <f>IF(N836="snížená",J836,0)</f>
        <v>0</v>
      </c>
      <c r="BG836" s="227">
        <f>IF(N836="zákl. přenesená",J836,0)</f>
        <v>0</v>
      </c>
      <c r="BH836" s="227">
        <f>IF(N836="sníž. přenesená",J836,0)</f>
        <v>0</v>
      </c>
      <c r="BI836" s="227">
        <f>IF(N836="nulová",J836,0)</f>
        <v>0</v>
      </c>
      <c r="BJ836" s="19" t="s">
        <v>82</v>
      </c>
      <c r="BK836" s="227">
        <f>ROUND(I836*H836,2)</f>
        <v>0</v>
      </c>
      <c r="BL836" s="19" t="s">
        <v>178</v>
      </c>
      <c r="BM836" s="226" t="s">
        <v>4020</v>
      </c>
    </row>
    <row r="837" s="2" customFormat="1">
      <c r="A837" s="40"/>
      <c r="B837" s="41"/>
      <c r="C837" s="42"/>
      <c r="D837" s="228" t="s">
        <v>180</v>
      </c>
      <c r="E837" s="42"/>
      <c r="F837" s="229" t="s">
        <v>3854</v>
      </c>
      <c r="G837" s="42"/>
      <c r="H837" s="42"/>
      <c r="I837" s="230"/>
      <c r="J837" s="42"/>
      <c r="K837" s="42"/>
      <c r="L837" s="46"/>
      <c r="M837" s="231"/>
      <c r="N837" s="232"/>
      <c r="O837" s="86"/>
      <c r="P837" s="86"/>
      <c r="Q837" s="86"/>
      <c r="R837" s="86"/>
      <c r="S837" s="86"/>
      <c r="T837" s="87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180</v>
      </c>
      <c r="AU837" s="19" t="s">
        <v>82</v>
      </c>
    </row>
    <row r="838" s="2" customFormat="1">
      <c r="A838" s="40"/>
      <c r="B838" s="41"/>
      <c r="C838" s="42"/>
      <c r="D838" s="228" t="s">
        <v>478</v>
      </c>
      <c r="E838" s="42"/>
      <c r="F838" s="278" t="s">
        <v>3740</v>
      </c>
      <c r="G838" s="42"/>
      <c r="H838" s="42"/>
      <c r="I838" s="230"/>
      <c r="J838" s="42"/>
      <c r="K838" s="42"/>
      <c r="L838" s="46"/>
      <c r="M838" s="231"/>
      <c r="N838" s="232"/>
      <c r="O838" s="86"/>
      <c r="P838" s="86"/>
      <c r="Q838" s="86"/>
      <c r="R838" s="86"/>
      <c r="S838" s="86"/>
      <c r="T838" s="87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T838" s="19" t="s">
        <v>478</v>
      </c>
      <c r="AU838" s="19" t="s">
        <v>82</v>
      </c>
    </row>
    <row r="839" s="2" customFormat="1" ht="16.5" customHeight="1">
      <c r="A839" s="40"/>
      <c r="B839" s="41"/>
      <c r="C839" s="215" t="s">
        <v>2303</v>
      </c>
      <c r="D839" s="215" t="s">
        <v>174</v>
      </c>
      <c r="E839" s="216" t="s">
        <v>3856</v>
      </c>
      <c r="F839" s="217" t="s">
        <v>3857</v>
      </c>
      <c r="G839" s="218" t="s">
        <v>3296</v>
      </c>
      <c r="H839" s="219">
        <v>7</v>
      </c>
      <c r="I839" s="220"/>
      <c r="J839" s="221">
        <f>ROUND(I839*H839,2)</f>
        <v>0</v>
      </c>
      <c r="K839" s="217" t="s">
        <v>19</v>
      </c>
      <c r="L839" s="46"/>
      <c r="M839" s="222" t="s">
        <v>19</v>
      </c>
      <c r="N839" s="223" t="s">
        <v>45</v>
      </c>
      <c r="O839" s="86"/>
      <c r="P839" s="224">
        <f>O839*H839</f>
        <v>0</v>
      </c>
      <c r="Q839" s="224">
        <v>0</v>
      </c>
      <c r="R839" s="224">
        <f>Q839*H839</f>
        <v>0</v>
      </c>
      <c r="S839" s="224">
        <v>0</v>
      </c>
      <c r="T839" s="225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26" t="s">
        <v>178</v>
      </c>
      <c r="AT839" s="226" t="s">
        <v>174</v>
      </c>
      <c r="AU839" s="226" t="s">
        <v>82</v>
      </c>
      <c r="AY839" s="19" t="s">
        <v>171</v>
      </c>
      <c r="BE839" s="227">
        <f>IF(N839="základní",J839,0)</f>
        <v>0</v>
      </c>
      <c r="BF839" s="227">
        <f>IF(N839="snížená",J839,0)</f>
        <v>0</v>
      </c>
      <c r="BG839" s="227">
        <f>IF(N839="zákl. přenesená",J839,0)</f>
        <v>0</v>
      </c>
      <c r="BH839" s="227">
        <f>IF(N839="sníž. přenesená",J839,0)</f>
        <v>0</v>
      </c>
      <c r="BI839" s="227">
        <f>IF(N839="nulová",J839,0)</f>
        <v>0</v>
      </c>
      <c r="BJ839" s="19" t="s">
        <v>82</v>
      </c>
      <c r="BK839" s="227">
        <f>ROUND(I839*H839,2)</f>
        <v>0</v>
      </c>
      <c r="BL839" s="19" t="s">
        <v>178</v>
      </c>
      <c r="BM839" s="226" t="s">
        <v>4021</v>
      </c>
    </row>
    <row r="840" s="2" customFormat="1">
      <c r="A840" s="40"/>
      <c r="B840" s="41"/>
      <c r="C840" s="42"/>
      <c r="D840" s="228" t="s">
        <v>180</v>
      </c>
      <c r="E840" s="42"/>
      <c r="F840" s="229" t="s">
        <v>3857</v>
      </c>
      <c r="G840" s="42"/>
      <c r="H840" s="42"/>
      <c r="I840" s="230"/>
      <c r="J840" s="42"/>
      <c r="K840" s="42"/>
      <c r="L840" s="46"/>
      <c r="M840" s="231"/>
      <c r="N840" s="232"/>
      <c r="O840" s="86"/>
      <c r="P840" s="86"/>
      <c r="Q840" s="86"/>
      <c r="R840" s="86"/>
      <c r="S840" s="86"/>
      <c r="T840" s="87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T840" s="19" t="s">
        <v>180</v>
      </c>
      <c r="AU840" s="19" t="s">
        <v>82</v>
      </c>
    </row>
    <row r="841" s="2" customFormat="1">
      <c r="A841" s="40"/>
      <c r="B841" s="41"/>
      <c r="C841" s="42"/>
      <c r="D841" s="228" t="s">
        <v>478</v>
      </c>
      <c r="E841" s="42"/>
      <c r="F841" s="278" t="s">
        <v>3740</v>
      </c>
      <c r="G841" s="42"/>
      <c r="H841" s="42"/>
      <c r="I841" s="230"/>
      <c r="J841" s="42"/>
      <c r="K841" s="42"/>
      <c r="L841" s="46"/>
      <c r="M841" s="231"/>
      <c r="N841" s="232"/>
      <c r="O841" s="86"/>
      <c r="P841" s="86"/>
      <c r="Q841" s="86"/>
      <c r="R841" s="86"/>
      <c r="S841" s="86"/>
      <c r="T841" s="87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478</v>
      </c>
      <c r="AU841" s="19" t="s">
        <v>82</v>
      </c>
    </row>
    <row r="842" s="2" customFormat="1" ht="16.5" customHeight="1">
      <c r="A842" s="40"/>
      <c r="B842" s="41"/>
      <c r="C842" s="215" t="s">
        <v>2222</v>
      </c>
      <c r="D842" s="215" t="s">
        <v>174</v>
      </c>
      <c r="E842" s="216" t="s">
        <v>3899</v>
      </c>
      <c r="F842" s="217" t="s">
        <v>3900</v>
      </c>
      <c r="G842" s="218" t="s">
        <v>3296</v>
      </c>
      <c r="H842" s="219">
        <v>1</v>
      </c>
      <c r="I842" s="220"/>
      <c r="J842" s="221">
        <f>ROUND(I842*H842,2)</f>
        <v>0</v>
      </c>
      <c r="K842" s="217" t="s">
        <v>19</v>
      </c>
      <c r="L842" s="46"/>
      <c r="M842" s="222" t="s">
        <v>19</v>
      </c>
      <c r="N842" s="223" t="s">
        <v>45</v>
      </c>
      <c r="O842" s="86"/>
      <c r="P842" s="224">
        <f>O842*H842</f>
        <v>0</v>
      </c>
      <c r="Q842" s="224">
        <v>0</v>
      </c>
      <c r="R842" s="224">
        <f>Q842*H842</f>
        <v>0</v>
      </c>
      <c r="S842" s="224">
        <v>0</v>
      </c>
      <c r="T842" s="225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26" t="s">
        <v>178</v>
      </c>
      <c r="AT842" s="226" t="s">
        <v>174</v>
      </c>
      <c r="AU842" s="226" t="s">
        <v>82</v>
      </c>
      <c r="AY842" s="19" t="s">
        <v>171</v>
      </c>
      <c r="BE842" s="227">
        <f>IF(N842="základní",J842,0)</f>
        <v>0</v>
      </c>
      <c r="BF842" s="227">
        <f>IF(N842="snížená",J842,0)</f>
        <v>0</v>
      </c>
      <c r="BG842" s="227">
        <f>IF(N842="zákl. přenesená",J842,0)</f>
        <v>0</v>
      </c>
      <c r="BH842" s="227">
        <f>IF(N842="sníž. přenesená",J842,0)</f>
        <v>0</v>
      </c>
      <c r="BI842" s="227">
        <f>IF(N842="nulová",J842,0)</f>
        <v>0</v>
      </c>
      <c r="BJ842" s="19" t="s">
        <v>82</v>
      </c>
      <c r="BK842" s="227">
        <f>ROUND(I842*H842,2)</f>
        <v>0</v>
      </c>
      <c r="BL842" s="19" t="s">
        <v>178</v>
      </c>
      <c r="BM842" s="226" t="s">
        <v>4022</v>
      </c>
    </row>
    <row r="843" s="2" customFormat="1">
      <c r="A843" s="40"/>
      <c r="B843" s="41"/>
      <c r="C843" s="42"/>
      <c r="D843" s="228" t="s">
        <v>180</v>
      </c>
      <c r="E843" s="42"/>
      <c r="F843" s="229" t="s">
        <v>3900</v>
      </c>
      <c r="G843" s="42"/>
      <c r="H843" s="42"/>
      <c r="I843" s="230"/>
      <c r="J843" s="42"/>
      <c r="K843" s="42"/>
      <c r="L843" s="46"/>
      <c r="M843" s="231"/>
      <c r="N843" s="232"/>
      <c r="O843" s="86"/>
      <c r="P843" s="86"/>
      <c r="Q843" s="86"/>
      <c r="R843" s="86"/>
      <c r="S843" s="86"/>
      <c r="T843" s="87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T843" s="19" t="s">
        <v>180</v>
      </c>
      <c r="AU843" s="19" t="s">
        <v>82</v>
      </c>
    </row>
    <row r="844" s="2" customFormat="1">
      <c r="A844" s="40"/>
      <c r="B844" s="41"/>
      <c r="C844" s="42"/>
      <c r="D844" s="228" t="s">
        <v>478</v>
      </c>
      <c r="E844" s="42"/>
      <c r="F844" s="278" t="s">
        <v>3902</v>
      </c>
      <c r="G844" s="42"/>
      <c r="H844" s="42"/>
      <c r="I844" s="230"/>
      <c r="J844" s="42"/>
      <c r="K844" s="42"/>
      <c r="L844" s="46"/>
      <c r="M844" s="231"/>
      <c r="N844" s="232"/>
      <c r="O844" s="86"/>
      <c r="P844" s="86"/>
      <c r="Q844" s="86"/>
      <c r="R844" s="86"/>
      <c r="S844" s="86"/>
      <c r="T844" s="87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478</v>
      </c>
      <c r="AU844" s="19" t="s">
        <v>82</v>
      </c>
    </row>
    <row r="845" s="2" customFormat="1" ht="16.5" customHeight="1">
      <c r="A845" s="40"/>
      <c r="B845" s="41"/>
      <c r="C845" s="215" t="s">
        <v>1607</v>
      </c>
      <c r="D845" s="215" t="s">
        <v>174</v>
      </c>
      <c r="E845" s="216" t="s">
        <v>3903</v>
      </c>
      <c r="F845" s="217" t="s">
        <v>3904</v>
      </c>
      <c r="G845" s="218" t="s">
        <v>971</v>
      </c>
      <c r="H845" s="219">
        <v>1</v>
      </c>
      <c r="I845" s="220"/>
      <c r="J845" s="221">
        <f>ROUND(I845*H845,2)</f>
        <v>0</v>
      </c>
      <c r="K845" s="217" t="s">
        <v>19</v>
      </c>
      <c r="L845" s="46"/>
      <c r="M845" s="222" t="s">
        <v>19</v>
      </c>
      <c r="N845" s="223" t="s">
        <v>45</v>
      </c>
      <c r="O845" s="86"/>
      <c r="P845" s="224">
        <f>O845*H845</f>
        <v>0</v>
      </c>
      <c r="Q845" s="224">
        <v>0</v>
      </c>
      <c r="R845" s="224">
        <f>Q845*H845</f>
        <v>0</v>
      </c>
      <c r="S845" s="224">
        <v>0</v>
      </c>
      <c r="T845" s="225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26" t="s">
        <v>178</v>
      </c>
      <c r="AT845" s="226" t="s">
        <v>174</v>
      </c>
      <c r="AU845" s="226" t="s">
        <v>82</v>
      </c>
      <c r="AY845" s="19" t="s">
        <v>171</v>
      </c>
      <c r="BE845" s="227">
        <f>IF(N845="základní",J845,0)</f>
        <v>0</v>
      </c>
      <c r="BF845" s="227">
        <f>IF(N845="snížená",J845,0)</f>
        <v>0</v>
      </c>
      <c r="BG845" s="227">
        <f>IF(N845="zákl. přenesená",J845,0)</f>
        <v>0</v>
      </c>
      <c r="BH845" s="227">
        <f>IF(N845="sníž. přenesená",J845,0)</f>
        <v>0</v>
      </c>
      <c r="BI845" s="227">
        <f>IF(N845="nulová",J845,0)</f>
        <v>0</v>
      </c>
      <c r="BJ845" s="19" t="s">
        <v>82</v>
      </c>
      <c r="BK845" s="227">
        <f>ROUND(I845*H845,2)</f>
        <v>0</v>
      </c>
      <c r="BL845" s="19" t="s">
        <v>178</v>
      </c>
      <c r="BM845" s="226" t="s">
        <v>4023</v>
      </c>
    </row>
    <row r="846" s="2" customFormat="1">
      <c r="A846" s="40"/>
      <c r="B846" s="41"/>
      <c r="C846" s="42"/>
      <c r="D846" s="228" t="s">
        <v>180</v>
      </c>
      <c r="E846" s="42"/>
      <c r="F846" s="229" t="s">
        <v>3904</v>
      </c>
      <c r="G846" s="42"/>
      <c r="H846" s="42"/>
      <c r="I846" s="230"/>
      <c r="J846" s="42"/>
      <c r="K846" s="42"/>
      <c r="L846" s="46"/>
      <c r="M846" s="231"/>
      <c r="N846" s="232"/>
      <c r="O846" s="86"/>
      <c r="P846" s="86"/>
      <c r="Q846" s="86"/>
      <c r="R846" s="86"/>
      <c r="S846" s="86"/>
      <c r="T846" s="87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180</v>
      </c>
      <c r="AU846" s="19" t="s">
        <v>82</v>
      </c>
    </row>
    <row r="847" s="2" customFormat="1" ht="16.5" customHeight="1">
      <c r="A847" s="40"/>
      <c r="B847" s="41"/>
      <c r="C847" s="215" t="s">
        <v>1638</v>
      </c>
      <c r="D847" s="215" t="s">
        <v>174</v>
      </c>
      <c r="E847" s="216" t="s">
        <v>3929</v>
      </c>
      <c r="F847" s="217" t="s">
        <v>3676</v>
      </c>
      <c r="G847" s="218" t="s">
        <v>971</v>
      </c>
      <c r="H847" s="219">
        <v>1</v>
      </c>
      <c r="I847" s="220"/>
      <c r="J847" s="221">
        <f>ROUND(I847*H847,2)</f>
        <v>0</v>
      </c>
      <c r="K847" s="217" t="s">
        <v>19</v>
      </c>
      <c r="L847" s="46"/>
      <c r="M847" s="222" t="s">
        <v>19</v>
      </c>
      <c r="N847" s="223" t="s">
        <v>45</v>
      </c>
      <c r="O847" s="86"/>
      <c r="P847" s="224">
        <f>O847*H847</f>
        <v>0</v>
      </c>
      <c r="Q847" s="224">
        <v>0</v>
      </c>
      <c r="R847" s="224">
        <f>Q847*H847</f>
        <v>0</v>
      </c>
      <c r="S847" s="224">
        <v>0</v>
      </c>
      <c r="T847" s="225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26" t="s">
        <v>178</v>
      </c>
      <c r="AT847" s="226" t="s">
        <v>174</v>
      </c>
      <c r="AU847" s="226" t="s">
        <v>82</v>
      </c>
      <c r="AY847" s="19" t="s">
        <v>171</v>
      </c>
      <c r="BE847" s="227">
        <f>IF(N847="základní",J847,0)</f>
        <v>0</v>
      </c>
      <c r="BF847" s="227">
        <f>IF(N847="snížená",J847,0)</f>
        <v>0</v>
      </c>
      <c r="BG847" s="227">
        <f>IF(N847="zákl. přenesená",J847,0)</f>
        <v>0</v>
      </c>
      <c r="BH847" s="227">
        <f>IF(N847="sníž. přenesená",J847,0)</f>
        <v>0</v>
      </c>
      <c r="BI847" s="227">
        <f>IF(N847="nulová",J847,0)</f>
        <v>0</v>
      </c>
      <c r="BJ847" s="19" t="s">
        <v>82</v>
      </c>
      <c r="BK847" s="227">
        <f>ROUND(I847*H847,2)</f>
        <v>0</v>
      </c>
      <c r="BL847" s="19" t="s">
        <v>178</v>
      </c>
      <c r="BM847" s="226" t="s">
        <v>4024</v>
      </c>
    </row>
    <row r="848" s="2" customFormat="1">
      <c r="A848" s="40"/>
      <c r="B848" s="41"/>
      <c r="C848" s="42"/>
      <c r="D848" s="228" t="s">
        <v>180</v>
      </c>
      <c r="E848" s="42"/>
      <c r="F848" s="229" t="s">
        <v>3676</v>
      </c>
      <c r="G848" s="42"/>
      <c r="H848" s="42"/>
      <c r="I848" s="230"/>
      <c r="J848" s="42"/>
      <c r="K848" s="42"/>
      <c r="L848" s="46"/>
      <c r="M848" s="231"/>
      <c r="N848" s="232"/>
      <c r="O848" s="86"/>
      <c r="P848" s="86"/>
      <c r="Q848" s="86"/>
      <c r="R848" s="86"/>
      <c r="S848" s="86"/>
      <c r="T848" s="87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9" t="s">
        <v>180</v>
      </c>
      <c r="AU848" s="19" t="s">
        <v>82</v>
      </c>
    </row>
    <row r="849" s="2" customFormat="1">
      <c r="A849" s="40"/>
      <c r="B849" s="41"/>
      <c r="C849" s="42"/>
      <c r="D849" s="228" t="s">
        <v>478</v>
      </c>
      <c r="E849" s="42"/>
      <c r="F849" s="278" t="s">
        <v>3678</v>
      </c>
      <c r="G849" s="42"/>
      <c r="H849" s="42"/>
      <c r="I849" s="230"/>
      <c r="J849" s="42"/>
      <c r="K849" s="42"/>
      <c r="L849" s="46"/>
      <c r="M849" s="231"/>
      <c r="N849" s="232"/>
      <c r="O849" s="86"/>
      <c r="P849" s="86"/>
      <c r="Q849" s="86"/>
      <c r="R849" s="86"/>
      <c r="S849" s="86"/>
      <c r="T849" s="87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T849" s="19" t="s">
        <v>478</v>
      </c>
      <c r="AU849" s="19" t="s">
        <v>82</v>
      </c>
    </row>
    <row r="850" s="2" customFormat="1" ht="16.5" customHeight="1">
      <c r="A850" s="40"/>
      <c r="B850" s="41"/>
      <c r="C850" s="215" t="s">
        <v>4025</v>
      </c>
      <c r="D850" s="215" t="s">
        <v>174</v>
      </c>
      <c r="E850" s="216" t="s">
        <v>3931</v>
      </c>
      <c r="F850" s="217" t="s">
        <v>3605</v>
      </c>
      <c r="G850" s="218" t="s">
        <v>3296</v>
      </c>
      <c r="H850" s="219">
        <v>1</v>
      </c>
      <c r="I850" s="220"/>
      <c r="J850" s="221">
        <f>ROUND(I850*H850,2)</f>
        <v>0</v>
      </c>
      <c r="K850" s="217" t="s">
        <v>19</v>
      </c>
      <c r="L850" s="46"/>
      <c r="M850" s="222" t="s">
        <v>19</v>
      </c>
      <c r="N850" s="223" t="s">
        <v>45</v>
      </c>
      <c r="O850" s="86"/>
      <c r="P850" s="224">
        <f>O850*H850</f>
        <v>0</v>
      </c>
      <c r="Q850" s="224">
        <v>0</v>
      </c>
      <c r="R850" s="224">
        <f>Q850*H850</f>
        <v>0</v>
      </c>
      <c r="S850" s="224">
        <v>0</v>
      </c>
      <c r="T850" s="225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26" t="s">
        <v>178</v>
      </c>
      <c r="AT850" s="226" t="s">
        <v>174</v>
      </c>
      <c r="AU850" s="226" t="s">
        <v>82</v>
      </c>
      <c r="AY850" s="19" t="s">
        <v>171</v>
      </c>
      <c r="BE850" s="227">
        <f>IF(N850="základní",J850,0)</f>
        <v>0</v>
      </c>
      <c r="BF850" s="227">
        <f>IF(N850="snížená",J850,0)</f>
        <v>0</v>
      </c>
      <c r="BG850" s="227">
        <f>IF(N850="zákl. přenesená",J850,0)</f>
        <v>0</v>
      </c>
      <c r="BH850" s="227">
        <f>IF(N850="sníž. přenesená",J850,0)</f>
        <v>0</v>
      </c>
      <c r="BI850" s="227">
        <f>IF(N850="nulová",J850,0)</f>
        <v>0</v>
      </c>
      <c r="BJ850" s="19" t="s">
        <v>82</v>
      </c>
      <c r="BK850" s="227">
        <f>ROUND(I850*H850,2)</f>
        <v>0</v>
      </c>
      <c r="BL850" s="19" t="s">
        <v>178</v>
      </c>
      <c r="BM850" s="226" t="s">
        <v>4026</v>
      </c>
    </row>
    <row r="851" s="2" customFormat="1">
      <c r="A851" s="40"/>
      <c r="B851" s="41"/>
      <c r="C851" s="42"/>
      <c r="D851" s="228" t="s">
        <v>180</v>
      </c>
      <c r="E851" s="42"/>
      <c r="F851" s="229" t="s">
        <v>3605</v>
      </c>
      <c r="G851" s="42"/>
      <c r="H851" s="42"/>
      <c r="I851" s="230"/>
      <c r="J851" s="42"/>
      <c r="K851" s="42"/>
      <c r="L851" s="46"/>
      <c r="M851" s="231"/>
      <c r="N851" s="232"/>
      <c r="O851" s="86"/>
      <c r="P851" s="86"/>
      <c r="Q851" s="86"/>
      <c r="R851" s="86"/>
      <c r="S851" s="86"/>
      <c r="T851" s="87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T851" s="19" t="s">
        <v>180</v>
      </c>
      <c r="AU851" s="19" t="s">
        <v>82</v>
      </c>
    </row>
    <row r="852" s="2" customFormat="1">
      <c r="A852" s="40"/>
      <c r="B852" s="41"/>
      <c r="C852" s="42"/>
      <c r="D852" s="228" t="s">
        <v>478</v>
      </c>
      <c r="E852" s="42"/>
      <c r="F852" s="278" t="s">
        <v>3607</v>
      </c>
      <c r="G852" s="42"/>
      <c r="H852" s="42"/>
      <c r="I852" s="230"/>
      <c r="J852" s="42"/>
      <c r="K852" s="42"/>
      <c r="L852" s="46"/>
      <c r="M852" s="231"/>
      <c r="N852" s="232"/>
      <c r="O852" s="86"/>
      <c r="P852" s="86"/>
      <c r="Q852" s="86"/>
      <c r="R852" s="86"/>
      <c r="S852" s="86"/>
      <c r="T852" s="87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478</v>
      </c>
      <c r="AU852" s="19" t="s">
        <v>82</v>
      </c>
    </row>
    <row r="853" s="2" customFormat="1" ht="16.5" customHeight="1">
      <c r="A853" s="40"/>
      <c r="B853" s="41"/>
      <c r="C853" s="215" t="s">
        <v>2256</v>
      </c>
      <c r="D853" s="215" t="s">
        <v>174</v>
      </c>
      <c r="E853" s="216" t="s">
        <v>3967</v>
      </c>
      <c r="F853" s="217" t="s">
        <v>3968</v>
      </c>
      <c r="G853" s="218" t="s">
        <v>3296</v>
      </c>
      <c r="H853" s="219">
        <v>1</v>
      </c>
      <c r="I853" s="220"/>
      <c r="J853" s="221">
        <f>ROUND(I853*H853,2)</f>
        <v>0</v>
      </c>
      <c r="K853" s="217" t="s">
        <v>19</v>
      </c>
      <c r="L853" s="46"/>
      <c r="M853" s="222" t="s">
        <v>19</v>
      </c>
      <c r="N853" s="223" t="s">
        <v>45</v>
      </c>
      <c r="O853" s="86"/>
      <c r="P853" s="224">
        <f>O853*H853</f>
        <v>0</v>
      </c>
      <c r="Q853" s="224">
        <v>0</v>
      </c>
      <c r="R853" s="224">
        <f>Q853*H853</f>
        <v>0</v>
      </c>
      <c r="S853" s="224">
        <v>0</v>
      </c>
      <c r="T853" s="225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26" t="s">
        <v>178</v>
      </c>
      <c r="AT853" s="226" t="s">
        <v>174</v>
      </c>
      <c r="AU853" s="226" t="s">
        <v>82</v>
      </c>
      <c r="AY853" s="19" t="s">
        <v>171</v>
      </c>
      <c r="BE853" s="227">
        <f>IF(N853="základní",J853,0)</f>
        <v>0</v>
      </c>
      <c r="BF853" s="227">
        <f>IF(N853="snížená",J853,0)</f>
        <v>0</v>
      </c>
      <c r="BG853" s="227">
        <f>IF(N853="zákl. přenesená",J853,0)</f>
        <v>0</v>
      </c>
      <c r="BH853" s="227">
        <f>IF(N853="sníž. přenesená",J853,0)</f>
        <v>0</v>
      </c>
      <c r="BI853" s="227">
        <f>IF(N853="nulová",J853,0)</f>
        <v>0</v>
      </c>
      <c r="BJ853" s="19" t="s">
        <v>82</v>
      </c>
      <c r="BK853" s="227">
        <f>ROUND(I853*H853,2)</f>
        <v>0</v>
      </c>
      <c r="BL853" s="19" t="s">
        <v>178</v>
      </c>
      <c r="BM853" s="226" t="s">
        <v>4027</v>
      </c>
    </row>
    <row r="854" s="2" customFormat="1">
      <c r="A854" s="40"/>
      <c r="B854" s="41"/>
      <c r="C854" s="42"/>
      <c r="D854" s="228" t="s">
        <v>180</v>
      </c>
      <c r="E854" s="42"/>
      <c r="F854" s="229" t="s">
        <v>3968</v>
      </c>
      <c r="G854" s="42"/>
      <c r="H854" s="42"/>
      <c r="I854" s="230"/>
      <c r="J854" s="42"/>
      <c r="K854" s="42"/>
      <c r="L854" s="46"/>
      <c r="M854" s="231"/>
      <c r="N854" s="232"/>
      <c r="O854" s="86"/>
      <c r="P854" s="86"/>
      <c r="Q854" s="86"/>
      <c r="R854" s="86"/>
      <c r="S854" s="86"/>
      <c r="T854" s="87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T854" s="19" t="s">
        <v>180</v>
      </c>
      <c r="AU854" s="19" t="s">
        <v>82</v>
      </c>
    </row>
    <row r="855" s="2" customFormat="1">
      <c r="A855" s="40"/>
      <c r="B855" s="41"/>
      <c r="C855" s="42"/>
      <c r="D855" s="228" t="s">
        <v>478</v>
      </c>
      <c r="E855" s="42"/>
      <c r="F855" s="278" t="s">
        <v>3909</v>
      </c>
      <c r="G855" s="42"/>
      <c r="H855" s="42"/>
      <c r="I855" s="230"/>
      <c r="J855" s="42"/>
      <c r="K855" s="42"/>
      <c r="L855" s="46"/>
      <c r="M855" s="231"/>
      <c r="N855" s="232"/>
      <c r="O855" s="86"/>
      <c r="P855" s="86"/>
      <c r="Q855" s="86"/>
      <c r="R855" s="86"/>
      <c r="S855" s="86"/>
      <c r="T855" s="87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9" t="s">
        <v>478</v>
      </c>
      <c r="AU855" s="19" t="s">
        <v>82</v>
      </c>
    </row>
    <row r="856" s="2" customFormat="1" ht="16.5" customHeight="1">
      <c r="A856" s="40"/>
      <c r="B856" s="41"/>
      <c r="C856" s="215" t="s">
        <v>2337</v>
      </c>
      <c r="D856" s="215" t="s">
        <v>174</v>
      </c>
      <c r="E856" s="216" t="s">
        <v>3978</v>
      </c>
      <c r="F856" s="217" t="s">
        <v>3825</v>
      </c>
      <c r="G856" s="218" t="s">
        <v>3296</v>
      </c>
      <c r="H856" s="219">
        <v>2</v>
      </c>
      <c r="I856" s="220"/>
      <c r="J856" s="221">
        <f>ROUND(I856*H856,2)</f>
        <v>0</v>
      </c>
      <c r="K856" s="217" t="s">
        <v>19</v>
      </c>
      <c r="L856" s="46"/>
      <c r="M856" s="222" t="s">
        <v>19</v>
      </c>
      <c r="N856" s="223" t="s">
        <v>45</v>
      </c>
      <c r="O856" s="86"/>
      <c r="P856" s="224">
        <f>O856*H856</f>
        <v>0</v>
      </c>
      <c r="Q856" s="224">
        <v>0</v>
      </c>
      <c r="R856" s="224">
        <f>Q856*H856</f>
        <v>0</v>
      </c>
      <c r="S856" s="224">
        <v>0</v>
      </c>
      <c r="T856" s="225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26" t="s">
        <v>178</v>
      </c>
      <c r="AT856" s="226" t="s">
        <v>174</v>
      </c>
      <c r="AU856" s="226" t="s">
        <v>82</v>
      </c>
      <c r="AY856" s="19" t="s">
        <v>171</v>
      </c>
      <c r="BE856" s="227">
        <f>IF(N856="základní",J856,0)</f>
        <v>0</v>
      </c>
      <c r="BF856" s="227">
        <f>IF(N856="snížená",J856,0)</f>
        <v>0</v>
      </c>
      <c r="BG856" s="227">
        <f>IF(N856="zákl. přenesená",J856,0)</f>
        <v>0</v>
      </c>
      <c r="BH856" s="227">
        <f>IF(N856="sníž. přenesená",J856,0)</f>
        <v>0</v>
      </c>
      <c r="BI856" s="227">
        <f>IF(N856="nulová",J856,0)</f>
        <v>0</v>
      </c>
      <c r="BJ856" s="19" t="s">
        <v>82</v>
      </c>
      <c r="BK856" s="227">
        <f>ROUND(I856*H856,2)</f>
        <v>0</v>
      </c>
      <c r="BL856" s="19" t="s">
        <v>178</v>
      </c>
      <c r="BM856" s="226" t="s">
        <v>4028</v>
      </c>
    </row>
    <row r="857" s="2" customFormat="1">
      <c r="A857" s="40"/>
      <c r="B857" s="41"/>
      <c r="C857" s="42"/>
      <c r="D857" s="228" t="s">
        <v>180</v>
      </c>
      <c r="E857" s="42"/>
      <c r="F857" s="229" t="s">
        <v>3825</v>
      </c>
      <c r="G857" s="42"/>
      <c r="H857" s="42"/>
      <c r="I857" s="230"/>
      <c r="J857" s="42"/>
      <c r="K857" s="42"/>
      <c r="L857" s="46"/>
      <c r="M857" s="231"/>
      <c r="N857" s="232"/>
      <c r="O857" s="86"/>
      <c r="P857" s="86"/>
      <c r="Q857" s="86"/>
      <c r="R857" s="86"/>
      <c r="S857" s="86"/>
      <c r="T857" s="87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T857" s="19" t="s">
        <v>180</v>
      </c>
      <c r="AU857" s="19" t="s">
        <v>82</v>
      </c>
    </row>
    <row r="858" s="2" customFormat="1">
      <c r="A858" s="40"/>
      <c r="B858" s="41"/>
      <c r="C858" s="42"/>
      <c r="D858" s="228" t="s">
        <v>478</v>
      </c>
      <c r="E858" s="42"/>
      <c r="F858" s="278" t="s">
        <v>3820</v>
      </c>
      <c r="G858" s="42"/>
      <c r="H858" s="42"/>
      <c r="I858" s="230"/>
      <c r="J858" s="42"/>
      <c r="K858" s="42"/>
      <c r="L858" s="46"/>
      <c r="M858" s="231"/>
      <c r="N858" s="232"/>
      <c r="O858" s="86"/>
      <c r="P858" s="86"/>
      <c r="Q858" s="86"/>
      <c r="R858" s="86"/>
      <c r="S858" s="86"/>
      <c r="T858" s="87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T858" s="19" t="s">
        <v>478</v>
      </c>
      <c r="AU858" s="19" t="s">
        <v>82</v>
      </c>
    </row>
    <row r="859" s="2" customFormat="1" ht="16.5" customHeight="1">
      <c r="A859" s="40"/>
      <c r="B859" s="41"/>
      <c r="C859" s="215" t="s">
        <v>1744</v>
      </c>
      <c r="D859" s="215" t="s">
        <v>174</v>
      </c>
      <c r="E859" s="216" t="s">
        <v>3983</v>
      </c>
      <c r="F859" s="217" t="s">
        <v>3984</v>
      </c>
      <c r="G859" s="218" t="s">
        <v>3296</v>
      </c>
      <c r="H859" s="219">
        <v>1</v>
      </c>
      <c r="I859" s="220"/>
      <c r="J859" s="221">
        <f>ROUND(I859*H859,2)</f>
        <v>0</v>
      </c>
      <c r="K859" s="217" t="s">
        <v>19</v>
      </c>
      <c r="L859" s="46"/>
      <c r="M859" s="222" t="s">
        <v>19</v>
      </c>
      <c r="N859" s="223" t="s">
        <v>45</v>
      </c>
      <c r="O859" s="86"/>
      <c r="P859" s="224">
        <f>O859*H859</f>
        <v>0</v>
      </c>
      <c r="Q859" s="224">
        <v>0</v>
      </c>
      <c r="R859" s="224">
        <f>Q859*H859</f>
        <v>0</v>
      </c>
      <c r="S859" s="224">
        <v>0</v>
      </c>
      <c r="T859" s="225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26" t="s">
        <v>178</v>
      </c>
      <c r="AT859" s="226" t="s">
        <v>174</v>
      </c>
      <c r="AU859" s="226" t="s">
        <v>82</v>
      </c>
      <c r="AY859" s="19" t="s">
        <v>171</v>
      </c>
      <c r="BE859" s="227">
        <f>IF(N859="základní",J859,0)</f>
        <v>0</v>
      </c>
      <c r="BF859" s="227">
        <f>IF(N859="snížená",J859,0)</f>
        <v>0</v>
      </c>
      <c r="BG859" s="227">
        <f>IF(N859="zákl. přenesená",J859,0)</f>
        <v>0</v>
      </c>
      <c r="BH859" s="227">
        <f>IF(N859="sníž. přenesená",J859,0)</f>
        <v>0</v>
      </c>
      <c r="BI859" s="227">
        <f>IF(N859="nulová",J859,0)</f>
        <v>0</v>
      </c>
      <c r="BJ859" s="19" t="s">
        <v>82</v>
      </c>
      <c r="BK859" s="227">
        <f>ROUND(I859*H859,2)</f>
        <v>0</v>
      </c>
      <c r="BL859" s="19" t="s">
        <v>178</v>
      </c>
      <c r="BM859" s="226" t="s">
        <v>4029</v>
      </c>
    </row>
    <row r="860" s="2" customFormat="1">
      <c r="A860" s="40"/>
      <c r="B860" s="41"/>
      <c r="C860" s="42"/>
      <c r="D860" s="228" t="s">
        <v>180</v>
      </c>
      <c r="E860" s="42"/>
      <c r="F860" s="229" t="s">
        <v>3984</v>
      </c>
      <c r="G860" s="42"/>
      <c r="H860" s="42"/>
      <c r="I860" s="230"/>
      <c r="J860" s="42"/>
      <c r="K860" s="42"/>
      <c r="L860" s="46"/>
      <c r="M860" s="231"/>
      <c r="N860" s="232"/>
      <c r="O860" s="86"/>
      <c r="P860" s="86"/>
      <c r="Q860" s="86"/>
      <c r="R860" s="86"/>
      <c r="S860" s="86"/>
      <c r="T860" s="87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180</v>
      </c>
      <c r="AU860" s="19" t="s">
        <v>82</v>
      </c>
    </row>
    <row r="861" s="2" customFormat="1">
      <c r="A861" s="40"/>
      <c r="B861" s="41"/>
      <c r="C861" s="42"/>
      <c r="D861" s="228" t="s">
        <v>478</v>
      </c>
      <c r="E861" s="42"/>
      <c r="F861" s="278" t="s">
        <v>3986</v>
      </c>
      <c r="G861" s="42"/>
      <c r="H861" s="42"/>
      <c r="I861" s="230"/>
      <c r="J861" s="42"/>
      <c r="K861" s="42"/>
      <c r="L861" s="46"/>
      <c r="M861" s="231"/>
      <c r="N861" s="232"/>
      <c r="O861" s="86"/>
      <c r="P861" s="86"/>
      <c r="Q861" s="86"/>
      <c r="R861" s="86"/>
      <c r="S861" s="86"/>
      <c r="T861" s="87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478</v>
      </c>
      <c r="AU861" s="19" t="s">
        <v>82</v>
      </c>
    </row>
    <row r="862" s="2" customFormat="1" ht="16.5" customHeight="1">
      <c r="A862" s="40"/>
      <c r="B862" s="41"/>
      <c r="C862" s="215" t="s">
        <v>2360</v>
      </c>
      <c r="D862" s="215" t="s">
        <v>174</v>
      </c>
      <c r="E862" s="216" t="s">
        <v>3987</v>
      </c>
      <c r="F862" s="217" t="s">
        <v>3988</v>
      </c>
      <c r="G862" s="218" t="s">
        <v>3296</v>
      </c>
      <c r="H862" s="219">
        <v>1</v>
      </c>
      <c r="I862" s="220"/>
      <c r="J862" s="221">
        <f>ROUND(I862*H862,2)</f>
        <v>0</v>
      </c>
      <c r="K862" s="217" t="s">
        <v>19</v>
      </c>
      <c r="L862" s="46"/>
      <c r="M862" s="222" t="s">
        <v>19</v>
      </c>
      <c r="N862" s="223" t="s">
        <v>45</v>
      </c>
      <c r="O862" s="86"/>
      <c r="P862" s="224">
        <f>O862*H862</f>
        <v>0</v>
      </c>
      <c r="Q862" s="224">
        <v>0</v>
      </c>
      <c r="R862" s="224">
        <f>Q862*H862</f>
        <v>0</v>
      </c>
      <c r="S862" s="224">
        <v>0</v>
      </c>
      <c r="T862" s="225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26" t="s">
        <v>178</v>
      </c>
      <c r="AT862" s="226" t="s">
        <v>174</v>
      </c>
      <c r="AU862" s="226" t="s">
        <v>82</v>
      </c>
      <c r="AY862" s="19" t="s">
        <v>171</v>
      </c>
      <c r="BE862" s="227">
        <f>IF(N862="základní",J862,0)</f>
        <v>0</v>
      </c>
      <c r="BF862" s="227">
        <f>IF(N862="snížená",J862,0)</f>
        <v>0</v>
      </c>
      <c r="BG862" s="227">
        <f>IF(N862="zákl. přenesená",J862,0)</f>
        <v>0</v>
      </c>
      <c r="BH862" s="227">
        <f>IF(N862="sníž. přenesená",J862,0)</f>
        <v>0</v>
      </c>
      <c r="BI862" s="227">
        <f>IF(N862="nulová",J862,0)</f>
        <v>0</v>
      </c>
      <c r="BJ862" s="19" t="s">
        <v>82</v>
      </c>
      <c r="BK862" s="227">
        <f>ROUND(I862*H862,2)</f>
        <v>0</v>
      </c>
      <c r="BL862" s="19" t="s">
        <v>178</v>
      </c>
      <c r="BM862" s="226" t="s">
        <v>4030</v>
      </c>
    </row>
    <row r="863" s="2" customFormat="1">
      <c r="A863" s="40"/>
      <c r="B863" s="41"/>
      <c r="C863" s="42"/>
      <c r="D863" s="228" t="s">
        <v>180</v>
      </c>
      <c r="E863" s="42"/>
      <c r="F863" s="229" t="s">
        <v>3988</v>
      </c>
      <c r="G863" s="42"/>
      <c r="H863" s="42"/>
      <c r="I863" s="230"/>
      <c r="J863" s="42"/>
      <c r="K863" s="42"/>
      <c r="L863" s="46"/>
      <c r="M863" s="231"/>
      <c r="N863" s="232"/>
      <c r="O863" s="86"/>
      <c r="P863" s="86"/>
      <c r="Q863" s="86"/>
      <c r="R863" s="86"/>
      <c r="S863" s="86"/>
      <c r="T863" s="87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9" t="s">
        <v>180</v>
      </c>
      <c r="AU863" s="19" t="s">
        <v>82</v>
      </c>
    </row>
    <row r="864" s="2" customFormat="1">
      <c r="A864" s="40"/>
      <c r="B864" s="41"/>
      <c r="C864" s="42"/>
      <c r="D864" s="228" t="s">
        <v>478</v>
      </c>
      <c r="E864" s="42"/>
      <c r="F864" s="278" t="s">
        <v>3990</v>
      </c>
      <c r="G864" s="42"/>
      <c r="H864" s="42"/>
      <c r="I864" s="230"/>
      <c r="J864" s="42"/>
      <c r="K864" s="42"/>
      <c r="L864" s="46"/>
      <c r="M864" s="231"/>
      <c r="N864" s="232"/>
      <c r="O864" s="86"/>
      <c r="P864" s="86"/>
      <c r="Q864" s="86"/>
      <c r="R864" s="86"/>
      <c r="S864" s="86"/>
      <c r="T864" s="87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T864" s="19" t="s">
        <v>478</v>
      </c>
      <c r="AU864" s="19" t="s">
        <v>82</v>
      </c>
    </row>
    <row r="865" s="2" customFormat="1" ht="16.5" customHeight="1">
      <c r="A865" s="40"/>
      <c r="B865" s="41"/>
      <c r="C865" s="215" t="s">
        <v>2351</v>
      </c>
      <c r="D865" s="215" t="s">
        <v>174</v>
      </c>
      <c r="E865" s="216" t="s">
        <v>4031</v>
      </c>
      <c r="F865" s="217" t="s">
        <v>4032</v>
      </c>
      <c r="G865" s="218" t="s">
        <v>3296</v>
      </c>
      <c r="H865" s="219">
        <v>1</v>
      </c>
      <c r="I865" s="220"/>
      <c r="J865" s="221">
        <f>ROUND(I865*H865,2)</f>
        <v>0</v>
      </c>
      <c r="K865" s="217" t="s">
        <v>19</v>
      </c>
      <c r="L865" s="46"/>
      <c r="M865" s="222" t="s">
        <v>19</v>
      </c>
      <c r="N865" s="223" t="s">
        <v>45</v>
      </c>
      <c r="O865" s="86"/>
      <c r="P865" s="224">
        <f>O865*H865</f>
        <v>0</v>
      </c>
      <c r="Q865" s="224">
        <v>0</v>
      </c>
      <c r="R865" s="224">
        <f>Q865*H865</f>
        <v>0</v>
      </c>
      <c r="S865" s="224">
        <v>0</v>
      </c>
      <c r="T865" s="225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26" t="s">
        <v>178</v>
      </c>
      <c r="AT865" s="226" t="s">
        <v>174</v>
      </c>
      <c r="AU865" s="226" t="s">
        <v>82</v>
      </c>
      <c r="AY865" s="19" t="s">
        <v>171</v>
      </c>
      <c r="BE865" s="227">
        <f>IF(N865="základní",J865,0)</f>
        <v>0</v>
      </c>
      <c r="BF865" s="227">
        <f>IF(N865="snížená",J865,0)</f>
        <v>0</v>
      </c>
      <c r="BG865" s="227">
        <f>IF(N865="zákl. přenesená",J865,0)</f>
        <v>0</v>
      </c>
      <c r="BH865" s="227">
        <f>IF(N865="sníž. přenesená",J865,0)</f>
        <v>0</v>
      </c>
      <c r="BI865" s="227">
        <f>IF(N865="nulová",J865,0)</f>
        <v>0</v>
      </c>
      <c r="BJ865" s="19" t="s">
        <v>82</v>
      </c>
      <c r="BK865" s="227">
        <f>ROUND(I865*H865,2)</f>
        <v>0</v>
      </c>
      <c r="BL865" s="19" t="s">
        <v>178</v>
      </c>
      <c r="BM865" s="226" t="s">
        <v>4033</v>
      </c>
    </row>
    <row r="866" s="2" customFormat="1">
      <c r="A866" s="40"/>
      <c r="B866" s="41"/>
      <c r="C866" s="42"/>
      <c r="D866" s="228" t="s">
        <v>180</v>
      </c>
      <c r="E866" s="42"/>
      <c r="F866" s="229" t="s">
        <v>4032</v>
      </c>
      <c r="G866" s="42"/>
      <c r="H866" s="42"/>
      <c r="I866" s="230"/>
      <c r="J866" s="42"/>
      <c r="K866" s="42"/>
      <c r="L866" s="46"/>
      <c r="M866" s="231"/>
      <c r="N866" s="232"/>
      <c r="O866" s="86"/>
      <c r="P866" s="86"/>
      <c r="Q866" s="86"/>
      <c r="R866" s="86"/>
      <c r="S866" s="86"/>
      <c r="T866" s="87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T866" s="19" t="s">
        <v>180</v>
      </c>
      <c r="AU866" s="19" t="s">
        <v>82</v>
      </c>
    </row>
    <row r="867" s="2" customFormat="1" ht="16.5" customHeight="1">
      <c r="A867" s="40"/>
      <c r="B867" s="41"/>
      <c r="C867" s="215" t="s">
        <v>1260</v>
      </c>
      <c r="D867" s="215" t="s">
        <v>174</v>
      </c>
      <c r="E867" s="216" t="s">
        <v>4034</v>
      </c>
      <c r="F867" s="217" t="s">
        <v>4035</v>
      </c>
      <c r="G867" s="218" t="s">
        <v>3513</v>
      </c>
      <c r="H867" s="219">
        <v>1</v>
      </c>
      <c r="I867" s="220"/>
      <c r="J867" s="221">
        <f>ROUND(I867*H867,2)</f>
        <v>0</v>
      </c>
      <c r="K867" s="217" t="s">
        <v>19</v>
      </c>
      <c r="L867" s="46"/>
      <c r="M867" s="222" t="s">
        <v>19</v>
      </c>
      <c r="N867" s="223" t="s">
        <v>45</v>
      </c>
      <c r="O867" s="86"/>
      <c r="P867" s="224">
        <f>O867*H867</f>
        <v>0</v>
      </c>
      <c r="Q867" s="224">
        <v>0</v>
      </c>
      <c r="R867" s="224">
        <f>Q867*H867</f>
        <v>0</v>
      </c>
      <c r="S867" s="224">
        <v>0</v>
      </c>
      <c r="T867" s="225">
        <f>S867*H867</f>
        <v>0</v>
      </c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R867" s="226" t="s">
        <v>178</v>
      </c>
      <c r="AT867" s="226" t="s">
        <v>174</v>
      </c>
      <c r="AU867" s="226" t="s">
        <v>82</v>
      </c>
      <c r="AY867" s="19" t="s">
        <v>171</v>
      </c>
      <c r="BE867" s="227">
        <f>IF(N867="základní",J867,0)</f>
        <v>0</v>
      </c>
      <c r="BF867" s="227">
        <f>IF(N867="snížená",J867,0)</f>
        <v>0</v>
      </c>
      <c r="BG867" s="227">
        <f>IF(N867="zákl. přenesená",J867,0)</f>
        <v>0</v>
      </c>
      <c r="BH867" s="227">
        <f>IF(N867="sníž. přenesená",J867,0)</f>
        <v>0</v>
      </c>
      <c r="BI867" s="227">
        <f>IF(N867="nulová",J867,0)</f>
        <v>0</v>
      </c>
      <c r="BJ867" s="19" t="s">
        <v>82</v>
      </c>
      <c r="BK867" s="227">
        <f>ROUND(I867*H867,2)</f>
        <v>0</v>
      </c>
      <c r="BL867" s="19" t="s">
        <v>178</v>
      </c>
      <c r="BM867" s="226" t="s">
        <v>4036</v>
      </c>
    </row>
    <row r="868" s="2" customFormat="1">
      <c r="A868" s="40"/>
      <c r="B868" s="41"/>
      <c r="C868" s="42"/>
      <c r="D868" s="228" t="s">
        <v>180</v>
      </c>
      <c r="E868" s="42"/>
      <c r="F868" s="229" t="s">
        <v>4037</v>
      </c>
      <c r="G868" s="42"/>
      <c r="H868" s="42"/>
      <c r="I868" s="230"/>
      <c r="J868" s="42"/>
      <c r="K868" s="42"/>
      <c r="L868" s="46"/>
      <c r="M868" s="231"/>
      <c r="N868" s="232"/>
      <c r="O868" s="86"/>
      <c r="P868" s="86"/>
      <c r="Q868" s="86"/>
      <c r="R868" s="86"/>
      <c r="S868" s="86"/>
      <c r="T868" s="87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T868" s="19" t="s">
        <v>180</v>
      </c>
      <c r="AU868" s="19" t="s">
        <v>82</v>
      </c>
    </row>
    <row r="869" s="2" customFormat="1">
      <c r="A869" s="40"/>
      <c r="B869" s="41"/>
      <c r="C869" s="42"/>
      <c r="D869" s="228" t="s">
        <v>478</v>
      </c>
      <c r="E869" s="42"/>
      <c r="F869" s="278" t="s">
        <v>3752</v>
      </c>
      <c r="G869" s="42"/>
      <c r="H869" s="42"/>
      <c r="I869" s="230"/>
      <c r="J869" s="42"/>
      <c r="K869" s="42"/>
      <c r="L869" s="46"/>
      <c r="M869" s="231"/>
      <c r="N869" s="232"/>
      <c r="O869" s="86"/>
      <c r="P869" s="86"/>
      <c r="Q869" s="86"/>
      <c r="R869" s="86"/>
      <c r="S869" s="86"/>
      <c r="T869" s="87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478</v>
      </c>
      <c r="AU869" s="19" t="s">
        <v>82</v>
      </c>
    </row>
    <row r="870" s="2" customFormat="1" ht="16.5" customHeight="1">
      <c r="A870" s="40"/>
      <c r="B870" s="41"/>
      <c r="C870" s="215" t="s">
        <v>1689</v>
      </c>
      <c r="D870" s="215" t="s">
        <v>174</v>
      </c>
      <c r="E870" s="216" t="s">
        <v>3356</v>
      </c>
      <c r="F870" s="217" t="s">
        <v>3602</v>
      </c>
      <c r="G870" s="218" t="s">
        <v>3296</v>
      </c>
      <c r="H870" s="219">
        <v>26</v>
      </c>
      <c r="I870" s="220"/>
      <c r="J870" s="221">
        <f>ROUND(I870*H870,2)</f>
        <v>0</v>
      </c>
      <c r="K870" s="217" t="s">
        <v>19</v>
      </c>
      <c r="L870" s="46"/>
      <c r="M870" s="222" t="s">
        <v>19</v>
      </c>
      <c r="N870" s="223" t="s">
        <v>45</v>
      </c>
      <c r="O870" s="86"/>
      <c r="P870" s="224">
        <f>O870*H870</f>
        <v>0</v>
      </c>
      <c r="Q870" s="224">
        <v>0</v>
      </c>
      <c r="R870" s="224">
        <f>Q870*H870</f>
        <v>0</v>
      </c>
      <c r="S870" s="224">
        <v>0</v>
      </c>
      <c r="T870" s="225">
        <f>S870*H870</f>
        <v>0</v>
      </c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R870" s="226" t="s">
        <v>178</v>
      </c>
      <c r="AT870" s="226" t="s">
        <v>174</v>
      </c>
      <c r="AU870" s="226" t="s">
        <v>82</v>
      </c>
      <c r="AY870" s="19" t="s">
        <v>171</v>
      </c>
      <c r="BE870" s="227">
        <f>IF(N870="základní",J870,0)</f>
        <v>0</v>
      </c>
      <c r="BF870" s="227">
        <f>IF(N870="snížená",J870,0)</f>
        <v>0</v>
      </c>
      <c r="BG870" s="227">
        <f>IF(N870="zákl. přenesená",J870,0)</f>
        <v>0</v>
      </c>
      <c r="BH870" s="227">
        <f>IF(N870="sníž. přenesená",J870,0)</f>
        <v>0</v>
      </c>
      <c r="BI870" s="227">
        <f>IF(N870="nulová",J870,0)</f>
        <v>0</v>
      </c>
      <c r="BJ870" s="19" t="s">
        <v>82</v>
      </c>
      <c r="BK870" s="227">
        <f>ROUND(I870*H870,2)</f>
        <v>0</v>
      </c>
      <c r="BL870" s="19" t="s">
        <v>178</v>
      </c>
      <c r="BM870" s="226" t="s">
        <v>4038</v>
      </c>
    </row>
    <row r="871" s="2" customFormat="1">
      <c r="A871" s="40"/>
      <c r="B871" s="41"/>
      <c r="C871" s="42"/>
      <c r="D871" s="228" t="s">
        <v>180</v>
      </c>
      <c r="E871" s="42"/>
      <c r="F871" s="229" t="s">
        <v>3602</v>
      </c>
      <c r="G871" s="42"/>
      <c r="H871" s="42"/>
      <c r="I871" s="230"/>
      <c r="J871" s="42"/>
      <c r="K871" s="42"/>
      <c r="L871" s="46"/>
      <c r="M871" s="231"/>
      <c r="N871" s="232"/>
      <c r="O871" s="86"/>
      <c r="P871" s="86"/>
      <c r="Q871" s="86"/>
      <c r="R871" s="86"/>
      <c r="S871" s="86"/>
      <c r="T871" s="87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T871" s="19" t="s">
        <v>180</v>
      </c>
      <c r="AU871" s="19" t="s">
        <v>82</v>
      </c>
    </row>
    <row r="872" s="2" customFormat="1">
      <c r="A872" s="40"/>
      <c r="B872" s="41"/>
      <c r="C872" s="42"/>
      <c r="D872" s="228" t="s">
        <v>478</v>
      </c>
      <c r="E872" s="42"/>
      <c r="F872" s="278" t="s">
        <v>3604</v>
      </c>
      <c r="G872" s="42"/>
      <c r="H872" s="42"/>
      <c r="I872" s="230"/>
      <c r="J872" s="42"/>
      <c r="K872" s="42"/>
      <c r="L872" s="46"/>
      <c r="M872" s="231"/>
      <c r="N872" s="232"/>
      <c r="O872" s="86"/>
      <c r="P872" s="86"/>
      <c r="Q872" s="86"/>
      <c r="R872" s="86"/>
      <c r="S872" s="86"/>
      <c r="T872" s="87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T872" s="19" t="s">
        <v>478</v>
      </c>
      <c r="AU872" s="19" t="s">
        <v>82</v>
      </c>
    </row>
    <row r="873" s="2" customFormat="1" ht="16.5" customHeight="1">
      <c r="A873" s="40"/>
      <c r="B873" s="41"/>
      <c r="C873" s="215" t="s">
        <v>2246</v>
      </c>
      <c r="D873" s="215" t="s">
        <v>174</v>
      </c>
      <c r="E873" s="216" t="s">
        <v>3423</v>
      </c>
      <c r="F873" s="217" t="s">
        <v>3699</v>
      </c>
      <c r="G873" s="218" t="s">
        <v>3296</v>
      </c>
      <c r="H873" s="219">
        <v>1</v>
      </c>
      <c r="I873" s="220"/>
      <c r="J873" s="221">
        <f>ROUND(I873*H873,2)</f>
        <v>0</v>
      </c>
      <c r="K873" s="217" t="s">
        <v>19</v>
      </c>
      <c r="L873" s="46"/>
      <c r="M873" s="222" t="s">
        <v>19</v>
      </c>
      <c r="N873" s="223" t="s">
        <v>45</v>
      </c>
      <c r="O873" s="86"/>
      <c r="P873" s="224">
        <f>O873*H873</f>
        <v>0</v>
      </c>
      <c r="Q873" s="224">
        <v>0</v>
      </c>
      <c r="R873" s="224">
        <f>Q873*H873</f>
        <v>0</v>
      </c>
      <c r="S873" s="224">
        <v>0</v>
      </c>
      <c r="T873" s="225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26" t="s">
        <v>178</v>
      </c>
      <c r="AT873" s="226" t="s">
        <v>174</v>
      </c>
      <c r="AU873" s="226" t="s">
        <v>82</v>
      </c>
      <c r="AY873" s="19" t="s">
        <v>171</v>
      </c>
      <c r="BE873" s="227">
        <f>IF(N873="základní",J873,0)</f>
        <v>0</v>
      </c>
      <c r="BF873" s="227">
        <f>IF(N873="snížená",J873,0)</f>
        <v>0</v>
      </c>
      <c r="BG873" s="227">
        <f>IF(N873="zákl. přenesená",J873,0)</f>
        <v>0</v>
      </c>
      <c r="BH873" s="227">
        <f>IF(N873="sníž. přenesená",J873,0)</f>
        <v>0</v>
      </c>
      <c r="BI873" s="227">
        <f>IF(N873="nulová",J873,0)</f>
        <v>0</v>
      </c>
      <c r="BJ873" s="19" t="s">
        <v>82</v>
      </c>
      <c r="BK873" s="227">
        <f>ROUND(I873*H873,2)</f>
        <v>0</v>
      </c>
      <c r="BL873" s="19" t="s">
        <v>178</v>
      </c>
      <c r="BM873" s="226" t="s">
        <v>4039</v>
      </c>
    </row>
    <row r="874" s="2" customFormat="1">
      <c r="A874" s="40"/>
      <c r="B874" s="41"/>
      <c r="C874" s="42"/>
      <c r="D874" s="228" t="s">
        <v>180</v>
      </c>
      <c r="E874" s="42"/>
      <c r="F874" s="229" t="s">
        <v>3699</v>
      </c>
      <c r="G874" s="42"/>
      <c r="H874" s="42"/>
      <c r="I874" s="230"/>
      <c r="J874" s="42"/>
      <c r="K874" s="42"/>
      <c r="L874" s="46"/>
      <c r="M874" s="231"/>
      <c r="N874" s="232"/>
      <c r="O874" s="86"/>
      <c r="P874" s="86"/>
      <c r="Q874" s="86"/>
      <c r="R874" s="86"/>
      <c r="S874" s="86"/>
      <c r="T874" s="87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T874" s="19" t="s">
        <v>180</v>
      </c>
      <c r="AU874" s="19" t="s">
        <v>82</v>
      </c>
    </row>
    <row r="875" s="2" customFormat="1" ht="16.5" customHeight="1">
      <c r="A875" s="40"/>
      <c r="B875" s="41"/>
      <c r="C875" s="215" t="s">
        <v>1612</v>
      </c>
      <c r="D875" s="215" t="s">
        <v>174</v>
      </c>
      <c r="E875" s="216" t="s">
        <v>3427</v>
      </c>
      <c r="F875" s="217" t="s">
        <v>3704</v>
      </c>
      <c r="G875" s="218" t="s">
        <v>3296</v>
      </c>
      <c r="H875" s="219">
        <v>1</v>
      </c>
      <c r="I875" s="220"/>
      <c r="J875" s="221">
        <f>ROUND(I875*H875,2)</f>
        <v>0</v>
      </c>
      <c r="K875" s="217" t="s">
        <v>19</v>
      </c>
      <c r="L875" s="46"/>
      <c r="M875" s="222" t="s">
        <v>19</v>
      </c>
      <c r="N875" s="223" t="s">
        <v>45</v>
      </c>
      <c r="O875" s="86"/>
      <c r="P875" s="224">
        <f>O875*H875</f>
        <v>0</v>
      </c>
      <c r="Q875" s="224">
        <v>0</v>
      </c>
      <c r="R875" s="224">
        <f>Q875*H875</f>
        <v>0</v>
      </c>
      <c r="S875" s="224">
        <v>0</v>
      </c>
      <c r="T875" s="225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26" t="s">
        <v>178</v>
      </c>
      <c r="AT875" s="226" t="s">
        <v>174</v>
      </c>
      <c r="AU875" s="226" t="s">
        <v>82</v>
      </c>
      <c r="AY875" s="19" t="s">
        <v>171</v>
      </c>
      <c r="BE875" s="227">
        <f>IF(N875="základní",J875,0)</f>
        <v>0</v>
      </c>
      <c r="BF875" s="227">
        <f>IF(N875="snížená",J875,0)</f>
        <v>0</v>
      </c>
      <c r="BG875" s="227">
        <f>IF(N875="zákl. přenesená",J875,0)</f>
        <v>0</v>
      </c>
      <c r="BH875" s="227">
        <f>IF(N875="sníž. přenesená",J875,0)</f>
        <v>0</v>
      </c>
      <c r="BI875" s="227">
        <f>IF(N875="nulová",J875,0)</f>
        <v>0</v>
      </c>
      <c r="BJ875" s="19" t="s">
        <v>82</v>
      </c>
      <c r="BK875" s="227">
        <f>ROUND(I875*H875,2)</f>
        <v>0</v>
      </c>
      <c r="BL875" s="19" t="s">
        <v>178</v>
      </c>
      <c r="BM875" s="226" t="s">
        <v>4040</v>
      </c>
    </row>
    <row r="876" s="2" customFormat="1">
      <c r="A876" s="40"/>
      <c r="B876" s="41"/>
      <c r="C876" s="42"/>
      <c r="D876" s="228" t="s">
        <v>180</v>
      </c>
      <c r="E876" s="42"/>
      <c r="F876" s="229" t="s">
        <v>3704</v>
      </c>
      <c r="G876" s="42"/>
      <c r="H876" s="42"/>
      <c r="I876" s="230"/>
      <c r="J876" s="42"/>
      <c r="K876" s="42"/>
      <c r="L876" s="46"/>
      <c r="M876" s="231"/>
      <c r="N876" s="232"/>
      <c r="O876" s="86"/>
      <c r="P876" s="86"/>
      <c r="Q876" s="86"/>
      <c r="R876" s="86"/>
      <c r="S876" s="86"/>
      <c r="T876" s="87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T876" s="19" t="s">
        <v>180</v>
      </c>
      <c r="AU876" s="19" t="s">
        <v>82</v>
      </c>
    </row>
    <row r="877" s="2" customFormat="1">
      <c r="A877" s="40"/>
      <c r="B877" s="41"/>
      <c r="C877" s="42"/>
      <c r="D877" s="228" t="s">
        <v>478</v>
      </c>
      <c r="E877" s="42"/>
      <c r="F877" s="278" t="s">
        <v>3706</v>
      </c>
      <c r="G877" s="42"/>
      <c r="H877" s="42"/>
      <c r="I877" s="230"/>
      <c r="J877" s="42"/>
      <c r="K877" s="42"/>
      <c r="L877" s="46"/>
      <c r="M877" s="231"/>
      <c r="N877" s="232"/>
      <c r="O877" s="86"/>
      <c r="P877" s="86"/>
      <c r="Q877" s="86"/>
      <c r="R877" s="86"/>
      <c r="S877" s="86"/>
      <c r="T877" s="87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T877" s="19" t="s">
        <v>478</v>
      </c>
      <c r="AU877" s="19" t="s">
        <v>82</v>
      </c>
    </row>
    <row r="878" s="2" customFormat="1" ht="16.5" customHeight="1">
      <c r="A878" s="40"/>
      <c r="B878" s="41"/>
      <c r="C878" s="215" t="s">
        <v>1749</v>
      </c>
      <c r="D878" s="215" t="s">
        <v>174</v>
      </c>
      <c r="E878" s="216" t="s">
        <v>3464</v>
      </c>
      <c r="F878" s="217" t="s">
        <v>3749</v>
      </c>
      <c r="G878" s="218" t="s">
        <v>3513</v>
      </c>
      <c r="H878" s="219">
        <v>5</v>
      </c>
      <c r="I878" s="220"/>
      <c r="J878" s="221">
        <f>ROUND(I878*H878,2)</f>
        <v>0</v>
      </c>
      <c r="K878" s="217" t="s">
        <v>19</v>
      </c>
      <c r="L878" s="46"/>
      <c r="M878" s="222" t="s">
        <v>19</v>
      </c>
      <c r="N878" s="223" t="s">
        <v>45</v>
      </c>
      <c r="O878" s="86"/>
      <c r="P878" s="224">
        <f>O878*H878</f>
        <v>0</v>
      </c>
      <c r="Q878" s="224">
        <v>0</v>
      </c>
      <c r="R878" s="224">
        <f>Q878*H878</f>
        <v>0</v>
      </c>
      <c r="S878" s="224">
        <v>0</v>
      </c>
      <c r="T878" s="225">
        <f>S878*H878</f>
        <v>0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26" t="s">
        <v>178</v>
      </c>
      <c r="AT878" s="226" t="s">
        <v>174</v>
      </c>
      <c r="AU878" s="226" t="s">
        <v>82</v>
      </c>
      <c r="AY878" s="19" t="s">
        <v>171</v>
      </c>
      <c r="BE878" s="227">
        <f>IF(N878="základní",J878,0)</f>
        <v>0</v>
      </c>
      <c r="BF878" s="227">
        <f>IF(N878="snížená",J878,0)</f>
        <v>0</v>
      </c>
      <c r="BG878" s="227">
        <f>IF(N878="zákl. přenesená",J878,0)</f>
        <v>0</v>
      </c>
      <c r="BH878" s="227">
        <f>IF(N878="sníž. přenesená",J878,0)</f>
        <v>0</v>
      </c>
      <c r="BI878" s="227">
        <f>IF(N878="nulová",J878,0)</f>
        <v>0</v>
      </c>
      <c r="BJ878" s="19" t="s">
        <v>82</v>
      </c>
      <c r="BK878" s="227">
        <f>ROUND(I878*H878,2)</f>
        <v>0</v>
      </c>
      <c r="BL878" s="19" t="s">
        <v>178</v>
      </c>
      <c r="BM878" s="226" t="s">
        <v>4041</v>
      </c>
    </row>
    <row r="879" s="2" customFormat="1">
      <c r="A879" s="40"/>
      <c r="B879" s="41"/>
      <c r="C879" s="42"/>
      <c r="D879" s="228" t="s">
        <v>180</v>
      </c>
      <c r="E879" s="42"/>
      <c r="F879" s="229" t="s">
        <v>3751</v>
      </c>
      <c r="G879" s="42"/>
      <c r="H879" s="42"/>
      <c r="I879" s="230"/>
      <c r="J879" s="42"/>
      <c r="K879" s="42"/>
      <c r="L879" s="46"/>
      <c r="M879" s="231"/>
      <c r="N879" s="232"/>
      <c r="O879" s="86"/>
      <c r="P879" s="86"/>
      <c r="Q879" s="86"/>
      <c r="R879" s="86"/>
      <c r="S879" s="86"/>
      <c r="T879" s="87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T879" s="19" t="s">
        <v>180</v>
      </c>
      <c r="AU879" s="19" t="s">
        <v>82</v>
      </c>
    </row>
    <row r="880" s="2" customFormat="1">
      <c r="A880" s="40"/>
      <c r="B880" s="41"/>
      <c r="C880" s="42"/>
      <c r="D880" s="228" t="s">
        <v>478</v>
      </c>
      <c r="E880" s="42"/>
      <c r="F880" s="278" t="s">
        <v>3752</v>
      </c>
      <c r="G880" s="42"/>
      <c r="H880" s="42"/>
      <c r="I880" s="230"/>
      <c r="J880" s="42"/>
      <c r="K880" s="42"/>
      <c r="L880" s="46"/>
      <c r="M880" s="231"/>
      <c r="N880" s="232"/>
      <c r="O880" s="86"/>
      <c r="P880" s="86"/>
      <c r="Q880" s="86"/>
      <c r="R880" s="86"/>
      <c r="S880" s="86"/>
      <c r="T880" s="87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9" t="s">
        <v>478</v>
      </c>
      <c r="AU880" s="19" t="s">
        <v>82</v>
      </c>
    </row>
    <row r="881" s="2" customFormat="1" ht="16.5" customHeight="1">
      <c r="A881" s="40"/>
      <c r="B881" s="41"/>
      <c r="C881" s="215" t="s">
        <v>1841</v>
      </c>
      <c r="D881" s="215" t="s">
        <v>174</v>
      </c>
      <c r="E881" s="216" t="s">
        <v>3466</v>
      </c>
      <c r="F881" s="217" t="s">
        <v>3753</v>
      </c>
      <c r="G881" s="218" t="s">
        <v>3513</v>
      </c>
      <c r="H881" s="219">
        <v>2</v>
      </c>
      <c r="I881" s="220"/>
      <c r="J881" s="221">
        <f>ROUND(I881*H881,2)</f>
        <v>0</v>
      </c>
      <c r="K881" s="217" t="s">
        <v>19</v>
      </c>
      <c r="L881" s="46"/>
      <c r="M881" s="222" t="s">
        <v>19</v>
      </c>
      <c r="N881" s="223" t="s">
        <v>45</v>
      </c>
      <c r="O881" s="86"/>
      <c r="P881" s="224">
        <f>O881*H881</f>
        <v>0</v>
      </c>
      <c r="Q881" s="224">
        <v>0</v>
      </c>
      <c r="R881" s="224">
        <f>Q881*H881</f>
        <v>0</v>
      </c>
      <c r="S881" s="224">
        <v>0</v>
      </c>
      <c r="T881" s="225">
        <f>S881*H881</f>
        <v>0</v>
      </c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R881" s="226" t="s">
        <v>178</v>
      </c>
      <c r="AT881" s="226" t="s">
        <v>174</v>
      </c>
      <c r="AU881" s="226" t="s">
        <v>82</v>
      </c>
      <c r="AY881" s="19" t="s">
        <v>171</v>
      </c>
      <c r="BE881" s="227">
        <f>IF(N881="základní",J881,0)</f>
        <v>0</v>
      </c>
      <c r="BF881" s="227">
        <f>IF(N881="snížená",J881,0)</f>
        <v>0</v>
      </c>
      <c r="BG881" s="227">
        <f>IF(N881="zákl. přenesená",J881,0)</f>
        <v>0</v>
      </c>
      <c r="BH881" s="227">
        <f>IF(N881="sníž. přenesená",J881,0)</f>
        <v>0</v>
      </c>
      <c r="BI881" s="227">
        <f>IF(N881="nulová",J881,0)</f>
        <v>0</v>
      </c>
      <c r="BJ881" s="19" t="s">
        <v>82</v>
      </c>
      <c r="BK881" s="227">
        <f>ROUND(I881*H881,2)</f>
        <v>0</v>
      </c>
      <c r="BL881" s="19" t="s">
        <v>178</v>
      </c>
      <c r="BM881" s="226" t="s">
        <v>4042</v>
      </c>
    </row>
    <row r="882" s="2" customFormat="1">
      <c r="A882" s="40"/>
      <c r="B882" s="41"/>
      <c r="C882" s="42"/>
      <c r="D882" s="228" t="s">
        <v>180</v>
      </c>
      <c r="E882" s="42"/>
      <c r="F882" s="229" t="s">
        <v>3755</v>
      </c>
      <c r="G882" s="42"/>
      <c r="H882" s="42"/>
      <c r="I882" s="230"/>
      <c r="J882" s="42"/>
      <c r="K882" s="42"/>
      <c r="L882" s="46"/>
      <c r="M882" s="231"/>
      <c r="N882" s="232"/>
      <c r="O882" s="86"/>
      <c r="P882" s="86"/>
      <c r="Q882" s="86"/>
      <c r="R882" s="86"/>
      <c r="S882" s="86"/>
      <c r="T882" s="87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T882" s="19" t="s">
        <v>180</v>
      </c>
      <c r="AU882" s="19" t="s">
        <v>82</v>
      </c>
    </row>
    <row r="883" s="2" customFormat="1">
      <c r="A883" s="40"/>
      <c r="B883" s="41"/>
      <c r="C883" s="42"/>
      <c r="D883" s="228" t="s">
        <v>478</v>
      </c>
      <c r="E883" s="42"/>
      <c r="F883" s="278" t="s">
        <v>3752</v>
      </c>
      <c r="G883" s="42"/>
      <c r="H883" s="42"/>
      <c r="I883" s="230"/>
      <c r="J883" s="42"/>
      <c r="K883" s="42"/>
      <c r="L883" s="46"/>
      <c r="M883" s="231"/>
      <c r="N883" s="232"/>
      <c r="O883" s="86"/>
      <c r="P883" s="86"/>
      <c r="Q883" s="86"/>
      <c r="R883" s="86"/>
      <c r="S883" s="86"/>
      <c r="T883" s="87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T883" s="19" t="s">
        <v>478</v>
      </c>
      <c r="AU883" s="19" t="s">
        <v>82</v>
      </c>
    </row>
    <row r="884" s="2" customFormat="1" ht="16.5" customHeight="1">
      <c r="A884" s="40"/>
      <c r="B884" s="41"/>
      <c r="C884" s="215" t="s">
        <v>1313</v>
      </c>
      <c r="D884" s="215" t="s">
        <v>174</v>
      </c>
      <c r="E884" s="216" t="s">
        <v>3468</v>
      </c>
      <c r="F884" s="217" t="s">
        <v>3756</v>
      </c>
      <c r="G884" s="218" t="s">
        <v>3513</v>
      </c>
      <c r="H884" s="219">
        <v>1</v>
      </c>
      <c r="I884" s="220"/>
      <c r="J884" s="221">
        <f>ROUND(I884*H884,2)</f>
        <v>0</v>
      </c>
      <c r="K884" s="217" t="s">
        <v>19</v>
      </c>
      <c r="L884" s="46"/>
      <c r="M884" s="222" t="s">
        <v>19</v>
      </c>
      <c r="N884" s="223" t="s">
        <v>45</v>
      </c>
      <c r="O884" s="86"/>
      <c r="P884" s="224">
        <f>O884*H884</f>
        <v>0</v>
      </c>
      <c r="Q884" s="224">
        <v>0</v>
      </c>
      <c r="R884" s="224">
        <f>Q884*H884</f>
        <v>0</v>
      </c>
      <c r="S884" s="224">
        <v>0</v>
      </c>
      <c r="T884" s="225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26" t="s">
        <v>178</v>
      </c>
      <c r="AT884" s="226" t="s">
        <v>174</v>
      </c>
      <c r="AU884" s="226" t="s">
        <v>82</v>
      </c>
      <c r="AY884" s="19" t="s">
        <v>171</v>
      </c>
      <c r="BE884" s="227">
        <f>IF(N884="základní",J884,0)</f>
        <v>0</v>
      </c>
      <c r="BF884" s="227">
        <f>IF(N884="snížená",J884,0)</f>
        <v>0</v>
      </c>
      <c r="BG884" s="227">
        <f>IF(N884="zákl. přenesená",J884,0)</f>
        <v>0</v>
      </c>
      <c r="BH884" s="227">
        <f>IF(N884="sníž. přenesená",J884,0)</f>
        <v>0</v>
      </c>
      <c r="BI884" s="227">
        <f>IF(N884="nulová",J884,0)</f>
        <v>0</v>
      </c>
      <c r="BJ884" s="19" t="s">
        <v>82</v>
      </c>
      <c r="BK884" s="227">
        <f>ROUND(I884*H884,2)</f>
        <v>0</v>
      </c>
      <c r="BL884" s="19" t="s">
        <v>178</v>
      </c>
      <c r="BM884" s="226" t="s">
        <v>4043</v>
      </c>
    </row>
    <row r="885" s="2" customFormat="1">
      <c r="A885" s="40"/>
      <c r="B885" s="41"/>
      <c r="C885" s="42"/>
      <c r="D885" s="228" t="s">
        <v>180</v>
      </c>
      <c r="E885" s="42"/>
      <c r="F885" s="229" t="s">
        <v>3758</v>
      </c>
      <c r="G885" s="42"/>
      <c r="H885" s="42"/>
      <c r="I885" s="230"/>
      <c r="J885" s="42"/>
      <c r="K885" s="42"/>
      <c r="L885" s="46"/>
      <c r="M885" s="231"/>
      <c r="N885" s="232"/>
      <c r="O885" s="86"/>
      <c r="P885" s="86"/>
      <c r="Q885" s="86"/>
      <c r="R885" s="86"/>
      <c r="S885" s="86"/>
      <c r="T885" s="87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180</v>
      </c>
      <c r="AU885" s="19" t="s">
        <v>82</v>
      </c>
    </row>
    <row r="886" s="2" customFormat="1">
      <c r="A886" s="40"/>
      <c r="B886" s="41"/>
      <c r="C886" s="42"/>
      <c r="D886" s="228" t="s">
        <v>478</v>
      </c>
      <c r="E886" s="42"/>
      <c r="F886" s="278" t="s">
        <v>3752</v>
      </c>
      <c r="G886" s="42"/>
      <c r="H886" s="42"/>
      <c r="I886" s="230"/>
      <c r="J886" s="42"/>
      <c r="K886" s="42"/>
      <c r="L886" s="46"/>
      <c r="M886" s="231"/>
      <c r="N886" s="232"/>
      <c r="O886" s="86"/>
      <c r="P886" s="86"/>
      <c r="Q886" s="86"/>
      <c r="R886" s="86"/>
      <c r="S886" s="86"/>
      <c r="T886" s="87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T886" s="19" t="s">
        <v>478</v>
      </c>
      <c r="AU886" s="19" t="s">
        <v>82</v>
      </c>
    </row>
    <row r="887" s="2" customFormat="1" ht="16.5" customHeight="1">
      <c r="A887" s="40"/>
      <c r="B887" s="41"/>
      <c r="C887" s="215" t="s">
        <v>1322</v>
      </c>
      <c r="D887" s="215" t="s">
        <v>174</v>
      </c>
      <c r="E887" s="216" t="s">
        <v>3759</v>
      </c>
      <c r="F887" s="217" t="s">
        <v>3760</v>
      </c>
      <c r="G887" s="218" t="s">
        <v>3513</v>
      </c>
      <c r="H887" s="219">
        <v>1</v>
      </c>
      <c r="I887" s="220"/>
      <c r="J887" s="221">
        <f>ROUND(I887*H887,2)</f>
        <v>0</v>
      </c>
      <c r="K887" s="217" t="s">
        <v>19</v>
      </c>
      <c r="L887" s="46"/>
      <c r="M887" s="222" t="s">
        <v>19</v>
      </c>
      <c r="N887" s="223" t="s">
        <v>45</v>
      </c>
      <c r="O887" s="86"/>
      <c r="P887" s="224">
        <f>O887*H887</f>
        <v>0</v>
      </c>
      <c r="Q887" s="224">
        <v>0</v>
      </c>
      <c r="R887" s="224">
        <f>Q887*H887</f>
        <v>0</v>
      </c>
      <c r="S887" s="224">
        <v>0</v>
      </c>
      <c r="T887" s="225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26" t="s">
        <v>178</v>
      </c>
      <c r="AT887" s="226" t="s">
        <v>174</v>
      </c>
      <c r="AU887" s="226" t="s">
        <v>82</v>
      </c>
      <c r="AY887" s="19" t="s">
        <v>171</v>
      </c>
      <c r="BE887" s="227">
        <f>IF(N887="základní",J887,0)</f>
        <v>0</v>
      </c>
      <c r="BF887" s="227">
        <f>IF(N887="snížená",J887,0)</f>
        <v>0</v>
      </c>
      <c r="BG887" s="227">
        <f>IF(N887="zákl. přenesená",J887,0)</f>
        <v>0</v>
      </c>
      <c r="BH887" s="227">
        <f>IF(N887="sníž. přenesená",J887,0)</f>
        <v>0</v>
      </c>
      <c r="BI887" s="227">
        <f>IF(N887="nulová",J887,0)</f>
        <v>0</v>
      </c>
      <c r="BJ887" s="19" t="s">
        <v>82</v>
      </c>
      <c r="BK887" s="227">
        <f>ROUND(I887*H887,2)</f>
        <v>0</v>
      </c>
      <c r="BL887" s="19" t="s">
        <v>178</v>
      </c>
      <c r="BM887" s="226" t="s">
        <v>4044</v>
      </c>
    </row>
    <row r="888" s="2" customFormat="1">
      <c r="A888" s="40"/>
      <c r="B888" s="41"/>
      <c r="C888" s="42"/>
      <c r="D888" s="228" t="s">
        <v>180</v>
      </c>
      <c r="E888" s="42"/>
      <c r="F888" s="229" t="s">
        <v>3762</v>
      </c>
      <c r="G888" s="42"/>
      <c r="H888" s="42"/>
      <c r="I888" s="230"/>
      <c r="J888" s="42"/>
      <c r="K888" s="42"/>
      <c r="L888" s="46"/>
      <c r="M888" s="231"/>
      <c r="N888" s="232"/>
      <c r="O888" s="86"/>
      <c r="P888" s="86"/>
      <c r="Q888" s="86"/>
      <c r="R888" s="86"/>
      <c r="S888" s="86"/>
      <c r="T888" s="87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9" t="s">
        <v>180</v>
      </c>
      <c r="AU888" s="19" t="s">
        <v>82</v>
      </c>
    </row>
    <row r="889" s="2" customFormat="1">
      <c r="A889" s="40"/>
      <c r="B889" s="41"/>
      <c r="C889" s="42"/>
      <c r="D889" s="228" t="s">
        <v>478</v>
      </c>
      <c r="E889" s="42"/>
      <c r="F889" s="278" t="s">
        <v>3752</v>
      </c>
      <c r="G889" s="42"/>
      <c r="H889" s="42"/>
      <c r="I889" s="230"/>
      <c r="J889" s="42"/>
      <c r="K889" s="42"/>
      <c r="L889" s="46"/>
      <c r="M889" s="231"/>
      <c r="N889" s="232"/>
      <c r="O889" s="86"/>
      <c r="P889" s="86"/>
      <c r="Q889" s="86"/>
      <c r="R889" s="86"/>
      <c r="S889" s="86"/>
      <c r="T889" s="87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T889" s="19" t="s">
        <v>478</v>
      </c>
      <c r="AU889" s="19" t="s">
        <v>82</v>
      </c>
    </row>
    <row r="890" s="2" customFormat="1" ht="16.5" customHeight="1">
      <c r="A890" s="40"/>
      <c r="B890" s="41"/>
      <c r="C890" s="215" t="s">
        <v>1318</v>
      </c>
      <c r="D890" s="215" t="s">
        <v>174</v>
      </c>
      <c r="E890" s="216" t="s">
        <v>3763</v>
      </c>
      <c r="F890" s="217" t="s">
        <v>3764</v>
      </c>
      <c r="G890" s="218" t="s">
        <v>3513</v>
      </c>
      <c r="H890" s="219">
        <v>1</v>
      </c>
      <c r="I890" s="220"/>
      <c r="J890" s="221">
        <f>ROUND(I890*H890,2)</f>
        <v>0</v>
      </c>
      <c r="K890" s="217" t="s">
        <v>19</v>
      </c>
      <c r="L890" s="46"/>
      <c r="M890" s="222" t="s">
        <v>19</v>
      </c>
      <c r="N890" s="223" t="s">
        <v>45</v>
      </c>
      <c r="O890" s="86"/>
      <c r="P890" s="224">
        <f>O890*H890</f>
        <v>0</v>
      </c>
      <c r="Q890" s="224">
        <v>0</v>
      </c>
      <c r="R890" s="224">
        <f>Q890*H890</f>
        <v>0</v>
      </c>
      <c r="S890" s="224">
        <v>0</v>
      </c>
      <c r="T890" s="225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26" t="s">
        <v>178</v>
      </c>
      <c r="AT890" s="226" t="s">
        <v>174</v>
      </c>
      <c r="AU890" s="226" t="s">
        <v>82</v>
      </c>
      <c r="AY890" s="19" t="s">
        <v>171</v>
      </c>
      <c r="BE890" s="227">
        <f>IF(N890="základní",J890,0)</f>
        <v>0</v>
      </c>
      <c r="BF890" s="227">
        <f>IF(N890="snížená",J890,0)</f>
        <v>0</v>
      </c>
      <c r="BG890" s="227">
        <f>IF(N890="zákl. přenesená",J890,0)</f>
        <v>0</v>
      </c>
      <c r="BH890" s="227">
        <f>IF(N890="sníž. přenesená",J890,0)</f>
        <v>0</v>
      </c>
      <c r="BI890" s="227">
        <f>IF(N890="nulová",J890,0)</f>
        <v>0</v>
      </c>
      <c r="BJ890" s="19" t="s">
        <v>82</v>
      </c>
      <c r="BK890" s="227">
        <f>ROUND(I890*H890,2)</f>
        <v>0</v>
      </c>
      <c r="BL890" s="19" t="s">
        <v>178</v>
      </c>
      <c r="BM890" s="226" t="s">
        <v>4045</v>
      </c>
    </row>
    <row r="891" s="2" customFormat="1">
      <c r="A891" s="40"/>
      <c r="B891" s="41"/>
      <c r="C891" s="42"/>
      <c r="D891" s="228" t="s">
        <v>180</v>
      </c>
      <c r="E891" s="42"/>
      <c r="F891" s="229" t="s">
        <v>3766</v>
      </c>
      <c r="G891" s="42"/>
      <c r="H891" s="42"/>
      <c r="I891" s="230"/>
      <c r="J891" s="42"/>
      <c r="K891" s="42"/>
      <c r="L891" s="46"/>
      <c r="M891" s="231"/>
      <c r="N891" s="232"/>
      <c r="O891" s="86"/>
      <c r="P891" s="86"/>
      <c r="Q891" s="86"/>
      <c r="R891" s="86"/>
      <c r="S891" s="86"/>
      <c r="T891" s="87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T891" s="19" t="s">
        <v>180</v>
      </c>
      <c r="AU891" s="19" t="s">
        <v>82</v>
      </c>
    </row>
    <row r="892" s="2" customFormat="1">
      <c r="A892" s="40"/>
      <c r="B892" s="41"/>
      <c r="C892" s="42"/>
      <c r="D892" s="228" t="s">
        <v>478</v>
      </c>
      <c r="E892" s="42"/>
      <c r="F892" s="278" t="s">
        <v>3752</v>
      </c>
      <c r="G892" s="42"/>
      <c r="H892" s="42"/>
      <c r="I892" s="230"/>
      <c r="J892" s="42"/>
      <c r="K892" s="42"/>
      <c r="L892" s="46"/>
      <c r="M892" s="231"/>
      <c r="N892" s="232"/>
      <c r="O892" s="86"/>
      <c r="P892" s="86"/>
      <c r="Q892" s="86"/>
      <c r="R892" s="86"/>
      <c r="S892" s="86"/>
      <c r="T892" s="87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478</v>
      </c>
      <c r="AU892" s="19" t="s">
        <v>82</v>
      </c>
    </row>
    <row r="893" s="2" customFormat="1" ht="16.5" customHeight="1">
      <c r="A893" s="40"/>
      <c r="B893" s="41"/>
      <c r="C893" s="215" t="s">
        <v>1328</v>
      </c>
      <c r="D893" s="215" t="s">
        <v>174</v>
      </c>
      <c r="E893" s="216" t="s">
        <v>3767</v>
      </c>
      <c r="F893" s="217" t="s">
        <v>3768</v>
      </c>
      <c r="G893" s="218" t="s">
        <v>3513</v>
      </c>
      <c r="H893" s="219">
        <v>1</v>
      </c>
      <c r="I893" s="220"/>
      <c r="J893" s="221">
        <f>ROUND(I893*H893,2)</f>
        <v>0</v>
      </c>
      <c r="K893" s="217" t="s">
        <v>19</v>
      </c>
      <c r="L893" s="46"/>
      <c r="M893" s="222" t="s">
        <v>19</v>
      </c>
      <c r="N893" s="223" t="s">
        <v>45</v>
      </c>
      <c r="O893" s="86"/>
      <c r="P893" s="224">
        <f>O893*H893</f>
        <v>0</v>
      </c>
      <c r="Q893" s="224">
        <v>0</v>
      </c>
      <c r="R893" s="224">
        <f>Q893*H893</f>
        <v>0</v>
      </c>
      <c r="S893" s="224">
        <v>0</v>
      </c>
      <c r="T893" s="225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26" t="s">
        <v>178</v>
      </c>
      <c r="AT893" s="226" t="s">
        <v>174</v>
      </c>
      <c r="AU893" s="226" t="s">
        <v>82</v>
      </c>
      <c r="AY893" s="19" t="s">
        <v>171</v>
      </c>
      <c r="BE893" s="227">
        <f>IF(N893="základní",J893,0)</f>
        <v>0</v>
      </c>
      <c r="BF893" s="227">
        <f>IF(N893="snížená",J893,0)</f>
        <v>0</v>
      </c>
      <c r="BG893" s="227">
        <f>IF(N893="zákl. přenesená",J893,0)</f>
        <v>0</v>
      </c>
      <c r="BH893" s="227">
        <f>IF(N893="sníž. přenesená",J893,0)</f>
        <v>0</v>
      </c>
      <c r="BI893" s="227">
        <f>IF(N893="nulová",J893,0)</f>
        <v>0</v>
      </c>
      <c r="BJ893" s="19" t="s">
        <v>82</v>
      </c>
      <c r="BK893" s="227">
        <f>ROUND(I893*H893,2)</f>
        <v>0</v>
      </c>
      <c r="BL893" s="19" t="s">
        <v>178</v>
      </c>
      <c r="BM893" s="226" t="s">
        <v>4046</v>
      </c>
    </row>
    <row r="894" s="2" customFormat="1">
      <c r="A894" s="40"/>
      <c r="B894" s="41"/>
      <c r="C894" s="42"/>
      <c r="D894" s="228" t="s">
        <v>180</v>
      </c>
      <c r="E894" s="42"/>
      <c r="F894" s="229" t="s">
        <v>3770</v>
      </c>
      <c r="G894" s="42"/>
      <c r="H894" s="42"/>
      <c r="I894" s="230"/>
      <c r="J894" s="42"/>
      <c r="K894" s="42"/>
      <c r="L894" s="46"/>
      <c r="M894" s="231"/>
      <c r="N894" s="232"/>
      <c r="O894" s="86"/>
      <c r="P894" s="86"/>
      <c r="Q894" s="86"/>
      <c r="R894" s="86"/>
      <c r="S894" s="86"/>
      <c r="T894" s="87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T894" s="19" t="s">
        <v>180</v>
      </c>
      <c r="AU894" s="19" t="s">
        <v>82</v>
      </c>
    </row>
    <row r="895" s="2" customFormat="1">
      <c r="A895" s="40"/>
      <c r="B895" s="41"/>
      <c r="C895" s="42"/>
      <c r="D895" s="228" t="s">
        <v>478</v>
      </c>
      <c r="E895" s="42"/>
      <c r="F895" s="278" t="s">
        <v>3752</v>
      </c>
      <c r="G895" s="42"/>
      <c r="H895" s="42"/>
      <c r="I895" s="230"/>
      <c r="J895" s="42"/>
      <c r="K895" s="42"/>
      <c r="L895" s="46"/>
      <c r="M895" s="231"/>
      <c r="N895" s="232"/>
      <c r="O895" s="86"/>
      <c r="P895" s="86"/>
      <c r="Q895" s="86"/>
      <c r="R895" s="86"/>
      <c r="S895" s="86"/>
      <c r="T895" s="87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T895" s="19" t="s">
        <v>478</v>
      </c>
      <c r="AU895" s="19" t="s">
        <v>82</v>
      </c>
    </row>
    <row r="896" s="2" customFormat="1" ht="16.5" customHeight="1">
      <c r="A896" s="40"/>
      <c r="B896" s="41"/>
      <c r="C896" s="215" t="s">
        <v>958</v>
      </c>
      <c r="D896" s="215" t="s">
        <v>174</v>
      </c>
      <c r="E896" s="216" t="s">
        <v>3771</v>
      </c>
      <c r="F896" s="217" t="s">
        <v>3772</v>
      </c>
      <c r="G896" s="218" t="s">
        <v>3513</v>
      </c>
      <c r="H896" s="219">
        <v>18</v>
      </c>
      <c r="I896" s="220"/>
      <c r="J896" s="221">
        <f>ROUND(I896*H896,2)</f>
        <v>0</v>
      </c>
      <c r="K896" s="217" t="s">
        <v>19</v>
      </c>
      <c r="L896" s="46"/>
      <c r="M896" s="222" t="s">
        <v>19</v>
      </c>
      <c r="N896" s="223" t="s">
        <v>45</v>
      </c>
      <c r="O896" s="86"/>
      <c r="P896" s="224">
        <f>O896*H896</f>
        <v>0</v>
      </c>
      <c r="Q896" s="224">
        <v>0</v>
      </c>
      <c r="R896" s="224">
        <f>Q896*H896</f>
        <v>0</v>
      </c>
      <c r="S896" s="224">
        <v>0</v>
      </c>
      <c r="T896" s="225">
        <f>S896*H896</f>
        <v>0</v>
      </c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R896" s="226" t="s">
        <v>178</v>
      </c>
      <c r="AT896" s="226" t="s">
        <v>174</v>
      </c>
      <c r="AU896" s="226" t="s">
        <v>82</v>
      </c>
      <c r="AY896" s="19" t="s">
        <v>171</v>
      </c>
      <c r="BE896" s="227">
        <f>IF(N896="základní",J896,0)</f>
        <v>0</v>
      </c>
      <c r="BF896" s="227">
        <f>IF(N896="snížená",J896,0)</f>
        <v>0</v>
      </c>
      <c r="BG896" s="227">
        <f>IF(N896="zákl. přenesená",J896,0)</f>
        <v>0</v>
      </c>
      <c r="BH896" s="227">
        <f>IF(N896="sníž. přenesená",J896,0)</f>
        <v>0</v>
      </c>
      <c r="BI896" s="227">
        <f>IF(N896="nulová",J896,0)</f>
        <v>0</v>
      </c>
      <c r="BJ896" s="19" t="s">
        <v>82</v>
      </c>
      <c r="BK896" s="227">
        <f>ROUND(I896*H896,2)</f>
        <v>0</v>
      </c>
      <c r="BL896" s="19" t="s">
        <v>178</v>
      </c>
      <c r="BM896" s="226" t="s">
        <v>4047</v>
      </c>
    </row>
    <row r="897" s="2" customFormat="1">
      <c r="A897" s="40"/>
      <c r="B897" s="41"/>
      <c r="C897" s="42"/>
      <c r="D897" s="228" t="s">
        <v>180</v>
      </c>
      <c r="E897" s="42"/>
      <c r="F897" s="229" t="s">
        <v>3774</v>
      </c>
      <c r="G897" s="42"/>
      <c r="H897" s="42"/>
      <c r="I897" s="230"/>
      <c r="J897" s="42"/>
      <c r="K897" s="42"/>
      <c r="L897" s="46"/>
      <c r="M897" s="231"/>
      <c r="N897" s="232"/>
      <c r="O897" s="86"/>
      <c r="P897" s="86"/>
      <c r="Q897" s="86"/>
      <c r="R897" s="86"/>
      <c r="S897" s="86"/>
      <c r="T897" s="87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T897" s="19" t="s">
        <v>180</v>
      </c>
      <c r="AU897" s="19" t="s">
        <v>82</v>
      </c>
    </row>
    <row r="898" s="2" customFormat="1">
      <c r="A898" s="40"/>
      <c r="B898" s="41"/>
      <c r="C898" s="42"/>
      <c r="D898" s="228" t="s">
        <v>478</v>
      </c>
      <c r="E898" s="42"/>
      <c r="F898" s="278" t="s">
        <v>3752</v>
      </c>
      <c r="G898" s="42"/>
      <c r="H898" s="42"/>
      <c r="I898" s="230"/>
      <c r="J898" s="42"/>
      <c r="K898" s="42"/>
      <c r="L898" s="46"/>
      <c r="M898" s="231"/>
      <c r="N898" s="232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478</v>
      </c>
      <c r="AU898" s="19" t="s">
        <v>82</v>
      </c>
    </row>
    <row r="899" s="2" customFormat="1" ht="16.5" customHeight="1">
      <c r="A899" s="40"/>
      <c r="B899" s="41"/>
      <c r="C899" s="215" t="s">
        <v>1408</v>
      </c>
      <c r="D899" s="215" t="s">
        <v>174</v>
      </c>
      <c r="E899" s="216" t="s">
        <v>3775</v>
      </c>
      <c r="F899" s="217" t="s">
        <v>3776</v>
      </c>
      <c r="G899" s="218" t="s">
        <v>3513</v>
      </c>
      <c r="H899" s="219">
        <v>10</v>
      </c>
      <c r="I899" s="220"/>
      <c r="J899" s="221">
        <f>ROUND(I899*H899,2)</f>
        <v>0</v>
      </c>
      <c r="K899" s="217" t="s">
        <v>19</v>
      </c>
      <c r="L899" s="46"/>
      <c r="M899" s="222" t="s">
        <v>19</v>
      </c>
      <c r="N899" s="223" t="s">
        <v>45</v>
      </c>
      <c r="O899" s="86"/>
      <c r="P899" s="224">
        <f>O899*H899</f>
        <v>0</v>
      </c>
      <c r="Q899" s="224">
        <v>0</v>
      </c>
      <c r="R899" s="224">
        <f>Q899*H899</f>
        <v>0</v>
      </c>
      <c r="S899" s="224">
        <v>0</v>
      </c>
      <c r="T899" s="225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26" t="s">
        <v>178</v>
      </c>
      <c r="AT899" s="226" t="s">
        <v>174</v>
      </c>
      <c r="AU899" s="226" t="s">
        <v>82</v>
      </c>
      <c r="AY899" s="19" t="s">
        <v>171</v>
      </c>
      <c r="BE899" s="227">
        <f>IF(N899="základní",J899,0)</f>
        <v>0</v>
      </c>
      <c r="BF899" s="227">
        <f>IF(N899="snížená",J899,0)</f>
        <v>0</v>
      </c>
      <c r="BG899" s="227">
        <f>IF(N899="zákl. přenesená",J899,0)</f>
        <v>0</v>
      </c>
      <c r="BH899" s="227">
        <f>IF(N899="sníž. přenesená",J899,0)</f>
        <v>0</v>
      </c>
      <c r="BI899" s="227">
        <f>IF(N899="nulová",J899,0)</f>
        <v>0</v>
      </c>
      <c r="BJ899" s="19" t="s">
        <v>82</v>
      </c>
      <c r="BK899" s="227">
        <f>ROUND(I899*H899,2)</f>
        <v>0</v>
      </c>
      <c r="BL899" s="19" t="s">
        <v>178</v>
      </c>
      <c r="BM899" s="226" t="s">
        <v>4048</v>
      </c>
    </row>
    <row r="900" s="2" customFormat="1">
      <c r="A900" s="40"/>
      <c r="B900" s="41"/>
      <c r="C900" s="42"/>
      <c r="D900" s="228" t="s">
        <v>180</v>
      </c>
      <c r="E900" s="42"/>
      <c r="F900" s="229" t="s">
        <v>3778</v>
      </c>
      <c r="G900" s="42"/>
      <c r="H900" s="42"/>
      <c r="I900" s="230"/>
      <c r="J900" s="42"/>
      <c r="K900" s="42"/>
      <c r="L900" s="46"/>
      <c r="M900" s="231"/>
      <c r="N900" s="232"/>
      <c r="O900" s="86"/>
      <c r="P900" s="86"/>
      <c r="Q900" s="86"/>
      <c r="R900" s="86"/>
      <c r="S900" s="86"/>
      <c r="T900" s="87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T900" s="19" t="s">
        <v>180</v>
      </c>
      <c r="AU900" s="19" t="s">
        <v>82</v>
      </c>
    </row>
    <row r="901" s="2" customFormat="1">
      <c r="A901" s="40"/>
      <c r="B901" s="41"/>
      <c r="C901" s="42"/>
      <c r="D901" s="228" t="s">
        <v>478</v>
      </c>
      <c r="E901" s="42"/>
      <c r="F901" s="278" t="s">
        <v>3752</v>
      </c>
      <c r="G901" s="42"/>
      <c r="H901" s="42"/>
      <c r="I901" s="230"/>
      <c r="J901" s="42"/>
      <c r="K901" s="42"/>
      <c r="L901" s="46"/>
      <c r="M901" s="231"/>
      <c r="N901" s="232"/>
      <c r="O901" s="86"/>
      <c r="P901" s="86"/>
      <c r="Q901" s="86"/>
      <c r="R901" s="86"/>
      <c r="S901" s="86"/>
      <c r="T901" s="87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T901" s="19" t="s">
        <v>478</v>
      </c>
      <c r="AU901" s="19" t="s">
        <v>82</v>
      </c>
    </row>
    <row r="902" s="2" customFormat="1" ht="16.5" customHeight="1">
      <c r="A902" s="40"/>
      <c r="B902" s="41"/>
      <c r="C902" s="215" t="s">
        <v>605</v>
      </c>
      <c r="D902" s="215" t="s">
        <v>174</v>
      </c>
      <c r="E902" s="216" t="s">
        <v>3779</v>
      </c>
      <c r="F902" s="217" t="s">
        <v>3780</v>
      </c>
      <c r="G902" s="218" t="s">
        <v>3513</v>
      </c>
      <c r="H902" s="219">
        <v>5</v>
      </c>
      <c r="I902" s="220"/>
      <c r="J902" s="221">
        <f>ROUND(I902*H902,2)</f>
        <v>0</v>
      </c>
      <c r="K902" s="217" t="s">
        <v>19</v>
      </c>
      <c r="L902" s="46"/>
      <c r="M902" s="222" t="s">
        <v>19</v>
      </c>
      <c r="N902" s="223" t="s">
        <v>45</v>
      </c>
      <c r="O902" s="86"/>
      <c r="P902" s="224">
        <f>O902*H902</f>
        <v>0</v>
      </c>
      <c r="Q902" s="224">
        <v>0</v>
      </c>
      <c r="R902" s="224">
        <f>Q902*H902</f>
        <v>0</v>
      </c>
      <c r="S902" s="224">
        <v>0</v>
      </c>
      <c r="T902" s="225">
        <f>S902*H902</f>
        <v>0</v>
      </c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R902" s="226" t="s">
        <v>178</v>
      </c>
      <c r="AT902" s="226" t="s">
        <v>174</v>
      </c>
      <c r="AU902" s="226" t="s">
        <v>82</v>
      </c>
      <c r="AY902" s="19" t="s">
        <v>171</v>
      </c>
      <c r="BE902" s="227">
        <f>IF(N902="základní",J902,0)</f>
        <v>0</v>
      </c>
      <c r="BF902" s="227">
        <f>IF(N902="snížená",J902,0)</f>
        <v>0</v>
      </c>
      <c r="BG902" s="227">
        <f>IF(N902="zákl. přenesená",J902,0)</f>
        <v>0</v>
      </c>
      <c r="BH902" s="227">
        <f>IF(N902="sníž. přenesená",J902,0)</f>
        <v>0</v>
      </c>
      <c r="BI902" s="227">
        <f>IF(N902="nulová",J902,0)</f>
        <v>0</v>
      </c>
      <c r="BJ902" s="19" t="s">
        <v>82</v>
      </c>
      <c r="BK902" s="227">
        <f>ROUND(I902*H902,2)</f>
        <v>0</v>
      </c>
      <c r="BL902" s="19" t="s">
        <v>178</v>
      </c>
      <c r="BM902" s="226" t="s">
        <v>4049</v>
      </c>
    </row>
    <row r="903" s="2" customFormat="1">
      <c r="A903" s="40"/>
      <c r="B903" s="41"/>
      <c r="C903" s="42"/>
      <c r="D903" s="228" t="s">
        <v>180</v>
      </c>
      <c r="E903" s="42"/>
      <c r="F903" s="229" t="s">
        <v>3782</v>
      </c>
      <c r="G903" s="42"/>
      <c r="H903" s="42"/>
      <c r="I903" s="230"/>
      <c r="J903" s="42"/>
      <c r="K903" s="42"/>
      <c r="L903" s="46"/>
      <c r="M903" s="231"/>
      <c r="N903" s="232"/>
      <c r="O903" s="86"/>
      <c r="P903" s="86"/>
      <c r="Q903" s="86"/>
      <c r="R903" s="86"/>
      <c r="S903" s="86"/>
      <c r="T903" s="87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T903" s="19" t="s">
        <v>180</v>
      </c>
      <c r="AU903" s="19" t="s">
        <v>82</v>
      </c>
    </row>
    <row r="904" s="2" customFormat="1">
      <c r="A904" s="40"/>
      <c r="B904" s="41"/>
      <c r="C904" s="42"/>
      <c r="D904" s="228" t="s">
        <v>478</v>
      </c>
      <c r="E904" s="42"/>
      <c r="F904" s="278" t="s">
        <v>3752</v>
      </c>
      <c r="G904" s="42"/>
      <c r="H904" s="42"/>
      <c r="I904" s="230"/>
      <c r="J904" s="42"/>
      <c r="K904" s="42"/>
      <c r="L904" s="46"/>
      <c r="M904" s="231"/>
      <c r="N904" s="232"/>
      <c r="O904" s="86"/>
      <c r="P904" s="86"/>
      <c r="Q904" s="86"/>
      <c r="R904" s="86"/>
      <c r="S904" s="86"/>
      <c r="T904" s="87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T904" s="19" t="s">
        <v>478</v>
      </c>
      <c r="AU904" s="19" t="s">
        <v>82</v>
      </c>
    </row>
    <row r="905" s="2" customFormat="1" ht="16.5" customHeight="1">
      <c r="A905" s="40"/>
      <c r="B905" s="41"/>
      <c r="C905" s="215" t="s">
        <v>1378</v>
      </c>
      <c r="D905" s="215" t="s">
        <v>174</v>
      </c>
      <c r="E905" s="216" t="s">
        <v>3783</v>
      </c>
      <c r="F905" s="217" t="s">
        <v>3784</v>
      </c>
      <c r="G905" s="218" t="s">
        <v>3513</v>
      </c>
      <c r="H905" s="219">
        <v>3</v>
      </c>
      <c r="I905" s="220"/>
      <c r="J905" s="221">
        <f>ROUND(I905*H905,2)</f>
        <v>0</v>
      </c>
      <c r="K905" s="217" t="s">
        <v>19</v>
      </c>
      <c r="L905" s="46"/>
      <c r="M905" s="222" t="s">
        <v>19</v>
      </c>
      <c r="N905" s="223" t="s">
        <v>45</v>
      </c>
      <c r="O905" s="86"/>
      <c r="P905" s="224">
        <f>O905*H905</f>
        <v>0</v>
      </c>
      <c r="Q905" s="224">
        <v>0</v>
      </c>
      <c r="R905" s="224">
        <f>Q905*H905</f>
        <v>0</v>
      </c>
      <c r="S905" s="224">
        <v>0</v>
      </c>
      <c r="T905" s="225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26" t="s">
        <v>178</v>
      </c>
      <c r="AT905" s="226" t="s">
        <v>174</v>
      </c>
      <c r="AU905" s="226" t="s">
        <v>82</v>
      </c>
      <c r="AY905" s="19" t="s">
        <v>171</v>
      </c>
      <c r="BE905" s="227">
        <f>IF(N905="základní",J905,0)</f>
        <v>0</v>
      </c>
      <c r="BF905" s="227">
        <f>IF(N905="snížená",J905,0)</f>
        <v>0</v>
      </c>
      <c r="BG905" s="227">
        <f>IF(N905="zákl. přenesená",J905,0)</f>
        <v>0</v>
      </c>
      <c r="BH905" s="227">
        <f>IF(N905="sníž. přenesená",J905,0)</f>
        <v>0</v>
      </c>
      <c r="BI905" s="227">
        <f>IF(N905="nulová",J905,0)</f>
        <v>0</v>
      </c>
      <c r="BJ905" s="19" t="s">
        <v>82</v>
      </c>
      <c r="BK905" s="227">
        <f>ROUND(I905*H905,2)</f>
        <v>0</v>
      </c>
      <c r="BL905" s="19" t="s">
        <v>178</v>
      </c>
      <c r="BM905" s="226" t="s">
        <v>4050</v>
      </c>
    </row>
    <row r="906" s="2" customFormat="1">
      <c r="A906" s="40"/>
      <c r="B906" s="41"/>
      <c r="C906" s="42"/>
      <c r="D906" s="228" t="s">
        <v>180</v>
      </c>
      <c r="E906" s="42"/>
      <c r="F906" s="229" t="s">
        <v>3786</v>
      </c>
      <c r="G906" s="42"/>
      <c r="H906" s="42"/>
      <c r="I906" s="230"/>
      <c r="J906" s="42"/>
      <c r="K906" s="42"/>
      <c r="L906" s="46"/>
      <c r="M906" s="231"/>
      <c r="N906" s="232"/>
      <c r="O906" s="86"/>
      <c r="P906" s="86"/>
      <c r="Q906" s="86"/>
      <c r="R906" s="86"/>
      <c r="S906" s="86"/>
      <c r="T906" s="87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T906" s="19" t="s">
        <v>180</v>
      </c>
      <c r="AU906" s="19" t="s">
        <v>82</v>
      </c>
    </row>
    <row r="907" s="2" customFormat="1">
      <c r="A907" s="40"/>
      <c r="B907" s="41"/>
      <c r="C907" s="42"/>
      <c r="D907" s="228" t="s">
        <v>478</v>
      </c>
      <c r="E907" s="42"/>
      <c r="F907" s="278" t="s">
        <v>3752</v>
      </c>
      <c r="G907" s="42"/>
      <c r="H907" s="42"/>
      <c r="I907" s="230"/>
      <c r="J907" s="42"/>
      <c r="K907" s="42"/>
      <c r="L907" s="46"/>
      <c r="M907" s="231"/>
      <c r="N907" s="232"/>
      <c r="O907" s="86"/>
      <c r="P907" s="86"/>
      <c r="Q907" s="86"/>
      <c r="R907" s="86"/>
      <c r="S907" s="86"/>
      <c r="T907" s="87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T907" s="19" t="s">
        <v>478</v>
      </c>
      <c r="AU907" s="19" t="s">
        <v>82</v>
      </c>
    </row>
    <row r="908" s="2" customFormat="1" ht="16.5" customHeight="1">
      <c r="A908" s="40"/>
      <c r="B908" s="41"/>
      <c r="C908" s="215" t="s">
        <v>1384</v>
      </c>
      <c r="D908" s="215" t="s">
        <v>174</v>
      </c>
      <c r="E908" s="216" t="s">
        <v>3787</v>
      </c>
      <c r="F908" s="217" t="s">
        <v>3788</v>
      </c>
      <c r="G908" s="218" t="s">
        <v>3513</v>
      </c>
      <c r="H908" s="219">
        <v>1</v>
      </c>
      <c r="I908" s="220"/>
      <c r="J908" s="221">
        <f>ROUND(I908*H908,2)</f>
        <v>0</v>
      </c>
      <c r="K908" s="217" t="s">
        <v>19</v>
      </c>
      <c r="L908" s="46"/>
      <c r="M908" s="222" t="s">
        <v>19</v>
      </c>
      <c r="N908" s="223" t="s">
        <v>45</v>
      </c>
      <c r="O908" s="86"/>
      <c r="P908" s="224">
        <f>O908*H908</f>
        <v>0</v>
      </c>
      <c r="Q908" s="224">
        <v>0</v>
      </c>
      <c r="R908" s="224">
        <f>Q908*H908</f>
        <v>0</v>
      </c>
      <c r="S908" s="224">
        <v>0</v>
      </c>
      <c r="T908" s="225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26" t="s">
        <v>178</v>
      </c>
      <c r="AT908" s="226" t="s">
        <v>174</v>
      </c>
      <c r="AU908" s="226" t="s">
        <v>82</v>
      </c>
      <c r="AY908" s="19" t="s">
        <v>171</v>
      </c>
      <c r="BE908" s="227">
        <f>IF(N908="základní",J908,0)</f>
        <v>0</v>
      </c>
      <c r="BF908" s="227">
        <f>IF(N908="snížená",J908,0)</f>
        <v>0</v>
      </c>
      <c r="BG908" s="227">
        <f>IF(N908="zákl. přenesená",J908,0)</f>
        <v>0</v>
      </c>
      <c r="BH908" s="227">
        <f>IF(N908="sníž. přenesená",J908,0)</f>
        <v>0</v>
      </c>
      <c r="BI908" s="227">
        <f>IF(N908="nulová",J908,0)</f>
        <v>0</v>
      </c>
      <c r="BJ908" s="19" t="s">
        <v>82</v>
      </c>
      <c r="BK908" s="227">
        <f>ROUND(I908*H908,2)</f>
        <v>0</v>
      </c>
      <c r="BL908" s="19" t="s">
        <v>178</v>
      </c>
      <c r="BM908" s="226" t="s">
        <v>4051</v>
      </c>
    </row>
    <row r="909" s="2" customFormat="1">
      <c r="A909" s="40"/>
      <c r="B909" s="41"/>
      <c r="C909" s="42"/>
      <c r="D909" s="228" t="s">
        <v>180</v>
      </c>
      <c r="E909" s="42"/>
      <c r="F909" s="229" t="s">
        <v>3790</v>
      </c>
      <c r="G909" s="42"/>
      <c r="H909" s="42"/>
      <c r="I909" s="230"/>
      <c r="J909" s="42"/>
      <c r="K909" s="42"/>
      <c r="L909" s="46"/>
      <c r="M909" s="231"/>
      <c r="N909" s="232"/>
      <c r="O909" s="86"/>
      <c r="P909" s="86"/>
      <c r="Q909" s="86"/>
      <c r="R909" s="86"/>
      <c r="S909" s="86"/>
      <c r="T909" s="87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9" t="s">
        <v>180</v>
      </c>
      <c r="AU909" s="19" t="s">
        <v>82</v>
      </c>
    </row>
    <row r="910" s="2" customFormat="1">
      <c r="A910" s="40"/>
      <c r="B910" s="41"/>
      <c r="C910" s="42"/>
      <c r="D910" s="228" t="s">
        <v>478</v>
      </c>
      <c r="E910" s="42"/>
      <c r="F910" s="278" t="s">
        <v>3752</v>
      </c>
      <c r="G910" s="42"/>
      <c r="H910" s="42"/>
      <c r="I910" s="230"/>
      <c r="J910" s="42"/>
      <c r="K910" s="42"/>
      <c r="L910" s="46"/>
      <c r="M910" s="231"/>
      <c r="N910" s="232"/>
      <c r="O910" s="86"/>
      <c r="P910" s="86"/>
      <c r="Q910" s="86"/>
      <c r="R910" s="86"/>
      <c r="S910" s="86"/>
      <c r="T910" s="87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T910" s="19" t="s">
        <v>478</v>
      </c>
      <c r="AU910" s="19" t="s">
        <v>82</v>
      </c>
    </row>
    <row r="911" s="2" customFormat="1" ht="16.5" customHeight="1">
      <c r="A911" s="40"/>
      <c r="B911" s="41"/>
      <c r="C911" s="215" t="s">
        <v>1644</v>
      </c>
      <c r="D911" s="215" t="s">
        <v>174</v>
      </c>
      <c r="E911" s="216" t="s">
        <v>3791</v>
      </c>
      <c r="F911" s="217" t="s">
        <v>3792</v>
      </c>
      <c r="G911" s="218" t="s">
        <v>3513</v>
      </c>
      <c r="H911" s="219">
        <v>3</v>
      </c>
      <c r="I911" s="220"/>
      <c r="J911" s="221">
        <f>ROUND(I911*H911,2)</f>
        <v>0</v>
      </c>
      <c r="K911" s="217" t="s">
        <v>19</v>
      </c>
      <c r="L911" s="46"/>
      <c r="M911" s="222" t="s">
        <v>19</v>
      </c>
      <c r="N911" s="223" t="s">
        <v>45</v>
      </c>
      <c r="O911" s="86"/>
      <c r="P911" s="224">
        <f>O911*H911</f>
        <v>0</v>
      </c>
      <c r="Q911" s="224">
        <v>0</v>
      </c>
      <c r="R911" s="224">
        <f>Q911*H911</f>
        <v>0</v>
      </c>
      <c r="S911" s="224">
        <v>0</v>
      </c>
      <c r="T911" s="225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26" t="s">
        <v>178</v>
      </c>
      <c r="AT911" s="226" t="s">
        <v>174</v>
      </c>
      <c r="AU911" s="226" t="s">
        <v>82</v>
      </c>
      <c r="AY911" s="19" t="s">
        <v>171</v>
      </c>
      <c r="BE911" s="227">
        <f>IF(N911="základní",J911,0)</f>
        <v>0</v>
      </c>
      <c r="BF911" s="227">
        <f>IF(N911="snížená",J911,0)</f>
        <v>0</v>
      </c>
      <c r="BG911" s="227">
        <f>IF(N911="zákl. přenesená",J911,0)</f>
        <v>0</v>
      </c>
      <c r="BH911" s="227">
        <f>IF(N911="sníž. přenesená",J911,0)</f>
        <v>0</v>
      </c>
      <c r="BI911" s="227">
        <f>IF(N911="nulová",J911,0)</f>
        <v>0</v>
      </c>
      <c r="BJ911" s="19" t="s">
        <v>82</v>
      </c>
      <c r="BK911" s="227">
        <f>ROUND(I911*H911,2)</f>
        <v>0</v>
      </c>
      <c r="BL911" s="19" t="s">
        <v>178</v>
      </c>
      <c r="BM911" s="226" t="s">
        <v>4052</v>
      </c>
    </row>
    <row r="912" s="2" customFormat="1">
      <c r="A912" s="40"/>
      <c r="B912" s="41"/>
      <c r="C912" s="42"/>
      <c r="D912" s="228" t="s">
        <v>180</v>
      </c>
      <c r="E912" s="42"/>
      <c r="F912" s="229" t="s">
        <v>3792</v>
      </c>
      <c r="G912" s="42"/>
      <c r="H912" s="42"/>
      <c r="I912" s="230"/>
      <c r="J912" s="42"/>
      <c r="K912" s="42"/>
      <c r="L912" s="46"/>
      <c r="M912" s="231"/>
      <c r="N912" s="232"/>
      <c r="O912" s="86"/>
      <c r="P912" s="86"/>
      <c r="Q912" s="86"/>
      <c r="R912" s="86"/>
      <c r="S912" s="86"/>
      <c r="T912" s="87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T912" s="19" t="s">
        <v>180</v>
      </c>
      <c r="AU912" s="19" t="s">
        <v>82</v>
      </c>
    </row>
    <row r="913" s="2" customFormat="1">
      <c r="A913" s="40"/>
      <c r="B913" s="41"/>
      <c r="C913" s="42"/>
      <c r="D913" s="228" t="s">
        <v>478</v>
      </c>
      <c r="E913" s="42"/>
      <c r="F913" s="278" t="s">
        <v>3752</v>
      </c>
      <c r="G913" s="42"/>
      <c r="H913" s="42"/>
      <c r="I913" s="230"/>
      <c r="J913" s="42"/>
      <c r="K913" s="42"/>
      <c r="L913" s="46"/>
      <c r="M913" s="231"/>
      <c r="N913" s="232"/>
      <c r="O913" s="86"/>
      <c r="P913" s="86"/>
      <c r="Q913" s="86"/>
      <c r="R913" s="86"/>
      <c r="S913" s="86"/>
      <c r="T913" s="87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478</v>
      </c>
      <c r="AU913" s="19" t="s">
        <v>82</v>
      </c>
    </row>
    <row r="914" s="2" customFormat="1" ht="16.5" customHeight="1">
      <c r="A914" s="40"/>
      <c r="B914" s="41"/>
      <c r="C914" s="215" t="s">
        <v>1665</v>
      </c>
      <c r="D914" s="215" t="s">
        <v>174</v>
      </c>
      <c r="E914" s="216" t="s">
        <v>3795</v>
      </c>
      <c r="F914" s="217" t="s">
        <v>3796</v>
      </c>
      <c r="G914" s="218" t="s">
        <v>3513</v>
      </c>
      <c r="H914" s="219">
        <v>1</v>
      </c>
      <c r="I914" s="220"/>
      <c r="J914" s="221">
        <f>ROUND(I914*H914,2)</f>
        <v>0</v>
      </c>
      <c r="K914" s="217" t="s">
        <v>19</v>
      </c>
      <c r="L914" s="46"/>
      <c r="M914" s="222" t="s">
        <v>19</v>
      </c>
      <c r="N914" s="223" t="s">
        <v>45</v>
      </c>
      <c r="O914" s="86"/>
      <c r="P914" s="224">
        <f>O914*H914</f>
        <v>0</v>
      </c>
      <c r="Q914" s="224">
        <v>0</v>
      </c>
      <c r="R914" s="224">
        <f>Q914*H914</f>
        <v>0</v>
      </c>
      <c r="S914" s="224">
        <v>0</v>
      </c>
      <c r="T914" s="225">
        <f>S914*H914</f>
        <v>0</v>
      </c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R914" s="226" t="s">
        <v>178</v>
      </c>
      <c r="AT914" s="226" t="s">
        <v>174</v>
      </c>
      <c r="AU914" s="226" t="s">
        <v>82</v>
      </c>
      <c r="AY914" s="19" t="s">
        <v>171</v>
      </c>
      <c r="BE914" s="227">
        <f>IF(N914="základní",J914,0)</f>
        <v>0</v>
      </c>
      <c r="BF914" s="227">
        <f>IF(N914="snížená",J914,0)</f>
        <v>0</v>
      </c>
      <c r="BG914" s="227">
        <f>IF(N914="zákl. přenesená",J914,0)</f>
        <v>0</v>
      </c>
      <c r="BH914" s="227">
        <f>IF(N914="sníž. přenesená",J914,0)</f>
        <v>0</v>
      </c>
      <c r="BI914" s="227">
        <f>IF(N914="nulová",J914,0)</f>
        <v>0</v>
      </c>
      <c r="BJ914" s="19" t="s">
        <v>82</v>
      </c>
      <c r="BK914" s="227">
        <f>ROUND(I914*H914,2)</f>
        <v>0</v>
      </c>
      <c r="BL914" s="19" t="s">
        <v>178</v>
      </c>
      <c r="BM914" s="226" t="s">
        <v>4053</v>
      </c>
    </row>
    <row r="915" s="2" customFormat="1">
      <c r="A915" s="40"/>
      <c r="B915" s="41"/>
      <c r="C915" s="42"/>
      <c r="D915" s="228" t="s">
        <v>180</v>
      </c>
      <c r="E915" s="42"/>
      <c r="F915" s="229" t="s">
        <v>3796</v>
      </c>
      <c r="G915" s="42"/>
      <c r="H915" s="42"/>
      <c r="I915" s="230"/>
      <c r="J915" s="42"/>
      <c r="K915" s="42"/>
      <c r="L915" s="46"/>
      <c r="M915" s="231"/>
      <c r="N915" s="232"/>
      <c r="O915" s="86"/>
      <c r="P915" s="86"/>
      <c r="Q915" s="86"/>
      <c r="R915" s="86"/>
      <c r="S915" s="86"/>
      <c r="T915" s="87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T915" s="19" t="s">
        <v>180</v>
      </c>
      <c r="AU915" s="19" t="s">
        <v>82</v>
      </c>
    </row>
    <row r="916" s="2" customFormat="1">
      <c r="A916" s="40"/>
      <c r="B916" s="41"/>
      <c r="C916" s="42"/>
      <c r="D916" s="228" t="s">
        <v>478</v>
      </c>
      <c r="E916" s="42"/>
      <c r="F916" s="278" t="s">
        <v>3752</v>
      </c>
      <c r="G916" s="42"/>
      <c r="H916" s="42"/>
      <c r="I916" s="230"/>
      <c r="J916" s="42"/>
      <c r="K916" s="42"/>
      <c r="L916" s="46"/>
      <c r="M916" s="231"/>
      <c r="N916" s="232"/>
      <c r="O916" s="86"/>
      <c r="P916" s="86"/>
      <c r="Q916" s="86"/>
      <c r="R916" s="86"/>
      <c r="S916" s="86"/>
      <c r="T916" s="87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T916" s="19" t="s">
        <v>478</v>
      </c>
      <c r="AU916" s="19" t="s">
        <v>82</v>
      </c>
    </row>
    <row r="917" s="12" customFormat="1" ht="25.92" customHeight="1">
      <c r="A917" s="12"/>
      <c r="B917" s="199"/>
      <c r="C917" s="200"/>
      <c r="D917" s="201" t="s">
        <v>73</v>
      </c>
      <c r="E917" s="202" t="s">
        <v>1898</v>
      </c>
      <c r="F917" s="202" t="s">
        <v>4054</v>
      </c>
      <c r="G917" s="200"/>
      <c r="H917" s="200"/>
      <c r="I917" s="203"/>
      <c r="J917" s="204">
        <f>BK917</f>
        <v>0</v>
      </c>
      <c r="K917" s="200"/>
      <c r="L917" s="205"/>
      <c r="M917" s="206"/>
      <c r="N917" s="207"/>
      <c r="O917" s="207"/>
      <c r="P917" s="208">
        <f>SUM(P918:P1042)</f>
        <v>0</v>
      </c>
      <c r="Q917" s="207"/>
      <c r="R917" s="208">
        <f>SUM(R918:R1042)</f>
        <v>0</v>
      </c>
      <c r="S917" s="207"/>
      <c r="T917" s="209">
        <f>SUM(T918:T1042)</f>
        <v>0</v>
      </c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R917" s="210" t="s">
        <v>82</v>
      </c>
      <c r="AT917" s="211" t="s">
        <v>73</v>
      </c>
      <c r="AU917" s="211" t="s">
        <v>74</v>
      </c>
      <c r="AY917" s="210" t="s">
        <v>171</v>
      </c>
      <c r="BK917" s="212">
        <f>SUM(BK918:BK1042)</f>
        <v>0</v>
      </c>
    </row>
    <row r="918" s="2" customFormat="1" ht="16.5" customHeight="1">
      <c r="A918" s="40"/>
      <c r="B918" s="41"/>
      <c r="C918" s="215" t="s">
        <v>4055</v>
      </c>
      <c r="D918" s="215" t="s">
        <v>174</v>
      </c>
      <c r="E918" s="216" t="s">
        <v>3669</v>
      </c>
      <c r="F918" s="217" t="s">
        <v>3670</v>
      </c>
      <c r="G918" s="218" t="s">
        <v>971</v>
      </c>
      <c r="H918" s="219">
        <v>1</v>
      </c>
      <c r="I918" s="220"/>
      <c r="J918" s="221">
        <f>ROUND(I918*H918,2)</f>
        <v>0</v>
      </c>
      <c r="K918" s="217" t="s">
        <v>19</v>
      </c>
      <c r="L918" s="46"/>
      <c r="M918" s="222" t="s">
        <v>19</v>
      </c>
      <c r="N918" s="223" t="s">
        <v>45</v>
      </c>
      <c r="O918" s="86"/>
      <c r="P918" s="224">
        <f>O918*H918</f>
        <v>0</v>
      </c>
      <c r="Q918" s="224">
        <v>0</v>
      </c>
      <c r="R918" s="224">
        <f>Q918*H918</f>
        <v>0</v>
      </c>
      <c r="S918" s="224">
        <v>0</v>
      </c>
      <c r="T918" s="225">
        <f>S918*H918</f>
        <v>0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26" t="s">
        <v>178</v>
      </c>
      <c r="AT918" s="226" t="s">
        <v>174</v>
      </c>
      <c r="AU918" s="226" t="s">
        <v>82</v>
      </c>
      <c r="AY918" s="19" t="s">
        <v>171</v>
      </c>
      <c r="BE918" s="227">
        <f>IF(N918="základní",J918,0)</f>
        <v>0</v>
      </c>
      <c r="BF918" s="227">
        <f>IF(N918="snížená",J918,0)</f>
        <v>0</v>
      </c>
      <c r="BG918" s="227">
        <f>IF(N918="zákl. přenesená",J918,0)</f>
        <v>0</v>
      </c>
      <c r="BH918" s="227">
        <f>IF(N918="sníž. přenesená",J918,0)</f>
        <v>0</v>
      </c>
      <c r="BI918" s="227">
        <f>IF(N918="nulová",J918,0)</f>
        <v>0</v>
      </c>
      <c r="BJ918" s="19" t="s">
        <v>82</v>
      </c>
      <c r="BK918" s="227">
        <f>ROUND(I918*H918,2)</f>
        <v>0</v>
      </c>
      <c r="BL918" s="19" t="s">
        <v>178</v>
      </c>
      <c r="BM918" s="226" t="s">
        <v>4056</v>
      </c>
    </row>
    <row r="919" s="2" customFormat="1">
      <c r="A919" s="40"/>
      <c r="B919" s="41"/>
      <c r="C919" s="42"/>
      <c r="D919" s="228" t="s">
        <v>180</v>
      </c>
      <c r="E919" s="42"/>
      <c r="F919" s="229" t="s">
        <v>3670</v>
      </c>
      <c r="G919" s="42"/>
      <c r="H919" s="42"/>
      <c r="I919" s="230"/>
      <c r="J919" s="42"/>
      <c r="K919" s="42"/>
      <c r="L919" s="46"/>
      <c r="M919" s="231"/>
      <c r="N919" s="232"/>
      <c r="O919" s="86"/>
      <c r="P919" s="86"/>
      <c r="Q919" s="86"/>
      <c r="R919" s="86"/>
      <c r="S919" s="86"/>
      <c r="T919" s="87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T919" s="19" t="s">
        <v>180</v>
      </c>
      <c r="AU919" s="19" t="s">
        <v>82</v>
      </c>
    </row>
    <row r="920" s="2" customFormat="1">
      <c r="A920" s="40"/>
      <c r="B920" s="41"/>
      <c r="C920" s="42"/>
      <c r="D920" s="228" t="s">
        <v>478</v>
      </c>
      <c r="E920" s="42"/>
      <c r="F920" s="278" t="s">
        <v>3672</v>
      </c>
      <c r="G920" s="42"/>
      <c r="H920" s="42"/>
      <c r="I920" s="230"/>
      <c r="J920" s="42"/>
      <c r="K920" s="42"/>
      <c r="L920" s="46"/>
      <c r="M920" s="231"/>
      <c r="N920" s="232"/>
      <c r="O920" s="86"/>
      <c r="P920" s="86"/>
      <c r="Q920" s="86"/>
      <c r="R920" s="86"/>
      <c r="S920" s="86"/>
      <c r="T920" s="87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T920" s="19" t="s">
        <v>478</v>
      </c>
      <c r="AU920" s="19" t="s">
        <v>82</v>
      </c>
    </row>
    <row r="921" s="2" customFormat="1" ht="16.5" customHeight="1">
      <c r="A921" s="40"/>
      <c r="B921" s="41"/>
      <c r="C921" s="215" t="s">
        <v>1951</v>
      </c>
      <c r="D921" s="215" t="s">
        <v>174</v>
      </c>
      <c r="E921" s="216" t="s">
        <v>3673</v>
      </c>
      <c r="F921" s="217" t="s">
        <v>3599</v>
      </c>
      <c r="G921" s="218" t="s">
        <v>971</v>
      </c>
      <c r="H921" s="219">
        <v>1</v>
      </c>
      <c r="I921" s="220"/>
      <c r="J921" s="221">
        <f>ROUND(I921*H921,2)</f>
        <v>0</v>
      </c>
      <c r="K921" s="217" t="s">
        <v>19</v>
      </c>
      <c r="L921" s="46"/>
      <c r="M921" s="222" t="s">
        <v>19</v>
      </c>
      <c r="N921" s="223" t="s">
        <v>45</v>
      </c>
      <c r="O921" s="86"/>
      <c r="P921" s="224">
        <f>O921*H921</f>
        <v>0</v>
      </c>
      <c r="Q921" s="224">
        <v>0</v>
      </c>
      <c r="R921" s="224">
        <f>Q921*H921</f>
        <v>0</v>
      </c>
      <c r="S921" s="224">
        <v>0</v>
      </c>
      <c r="T921" s="225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26" t="s">
        <v>178</v>
      </c>
      <c r="AT921" s="226" t="s">
        <v>174</v>
      </c>
      <c r="AU921" s="226" t="s">
        <v>82</v>
      </c>
      <c r="AY921" s="19" t="s">
        <v>171</v>
      </c>
      <c r="BE921" s="227">
        <f>IF(N921="základní",J921,0)</f>
        <v>0</v>
      </c>
      <c r="BF921" s="227">
        <f>IF(N921="snížená",J921,0)</f>
        <v>0</v>
      </c>
      <c r="BG921" s="227">
        <f>IF(N921="zákl. přenesená",J921,0)</f>
        <v>0</v>
      </c>
      <c r="BH921" s="227">
        <f>IF(N921="sníž. přenesená",J921,0)</f>
        <v>0</v>
      </c>
      <c r="BI921" s="227">
        <f>IF(N921="nulová",J921,0)</f>
        <v>0</v>
      </c>
      <c r="BJ921" s="19" t="s">
        <v>82</v>
      </c>
      <c r="BK921" s="227">
        <f>ROUND(I921*H921,2)</f>
        <v>0</v>
      </c>
      <c r="BL921" s="19" t="s">
        <v>178</v>
      </c>
      <c r="BM921" s="226" t="s">
        <v>4057</v>
      </c>
    </row>
    <row r="922" s="2" customFormat="1">
      <c r="A922" s="40"/>
      <c r="B922" s="41"/>
      <c r="C922" s="42"/>
      <c r="D922" s="228" t="s">
        <v>180</v>
      </c>
      <c r="E922" s="42"/>
      <c r="F922" s="229" t="s">
        <v>3599</v>
      </c>
      <c r="G922" s="42"/>
      <c r="H922" s="42"/>
      <c r="I922" s="230"/>
      <c r="J922" s="42"/>
      <c r="K922" s="42"/>
      <c r="L922" s="46"/>
      <c r="M922" s="231"/>
      <c r="N922" s="232"/>
      <c r="O922" s="86"/>
      <c r="P922" s="86"/>
      <c r="Q922" s="86"/>
      <c r="R922" s="86"/>
      <c r="S922" s="86"/>
      <c r="T922" s="87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9" t="s">
        <v>180</v>
      </c>
      <c r="AU922" s="19" t="s">
        <v>82</v>
      </c>
    </row>
    <row r="923" s="2" customFormat="1">
      <c r="A923" s="40"/>
      <c r="B923" s="41"/>
      <c r="C923" s="42"/>
      <c r="D923" s="228" t="s">
        <v>478</v>
      </c>
      <c r="E923" s="42"/>
      <c r="F923" s="278" t="s">
        <v>3601</v>
      </c>
      <c r="G923" s="42"/>
      <c r="H923" s="42"/>
      <c r="I923" s="230"/>
      <c r="J923" s="42"/>
      <c r="K923" s="42"/>
      <c r="L923" s="46"/>
      <c r="M923" s="231"/>
      <c r="N923" s="232"/>
      <c r="O923" s="86"/>
      <c r="P923" s="86"/>
      <c r="Q923" s="86"/>
      <c r="R923" s="86"/>
      <c r="S923" s="86"/>
      <c r="T923" s="87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T923" s="19" t="s">
        <v>478</v>
      </c>
      <c r="AU923" s="19" t="s">
        <v>82</v>
      </c>
    </row>
    <row r="924" s="2" customFormat="1" ht="16.5" customHeight="1">
      <c r="A924" s="40"/>
      <c r="B924" s="41"/>
      <c r="C924" s="215" t="s">
        <v>4058</v>
      </c>
      <c r="D924" s="215" t="s">
        <v>174</v>
      </c>
      <c r="E924" s="216" t="s">
        <v>3679</v>
      </c>
      <c r="F924" s="217" t="s">
        <v>3680</v>
      </c>
      <c r="G924" s="218" t="s">
        <v>3296</v>
      </c>
      <c r="H924" s="219">
        <v>1</v>
      </c>
      <c r="I924" s="220"/>
      <c r="J924" s="221">
        <f>ROUND(I924*H924,2)</f>
        <v>0</v>
      </c>
      <c r="K924" s="217" t="s">
        <v>19</v>
      </c>
      <c r="L924" s="46"/>
      <c r="M924" s="222" t="s">
        <v>19</v>
      </c>
      <c r="N924" s="223" t="s">
        <v>45</v>
      </c>
      <c r="O924" s="86"/>
      <c r="P924" s="224">
        <f>O924*H924</f>
        <v>0</v>
      </c>
      <c r="Q924" s="224">
        <v>0</v>
      </c>
      <c r="R924" s="224">
        <f>Q924*H924</f>
        <v>0</v>
      </c>
      <c r="S924" s="224">
        <v>0</v>
      </c>
      <c r="T924" s="225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26" t="s">
        <v>178</v>
      </c>
      <c r="AT924" s="226" t="s">
        <v>174</v>
      </c>
      <c r="AU924" s="226" t="s">
        <v>82</v>
      </c>
      <c r="AY924" s="19" t="s">
        <v>171</v>
      </c>
      <c r="BE924" s="227">
        <f>IF(N924="základní",J924,0)</f>
        <v>0</v>
      </c>
      <c r="BF924" s="227">
        <f>IF(N924="snížená",J924,0)</f>
        <v>0</v>
      </c>
      <c r="BG924" s="227">
        <f>IF(N924="zákl. přenesená",J924,0)</f>
        <v>0</v>
      </c>
      <c r="BH924" s="227">
        <f>IF(N924="sníž. přenesená",J924,0)</f>
        <v>0</v>
      </c>
      <c r="BI924" s="227">
        <f>IF(N924="nulová",J924,0)</f>
        <v>0</v>
      </c>
      <c r="BJ924" s="19" t="s">
        <v>82</v>
      </c>
      <c r="BK924" s="227">
        <f>ROUND(I924*H924,2)</f>
        <v>0</v>
      </c>
      <c r="BL924" s="19" t="s">
        <v>178</v>
      </c>
      <c r="BM924" s="226" t="s">
        <v>4059</v>
      </c>
    </row>
    <row r="925" s="2" customFormat="1">
      <c r="A925" s="40"/>
      <c r="B925" s="41"/>
      <c r="C925" s="42"/>
      <c r="D925" s="228" t="s">
        <v>180</v>
      </c>
      <c r="E925" s="42"/>
      <c r="F925" s="229" t="s">
        <v>3680</v>
      </c>
      <c r="G925" s="42"/>
      <c r="H925" s="42"/>
      <c r="I925" s="230"/>
      <c r="J925" s="42"/>
      <c r="K925" s="42"/>
      <c r="L925" s="46"/>
      <c r="M925" s="231"/>
      <c r="N925" s="232"/>
      <c r="O925" s="86"/>
      <c r="P925" s="86"/>
      <c r="Q925" s="86"/>
      <c r="R925" s="86"/>
      <c r="S925" s="86"/>
      <c r="T925" s="87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T925" s="19" t="s">
        <v>180</v>
      </c>
      <c r="AU925" s="19" t="s">
        <v>82</v>
      </c>
    </row>
    <row r="926" s="2" customFormat="1" ht="16.5" customHeight="1">
      <c r="A926" s="40"/>
      <c r="B926" s="41"/>
      <c r="C926" s="215" t="s">
        <v>4060</v>
      </c>
      <c r="D926" s="215" t="s">
        <v>174</v>
      </c>
      <c r="E926" s="216" t="s">
        <v>3810</v>
      </c>
      <c r="F926" s="217" t="s">
        <v>3811</v>
      </c>
      <c r="G926" s="218" t="s">
        <v>3296</v>
      </c>
      <c r="H926" s="219">
        <v>2</v>
      </c>
      <c r="I926" s="220"/>
      <c r="J926" s="221">
        <f>ROUND(I926*H926,2)</f>
        <v>0</v>
      </c>
      <c r="K926" s="217" t="s">
        <v>19</v>
      </c>
      <c r="L926" s="46"/>
      <c r="M926" s="222" t="s">
        <v>19</v>
      </c>
      <c r="N926" s="223" t="s">
        <v>45</v>
      </c>
      <c r="O926" s="86"/>
      <c r="P926" s="224">
        <f>O926*H926</f>
        <v>0</v>
      </c>
      <c r="Q926" s="224">
        <v>0</v>
      </c>
      <c r="R926" s="224">
        <f>Q926*H926</f>
        <v>0</v>
      </c>
      <c r="S926" s="224">
        <v>0</v>
      </c>
      <c r="T926" s="225">
        <f>S926*H926</f>
        <v>0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26" t="s">
        <v>178</v>
      </c>
      <c r="AT926" s="226" t="s">
        <v>174</v>
      </c>
      <c r="AU926" s="226" t="s">
        <v>82</v>
      </c>
      <c r="AY926" s="19" t="s">
        <v>171</v>
      </c>
      <c r="BE926" s="227">
        <f>IF(N926="základní",J926,0)</f>
        <v>0</v>
      </c>
      <c r="BF926" s="227">
        <f>IF(N926="snížená",J926,0)</f>
        <v>0</v>
      </c>
      <c r="BG926" s="227">
        <f>IF(N926="zákl. přenesená",J926,0)</f>
        <v>0</v>
      </c>
      <c r="BH926" s="227">
        <f>IF(N926="sníž. přenesená",J926,0)</f>
        <v>0</v>
      </c>
      <c r="BI926" s="227">
        <f>IF(N926="nulová",J926,0)</f>
        <v>0</v>
      </c>
      <c r="BJ926" s="19" t="s">
        <v>82</v>
      </c>
      <c r="BK926" s="227">
        <f>ROUND(I926*H926,2)</f>
        <v>0</v>
      </c>
      <c r="BL926" s="19" t="s">
        <v>178</v>
      </c>
      <c r="BM926" s="226" t="s">
        <v>4061</v>
      </c>
    </row>
    <row r="927" s="2" customFormat="1">
      <c r="A927" s="40"/>
      <c r="B927" s="41"/>
      <c r="C927" s="42"/>
      <c r="D927" s="228" t="s">
        <v>180</v>
      </c>
      <c r="E927" s="42"/>
      <c r="F927" s="229" t="s">
        <v>3811</v>
      </c>
      <c r="G927" s="42"/>
      <c r="H927" s="42"/>
      <c r="I927" s="230"/>
      <c r="J927" s="42"/>
      <c r="K927" s="42"/>
      <c r="L927" s="46"/>
      <c r="M927" s="231"/>
      <c r="N927" s="232"/>
      <c r="O927" s="86"/>
      <c r="P927" s="86"/>
      <c r="Q927" s="86"/>
      <c r="R927" s="86"/>
      <c r="S927" s="86"/>
      <c r="T927" s="87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T927" s="19" t="s">
        <v>180</v>
      </c>
      <c r="AU927" s="19" t="s">
        <v>82</v>
      </c>
    </row>
    <row r="928" s="2" customFormat="1">
      <c r="A928" s="40"/>
      <c r="B928" s="41"/>
      <c r="C928" s="42"/>
      <c r="D928" s="228" t="s">
        <v>478</v>
      </c>
      <c r="E928" s="42"/>
      <c r="F928" s="278" t="s">
        <v>3709</v>
      </c>
      <c r="G928" s="42"/>
      <c r="H928" s="42"/>
      <c r="I928" s="230"/>
      <c r="J928" s="42"/>
      <c r="K928" s="42"/>
      <c r="L928" s="46"/>
      <c r="M928" s="231"/>
      <c r="N928" s="232"/>
      <c r="O928" s="86"/>
      <c r="P928" s="86"/>
      <c r="Q928" s="86"/>
      <c r="R928" s="86"/>
      <c r="S928" s="86"/>
      <c r="T928" s="87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T928" s="19" t="s">
        <v>478</v>
      </c>
      <c r="AU928" s="19" t="s">
        <v>82</v>
      </c>
    </row>
    <row r="929" s="2" customFormat="1" ht="16.5" customHeight="1">
      <c r="A929" s="40"/>
      <c r="B929" s="41"/>
      <c r="C929" s="215" t="s">
        <v>1828</v>
      </c>
      <c r="D929" s="215" t="s">
        <v>174</v>
      </c>
      <c r="E929" s="216" t="s">
        <v>3810</v>
      </c>
      <c r="F929" s="217" t="s">
        <v>3811</v>
      </c>
      <c r="G929" s="218" t="s">
        <v>3296</v>
      </c>
      <c r="H929" s="219">
        <v>2</v>
      </c>
      <c r="I929" s="220"/>
      <c r="J929" s="221">
        <f>ROUND(I929*H929,2)</f>
        <v>0</v>
      </c>
      <c r="K929" s="217" t="s">
        <v>19</v>
      </c>
      <c r="L929" s="46"/>
      <c r="M929" s="222" t="s">
        <v>19</v>
      </c>
      <c r="N929" s="223" t="s">
        <v>45</v>
      </c>
      <c r="O929" s="86"/>
      <c r="P929" s="224">
        <f>O929*H929</f>
        <v>0</v>
      </c>
      <c r="Q929" s="224">
        <v>0</v>
      </c>
      <c r="R929" s="224">
        <f>Q929*H929</f>
        <v>0</v>
      </c>
      <c r="S929" s="224">
        <v>0</v>
      </c>
      <c r="T929" s="225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26" t="s">
        <v>178</v>
      </c>
      <c r="AT929" s="226" t="s">
        <v>174</v>
      </c>
      <c r="AU929" s="226" t="s">
        <v>82</v>
      </c>
      <c r="AY929" s="19" t="s">
        <v>171</v>
      </c>
      <c r="BE929" s="227">
        <f>IF(N929="základní",J929,0)</f>
        <v>0</v>
      </c>
      <c r="BF929" s="227">
        <f>IF(N929="snížená",J929,0)</f>
        <v>0</v>
      </c>
      <c r="BG929" s="227">
        <f>IF(N929="zákl. přenesená",J929,0)</f>
        <v>0</v>
      </c>
      <c r="BH929" s="227">
        <f>IF(N929="sníž. přenesená",J929,0)</f>
        <v>0</v>
      </c>
      <c r="BI929" s="227">
        <f>IF(N929="nulová",J929,0)</f>
        <v>0</v>
      </c>
      <c r="BJ929" s="19" t="s">
        <v>82</v>
      </c>
      <c r="BK929" s="227">
        <f>ROUND(I929*H929,2)</f>
        <v>0</v>
      </c>
      <c r="BL929" s="19" t="s">
        <v>178</v>
      </c>
      <c r="BM929" s="226" t="s">
        <v>4062</v>
      </c>
    </row>
    <row r="930" s="2" customFormat="1">
      <c r="A930" s="40"/>
      <c r="B930" s="41"/>
      <c r="C930" s="42"/>
      <c r="D930" s="228" t="s">
        <v>180</v>
      </c>
      <c r="E930" s="42"/>
      <c r="F930" s="229" t="s">
        <v>3811</v>
      </c>
      <c r="G930" s="42"/>
      <c r="H930" s="42"/>
      <c r="I930" s="230"/>
      <c r="J930" s="42"/>
      <c r="K930" s="42"/>
      <c r="L930" s="46"/>
      <c r="M930" s="231"/>
      <c r="N930" s="232"/>
      <c r="O930" s="86"/>
      <c r="P930" s="86"/>
      <c r="Q930" s="86"/>
      <c r="R930" s="86"/>
      <c r="S930" s="86"/>
      <c r="T930" s="87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9" t="s">
        <v>180</v>
      </c>
      <c r="AU930" s="19" t="s">
        <v>82</v>
      </c>
    </row>
    <row r="931" s="2" customFormat="1">
      <c r="A931" s="40"/>
      <c r="B931" s="41"/>
      <c r="C931" s="42"/>
      <c r="D931" s="228" t="s">
        <v>478</v>
      </c>
      <c r="E931" s="42"/>
      <c r="F931" s="278" t="s">
        <v>3711</v>
      </c>
      <c r="G931" s="42"/>
      <c r="H931" s="42"/>
      <c r="I931" s="230"/>
      <c r="J931" s="42"/>
      <c r="K931" s="42"/>
      <c r="L931" s="46"/>
      <c r="M931" s="231"/>
      <c r="N931" s="232"/>
      <c r="O931" s="86"/>
      <c r="P931" s="86"/>
      <c r="Q931" s="86"/>
      <c r="R931" s="86"/>
      <c r="S931" s="86"/>
      <c r="T931" s="87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T931" s="19" t="s">
        <v>478</v>
      </c>
      <c r="AU931" s="19" t="s">
        <v>82</v>
      </c>
    </row>
    <row r="932" s="2" customFormat="1" ht="16.5" customHeight="1">
      <c r="A932" s="40"/>
      <c r="B932" s="41"/>
      <c r="C932" s="215" t="s">
        <v>4063</v>
      </c>
      <c r="D932" s="215" t="s">
        <v>174</v>
      </c>
      <c r="E932" s="216" t="s">
        <v>3814</v>
      </c>
      <c r="F932" s="217" t="s">
        <v>3815</v>
      </c>
      <c r="G932" s="218" t="s">
        <v>3296</v>
      </c>
      <c r="H932" s="219">
        <v>4</v>
      </c>
      <c r="I932" s="220"/>
      <c r="J932" s="221">
        <f>ROUND(I932*H932,2)</f>
        <v>0</v>
      </c>
      <c r="K932" s="217" t="s">
        <v>19</v>
      </c>
      <c r="L932" s="46"/>
      <c r="M932" s="222" t="s">
        <v>19</v>
      </c>
      <c r="N932" s="223" t="s">
        <v>45</v>
      </c>
      <c r="O932" s="86"/>
      <c r="P932" s="224">
        <f>O932*H932</f>
        <v>0</v>
      </c>
      <c r="Q932" s="224">
        <v>0</v>
      </c>
      <c r="R932" s="224">
        <f>Q932*H932</f>
        <v>0</v>
      </c>
      <c r="S932" s="224">
        <v>0</v>
      </c>
      <c r="T932" s="225">
        <f>S932*H932</f>
        <v>0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26" t="s">
        <v>178</v>
      </c>
      <c r="AT932" s="226" t="s">
        <v>174</v>
      </c>
      <c r="AU932" s="226" t="s">
        <v>82</v>
      </c>
      <c r="AY932" s="19" t="s">
        <v>171</v>
      </c>
      <c r="BE932" s="227">
        <f>IF(N932="základní",J932,0)</f>
        <v>0</v>
      </c>
      <c r="BF932" s="227">
        <f>IF(N932="snížená",J932,0)</f>
        <v>0</v>
      </c>
      <c r="BG932" s="227">
        <f>IF(N932="zákl. přenesená",J932,0)</f>
        <v>0</v>
      </c>
      <c r="BH932" s="227">
        <f>IF(N932="sníž. přenesená",J932,0)</f>
        <v>0</v>
      </c>
      <c r="BI932" s="227">
        <f>IF(N932="nulová",J932,0)</f>
        <v>0</v>
      </c>
      <c r="BJ932" s="19" t="s">
        <v>82</v>
      </c>
      <c r="BK932" s="227">
        <f>ROUND(I932*H932,2)</f>
        <v>0</v>
      </c>
      <c r="BL932" s="19" t="s">
        <v>178</v>
      </c>
      <c r="BM932" s="226" t="s">
        <v>4064</v>
      </c>
    </row>
    <row r="933" s="2" customFormat="1">
      <c r="A933" s="40"/>
      <c r="B933" s="41"/>
      <c r="C933" s="42"/>
      <c r="D933" s="228" t="s">
        <v>180</v>
      </c>
      <c r="E933" s="42"/>
      <c r="F933" s="229" t="s">
        <v>3815</v>
      </c>
      <c r="G933" s="42"/>
      <c r="H933" s="42"/>
      <c r="I933" s="230"/>
      <c r="J933" s="42"/>
      <c r="K933" s="42"/>
      <c r="L933" s="46"/>
      <c r="M933" s="231"/>
      <c r="N933" s="232"/>
      <c r="O933" s="86"/>
      <c r="P933" s="86"/>
      <c r="Q933" s="86"/>
      <c r="R933" s="86"/>
      <c r="S933" s="86"/>
      <c r="T933" s="87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T933" s="19" t="s">
        <v>180</v>
      </c>
      <c r="AU933" s="19" t="s">
        <v>82</v>
      </c>
    </row>
    <row r="934" s="2" customFormat="1">
      <c r="A934" s="40"/>
      <c r="B934" s="41"/>
      <c r="C934" s="42"/>
      <c r="D934" s="228" t="s">
        <v>478</v>
      </c>
      <c r="E934" s="42"/>
      <c r="F934" s="278" t="s">
        <v>3714</v>
      </c>
      <c r="G934" s="42"/>
      <c r="H934" s="42"/>
      <c r="I934" s="230"/>
      <c r="J934" s="42"/>
      <c r="K934" s="42"/>
      <c r="L934" s="46"/>
      <c r="M934" s="231"/>
      <c r="N934" s="232"/>
      <c r="O934" s="86"/>
      <c r="P934" s="86"/>
      <c r="Q934" s="86"/>
      <c r="R934" s="86"/>
      <c r="S934" s="86"/>
      <c r="T934" s="87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T934" s="19" t="s">
        <v>478</v>
      </c>
      <c r="AU934" s="19" t="s">
        <v>82</v>
      </c>
    </row>
    <row r="935" s="2" customFormat="1" ht="16.5" customHeight="1">
      <c r="A935" s="40"/>
      <c r="B935" s="41"/>
      <c r="C935" s="215" t="s">
        <v>1899</v>
      </c>
      <c r="D935" s="215" t="s">
        <v>174</v>
      </c>
      <c r="E935" s="216" t="s">
        <v>3817</v>
      </c>
      <c r="F935" s="217" t="s">
        <v>3818</v>
      </c>
      <c r="G935" s="218" t="s">
        <v>3296</v>
      </c>
      <c r="H935" s="219">
        <v>1</v>
      </c>
      <c r="I935" s="220"/>
      <c r="J935" s="221">
        <f>ROUND(I935*H935,2)</f>
        <v>0</v>
      </c>
      <c r="K935" s="217" t="s">
        <v>19</v>
      </c>
      <c r="L935" s="46"/>
      <c r="M935" s="222" t="s">
        <v>19</v>
      </c>
      <c r="N935" s="223" t="s">
        <v>45</v>
      </c>
      <c r="O935" s="86"/>
      <c r="P935" s="224">
        <f>O935*H935</f>
        <v>0</v>
      </c>
      <c r="Q935" s="224">
        <v>0</v>
      </c>
      <c r="R935" s="224">
        <f>Q935*H935</f>
        <v>0</v>
      </c>
      <c r="S935" s="224">
        <v>0</v>
      </c>
      <c r="T935" s="225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26" t="s">
        <v>178</v>
      </c>
      <c r="AT935" s="226" t="s">
        <v>174</v>
      </c>
      <c r="AU935" s="226" t="s">
        <v>82</v>
      </c>
      <c r="AY935" s="19" t="s">
        <v>171</v>
      </c>
      <c r="BE935" s="227">
        <f>IF(N935="základní",J935,0)</f>
        <v>0</v>
      </c>
      <c r="BF935" s="227">
        <f>IF(N935="snížená",J935,0)</f>
        <v>0</v>
      </c>
      <c r="BG935" s="227">
        <f>IF(N935="zákl. přenesená",J935,0)</f>
        <v>0</v>
      </c>
      <c r="BH935" s="227">
        <f>IF(N935="sníž. přenesená",J935,0)</f>
        <v>0</v>
      </c>
      <c r="BI935" s="227">
        <f>IF(N935="nulová",J935,0)</f>
        <v>0</v>
      </c>
      <c r="BJ935" s="19" t="s">
        <v>82</v>
      </c>
      <c r="BK935" s="227">
        <f>ROUND(I935*H935,2)</f>
        <v>0</v>
      </c>
      <c r="BL935" s="19" t="s">
        <v>178</v>
      </c>
      <c r="BM935" s="226" t="s">
        <v>4065</v>
      </c>
    </row>
    <row r="936" s="2" customFormat="1">
      <c r="A936" s="40"/>
      <c r="B936" s="41"/>
      <c r="C936" s="42"/>
      <c r="D936" s="228" t="s">
        <v>180</v>
      </c>
      <c r="E936" s="42"/>
      <c r="F936" s="229" t="s">
        <v>3818</v>
      </c>
      <c r="G936" s="42"/>
      <c r="H936" s="42"/>
      <c r="I936" s="230"/>
      <c r="J936" s="42"/>
      <c r="K936" s="42"/>
      <c r="L936" s="46"/>
      <c r="M936" s="231"/>
      <c r="N936" s="232"/>
      <c r="O936" s="86"/>
      <c r="P936" s="86"/>
      <c r="Q936" s="86"/>
      <c r="R936" s="86"/>
      <c r="S936" s="86"/>
      <c r="T936" s="87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T936" s="19" t="s">
        <v>180</v>
      </c>
      <c r="AU936" s="19" t="s">
        <v>82</v>
      </c>
    </row>
    <row r="937" s="2" customFormat="1">
      <c r="A937" s="40"/>
      <c r="B937" s="41"/>
      <c r="C937" s="42"/>
      <c r="D937" s="228" t="s">
        <v>478</v>
      </c>
      <c r="E937" s="42"/>
      <c r="F937" s="278" t="s">
        <v>3820</v>
      </c>
      <c r="G937" s="42"/>
      <c r="H937" s="42"/>
      <c r="I937" s="230"/>
      <c r="J937" s="42"/>
      <c r="K937" s="42"/>
      <c r="L937" s="46"/>
      <c r="M937" s="231"/>
      <c r="N937" s="232"/>
      <c r="O937" s="86"/>
      <c r="P937" s="86"/>
      <c r="Q937" s="86"/>
      <c r="R937" s="86"/>
      <c r="S937" s="86"/>
      <c r="T937" s="87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T937" s="19" t="s">
        <v>478</v>
      </c>
      <c r="AU937" s="19" t="s">
        <v>82</v>
      </c>
    </row>
    <row r="938" s="2" customFormat="1" ht="16.5" customHeight="1">
      <c r="A938" s="40"/>
      <c r="B938" s="41"/>
      <c r="C938" s="215" t="s">
        <v>4066</v>
      </c>
      <c r="D938" s="215" t="s">
        <v>174</v>
      </c>
      <c r="E938" s="216" t="s">
        <v>3827</v>
      </c>
      <c r="F938" s="217" t="s">
        <v>3828</v>
      </c>
      <c r="G938" s="218" t="s">
        <v>3296</v>
      </c>
      <c r="H938" s="219">
        <v>6</v>
      </c>
      <c r="I938" s="220"/>
      <c r="J938" s="221">
        <f>ROUND(I938*H938,2)</f>
        <v>0</v>
      </c>
      <c r="K938" s="217" t="s">
        <v>19</v>
      </c>
      <c r="L938" s="46"/>
      <c r="M938" s="222" t="s">
        <v>19</v>
      </c>
      <c r="N938" s="223" t="s">
        <v>45</v>
      </c>
      <c r="O938" s="86"/>
      <c r="P938" s="224">
        <f>O938*H938</f>
        <v>0</v>
      </c>
      <c r="Q938" s="224">
        <v>0</v>
      </c>
      <c r="R938" s="224">
        <f>Q938*H938</f>
        <v>0</v>
      </c>
      <c r="S938" s="224">
        <v>0</v>
      </c>
      <c r="T938" s="225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26" t="s">
        <v>178</v>
      </c>
      <c r="AT938" s="226" t="s">
        <v>174</v>
      </c>
      <c r="AU938" s="226" t="s">
        <v>82</v>
      </c>
      <c r="AY938" s="19" t="s">
        <v>171</v>
      </c>
      <c r="BE938" s="227">
        <f>IF(N938="základní",J938,0)</f>
        <v>0</v>
      </c>
      <c r="BF938" s="227">
        <f>IF(N938="snížená",J938,0)</f>
        <v>0</v>
      </c>
      <c r="BG938" s="227">
        <f>IF(N938="zákl. přenesená",J938,0)</f>
        <v>0</v>
      </c>
      <c r="BH938" s="227">
        <f>IF(N938="sníž. přenesená",J938,0)</f>
        <v>0</v>
      </c>
      <c r="BI938" s="227">
        <f>IF(N938="nulová",J938,0)</f>
        <v>0</v>
      </c>
      <c r="BJ938" s="19" t="s">
        <v>82</v>
      </c>
      <c r="BK938" s="227">
        <f>ROUND(I938*H938,2)</f>
        <v>0</v>
      </c>
      <c r="BL938" s="19" t="s">
        <v>178</v>
      </c>
      <c r="BM938" s="226" t="s">
        <v>4067</v>
      </c>
    </row>
    <row r="939" s="2" customFormat="1">
      <c r="A939" s="40"/>
      <c r="B939" s="41"/>
      <c r="C939" s="42"/>
      <c r="D939" s="228" t="s">
        <v>180</v>
      </c>
      <c r="E939" s="42"/>
      <c r="F939" s="229" t="s">
        <v>3828</v>
      </c>
      <c r="G939" s="42"/>
      <c r="H939" s="42"/>
      <c r="I939" s="230"/>
      <c r="J939" s="42"/>
      <c r="K939" s="42"/>
      <c r="L939" s="46"/>
      <c r="M939" s="231"/>
      <c r="N939" s="232"/>
      <c r="O939" s="86"/>
      <c r="P939" s="86"/>
      <c r="Q939" s="86"/>
      <c r="R939" s="86"/>
      <c r="S939" s="86"/>
      <c r="T939" s="87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180</v>
      </c>
      <c r="AU939" s="19" t="s">
        <v>82</v>
      </c>
    </row>
    <row r="940" s="2" customFormat="1">
      <c r="A940" s="40"/>
      <c r="B940" s="41"/>
      <c r="C940" s="42"/>
      <c r="D940" s="228" t="s">
        <v>478</v>
      </c>
      <c r="E940" s="42"/>
      <c r="F940" s="278" t="s">
        <v>3830</v>
      </c>
      <c r="G940" s="42"/>
      <c r="H940" s="42"/>
      <c r="I940" s="230"/>
      <c r="J940" s="42"/>
      <c r="K940" s="42"/>
      <c r="L940" s="46"/>
      <c r="M940" s="231"/>
      <c r="N940" s="232"/>
      <c r="O940" s="86"/>
      <c r="P940" s="86"/>
      <c r="Q940" s="86"/>
      <c r="R940" s="86"/>
      <c r="S940" s="86"/>
      <c r="T940" s="87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478</v>
      </c>
      <c r="AU940" s="19" t="s">
        <v>82</v>
      </c>
    </row>
    <row r="941" s="2" customFormat="1" ht="16.5" customHeight="1">
      <c r="A941" s="40"/>
      <c r="B941" s="41"/>
      <c r="C941" s="215" t="s">
        <v>1850</v>
      </c>
      <c r="D941" s="215" t="s">
        <v>174</v>
      </c>
      <c r="E941" s="216" t="s">
        <v>3831</v>
      </c>
      <c r="F941" s="217" t="s">
        <v>3832</v>
      </c>
      <c r="G941" s="218" t="s">
        <v>3296</v>
      </c>
      <c r="H941" s="219">
        <v>2</v>
      </c>
      <c r="I941" s="220"/>
      <c r="J941" s="221">
        <f>ROUND(I941*H941,2)</f>
        <v>0</v>
      </c>
      <c r="K941" s="217" t="s">
        <v>19</v>
      </c>
      <c r="L941" s="46"/>
      <c r="M941" s="222" t="s">
        <v>19</v>
      </c>
      <c r="N941" s="223" t="s">
        <v>45</v>
      </c>
      <c r="O941" s="86"/>
      <c r="P941" s="224">
        <f>O941*H941</f>
        <v>0</v>
      </c>
      <c r="Q941" s="224">
        <v>0</v>
      </c>
      <c r="R941" s="224">
        <f>Q941*H941</f>
        <v>0</v>
      </c>
      <c r="S941" s="224">
        <v>0</v>
      </c>
      <c r="T941" s="225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26" t="s">
        <v>178</v>
      </c>
      <c r="AT941" s="226" t="s">
        <v>174</v>
      </c>
      <c r="AU941" s="226" t="s">
        <v>82</v>
      </c>
      <c r="AY941" s="19" t="s">
        <v>171</v>
      </c>
      <c r="BE941" s="227">
        <f>IF(N941="základní",J941,0)</f>
        <v>0</v>
      </c>
      <c r="BF941" s="227">
        <f>IF(N941="snížená",J941,0)</f>
        <v>0</v>
      </c>
      <c r="BG941" s="227">
        <f>IF(N941="zákl. přenesená",J941,0)</f>
        <v>0</v>
      </c>
      <c r="BH941" s="227">
        <f>IF(N941="sníž. přenesená",J941,0)</f>
        <v>0</v>
      </c>
      <c r="BI941" s="227">
        <f>IF(N941="nulová",J941,0)</f>
        <v>0</v>
      </c>
      <c r="BJ941" s="19" t="s">
        <v>82</v>
      </c>
      <c r="BK941" s="227">
        <f>ROUND(I941*H941,2)</f>
        <v>0</v>
      </c>
      <c r="BL941" s="19" t="s">
        <v>178</v>
      </c>
      <c r="BM941" s="226" t="s">
        <v>4068</v>
      </c>
    </row>
    <row r="942" s="2" customFormat="1">
      <c r="A942" s="40"/>
      <c r="B942" s="41"/>
      <c r="C942" s="42"/>
      <c r="D942" s="228" t="s">
        <v>180</v>
      </c>
      <c r="E942" s="42"/>
      <c r="F942" s="229" t="s">
        <v>3832</v>
      </c>
      <c r="G942" s="42"/>
      <c r="H942" s="42"/>
      <c r="I942" s="230"/>
      <c r="J942" s="42"/>
      <c r="K942" s="42"/>
      <c r="L942" s="46"/>
      <c r="M942" s="231"/>
      <c r="N942" s="232"/>
      <c r="O942" s="86"/>
      <c r="P942" s="86"/>
      <c r="Q942" s="86"/>
      <c r="R942" s="86"/>
      <c r="S942" s="86"/>
      <c r="T942" s="87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T942" s="19" t="s">
        <v>180</v>
      </c>
      <c r="AU942" s="19" t="s">
        <v>82</v>
      </c>
    </row>
    <row r="943" s="2" customFormat="1">
      <c r="A943" s="40"/>
      <c r="B943" s="41"/>
      <c r="C943" s="42"/>
      <c r="D943" s="228" t="s">
        <v>478</v>
      </c>
      <c r="E943" s="42"/>
      <c r="F943" s="278" t="s">
        <v>3737</v>
      </c>
      <c r="G943" s="42"/>
      <c r="H943" s="42"/>
      <c r="I943" s="230"/>
      <c r="J943" s="42"/>
      <c r="K943" s="42"/>
      <c r="L943" s="46"/>
      <c r="M943" s="231"/>
      <c r="N943" s="232"/>
      <c r="O943" s="86"/>
      <c r="P943" s="86"/>
      <c r="Q943" s="86"/>
      <c r="R943" s="86"/>
      <c r="S943" s="86"/>
      <c r="T943" s="87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T943" s="19" t="s">
        <v>478</v>
      </c>
      <c r="AU943" s="19" t="s">
        <v>82</v>
      </c>
    </row>
    <row r="944" s="2" customFormat="1" ht="16.5" customHeight="1">
      <c r="A944" s="40"/>
      <c r="B944" s="41"/>
      <c r="C944" s="215" t="s">
        <v>4069</v>
      </c>
      <c r="D944" s="215" t="s">
        <v>174</v>
      </c>
      <c r="E944" s="216" t="s">
        <v>3834</v>
      </c>
      <c r="F944" s="217" t="s">
        <v>3835</v>
      </c>
      <c r="G944" s="218" t="s">
        <v>3296</v>
      </c>
      <c r="H944" s="219">
        <v>2</v>
      </c>
      <c r="I944" s="220"/>
      <c r="J944" s="221">
        <f>ROUND(I944*H944,2)</f>
        <v>0</v>
      </c>
      <c r="K944" s="217" t="s">
        <v>19</v>
      </c>
      <c r="L944" s="46"/>
      <c r="M944" s="222" t="s">
        <v>19</v>
      </c>
      <c r="N944" s="223" t="s">
        <v>45</v>
      </c>
      <c r="O944" s="86"/>
      <c r="P944" s="224">
        <f>O944*H944</f>
        <v>0</v>
      </c>
      <c r="Q944" s="224">
        <v>0</v>
      </c>
      <c r="R944" s="224">
        <f>Q944*H944</f>
        <v>0</v>
      </c>
      <c r="S944" s="224">
        <v>0</v>
      </c>
      <c r="T944" s="225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26" t="s">
        <v>178</v>
      </c>
      <c r="AT944" s="226" t="s">
        <v>174</v>
      </c>
      <c r="AU944" s="226" t="s">
        <v>82</v>
      </c>
      <c r="AY944" s="19" t="s">
        <v>171</v>
      </c>
      <c r="BE944" s="227">
        <f>IF(N944="základní",J944,0)</f>
        <v>0</v>
      </c>
      <c r="BF944" s="227">
        <f>IF(N944="snížená",J944,0)</f>
        <v>0</v>
      </c>
      <c r="BG944" s="227">
        <f>IF(N944="zákl. přenesená",J944,0)</f>
        <v>0</v>
      </c>
      <c r="BH944" s="227">
        <f>IF(N944="sníž. přenesená",J944,0)</f>
        <v>0</v>
      </c>
      <c r="BI944" s="227">
        <f>IF(N944="nulová",J944,0)</f>
        <v>0</v>
      </c>
      <c r="BJ944" s="19" t="s">
        <v>82</v>
      </c>
      <c r="BK944" s="227">
        <f>ROUND(I944*H944,2)</f>
        <v>0</v>
      </c>
      <c r="BL944" s="19" t="s">
        <v>178</v>
      </c>
      <c r="BM944" s="226" t="s">
        <v>4070</v>
      </c>
    </row>
    <row r="945" s="2" customFormat="1">
      <c r="A945" s="40"/>
      <c r="B945" s="41"/>
      <c r="C945" s="42"/>
      <c r="D945" s="228" t="s">
        <v>180</v>
      </c>
      <c r="E945" s="42"/>
      <c r="F945" s="229" t="s">
        <v>3835</v>
      </c>
      <c r="G945" s="42"/>
      <c r="H945" s="42"/>
      <c r="I945" s="230"/>
      <c r="J945" s="42"/>
      <c r="K945" s="42"/>
      <c r="L945" s="46"/>
      <c r="M945" s="231"/>
      <c r="N945" s="232"/>
      <c r="O945" s="86"/>
      <c r="P945" s="86"/>
      <c r="Q945" s="86"/>
      <c r="R945" s="86"/>
      <c r="S945" s="86"/>
      <c r="T945" s="87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9" t="s">
        <v>180</v>
      </c>
      <c r="AU945" s="19" t="s">
        <v>82</v>
      </c>
    </row>
    <row r="946" s="2" customFormat="1">
      <c r="A946" s="40"/>
      <c r="B946" s="41"/>
      <c r="C946" s="42"/>
      <c r="D946" s="228" t="s">
        <v>478</v>
      </c>
      <c r="E946" s="42"/>
      <c r="F946" s="278" t="s">
        <v>3737</v>
      </c>
      <c r="G946" s="42"/>
      <c r="H946" s="42"/>
      <c r="I946" s="230"/>
      <c r="J946" s="42"/>
      <c r="K946" s="42"/>
      <c r="L946" s="46"/>
      <c r="M946" s="231"/>
      <c r="N946" s="232"/>
      <c r="O946" s="86"/>
      <c r="P946" s="86"/>
      <c r="Q946" s="86"/>
      <c r="R946" s="86"/>
      <c r="S946" s="86"/>
      <c r="T946" s="87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T946" s="19" t="s">
        <v>478</v>
      </c>
      <c r="AU946" s="19" t="s">
        <v>82</v>
      </c>
    </row>
    <row r="947" s="2" customFormat="1" ht="16.5" customHeight="1">
      <c r="A947" s="40"/>
      <c r="B947" s="41"/>
      <c r="C947" s="215" t="s">
        <v>1878</v>
      </c>
      <c r="D947" s="215" t="s">
        <v>174</v>
      </c>
      <c r="E947" s="216" t="s">
        <v>3840</v>
      </c>
      <c r="F947" s="217" t="s">
        <v>3841</v>
      </c>
      <c r="G947" s="218" t="s">
        <v>3296</v>
      </c>
      <c r="H947" s="219">
        <v>1</v>
      </c>
      <c r="I947" s="220"/>
      <c r="J947" s="221">
        <f>ROUND(I947*H947,2)</f>
        <v>0</v>
      </c>
      <c r="K947" s="217" t="s">
        <v>19</v>
      </c>
      <c r="L947" s="46"/>
      <c r="M947" s="222" t="s">
        <v>19</v>
      </c>
      <c r="N947" s="223" t="s">
        <v>45</v>
      </c>
      <c r="O947" s="86"/>
      <c r="P947" s="224">
        <f>O947*H947</f>
        <v>0</v>
      </c>
      <c r="Q947" s="224">
        <v>0</v>
      </c>
      <c r="R947" s="224">
        <f>Q947*H947</f>
        <v>0</v>
      </c>
      <c r="S947" s="224">
        <v>0</v>
      </c>
      <c r="T947" s="225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26" t="s">
        <v>178</v>
      </c>
      <c r="AT947" s="226" t="s">
        <v>174</v>
      </c>
      <c r="AU947" s="226" t="s">
        <v>82</v>
      </c>
      <c r="AY947" s="19" t="s">
        <v>171</v>
      </c>
      <c r="BE947" s="227">
        <f>IF(N947="základní",J947,0)</f>
        <v>0</v>
      </c>
      <c r="BF947" s="227">
        <f>IF(N947="snížená",J947,0)</f>
        <v>0</v>
      </c>
      <c r="BG947" s="227">
        <f>IF(N947="zákl. přenesená",J947,0)</f>
        <v>0</v>
      </c>
      <c r="BH947" s="227">
        <f>IF(N947="sníž. přenesená",J947,0)</f>
        <v>0</v>
      </c>
      <c r="BI947" s="227">
        <f>IF(N947="nulová",J947,0)</f>
        <v>0</v>
      </c>
      <c r="BJ947" s="19" t="s">
        <v>82</v>
      </c>
      <c r="BK947" s="227">
        <f>ROUND(I947*H947,2)</f>
        <v>0</v>
      </c>
      <c r="BL947" s="19" t="s">
        <v>178</v>
      </c>
      <c r="BM947" s="226" t="s">
        <v>4071</v>
      </c>
    </row>
    <row r="948" s="2" customFormat="1">
      <c r="A948" s="40"/>
      <c r="B948" s="41"/>
      <c r="C948" s="42"/>
      <c r="D948" s="228" t="s">
        <v>180</v>
      </c>
      <c r="E948" s="42"/>
      <c r="F948" s="229" t="s">
        <v>3841</v>
      </c>
      <c r="G948" s="42"/>
      <c r="H948" s="42"/>
      <c r="I948" s="230"/>
      <c r="J948" s="42"/>
      <c r="K948" s="42"/>
      <c r="L948" s="46"/>
      <c r="M948" s="231"/>
      <c r="N948" s="232"/>
      <c r="O948" s="86"/>
      <c r="P948" s="86"/>
      <c r="Q948" s="86"/>
      <c r="R948" s="86"/>
      <c r="S948" s="86"/>
      <c r="T948" s="87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T948" s="19" t="s">
        <v>180</v>
      </c>
      <c r="AU948" s="19" t="s">
        <v>82</v>
      </c>
    </row>
    <row r="949" s="2" customFormat="1">
      <c r="A949" s="40"/>
      <c r="B949" s="41"/>
      <c r="C949" s="42"/>
      <c r="D949" s="228" t="s">
        <v>478</v>
      </c>
      <c r="E949" s="42"/>
      <c r="F949" s="278" t="s">
        <v>3737</v>
      </c>
      <c r="G949" s="42"/>
      <c r="H949" s="42"/>
      <c r="I949" s="230"/>
      <c r="J949" s="42"/>
      <c r="K949" s="42"/>
      <c r="L949" s="46"/>
      <c r="M949" s="231"/>
      <c r="N949" s="232"/>
      <c r="O949" s="86"/>
      <c r="P949" s="86"/>
      <c r="Q949" s="86"/>
      <c r="R949" s="86"/>
      <c r="S949" s="86"/>
      <c r="T949" s="87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T949" s="19" t="s">
        <v>478</v>
      </c>
      <c r="AU949" s="19" t="s">
        <v>82</v>
      </c>
    </row>
    <row r="950" s="2" customFormat="1" ht="16.5" customHeight="1">
      <c r="A950" s="40"/>
      <c r="B950" s="41"/>
      <c r="C950" s="215" t="s">
        <v>1884</v>
      </c>
      <c r="D950" s="215" t="s">
        <v>174</v>
      </c>
      <c r="E950" s="216" t="s">
        <v>3850</v>
      </c>
      <c r="F950" s="217" t="s">
        <v>3851</v>
      </c>
      <c r="G950" s="218" t="s">
        <v>3296</v>
      </c>
      <c r="H950" s="219">
        <v>10</v>
      </c>
      <c r="I950" s="220"/>
      <c r="J950" s="221">
        <f>ROUND(I950*H950,2)</f>
        <v>0</v>
      </c>
      <c r="K950" s="217" t="s">
        <v>19</v>
      </c>
      <c r="L950" s="46"/>
      <c r="M950" s="222" t="s">
        <v>19</v>
      </c>
      <c r="N950" s="223" t="s">
        <v>45</v>
      </c>
      <c r="O950" s="86"/>
      <c r="P950" s="224">
        <f>O950*H950</f>
        <v>0</v>
      </c>
      <c r="Q950" s="224">
        <v>0</v>
      </c>
      <c r="R950" s="224">
        <f>Q950*H950</f>
        <v>0</v>
      </c>
      <c r="S950" s="224">
        <v>0</v>
      </c>
      <c r="T950" s="225">
        <f>S950*H950</f>
        <v>0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26" t="s">
        <v>178</v>
      </c>
      <c r="AT950" s="226" t="s">
        <v>174</v>
      </c>
      <c r="AU950" s="226" t="s">
        <v>82</v>
      </c>
      <c r="AY950" s="19" t="s">
        <v>171</v>
      </c>
      <c r="BE950" s="227">
        <f>IF(N950="základní",J950,0)</f>
        <v>0</v>
      </c>
      <c r="BF950" s="227">
        <f>IF(N950="snížená",J950,0)</f>
        <v>0</v>
      </c>
      <c r="BG950" s="227">
        <f>IF(N950="zákl. přenesená",J950,0)</f>
        <v>0</v>
      </c>
      <c r="BH950" s="227">
        <f>IF(N950="sníž. přenesená",J950,0)</f>
        <v>0</v>
      </c>
      <c r="BI950" s="227">
        <f>IF(N950="nulová",J950,0)</f>
        <v>0</v>
      </c>
      <c r="BJ950" s="19" t="s">
        <v>82</v>
      </c>
      <c r="BK950" s="227">
        <f>ROUND(I950*H950,2)</f>
        <v>0</v>
      </c>
      <c r="BL950" s="19" t="s">
        <v>178</v>
      </c>
      <c r="BM950" s="226" t="s">
        <v>4072</v>
      </c>
    </row>
    <row r="951" s="2" customFormat="1">
      <c r="A951" s="40"/>
      <c r="B951" s="41"/>
      <c r="C951" s="42"/>
      <c r="D951" s="228" t="s">
        <v>180</v>
      </c>
      <c r="E951" s="42"/>
      <c r="F951" s="229" t="s">
        <v>3851</v>
      </c>
      <c r="G951" s="42"/>
      <c r="H951" s="42"/>
      <c r="I951" s="230"/>
      <c r="J951" s="42"/>
      <c r="K951" s="42"/>
      <c r="L951" s="46"/>
      <c r="M951" s="231"/>
      <c r="N951" s="232"/>
      <c r="O951" s="86"/>
      <c r="P951" s="86"/>
      <c r="Q951" s="86"/>
      <c r="R951" s="86"/>
      <c r="S951" s="86"/>
      <c r="T951" s="87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T951" s="19" t="s">
        <v>180</v>
      </c>
      <c r="AU951" s="19" t="s">
        <v>82</v>
      </c>
    </row>
    <row r="952" s="2" customFormat="1">
      <c r="A952" s="40"/>
      <c r="B952" s="41"/>
      <c r="C952" s="42"/>
      <c r="D952" s="228" t="s">
        <v>478</v>
      </c>
      <c r="E952" s="42"/>
      <c r="F952" s="278" t="s">
        <v>3737</v>
      </c>
      <c r="G952" s="42"/>
      <c r="H952" s="42"/>
      <c r="I952" s="230"/>
      <c r="J952" s="42"/>
      <c r="K952" s="42"/>
      <c r="L952" s="46"/>
      <c r="M952" s="231"/>
      <c r="N952" s="232"/>
      <c r="O952" s="86"/>
      <c r="P952" s="86"/>
      <c r="Q952" s="86"/>
      <c r="R952" s="86"/>
      <c r="S952" s="86"/>
      <c r="T952" s="87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478</v>
      </c>
      <c r="AU952" s="19" t="s">
        <v>82</v>
      </c>
    </row>
    <row r="953" s="2" customFormat="1" ht="16.5" customHeight="1">
      <c r="A953" s="40"/>
      <c r="B953" s="41"/>
      <c r="C953" s="215" t="s">
        <v>4073</v>
      </c>
      <c r="D953" s="215" t="s">
        <v>174</v>
      </c>
      <c r="E953" s="216" t="s">
        <v>3853</v>
      </c>
      <c r="F953" s="217" t="s">
        <v>3854</v>
      </c>
      <c r="G953" s="218" t="s">
        <v>3296</v>
      </c>
      <c r="H953" s="219">
        <v>15</v>
      </c>
      <c r="I953" s="220"/>
      <c r="J953" s="221">
        <f>ROUND(I953*H953,2)</f>
        <v>0</v>
      </c>
      <c r="K953" s="217" t="s">
        <v>19</v>
      </c>
      <c r="L953" s="46"/>
      <c r="M953" s="222" t="s">
        <v>19</v>
      </c>
      <c r="N953" s="223" t="s">
        <v>45</v>
      </c>
      <c r="O953" s="86"/>
      <c r="P953" s="224">
        <f>O953*H953</f>
        <v>0</v>
      </c>
      <c r="Q953" s="224">
        <v>0</v>
      </c>
      <c r="R953" s="224">
        <f>Q953*H953</f>
        <v>0</v>
      </c>
      <c r="S953" s="224">
        <v>0</v>
      </c>
      <c r="T953" s="225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26" t="s">
        <v>178</v>
      </c>
      <c r="AT953" s="226" t="s">
        <v>174</v>
      </c>
      <c r="AU953" s="226" t="s">
        <v>82</v>
      </c>
      <c r="AY953" s="19" t="s">
        <v>171</v>
      </c>
      <c r="BE953" s="227">
        <f>IF(N953="základní",J953,0)</f>
        <v>0</v>
      </c>
      <c r="BF953" s="227">
        <f>IF(N953="snížená",J953,0)</f>
        <v>0</v>
      </c>
      <c r="BG953" s="227">
        <f>IF(N953="zákl. přenesená",J953,0)</f>
        <v>0</v>
      </c>
      <c r="BH953" s="227">
        <f>IF(N953="sníž. přenesená",J953,0)</f>
        <v>0</v>
      </c>
      <c r="BI953" s="227">
        <f>IF(N953="nulová",J953,0)</f>
        <v>0</v>
      </c>
      <c r="BJ953" s="19" t="s">
        <v>82</v>
      </c>
      <c r="BK953" s="227">
        <f>ROUND(I953*H953,2)</f>
        <v>0</v>
      </c>
      <c r="BL953" s="19" t="s">
        <v>178</v>
      </c>
      <c r="BM953" s="226" t="s">
        <v>4074</v>
      </c>
    </row>
    <row r="954" s="2" customFormat="1">
      <c r="A954" s="40"/>
      <c r="B954" s="41"/>
      <c r="C954" s="42"/>
      <c r="D954" s="228" t="s">
        <v>180</v>
      </c>
      <c r="E954" s="42"/>
      <c r="F954" s="229" t="s">
        <v>3854</v>
      </c>
      <c r="G954" s="42"/>
      <c r="H954" s="42"/>
      <c r="I954" s="230"/>
      <c r="J954" s="42"/>
      <c r="K954" s="42"/>
      <c r="L954" s="46"/>
      <c r="M954" s="231"/>
      <c r="N954" s="232"/>
      <c r="O954" s="86"/>
      <c r="P954" s="86"/>
      <c r="Q954" s="86"/>
      <c r="R954" s="86"/>
      <c r="S954" s="86"/>
      <c r="T954" s="87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T954" s="19" t="s">
        <v>180</v>
      </c>
      <c r="AU954" s="19" t="s">
        <v>82</v>
      </c>
    </row>
    <row r="955" s="2" customFormat="1">
      <c r="A955" s="40"/>
      <c r="B955" s="41"/>
      <c r="C955" s="42"/>
      <c r="D955" s="228" t="s">
        <v>478</v>
      </c>
      <c r="E955" s="42"/>
      <c r="F955" s="278" t="s">
        <v>3740</v>
      </c>
      <c r="G955" s="42"/>
      <c r="H955" s="42"/>
      <c r="I955" s="230"/>
      <c r="J955" s="42"/>
      <c r="K955" s="42"/>
      <c r="L955" s="46"/>
      <c r="M955" s="231"/>
      <c r="N955" s="232"/>
      <c r="O955" s="86"/>
      <c r="P955" s="86"/>
      <c r="Q955" s="86"/>
      <c r="R955" s="86"/>
      <c r="S955" s="86"/>
      <c r="T955" s="87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T955" s="19" t="s">
        <v>478</v>
      </c>
      <c r="AU955" s="19" t="s">
        <v>82</v>
      </c>
    </row>
    <row r="956" s="2" customFormat="1" ht="16.5" customHeight="1">
      <c r="A956" s="40"/>
      <c r="B956" s="41"/>
      <c r="C956" s="215" t="s">
        <v>1895</v>
      </c>
      <c r="D956" s="215" t="s">
        <v>174</v>
      </c>
      <c r="E956" s="216" t="s">
        <v>3856</v>
      </c>
      <c r="F956" s="217" t="s">
        <v>3857</v>
      </c>
      <c r="G956" s="218" t="s">
        <v>3296</v>
      </c>
      <c r="H956" s="219">
        <v>4</v>
      </c>
      <c r="I956" s="220"/>
      <c r="J956" s="221">
        <f>ROUND(I956*H956,2)</f>
        <v>0</v>
      </c>
      <c r="K956" s="217" t="s">
        <v>19</v>
      </c>
      <c r="L956" s="46"/>
      <c r="M956" s="222" t="s">
        <v>19</v>
      </c>
      <c r="N956" s="223" t="s">
        <v>45</v>
      </c>
      <c r="O956" s="86"/>
      <c r="P956" s="224">
        <f>O956*H956</f>
        <v>0</v>
      </c>
      <c r="Q956" s="224">
        <v>0</v>
      </c>
      <c r="R956" s="224">
        <f>Q956*H956</f>
        <v>0</v>
      </c>
      <c r="S956" s="224">
        <v>0</v>
      </c>
      <c r="T956" s="225">
        <f>S956*H956</f>
        <v>0</v>
      </c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R956" s="226" t="s">
        <v>178</v>
      </c>
      <c r="AT956" s="226" t="s">
        <v>174</v>
      </c>
      <c r="AU956" s="226" t="s">
        <v>82</v>
      </c>
      <c r="AY956" s="19" t="s">
        <v>171</v>
      </c>
      <c r="BE956" s="227">
        <f>IF(N956="základní",J956,0)</f>
        <v>0</v>
      </c>
      <c r="BF956" s="227">
        <f>IF(N956="snížená",J956,0)</f>
        <v>0</v>
      </c>
      <c r="BG956" s="227">
        <f>IF(N956="zákl. přenesená",J956,0)</f>
        <v>0</v>
      </c>
      <c r="BH956" s="227">
        <f>IF(N956="sníž. přenesená",J956,0)</f>
        <v>0</v>
      </c>
      <c r="BI956" s="227">
        <f>IF(N956="nulová",J956,0)</f>
        <v>0</v>
      </c>
      <c r="BJ956" s="19" t="s">
        <v>82</v>
      </c>
      <c r="BK956" s="227">
        <f>ROUND(I956*H956,2)</f>
        <v>0</v>
      </c>
      <c r="BL956" s="19" t="s">
        <v>178</v>
      </c>
      <c r="BM956" s="226" t="s">
        <v>4075</v>
      </c>
    </row>
    <row r="957" s="2" customFormat="1">
      <c r="A957" s="40"/>
      <c r="B957" s="41"/>
      <c r="C957" s="42"/>
      <c r="D957" s="228" t="s">
        <v>180</v>
      </c>
      <c r="E957" s="42"/>
      <c r="F957" s="229" t="s">
        <v>3857</v>
      </c>
      <c r="G957" s="42"/>
      <c r="H957" s="42"/>
      <c r="I957" s="230"/>
      <c r="J957" s="42"/>
      <c r="K957" s="42"/>
      <c r="L957" s="46"/>
      <c r="M957" s="231"/>
      <c r="N957" s="232"/>
      <c r="O957" s="86"/>
      <c r="P957" s="86"/>
      <c r="Q957" s="86"/>
      <c r="R957" s="86"/>
      <c r="S957" s="86"/>
      <c r="T957" s="87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T957" s="19" t="s">
        <v>180</v>
      </c>
      <c r="AU957" s="19" t="s">
        <v>82</v>
      </c>
    </row>
    <row r="958" s="2" customFormat="1">
      <c r="A958" s="40"/>
      <c r="B958" s="41"/>
      <c r="C958" s="42"/>
      <c r="D958" s="228" t="s">
        <v>478</v>
      </c>
      <c r="E958" s="42"/>
      <c r="F958" s="278" t="s">
        <v>3740</v>
      </c>
      <c r="G958" s="42"/>
      <c r="H958" s="42"/>
      <c r="I958" s="230"/>
      <c r="J958" s="42"/>
      <c r="K958" s="42"/>
      <c r="L958" s="46"/>
      <c r="M958" s="231"/>
      <c r="N958" s="232"/>
      <c r="O958" s="86"/>
      <c r="P958" s="86"/>
      <c r="Q958" s="86"/>
      <c r="R958" s="86"/>
      <c r="S958" s="86"/>
      <c r="T958" s="87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T958" s="19" t="s">
        <v>478</v>
      </c>
      <c r="AU958" s="19" t="s">
        <v>82</v>
      </c>
    </row>
    <row r="959" s="2" customFormat="1" ht="16.5" customHeight="1">
      <c r="A959" s="40"/>
      <c r="B959" s="41"/>
      <c r="C959" s="215" t="s">
        <v>1956</v>
      </c>
      <c r="D959" s="215" t="s">
        <v>174</v>
      </c>
      <c r="E959" s="216" t="s">
        <v>3871</v>
      </c>
      <c r="F959" s="217" t="s">
        <v>3676</v>
      </c>
      <c r="G959" s="218" t="s">
        <v>971</v>
      </c>
      <c r="H959" s="219">
        <v>1</v>
      </c>
      <c r="I959" s="220"/>
      <c r="J959" s="221">
        <f>ROUND(I959*H959,2)</f>
        <v>0</v>
      </c>
      <c r="K959" s="217" t="s">
        <v>19</v>
      </c>
      <c r="L959" s="46"/>
      <c r="M959" s="222" t="s">
        <v>19</v>
      </c>
      <c r="N959" s="223" t="s">
        <v>45</v>
      </c>
      <c r="O959" s="86"/>
      <c r="P959" s="224">
        <f>O959*H959</f>
        <v>0</v>
      </c>
      <c r="Q959" s="224">
        <v>0</v>
      </c>
      <c r="R959" s="224">
        <f>Q959*H959</f>
        <v>0</v>
      </c>
      <c r="S959" s="224">
        <v>0</v>
      </c>
      <c r="T959" s="225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26" t="s">
        <v>178</v>
      </c>
      <c r="AT959" s="226" t="s">
        <v>174</v>
      </c>
      <c r="AU959" s="226" t="s">
        <v>82</v>
      </c>
      <c r="AY959" s="19" t="s">
        <v>171</v>
      </c>
      <c r="BE959" s="227">
        <f>IF(N959="základní",J959,0)</f>
        <v>0</v>
      </c>
      <c r="BF959" s="227">
        <f>IF(N959="snížená",J959,0)</f>
        <v>0</v>
      </c>
      <c r="BG959" s="227">
        <f>IF(N959="zákl. přenesená",J959,0)</f>
        <v>0</v>
      </c>
      <c r="BH959" s="227">
        <f>IF(N959="sníž. přenesená",J959,0)</f>
        <v>0</v>
      </c>
      <c r="BI959" s="227">
        <f>IF(N959="nulová",J959,0)</f>
        <v>0</v>
      </c>
      <c r="BJ959" s="19" t="s">
        <v>82</v>
      </c>
      <c r="BK959" s="227">
        <f>ROUND(I959*H959,2)</f>
        <v>0</v>
      </c>
      <c r="BL959" s="19" t="s">
        <v>178</v>
      </c>
      <c r="BM959" s="226" t="s">
        <v>4076</v>
      </c>
    </row>
    <row r="960" s="2" customFormat="1">
      <c r="A960" s="40"/>
      <c r="B960" s="41"/>
      <c r="C960" s="42"/>
      <c r="D960" s="228" t="s">
        <v>180</v>
      </c>
      <c r="E960" s="42"/>
      <c r="F960" s="229" t="s">
        <v>3676</v>
      </c>
      <c r="G960" s="42"/>
      <c r="H960" s="42"/>
      <c r="I960" s="230"/>
      <c r="J960" s="42"/>
      <c r="K960" s="42"/>
      <c r="L960" s="46"/>
      <c r="M960" s="231"/>
      <c r="N960" s="232"/>
      <c r="O960" s="86"/>
      <c r="P960" s="86"/>
      <c r="Q960" s="86"/>
      <c r="R960" s="86"/>
      <c r="S960" s="86"/>
      <c r="T960" s="87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180</v>
      </c>
      <c r="AU960" s="19" t="s">
        <v>82</v>
      </c>
    </row>
    <row r="961" s="2" customFormat="1">
      <c r="A961" s="40"/>
      <c r="B961" s="41"/>
      <c r="C961" s="42"/>
      <c r="D961" s="228" t="s">
        <v>478</v>
      </c>
      <c r="E961" s="42"/>
      <c r="F961" s="278" t="s">
        <v>3678</v>
      </c>
      <c r="G961" s="42"/>
      <c r="H961" s="42"/>
      <c r="I961" s="230"/>
      <c r="J961" s="42"/>
      <c r="K961" s="42"/>
      <c r="L961" s="46"/>
      <c r="M961" s="231"/>
      <c r="N961" s="232"/>
      <c r="O961" s="86"/>
      <c r="P961" s="86"/>
      <c r="Q961" s="86"/>
      <c r="R961" s="86"/>
      <c r="S961" s="86"/>
      <c r="T961" s="87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T961" s="19" t="s">
        <v>478</v>
      </c>
      <c r="AU961" s="19" t="s">
        <v>82</v>
      </c>
    </row>
    <row r="962" s="2" customFormat="1" ht="16.5" customHeight="1">
      <c r="A962" s="40"/>
      <c r="B962" s="41"/>
      <c r="C962" s="215" t="s">
        <v>4077</v>
      </c>
      <c r="D962" s="215" t="s">
        <v>174</v>
      </c>
      <c r="E962" s="216" t="s">
        <v>3973</v>
      </c>
      <c r="F962" s="217" t="s">
        <v>3974</v>
      </c>
      <c r="G962" s="218" t="s">
        <v>3296</v>
      </c>
      <c r="H962" s="219">
        <v>2</v>
      </c>
      <c r="I962" s="220"/>
      <c r="J962" s="221">
        <f>ROUND(I962*H962,2)</f>
        <v>0</v>
      </c>
      <c r="K962" s="217" t="s">
        <v>19</v>
      </c>
      <c r="L962" s="46"/>
      <c r="M962" s="222" t="s">
        <v>19</v>
      </c>
      <c r="N962" s="223" t="s">
        <v>45</v>
      </c>
      <c r="O962" s="86"/>
      <c r="P962" s="224">
        <f>O962*H962</f>
        <v>0</v>
      </c>
      <c r="Q962" s="224">
        <v>0</v>
      </c>
      <c r="R962" s="224">
        <f>Q962*H962</f>
        <v>0</v>
      </c>
      <c r="S962" s="224">
        <v>0</v>
      </c>
      <c r="T962" s="225">
        <f>S962*H962</f>
        <v>0</v>
      </c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R962" s="226" t="s">
        <v>178</v>
      </c>
      <c r="AT962" s="226" t="s">
        <v>174</v>
      </c>
      <c r="AU962" s="226" t="s">
        <v>82</v>
      </c>
      <c r="AY962" s="19" t="s">
        <v>171</v>
      </c>
      <c r="BE962" s="227">
        <f>IF(N962="základní",J962,0)</f>
        <v>0</v>
      </c>
      <c r="BF962" s="227">
        <f>IF(N962="snížená",J962,0)</f>
        <v>0</v>
      </c>
      <c r="BG962" s="227">
        <f>IF(N962="zákl. přenesená",J962,0)</f>
        <v>0</v>
      </c>
      <c r="BH962" s="227">
        <f>IF(N962="sníž. přenesená",J962,0)</f>
        <v>0</v>
      </c>
      <c r="BI962" s="227">
        <f>IF(N962="nulová",J962,0)</f>
        <v>0</v>
      </c>
      <c r="BJ962" s="19" t="s">
        <v>82</v>
      </c>
      <c r="BK962" s="227">
        <f>ROUND(I962*H962,2)</f>
        <v>0</v>
      </c>
      <c r="BL962" s="19" t="s">
        <v>178</v>
      </c>
      <c r="BM962" s="226" t="s">
        <v>4078</v>
      </c>
    </row>
    <row r="963" s="2" customFormat="1">
      <c r="A963" s="40"/>
      <c r="B963" s="41"/>
      <c r="C963" s="42"/>
      <c r="D963" s="228" t="s">
        <v>180</v>
      </c>
      <c r="E963" s="42"/>
      <c r="F963" s="229" t="s">
        <v>3974</v>
      </c>
      <c r="G963" s="42"/>
      <c r="H963" s="42"/>
      <c r="I963" s="230"/>
      <c r="J963" s="42"/>
      <c r="K963" s="42"/>
      <c r="L963" s="46"/>
      <c r="M963" s="231"/>
      <c r="N963" s="232"/>
      <c r="O963" s="86"/>
      <c r="P963" s="86"/>
      <c r="Q963" s="86"/>
      <c r="R963" s="86"/>
      <c r="S963" s="86"/>
      <c r="T963" s="87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T963" s="19" t="s">
        <v>180</v>
      </c>
      <c r="AU963" s="19" t="s">
        <v>82</v>
      </c>
    </row>
    <row r="964" s="2" customFormat="1">
      <c r="A964" s="40"/>
      <c r="B964" s="41"/>
      <c r="C964" s="42"/>
      <c r="D964" s="228" t="s">
        <v>478</v>
      </c>
      <c r="E964" s="42"/>
      <c r="F964" s="278" t="s">
        <v>3740</v>
      </c>
      <c r="G964" s="42"/>
      <c r="H964" s="42"/>
      <c r="I964" s="230"/>
      <c r="J964" s="42"/>
      <c r="K964" s="42"/>
      <c r="L964" s="46"/>
      <c r="M964" s="231"/>
      <c r="N964" s="232"/>
      <c r="O964" s="86"/>
      <c r="P964" s="86"/>
      <c r="Q964" s="86"/>
      <c r="R964" s="86"/>
      <c r="S964" s="86"/>
      <c r="T964" s="87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478</v>
      </c>
      <c r="AU964" s="19" t="s">
        <v>82</v>
      </c>
    </row>
    <row r="965" s="2" customFormat="1" ht="16.5" customHeight="1">
      <c r="A965" s="40"/>
      <c r="B965" s="41"/>
      <c r="C965" s="215" t="s">
        <v>4079</v>
      </c>
      <c r="D965" s="215" t="s">
        <v>174</v>
      </c>
      <c r="E965" s="216" t="s">
        <v>3976</v>
      </c>
      <c r="F965" s="217" t="s">
        <v>3822</v>
      </c>
      <c r="G965" s="218" t="s">
        <v>3296</v>
      </c>
      <c r="H965" s="219">
        <v>1</v>
      </c>
      <c r="I965" s="220"/>
      <c r="J965" s="221">
        <f>ROUND(I965*H965,2)</f>
        <v>0</v>
      </c>
      <c r="K965" s="217" t="s">
        <v>19</v>
      </c>
      <c r="L965" s="46"/>
      <c r="M965" s="222" t="s">
        <v>19</v>
      </c>
      <c r="N965" s="223" t="s">
        <v>45</v>
      </c>
      <c r="O965" s="86"/>
      <c r="P965" s="224">
        <f>O965*H965</f>
        <v>0</v>
      </c>
      <c r="Q965" s="224">
        <v>0</v>
      </c>
      <c r="R965" s="224">
        <f>Q965*H965</f>
        <v>0</v>
      </c>
      <c r="S965" s="224">
        <v>0</v>
      </c>
      <c r="T965" s="225">
        <f>S965*H965</f>
        <v>0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26" t="s">
        <v>178</v>
      </c>
      <c r="AT965" s="226" t="s">
        <v>174</v>
      </c>
      <c r="AU965" s="226" t="s">
        <v>82</v>
      </c>
      <c r="AY965" s="19" t="s">
        <v>171</v>
      </c>
      <c r="BE965" s="227">
        <f>IF(N965="základní",J965,0)</f>
        <v>0</v>
      </c>
      <c r="BF965" s="227">
        <f>IF(N965="snížená",J965,0)</f>
        <v>0</v>
      </c>
      <c r="BG965" s="227">
        <f>IF(N965="zákl. přenesená",J965,0)</f>
        <v>0</v>
      </c>
      <c r="BH965" s="227">
        <f>IF(N965="sníž. přenesená",J965,0)</f>
        <v>0</v>
      </c>
      <c r="BI965" s="227">
        <f>IF(N965="nulová",J965,0)</f>
        <v>0</v>
      </c>
      <c r="BJ965" s="19" t="s">
        <v>82</v>
      </c>
      <c r="BK965" s="227">
        <f>ROUND(I965*H965,2)</f>
        <v>0</v>
      </c>
      <c r="BL965" s="19" t="s">
        <v>178</v>
      </c>
      <c r="BM965" s="226" t="s">
        <v>4080</v>
      </c>
    </row>
    <row r="966" s="2" customFormat="1">
      <c r="A966" s="40"/>
      <c r="B966" s="41"/>
      <c r="C966" s="42"/>
      <c r="D966" s="228" t="s">
        <v>180</v>
      </c>
      <c r="E966" s="42"/>
      <c r="F966" s="229" t="s">
        <v>3822</v>
      </c>
      <c r="G966" s="42"/>
      <c r="H966" s="42"/>
      <c r="I966" s="230"/>
      <c r="J966" s="42"/>
      <c r="K966" s="42"/>
      <c r="L966" s="46"/>
      <c r="M966" s="231"/>
      <c r="N966" s="232"/>
      <c r="O966" s="86"/>
      <c r="P966" s="86"/>
      <c r="Q966" s="86"/>
      <c r="R966" s="86"/>
      <c r="S966" s="86"/>
      <c r="T966" s="87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T966" s="19" t="s">
        <v>180</v>
      </c>
      <c r="AU966" s="19" t="s">
        <v>82</v>
      </c>
    </row>
    <row r="967" s="2" customFormat="1">
      <c r="A967" s="40"/>
      <c r="B967" s="41"/>
      <c r="C967" s="42"/>
      <c r="D967" s="228" t="s">
        <v>478</v>
      </c>
      <c r="E967" s="42"/>
      <c r="F967" s="278" t="s">
        <v>3820</v>
      </c>
      <c r="G967" s="42"/>
      <c r="H967" s="42"/>
      <c r="I967" s="230"/>
      <c r="J967" s="42"/>
      <c r="K967" s="42"/>
      <c r="L967" s="46"/>
      <c r="M967" s="231"/>
      <c r="N967" s="232"/>
      <c r="O967" s="86"/>
      <c r="P967" s="86"/>
      <c r="Q967" s="86"/>
      <c r="R967" s="86"/>
      <c r="S967" s="86"/>
      <c r="T967" s="87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T967" s="19" t="s">
        <v>478</v>
      </c>
      <c r="AU967" s="19" t="s">
        <v>82</v>
      </c>
    </row>
    <row r="968" s="2" customFormat="1" ht="16.5" customHeight="1">
      <c r="A968" s="40"/>
      <c r="B968" s="41"/>
      <c r="C968" s="215" t="s">
        <v>1904</v>
      </c>
      <c r="D968" s="215" t="s">
        <v>174</v>
      </c>
      <c r="E968" s="216" t="s">
        <v>3978</v>
      </c>
      <c r="F968" s="217" t="s">
        <v>3825</v>
      </c>
      <c r="G968" s="218" t="s">
        <v>3296</v>
      </c>
      <c r="H968" s="219">
        <v>4</v>
      </c>
      <c r="I968" s="220"/>
      <c r="J968" s="221">
        <f>ROUND(I968*H968,2)</f>
        <v>0</v>
      </c>
      <c r="K968" s="217" t="s">
        <v>19</v>
      </c>
      <c r="L968" s="46"/>
      <c r="M968" s="222" t="s">
        <v>19</v>
      </c>
      <c r="N968" s="223" t="s">
        <v>45</v>
      </c>
      <c r="O968" s="86"/>
      <c r="P968" s="224">
        <f>O968*H968</f>
        <v>0</v>
      </c>
      <c r="Q968" s="224">
        <v>0</v>
      </c>
      <c r="R968" s="224">
        <f>Q968*H968</f>
        <v>0</v>
      </c>
      <c r="S968" s="224">
        <v>0</v>
      </c>
      <c r="T968" s="225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26" t="s">
        <v>178</v>
      </c>
      <c r="AT968" s="226" t="s">
        <v>174</v>
      </c>
      <c r="AU968" s="226" t="s">
        <v>82</v>
      </c>
      <c r="AY968" s="19" t="s">
        <v>171</v>
      </c>
      <c r="BE968" s="227">
        <f>IF(N968="základní",J968,0)</f>
        <v>0</v>
      </c>
      <c r="BF968" s="227">
        <f>IF(N968="snížená",J968,0)</f>
        <v>0</v>
      </c>
      <c r="BG968" s="227">
        <f>IF(N968="zákl. přenesená",J968,0)</f>
        <v>0</v>
      </c>
      <c r="BH968" s="227">
        <f>IF(N968="sníž. přenesená",J968,0)</f>
        <v>0</v>
      </c>
      <c r="BI968" s="227">
        <f>IF(N968="nulová",J968,0)</f>
        <v>0</v>
      </c>
      <c r="BJ968" s="19" t="s">
        <v>82</v>
      </c>
      <c r="BK968" s="227">
        <f>ROUND(I968*H968,2)</f>
        <v>0</v>
      </c>
      <c r="BL968" s="19" t="s">
        <v>178</v>
      </c>
      <c r="BM968" s="226" t="s">
        <v>4081</v>
      </c>
    </row>
    <row r="969" s="2" customFormat="1">
      <c r="A969" s="40"/>
      <c r="B969" s="41"/>
      <c r="C969" s="42"/>
      <c r="D969" s="228" t="s">
        <v>180</v>
      </c>
      <c r="E969" s="42"/>
      <c r="F969" s="229" t="s">
        <v>3825</v>
      </c>
      <c r="G969" s="42"/>
      <c r="H969" s="42"/>
      <c r="I969" s="230"/>
      <c r="J969" s="42"/>
      <c r="K969" s="42"/>
      <c r="L969" s="46"/>
      <c r="M969" s="231"/>
      <c r="N969" s="232"/>
      <c r="O969" s="86"/>
      <c r="P969" s="86"/>
      <c r="Q969" s="86"/>
      <c r="R969" s="86"/>
      <c r="S969" s="86"/>
      <c r="T969" s="87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T969" s="19" t="s">
        <v>180</v>
      </c>
      <c r="AU969" s="19" t="s">
        <v>82</v>
      </c>
    </row>
    <row r="970" s="2" customFormat="1">
      <c r="A970" s="40"/>
      <c r="B970" s="41"/>
      <c r="C970" s="42"/>
      <c r="D970" s="228" t="s">
        <v>478</v>
      </c>
      <c r="E970" s="42"/>
      <c r="F970" s="278" t="s">
        <v>3820</v>
      </c>
      <c r="G970" s="42"/>
      <c r="H970" s="42"/>
      <c r="I970" s="230"/>
      <c r="J970" s="42"/>
      <c r="K970" s="42"/>
      <c r="L970" s="46"/>
      <c r="M970" s="231"/>
      <c r="N970" s="232"/>
      <c r="O970" s="86"/>
      <c r="P970" s="86"/>
      <c r="Q970" s="86"/>
      <c r="R970" s="86"/>
      <c r="S970" s="86"/>
      <c r="T970" s="87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T970" s="19" t="s">
        <v>478</v>
      </c>
      <c r="AU970" s="19" t="s">
        <v>82</v>
      </c>
    </row>
    <row r="971" s="2" customFormat="1" ht="16.5" customHeight="1">
      <c r="A971" s="40"/>
      <c r="B971" s="41"/>
      <c r="C971" s="215" t="s">
        <v>4082</v>
      </c>
      <c r="D971" s="215" t="s">
        <v>174</v>
      </c>
      <c r="E971" s="216" t="s">
        <v>3987</v>
      </c>
      <c r="F971" s="217" t="s">
        <v>3988</v>
      </c>
      <c r="G971" s="218" t="s">
        <v>3296</v>
      </c>
      <c r="H971" s="219">
        <v>2</v>
      </c>
      <c r="I971" s="220"/>
      <c r="J971" s="221">
        <f>ROUND(I971*H971,2)</f>
        <v>0</v>
      </c>
      <c r="K971" s="217" t="s">
        <v>19</v>
      </c>
      <c r="L971" s="46"/>
      <c r="M971" s="222" t="s">
        <v>19</v>
      </c>
      <c r="N971" s="223" t="s">
        <v>45</v>
      </c>
      <c r="O971" s="86"/>
      <c r="P971" s="224">
        <f>O971*H971</f>
        <v>0</v>
      </c>
      <c r="Q971" s="224">
        <v>0</v>
      </c>
      <c r="R971" s="224">
        <f>Q971*H971</f>
        <v>0</v>
      </c>
      <c r="S971" s="224">
        <v>0</v>
      </c>
      <c r="T971" s="225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26" t="s">
        <v>178</v>
      </c>
      <c r="AT971" s="226" t="s">
        <v>174</v>
      </c>
      <c r="AU971" s="226" t="s">
        <v>82</v>
      </c>
      <c r="AY971" s="19" t="s">
        <v>171</v>
      </c>
      <c r="BE971" s="227">
        <f>IF(N971="základní",J971,0)</f>
        <v>0</v>
      </c>
      <c r="BF971" s="227">
        <f>IF(N971="snížená",J971,0)</f>
        <v>0</v>
      </c>
      <c r="BG971" s="227">
        <f>IF(N971="zákl. přenesená",J971,0)</f>
        <v>0</v>
      </c>
      <c r="BH971" s="227">
        <f>IF(N971="sníž. přenesená",J971,0)</f>
        <v>0</v>
      </c>
      <c r="BI971" s="227">
        <f>IF(N971="nulová",J971,0)</f>
        <v>0</v>
      </c>
      <c r="BJ971" s="19" t="s">
        <v>82</v>
      </c>
      <c r="BK971" s="227">
        <f>ROUND(I971*H971,2)</f>
        <v>0</v>
      </c>
      <c r="BL971" s="19" t="s">
        <v>178</v>
      </c>
      <c r="BM971" s="226" t="s">
        <v>4083</v>
      </c>
    </row>
    <row r="972" s="2" customFormat="1">
      <c r="A972" s="40"/>
      <c r="B972" s="41"/>
      <c r="C972" s="42"/>
      <c r="D972" s="228" t="s">
        <v>180</v>
      </c>
      <c r="E972" s="42"/>
      <c r="F972" s="229" t="s">
        <v>3988</v>
      </c>
      <c r="G972" s="42"/>
      <c r="H972" s="42"/>
      <c r="I972" s="230"/>
      <c r="J972" s="42"/>
      <c r="K972" s="42"/>
      <c r="L972" s="46"/>
      <c r="M972" s="231"/>
      <c r="N972" s="232"/>
      <c r="O972" s="86"/>
      <c r="P972" s="86"/>
      <c r="Q972" s="86"/>
      <c r="R972" s="86"/>
      <c r="S972" s="86"/>
      <c r="T972" s="87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T972" s="19" t="s">
        <v>180</v>
      </c>
      <c r="AU972" s="19" t="s">
        <v>82</v>
      </c>
    </row>
    <row r="973" s="2" customFormat="1">
      <c r="A973" s="40"/>
      <c r="B973" s="41"/>
      <c r="C973" s="42"/>
      <c r="D973" s="228" t="s">
        <v>478</v>
      </c>
      <c r="E973" s="42"/>
      <c r="F973" s="278" t="s">
        <v>3990</v>
      </c>
      <c r="G973" s="42"/>
      <c r="H973" s="42"/>
      <c r="I973" s="230"/>
      <c r="J973" s="42"/>
      <c r="K973" s="42"/>
      <c r="L973" s="46"/>
      <c r="M973" s="231"/>
      <c r="N973" s="232"/>
      <c r="O973" s="86"/>
      <c r="P973" s="86"/>
      <c r="Q973" s="86"/>
      <c r="R973" s="86"/>
      <c r="S973" s="86"/>
      <c r="T973" s="87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T973" s="19" t="s">
        <v>478</v>
      </c>
      <c r="AU973" s="19" t="s">
        <v>82</v>
      </c>
    </row>
    <row r="974" s="2" customFormat="1" ht="16.5" customHeight="1">
      <c r="A974" s="40"/>
      <c r="B974" s="41"/>
      <c r="C974" s="215" t="s">
        <v>1910</v>
      </c>
      <c r="D974" s="215" t="s">
        <v>174</v>
      </c>
      <c r="E974" s="216" t="s">
        <v>4031</v>
      </c>
      <c r="F974" s="217" t="s">
        <v>4032</v>
      </c>
      <c r="G974" s="218" t="s">
        <v>3296</v>
      </c>
      <c r="H974" s="219">
        <v>2</v>
      </c>
      <c r="I974" s="220"/>
      <c r="J974" s="221">
        <f>ROUND(I974*H974,2)</f>
        <v>0</v>
      </c>
      <c r="K974" s="217" t="s">
        <v>19</v>
      </c>
      <c r="L974" s="46"/>
      <c r="M974" s="222" t="s">
        <v>19</v>
      </c>
      <c r="N974" s="223" t="s">
        <v>45</v>
      </c>
      <c r="O974" s="86"/>
      <c r="P974" s="224">
        <f>O974*H974</f>
        <v>0</v>
      </c>
      <c r="Q974" s="224">
        <v>0</v>
      </c>
      <c r="R974" s="224">
        <f>Q974*H974</f>
        <v>0</v>
      </c>
      <c r="S974" s="224">
        <v>0</v>
      </c>
      <c r="T974" s="225">
        <f>S974*H974</f>
        <v>0</v>
      </c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R974" s="226" t="s">
        <v>178</v>
      </c>
      <c r="AT974" s="226" t="s">
        <v>174</v>
      </c>
      <c r="AU974" s="226" t="s">
        <v>82</v>
      </c>
      <c r="AY974" s="19" t="s">
        <v>171</v>
      </c>
      <c r="BE974" s="227">
        <f>IF(N974="základní",J974,0)</f>
        <v>0</v>
      </c>
      <c r="BF974" s="227">
        <f>IF(N974="snížená",J974,0)</f>
        <v>0</v>
      </c>
      <c r="BG974" s="227">
        <f>IF(N974="zákl. přenesená",J974,0)</f>
        <v>0</v>
      </c>
      <c r="BH974" s="227">
        <f>IF(N974="sníž. přenesená",J974,0)</f>
        <v>0</v>
      </c>
      <c r="BI974" s="227">
        <f>IF(N974="nulová",J974,0)</f>
        <v>0</v>
      </c>
      <c r="BJ974" s="19" t="s">
        <v>82</v>
      </c>
      <c r="BK974" s="227">
        <f>ROUND(I974*H974,2)</f>
        <v>0</v>
      </c>
      <c r="BL974" s="19" t="s">
        <v>178</v>
      </c>
      <c r="BM974" s="226" t="s">
        <v>4084</v>
      </c>
    </row>
    <row r="975" s="2" customFormat="1">
      <c r="A975" s="40"/>
      <c r="B975" s="41"/>
      <c r="C975" s="42"/>
      <c r="D975" s="228" t="s">
        <v>180</v>
      </c>
      <c r="E975" s="42"/>
      <c r="F975" s="229" t="s">
        <v>4032</v>
      </c>
      <c r="G975" s="42"/>
      <c r="H975" s="42"/>
      <c r="I975" s="230"/>
      <c r="J975" s="42"/>
      <c r="K975" s="42"/>
      <c r="L975" s="46"/>
      <c r="M975" s="231"/>
      <c r="N975" s="232"/>
      <c r="O975" s="86"/>
      <c r="P975" s="86"/>
      <c r="Q975" s="86"/>
      <c r="R975" s="86"/>
      <c r="S975" s="86"/>
      <c r="T975" s="87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T975" s="19" t="s">
        <v>180</v>
      </c>
      <c r="AU975" s="19" t="s">
        <v>82</v>
      </c>
    </row>
    <row r="976" s="2" customFormat="1" ht="16.5" customHeight="1">
      <c r="A976" s="40"/>
      <c r="B976" s="41"/>
      <c r="C976" s="215" t="s">
        <v>4085</v>
      </c>
      <c r="D976" s="215" t="s">
        <v>174</v>
      </c>
      <c r="E976" s="216" t="s">
        <v>4086</v>
      </c>
      <c r="F976" s="217" t="s">
        <v>4087</v>
      </c>
      <c r="G976" s="218" t="s">
        <v>3296</v>
      </c>
      <c r="H976" s="219">
        <v>1</v>
      </c>
      <c r="I976" s="220"/>
      <c r="J976" s="221">
        <f>ROUND(I976*H976,2)</f>
        <v>0</v>
      </c>
      <c r="K976" s="217" t="s">
        <v>19</v>
      </c>
      <c r="L976" s="46"/>
      <c r="M976" s="222" t="s">
        <v>19</v>
      </c>
      <c r="N976" s="223" t="s">
        <v>45</v>
      </c>
      <c r="O976" s="86"/>
      <c r="P976" s="224">
        <f>O976*H976</f>
        <v>0</v>
      </c>
      <c r="Q976" s="224">
        <v>0</v>
      </c>
      <c r="R976" s="224">
        <f>Q976*H976</f>
        <v>0</v>
      </c>
      <c r="S976" s="224">
        <v>0</v>
      </c>
      <c r="T976" s="225">
        <f>S976*H976</f>
        <v>0</v>
      </c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R976" s="226" t="s">
        <v>178</v>
      </c>
      <c r="AT976" s="226" t="s">
        <v>174</v>
      </c>
      <c r="AU976" s="226" t="s">
        <v>82</v>
      </c>
      <c r="AY976" s="19" t="s">
        <v>171</v>
      </c>
      <c r="BE976" s="227">
        <f>IF(N976="základní",J976,0)</f>
        <v>0</v>
      </c>
      <c r="BF976" s="227">
        <f>IF(N976="snížená",J976,0)</f>
        <v>0</v>
      </c>
      <c r="BG976" s="227">
        <f>IF(N976="zákl. přenesená",J976,0)</f>
        <v>0</v>
      </c>
      <c r="BH976" s="227">
        <f>IF(N976="sníž. přenesená",J976,0)</f>
        <v>0</v>
      </c>
      <c r="BI976" s="227">
        <f>IF(N976="nulová",J976,0)</f>
        <v>0</v>
      </c>
      <c r="BJ976" s="19" t="s">
        <v>82</v>
      </c>
      <c r="BK976" s="227">
        <f>ROUND(I976*H976,2)</f>
        <v>0</v>
      </c>
      <c r="BL976" s="19" t="s">
        <v>178</v>
      </c>
      <c r="BM976" s="226" t="s">
        <v>4088</v>
      </c>
    </row>
    <row r="977" s="2" customFormat="1">
      <c r="A977" s="40"/>
      <c r="B977" s="41"/>
      <c r="C977" s="42"/>
      <c r="D977" s="228" t="s">
        <v>180</v>
      </c>
      <c r="E977" s="42"/>
      <c r="F977" s="229" t="s">
        <v>4087</v>
      </c>
      <c r="G977" s="42"/>
      <c r="H977" s="42"/>
      <c r="I977" s="230"/>
      <c r="J977" s="42"/>
      <c r="K977" s="42"/>
      <c r="L977" s="46"/>
      <c r="M977" s="231"/>
      <c r="N977" s="232"/>
      <c r="O977" s="86"/>
      <c r="P977" s="86"/>
      <c r="Q977" s="86"/>
      <c r="R977" s="86"/>
      <c r="S977" s="86"/>
      <c r="T977" s="87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T977" s="19" t="s">
        <v>180</v>
      </c>
      <c r="AU977" s="19" t="s">
        <v>82</v>
      </c>
    </row>
    <row r="978" s="2" customFormat="1">
      <c r="A978" s="40"/>
      <c r="B978" s="41"/>
      <c r="C978" s="42"/>
      <c r="D978" s="228" t="s">
        <v>478</v>
      </c>
      <c r="E978" s="42"/>
      <c r="F978" s="278" t="s">
        <v>3909</v>
      </c>
      <c r="G978" s="42"/>
      <c r="H978" s="42"/>
      <c r="I978" s="230"/>
      <c r="J978" s="42"/>
      <c r="K978" s="42"/>
      <c r="L978" s="46"/>
      <c r="M978" s="231"/>
      <c r="N978" s="232"/>
      <c r="O978" s="86"/>
      <c r="P978" s="86"/>
      <c r="Q978" s="86"/>
      <c r="R978" s="86"/>
      <c r="S978" s="86"/>
      <c r="T978" s="87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9" t="s">
        <v>478</v>
      </c>
      <c r="AU978" s="19" t="s">
        <v>82</v>
      </c>
    </row>
    <row r="979" s="2" customFormat="1" ht="16.5" customHeight="1">
      <c r="A979" s="40"/>
      <c r="B979" s="41"/>
      <c r="C979" s="215" t="s">
        <v>1889</v>
      </c>
      <c r="D979" s="215" t="s">
        <v>174</v>
      </c>
      <c r="E979" s="216" t="s">
        <v>4089</v>
      </c>
      <c r="F979" s="217" t="s">
        <v>4090</v>
      </c>
      <c r="G979" s="218" t="s">
        <v>3296</v>
      </c>
      <c r="H979" s="219">
        <v>1</v>
      </c>
      <c r="I979" s="220"/>
      <c r="J979" s="221">
        <f>ROUND(I979*H979,2)</f>
        <v>0</v>
      </c>
      <c r="K979" s="217" t="s">
        <v>19</v>
      </c>
      <c r="L979" s="46"/>
      <c r="M979" s="222" t="s">
        <v>19</v>
      </c>
      <c r="N979" s="223" t="s">
        <v>45</v>
      </c>
      <c r="O979" s="86"/>
      <c r="P979" s="224">
        <f>O979*H979</f>
        <v>0</v>
      </c>
      <c r="Q979" s="224">
        <v>0</v>
      </c>
      <c r="R979" s="224">
        <f>Q979*H979</f>
        <v>0</v>
      </c>
      <c r="S979" s="224">
        <v>0</v>
      </c>
      <c r="T979" s="225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26" t="s">
        <v>178</v>
      </c>
      <c r="AT979" s="226" t="s">
        <v>174</v>
      </c>
      <c r="AU979" s="226" t="s">
        <v>82</v>
      </c>
      <c r="AY979" s="19" t="s">
        <v>171</v>
      </c>
      <c r="BE979" s="227">
        <f>IF(N979="základní",J979,0)</f>
        <v>0</v>
      </c>
      <c r="BF979" s="227">
        <f>IF(N979="snížená",J979,0)</f>
        <v>0</v>
      </c>
      <c r="BG979" s="227">
        <f>IF(N979="zákl. přenesená",J979,0)</f>
        <v>0</v>
      </c>
      <c r="BH979" s="227">
        <f>IF(N979="sníž. přenesená",J979,0)</f>
        <v>0</v>
      </c>
      <c r="BI979" s="227">
        <f>IF(N979="nulová",J979,0)</f>
        <v>0</v>
      </c>
      <c r="BJ979" s="19" t="s">
        <v>82</v>
      </c>
      <c r="BK979" s="227">
        <f>ROUND(I979*H979,2)</f>
        <v>0</v>
      </c>
      <c r="BL979" s="19" t="s">
        <v>178</v>
      </c>
      <c r="BM979" s="226" t="s">
        <v>4091</v>
      </c>
    </row>
    <row r="980" s="2" customFormat="1">
      <c r="A980" s="40"/>
      <c r="B980" s="41"/>
      <c r="C980" s="42"/>
      <c r="D980" s="228" t="s">
        <v>180</v>
      </c>
      <c r="E980" s="42"/>
      <c r="F980" s="229" t="s">
        <v>4090</v>
      </c>
      <c r="G980" s="42"/>
      <c r="H980" s="42"/>
      <c r="I980" s="230"/>
      <c r="J980" s="42"/>
      <c r="K980" s="42"/>
      <c r="L980" s="46"/>
      <c r="M980" s="231"/>
      <c r="N980" s="232"/>
      <c r="O980" s="86"/>
      <c r="P980" s="86"/>
      <c r="Q980" s="86"/>
      <c r="R980" s="86"/>
      <c r="S980" s="86"/>
      <c r="T980" s="87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T980" s="19" t="s">
        <v>180</v>
      </c>
      <c r="AU980" s="19" t="s">
        <v>82</v>
      </c>
    </row>
    <row r="981" s="2" customFormat="1">
      <c r="A981" s="40"/>
      <c r="B981" s="41"/>
      <c r="C981" s="42"/>
      <c r="D981" s="228" t="s">
        <v>478</v>
      </c>
      <c r="E981" s="42"/>
      <c r="F981" s="278" t="s">
        <v>3740</v>
      </c>
      <c r="G981" s="42"/>
      <c r="H981" s="42"/>
      <c r="I981" s="230"/>
      <c r="J981" s="42"/>
      <c r="K981" s="42"/>
      <c r="L981" s="46"/>
      <c r="M981" s="231"/>
      <c r="N981" s="232"/>
      <c r="O981" s="86"/>
      <c r="P981" s="86"/>
      <c r="Q981" s="86"/>
      <c r="R981" s="86"/>
      <c r="S981" s="86"/>
      <c r="T981" s="87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T981" s="19" t="s">
        <v>478</v>
      </c>
      <c r="AU981" s="19" t="s">
        <v>82</v>
      </c>
    </row>
    <row r="982" s="2" customFormat="1" ht="16.5" customHeight="1">
      <c r="A982" s="40"/>
      <c r="B982" s="41"/>
      <c r="C982" s="215" t="s">
        <v>4092</v>
      </c>
      <c r="D982" s="215" t="s">
        <v>174</v>
      </c>
      <c r="E982" s="216" t="s">
        <v>4093</v>
      </c>
      <c r="F982" s="217" t="s">
        <v>4094</v>
      </c>
      <c r="G982" s="218" t="s">
        <v>3296</v>
      </c>
      <c r="H982" s="219">
        <v>1</v>
      </c>
      <c r="I982" s="220"/>
      <c r="J982" s="221">
        <f>ROUND(I982*H982,2)</f>
        <v>0</v>
      </c>
      <c r="K982" s="217" t="s">
        <v>19</v>
      </c>
      <c r="L982" s="46"/>
      <c r="M982" s="222" t="s">
        <v>19</v>
      </c>
      <c r="N982" s="223" t="s">
        <v>45</v>
      </c>
      <c r="O982" s="86"/>
      <c r="P982" s="224">
        <f>O982*H982</f>
        <v>0</v>
      </c>
      <c r="Q982" s="224">
        <v>0</v>
      </c>
      <c r="R982" s="224">
        <f>Q982*H982</f>
        <v>0</v>
      </c>
      <c r="S982" s="224">
        <v>0</v>
      </c>
      <c r="T982" s="225">
        <f>S982*H982</f>
        <v>0</v>
      </c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R982" s="226" t="s">
        <v>178</v>
      </c>
      <c r="AT982" s="226" t="s">
        <v>174</v>
      </c>
      <c r="AU982" s="226" t="s">
        <v>82</v>
      </c>
      <c r="AY982" s="19" t="s">
        <v>171</v>
      </c>
      <c r="BE982" s="227">
        <f>IF(N982="základní",J982,0)</f>
        <v>0</v>
      </c>
      <c r="BF982" s="227">
        <f>IF(N982="snížená",J982,0)</f>
        <v>0</v>
      </c>
      <c r="BG982" s="227">
        <f>IF(N982="zákl. přenesená",J982,0)</f>
        <v>0</v>
      </c>
      <c r="BH982" s="227">
        <f>IF(N982="sníž. přenesená",J982,0)</f>
        <v>0</v>
      </c>
      <c r="BI982" s="227">
        <f>IF(N982="nulová",J982,0)</f>
        <v>0</v>
      </c>
      <c r="BJ982" s="19" t="s">
        <v>82</v>
      </c>
      <c r="BK982" s="227">
        <f>ROUND(I982*H982,2)</f>
        <v>0</v>
      </c>
      <c r="BL982" s="19" t="s">
        <v>178</v>
      </c>
      <c r="BM982" s="226" t="s">
        <v>4095</v>
      </c>
    </row>
    <row r="983" s="2" customFormat="1">
      <c r="A983" s="40"/>
      <c r="B983" s="41"/>
      <c r="C983" s="42"/>
      <c r="D983" s="228" t="s">
        <v>180</v>
      </c>
      <c r="E983" s="42"/>
      <c r="F983" s="229" t="s">
        <v>4094</v>
      </c>
      <c r="G983" s="42"/>
      <c r="H983" s="42"/>
      <c r="I983" s="230"/>
      <c r="J983" s="42"/>
      <c r="K983" s="42"/>
      <c r="L983" s="46"/>
      <c r="M983" s="231"/>
      <c r="N983" s="232"/>
      <c r="O983" s="86"/>
      <c r="P983" s="86"/>
      <c r="Q983" s="86"/>
      <c r="R983" s="86"/>
      <c r="S983" s="86"/>
      <c r="T983" s="87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T983" s="19" t="s">
        <v>180</v>
      </c>
      <c r="AU983" s="19" t="s">
        <v>82</v>
      </c>
    </row>
    <row r="984" s="2" customFormat="1">
      <c r="A984" s="40"/>
      <c r="B984" s="41"/>
      <c r="C984" s="42"/>
      <c r="D984" s="228" t="s">
        <v>478</v>
      </c>
      <c r="E984" s="42"/>
      <c r="F984" s="278" t="s">
        <v>3740</v>
      </c>
      <c r="G984" s="42"/>
      <c r="H984" s="42"/>
      <c r="I984" s="230"/>
      <c r="J984" s="42"/>
      <c r="K984" s="42"/>
      <c r="L984" s="46"/>
      <c r="M984" s="231"/>
      <c r="N984" s="232"/>
      <c r="O984" s="86"/>
      <c r="P984" s="86"/>
      <c r="Q984" s="86"/>
      <c r="R984" s="86"/>
      <c r="S984" s="86"/>
      <c r="T984" s="87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T984" s="19" t="s">
        <v>478</v>
      </c>
      <c r="AU984" s="19" t="s">
        <v>82</v>
      </c>
    </row>
    <row r="985" s="2" customFormat="1" ht="16.5" customHeight="1">
      <c r="A985" s="40"/>
      <c r="B985" s="41"/>
      <c r="C985" s="215" t="s">
        <v>4096</v>
      </c>
      <c r="D985" s="215" t="s">
        <v>174</v>
      </c>
      <c r="E985" s="216" t="s">
        <v>3356</v>
      </c>
      <c r="F985" s="217" t="s">
        <v>3602</v>
      </c>
      <c r="G985" s="218" t="s">
        <v>3296</v>
      </c>
      <c r="H985" s="219">
        <v>49</v>
      </c>
      <c r="I985" s="220"/>
      <c r="J985" s="221">
        <f>ROUND(I985*H985,2)</f>
        <v>0</v>
      </c>
      <c r="K985" s="217" t="s">
        <v>19</v>
      </c>
      <c r="L985" s="46"/>
      <c r="M985" s="222" t="s">
        <v>19</v>
      </c>
      <c r="N985" s="223" t="s">
        <v>45</v>
      </c>
      <c r="O985" s="86"/>
      <c r="P985" s="224">
        <f>O985*H985</f>
        <v>0</v>
      </c>
      <c r="Q985" s="224">
        <v>0</v>
      </c>
      <c r="R985" s="224">
        <f>Q985*H985</f>
        <v>0</v>
      </c>
      <c r="S985" s="224">
        <v>0</v>
      </c>
      <c r="T985" s="225">
        <f>S985*H985</f>
        <v>0</v>
      </c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R985" s="226" t="s">
        <v>178</v>
      </c>
      <c r="AT985" s="226" t="s">
        <v>174</v>
      </c>
      <c r="AU985" s="226" t="s">
        <v>82</v>
      </c>
      <c r="AY985" s="19" t="s">
        <v>171</v>
      </c>
      <c r="BE985" s="227">
        <f>IF(N985="základní",J985,0)</f>
        <v>0</v>
      </c>
      <c r="BF985" s="227">
        <f>IF(N985="snížená",J985,0)</f>
        <v>0</v>
      </c>
      <c r="BG985" s="227">
        <f>IF(N985="zákl. přenesená",J985,0)</f>
        <v>0</v>
      </c>
      <c r="BH985" s="227">
        <f>IF(N985="sníž. přenesená",J985,0)</f>
        <v>0</v>
      </c>
      <c r="BI985" s="227">
        <f>IF(N985="nulová",J985,0)</f>
        <v>0</v>
      </c>
      <c r="BJ985" s="19" t="s">
        <v>82</v>
      </c>
      <c r="BK985" s="227">
        <f>ROUND(I985*H985,2)</f>
        <v>0</v>
      </c>
      <c r="BL985" s="19" t="s">
        <v>178</v>
      </c>
      <c r="BM985" s="226" t="s">
        <v>4097</v>
      </c>
    </row>
    <row r="986" s="2" customFormat="1">
      <c r="A986" s="40"/>
      <c r="B986" s="41"/>
      <c r="C986" s="42"/>
      <c r="D986" s="228" t="s">
        <v>180</v>
      </c>
      <c r="E986" s="42"/>
      <c r="F986" s="229" t="s">
        <v>3602</v>
      </c>
      <c r="G986" s="42"/>
      <c r="H986" s="42"/>
      <c r="I986" s="230"/>
      <c r="J986" s="42"/>
      <c r="K986" s="42"/>
      <c r="L986" s="46"/>
      <c r="M986" s="231"/>
      <c r="N986" s="232"/>
      <c r="O986" s="86"/>
      <c r="P986" s="86"/>
      <c r="Q986" s="86"/>
      <c r="R986" s="86"/>
      <c r="S986" s="86"/>
      <c r="T986" s="87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T986" s="19" t="s">
        <v>180</v>
      </c>
      <c r="AU986" s="19" t="s">
        <v>82</v>
      </c>
    </row>
    <row r="987" s="2" customFormat="1">
      <c r="A987" s="40"/>
      <c r="B987" s="41"/>
      <c r="C987" s="42"/>
      <c r="D987" s="228" t="s">
        <v>478</v>
      </c>
      <c r="E987" s="42"/>
      <c r="F987" s="278" t="s">
        <v>3604</v>
      </c>
      <c r="G987" s="42"/>
      <c r="H987" s="42"/>
      <c r="I987" s="230"/>
      <c r="J987" s="42"/>
      <c r="K987" s="42"/>
      <c r="L987" s="46"/>
      <c r="M987" s="231"/>
      <c r="N987" s="232"/>
      <c r="O987" s="86"/>
      <c r="P987" s="86"/>
      <c r="Q987" s="86"/>
      <c r="R987" s="86"/>
      <c r="S987" s="86"/>
      <c r="T987" s="87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T987" s="19" t="s">
        <v>478</v>
      </c>
      <c r="AU987" s="19" t="s">
        <v>82</v>
      </c>
    </row>
    <row r="988" s="2" customFormat="1" ht="16.5" customHeight="1">
      <c r="A988" s="40"/>
      <c r="B988" s="41"/>
      <c r="C988" s="215" t="s">
        <v>1961</v>
      </c>
      <c r="D988" s="215" t="s">
        <v>174</v>
      </c>
      <c r="E988" s="216" t="s">
        <v>3411</v>
      </c>
      <c r="F988" s="217" t="s">
        <v>3605</v>
      </c>
      <c r="G988" s="218" t="s">
        <v>3296</v>
      </c>
      <c r="H988" s="219">
        <v>1</v>
      </c>
      <c r="I988" s="220"/>
      <c r="J988" s="221">
        <f>ROUND(I988*H988,2)</f>
        <v>0</v>
      </c>
      <c r="K988" s="217" t="s">
        <v>19</v>
      </c>
      <c r="L988" s="46"/>
      <c r="M988" s="222" t="s">
        <v>19</v>
      </c>
      <c r="N988" s="223" t="s">
        <v>45</v>
      </c>
      <c r="O988" s="86"/>
      <c r="P988" s="224">
        <f>O988*H988</f>
        <v>0</v>
      </c>
      <c r="Q988" s="224">
        <v>0</v>
      </c>
      <c r="R988" s="224">
        <f>Q988*H988</f>
        <v>0</v>
      </c>
      <c r="S988" s="224">
        <v>0</v>
      </c>
      <c r="T988" s="225">
        <f>S988*H988</f>
        <v>0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26" t="s">
        <v>178</v>
      </c>
      <c r="AT988" s="226" t="s">
        <v>174</v>
      </c>
      <c r="AU988" s="226" t="s">
        <v>82</v>
      </c>
      <c r="AY988" s="19" t="s">
        <v>171</v>
      </c>
      <c r="BE988" s="227">
        <f>IF(N988="základní",J988,0)</f>
        <v>0</v>
      </c>
      <c r="BF988" s="227">
        <f>IF(N988="snížená",J988,0)</f>
        <v>0</v>
      </c>
      <c r="BG988" s="227">
        <f>IF(N988="zákl. přenesená",J988,0)</f>
        <v>0</v>
      </c>
      <c r="BH988" s="227">
        <f>IF(N988="sníž. přenesená",J988,0)</f>
        <v>0</v>
      </c>
      <c r="BI988" s="227">
        <f>IF(N988="nulová",J988,0)</f>
        <v>0</v>
      </c>
      <c r="BJ988" s="19" t="s">
        <v>82</v>
      </c>
      <c r="BK988" s="227">
        <f>ROUND(I988*H988,2)</f>
        <v>0</v>
      </c>
      <c r="BL988" s="19" t="s">
        <v>178</v>
      </c>
      <c r="BM988" s="226" t="s">
        <v>4098</v>
      </c>
    </row>
    <row r="989" s="2" customFormat="1">
      <c r="A989" s="40"/>
      <c r="B989" s="41"/>
      <c r="C989" s="42"/>
      <c r="D989" s="228" t="s">
        <v>180</v>
      </c>
      <c r="E989" s="42"/>
      <c r="F989" s="229" t="s">
        <v>3605</v>
      </c>
      <c r="G989" s="42"/>
      <c r="H989" s="42"/>
      <c r="I989" s="230"/>
      <c r="J989" s="42"/>
      <c r="K989" s="42"/>
      <c r="L989" s="46"/>
      <c r="M989" s="231"/>
      <c r="N989" s="232"/>
      <c r="O989" s="86"/>
      <c r="P989" s="86"/>
      <c r="Q989" s="86"/>
      <c r="R989" s="86"/>
      <c r="S989" s="86"/>
      <c r="T989" s="87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T989" s="19" t="s">
        <v>180</v>
      </c>
      <c r="AU989" s="19" t="s">
        <v>82</v>
      </c>
    </row>
    <row r="990" s="2" customFormat="1">
      <c r="A990" s="40"/>
      <c r="B990" s="41"/>
      <c r="C990" s="42"/>
      <c r="D990" s="228" t="s">
        <v>478</v>
      </c>
      <c r="E990" s="42"/>
      <c r="F990" s="278" t="s">
        <v>3607</v>
      </c>
      <c r="G990" s="42"/>
      <c r="H990" s="42"/>
      <c r="I990" s="230"/>
      <c r="J990" s="42"/>
      <c r="K990" s="42"/>
      <c r="L990" s="46"/>
      <c r="M990" s="231"/>
      <c r="N990" s="232"/>
      <c r="O990" s="86"/>
      <c r="P990" s="86"/>
      <c r="Q990" s="86"/>
      <c r="R990" s="86"/>
      <c r="S990" s="86"/>
      <c r="T990" s="87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9" t="s">
        <v>478</v>
      </c>
      <c r="AU990" s="19" t="s">
        <v>82</v>
      </c>
    </row>
    <row r="991" s="2" customFormat="1" ht="16.5" customHeight="1">
      <c r="A991" s="40"/>
      <c r="B991" s="41"/>
      <c r="C991" s="215" t="s">
        <v>963</v>
      </c>
      <c r="D991" s="215" t="s">
        <v>174</v>
      </c>
      <c r="E991" s="216" t="s">
        <v>3413</v>
      </c>
      <c r="F991" s="217" t="s">
        <v>3689</v>
      </c>
      <c r="G991" s="218" t="s">
        <v>3296</v>
      </c>
      <c r="H991" s="219">
        <v>1</v>
      </c>
      <c r="I991" s="220"/>
      <c r="J991" s="221">
        <f>ROUND(I991*H991,2)</f>
        <v>0</v>
      </c>
      <c r="K991" s="217" t="s">
        <v>19</v>
      </c>
      <c r="L991" s="46"/>
      <c r="M991" s="222" t="s">
        <v>19</v>
      </c>
      <c r="N991" s="223" t="s">
        <v>45</v>
      </c>
      <c r="O991" s="86"/>
      <c r="P991" s="224">
        <f>O991*H991</f>
        <v>0</v>
      </c>
      <c r="Q991" s="224">
        <v>0</v>
      </c>
      <c r="R991" s="224">
        <f>Q991*H991</f>
        <v>0</v>
      </c>
      <c r="S991" s="224">
        <v>0</v>
      </c>
      <c r="T991" s="225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26" t="s">
        <v>178</v>
      </c>
      <c r="AT991" s="226" t="s">
        <v>174</v>
      </c>
      <c r="AU991" s="226" t="s">
        <v>82</v>
      </c>
      <c r="AY991" s="19" t="s">
        <v>171</v>
      </c>
      <c r="BE991" s="227">
        <f>IF(N991="základní",J991,0)</f>
        <v>0</v>
      </c>
      <c r="BF991" s="227">
        <f>IF(N991="snížená",J991,0)</f>
        <v>0</v>
      </c>
      <c r="BG991" s="227">
        <f>IF(N991="zákl. přenesená",J991,0)</f>
        <v>0</v>
      </c>
      <c r="BH991" s="227">
        <f>IF(N991="sníž. přenesená",J991,0)</f>
        <v>0</v>
      </c>
      <c r="BI991" s="227">
        <f>IF(N991="nulová",J991,0)</f>
        <v>0</v>
      </c>
      <c r="BJ991" s="19" t="s">
        <v>82</v>
      </c>
      <c r="BK991" s="227">
        <f>ROUND(I991*H991,2)</f>
        <v>0</v>
      </c>
      <c r="BL991" s="19" t="s">
        <v>178</v>
      </c>
      <c r="BM991" s="226" t="s">
        <v>4099</v>
      </c>
    </row>
    <row r="992" s="2" customFormat="1">
      <c r="A992" s="40"/>
      <c r="B992" s="41"/>
      <c r="C992" s="42"/>
      <c r="D992" s="228" t="s">
        <v>180</v>
      </c>
      <c r="E992" s="42"/>
      <c r="F992" s="229" t="s">
        <v>3689</v>
      </c>
      <c r="G992" s="42"/>
      <c r="H992" s="42"/>
      <c r="I992" s="230"/>
      <c r="J992" s="42"/>
      <c r="K992" s="42"/>
      <c r="L992" s="46"/>
      <c r="M992" s="231"/>
      <c r="N992" s="232"/>
      <c r="O992" s="86"/>
      <c r="P992" s="86"/>
      <c r="Q992" s="86"/>
      <c r="R992" s="86"/>
      <c r="S992" s="86"/>
      <c r="T992" s="87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T992" s="19" t="s">
        <v>180</v>
      </c>
      <c r="AU992" s="19" t="s">
        <v>82</v>
      </c>
    </row>
    <row r="993" s="2" customFormat="1">
      <c r="A993" s="40"/>
      <c r="B993" s="41"/>
      <c r="C993" s="42"/>
      <c r="D993" s="228" t="s">
        <v>478</v>
      </c>
      <c r="E993" s="42"/>
      <c r="F993" s="278" t="s">
        <v>3691</v>
      </c>
      <c r="G993" s="42"/>
      <c r="H993" s="42"/>
      <c r="I993" s="230"/>
      <c r="J993" s="42"/>
      <c r="K993" s="42"/>
      <c r="L993" s="46"/>
      <c r="M993" s="231"/>
      <c r="N993" s="232"/>
      <c r="O993" s="86"/>
      <c r="P993" s="86"/>
      <c r="Q993" s="86"/>
      <c r="R993" s="86"/>
      <c r="S993" s="86"/>
      <c r="T993" s="87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T993" s="19" t="s">
        <v>478</v>
      </c>
      <c r="AU993" s="19" t="s">
        <v>82</v>
      </c>
    </row>
    <row r="994" s="2" customFormat="1" ht="16.5" customHeight="1">
      <c r="A994" s="40"/>
      <c r="B994" s="41"/>
      <c r="C994" s="215" t="s">
        <v>1043</v>
      </c>
      <c r="D994" s="215" t="s">
        <v>174</v>
      </c>
      <c r="E994" s="216" t="s">
        <v>3415</v>
      </c>
      <c r="F994" s="217" t="s">
        <v>3692</v>
      </c>
      <c r="G994" s="218" t="s">
        <v>3296</v>
      </c>
      <c r="H994" s="219">
        <v>2</v>
      </c>
      <c r="I994" s="220"/>
      <c r="J994" s="221">
        <f>ROUND(I994*H994,2)</f>
        <v>0</v>
      </c>
      <c r="K994" s="217" t="s">
        <v>19</v>
      </c>
      <c r="L994" s="46"/>
      <c r="M994" s="222" t="s">
        <v>19</v>
      </c>
      <c r="N994" s="223" t="s">
        <v>45</v>
      </c>
      <c r="O994" s="86"/>
      <c r="P994" s="224">
        <f>O994*H994</f>
        <v>0</v>
      </c>
      <c r="Q994" s="224">
        <v>0</v>
      </c>
      <c r="R994" s="224">
        <f>Q994*H994</f>
        <v>0</v>
      </c>
      <c r="S994" s="224">
        <v>0</v>
      </c>
      <c r="T994" s="225">
        <f>S994*H994</f>
        <v>0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26" t="s">
        <v>178</v>
      </c>
      <c r="AT994" s="226" t="s">
        <v>174</v>
      </c>
      <c r="AU994" s="226" t="s">
        <v>82</v>
      </c>
      <c r="AY994" s="19" t="s">
        <v>171</v>
      </c>
      <c r="BE994" s="227">
        <f>IF(N994="základní",J994,0)</f>
        <v>0</v>
      </c>
      <c r="BF994" s="227">
        <f>IF(N994="snížená",J994,0)</f>
        <v>0</v>
      </c>
      <c r="BG994" s="227">
        <f>IF(N994="zákl. přenesená",J994,0)</f>
        <v>0</v>
      </c>
      <c r="BH994" s="227">
        <f>IF(N994="sníž. přenesená",J994,0)</f>
        <v>0</v>
      </c>
      <c r="BI994" s="227">
        <f>IF(N994="nulová",J994,0)</f>
        <v>0</v>
      </c>
      <c r="BJ994" s="19" t="s">
        <v>82</v>
      </c>
      <c r="BK994" s="227">
        <f>ROUND(I994*H994,2)</f>
        <v>0</v>
      </c>
      <c r="BL994" s="19" t="s">
        <v>178</v>
      </c>
      <c r="BM994" s="226" t="s">
        <v>4100</v>
      </c>
    </row>
    <row r="995" s="2" customFormat="1">
      <c r="A995" s="40"/>
      <c r="B995" s="41"/>
      <c r="C995" s="42"/>
      <c r="D995" s="228" t="s">
        <v>180</v>
      </c>
      <c r="E995" s="42"/>
      <c r="F995" s="229" t="s">
        <v>3692</v>
      </c>
      <c r="G995" s="42"/>
      <c r="H995" s="42"/>
      <c r="I995" s="230"/>
      <c r="J995" s="42"/>
      <c r="K995" s="42"/>
      <c r="L995" s="46"/>
      <c r="M995" s="231"/>
      <c r="N995" s="232"/>
      <c r="O995" s="86"/>
      <c r="P995" s="86"/>
      <c r="Q995" s="86"/>
      <c r="R995" s="86"/>
      <c r="S995" s="86"/>
      <c r="T995" s="87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T995" s="19" t="s">
        <v>180</v>
      </c>
      <c r="AU995" s="19" t="s">
        <v>82</v>
      </c>
    </row>
    <row r="996" s="2" customFormat="1">
      <c r="A996" s="40"/>
      <c r="B996" s="41"/>
      <c r="C996" s="42"/>
      <c r="D996" s="228" t="s">
        <v>478</v>
      </c>
      <c r="E996" s="42"/>
      <c r="F996" s="278" t="s">
        <v>3694</v>
      </c>
      <c r="G996" s="42"/>
      <c r="H996" s="42"/>
      <c r="I996" s="230"/>
      <c r="J996" s="42"/>
      <c r="K996" s="42"/>
      <c r="L996" s="46"/>
      <c r="M996" s="231"/>
      <c r="N996" s="232"/>
      <c r="O996" s="86"/>
      <c r="P996" s="86"/>
      <c r="Q996" s="86"/>
      <c r="R996" s="86"/>
      <c r="S996" s="86"/>
      <c r="T996" s="87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T996" s="19" t="s">
        <v>478</v>
      </c>
      <c r="AU996" s="19" t="s">
        <v>82</v>
      </c>
    </row>
    <row r="997" s="2" customFormat="1" ht="16.5" customHeight="1">
      <c r="A997" s="40"/>
      <c r="B997" s="41"/>
      <c r="C997" s="215" t="s">
        <v>1626</v>
      </c>
      <c r="D997" s="215" t="s">
        <v>174</v>
      </c>
      <c r="E997" s="216" t="s">
        <v>3417</v>
      </c>
      <c r="F997" s="217" t="s">
        <v>3695</v>
      </c>
      <c r="G997" s="218" t="s">
        <v>3296</v>
      </c>
      <c r="H997" s="219">
        <v>1</v>
      </c>
      <c r="I997" s="220"/>
      <c r="J997" s="221">
        <f>ROUND(I997*H997,2)</f>
        <v>0</v>
      </c>
      <c r="K997" s="217" t="s">
        <v>19</v>
      </c>
      <c r="L997" s="46"/>
      <c r="M997" s="222" t="s">
        <v>19</v>
      </c>
      <c r="N997" s="223" t="s">
        <v>45</v>
      </c>
      <c r="O997" s="86"/>
      <c r="P997" s="224">
        <f>O997*H997</f>
        <v>0</v>
      </c>
      <c r="Q997" s="224">
        <v>0</v>
      </c>
      <c r="R997" s="224">
        <f>Q997*H997</f>
        <v>0</v>
      </c>
      <c r="S997" s="224">
        <v>0</v>
      </c>
      <c r="T997" s="225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26" t="s">
        <v>178</v>
      </c>
      <c r="AT997" s="226" t="s">
        <v>174</v>
      </c>
      <c r="AU997" s="226" t="s">
        <v>82</v>
      </c>
      <c r="AY997" s="19" t="s">
        <v>171</v>
      </c>
      <c r="BE997" s="227">
        <f>IF(N997="základní",J997,0)</f>
        <v>0</v>
      </c>
      <c r="BF997" s="227">
        <f>IF(N997="snížená",J997,0)</f>
        <v>0</v>
      </c>
      <c r="BG997" s="227">
        <f>IF(N997="zákl. přenesená",J997,0)</f>
        <v>0</v>
      </c>
      <c r="BH997" s="227">
        <f>IF(N997="sníž. přenesená",J997,0)</f>
        <v>0</v>
      </c>
      <c r="BI997" s="227">
        <f>IF(N997="nulová",J997,0)</f>
        <v>0</v>
      </c>
      <c r="BJ997" s="19" t="s">
        <v>82</v>
      </c>
      <c r="BK997" s="227">
        <f>ROUND(I997*H997,2)</f>
        <v>0</v>
      </c>
      <c r="BL997" s="19" t="s">
        <v>178</v>
      </c>
      <c r="BM997" s="226" t="s">
        <v>4101</v>
      </c>
    </row>
    <row r="998" s="2" customFormat="1">
      <c r="A998" s="40"/>
      <c r="B998" s="41"/>
      <c r="C998" s="42"/>
      <c r="D998" s="228" t="s">
        <v>180</v>
      </c>
      <c r="E998" s="42"/>
      <c r="F998" s="229" t="s">
        <v>3695</v>
      </c>
      <c r="G998" s="42"/>
      <c r="H998" s="42"/>
      <c r="I998" s="230"/>
      <c r="J998" s="42"/>
      <c r="K998" s="42"/>
      <c r="L998" s="46"/>
      <c r="M998" s="231"/>
      <c r="N998" s="232"/>
      <c r="O998" s="86"/>
      <c r="P998" s="86"/>
      <c r="Q998" s="86"/>
      <c r="R998" s="86"/>
      <c r="S998" s="86"/>
      <c r="T998" s="87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T998" s="19" t="s">
        <v>180</v>
      </c>
      <c r="AU998" s="19" t="s">
        <v>82</v>
      </c>
    </row>
    <row r="999" s="2" customFormat="1" ht="16.5" customHeight="1">
      <c r="A999" s="40"/>
      <c r="B999" s="41"/>
      <c r="C999" s="215" t="s">
        <v>1632</v>
      </c>
      <c r="D999" s="215" t="s">
        <v>174</v>
      </c>
      <c r="E999" s="216" t="s">
        <v>3419</v>
      </c>
      <c r="F999" s="217" t="s">
        <v>3697</v>
      </c>
      <c r="G999" s="218" t="s">
        <v>3296</v>
      </c>
      <c r="H999" s="219">
        <v>1</v>
      </c>
      <c r="I999" s="220"/>
      <c r="J999" s="221">
        <f>ROUND(I999*H999,2)</f>
        <v>0</v>
      </c>
      <c r="K999" s="217" t="s">
        <v>19</v>
      </c>
      <c r="L999" s="46"/>
      <c r="M999" s="222" t="s">
        <v>19</v>
      </c>
      <c r="N999" s="223" t="s">
        <v>45</v>
      </c>
      <c r="O999" s="86"/>
      <c r="P999" s="224">
        <f>O999*H999</f>
        <v>0</v>
      </c>
      <c r="Q999" s="224">
        <v>0</v>
      </c>
      <c r="R999" s="224">
        <f>Q999*H999</f>
        <v>0</v>
      </c>
      <c r="S999" s="224">
        <v>0</v>
      </c>
      <c r="T999" s="225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26" t="s">
        <v>178</v>
      </c>
      <c r="AT999" s="226" t="s">
        <v>174</v>
      </c>
      <c r="AU999" s="226" t="s">
        <v>82</v>
      </c>
      <c r="AY999" s="19" t="s">
        <v>171</v>
      </c>
      <c r="BE999" s="227">
        <f>IF(N999="základní",J999,0)</f>
        <v>0</v>
      </c>
      <c r="BF999" s="227">
        <f>IF(N999="snížená",J999,0)</f>
        <v>0</v>
      </c>
      <c r="BG999" s="227">
        <f>IF(N999="zákl. přenesená",J999,0)</f>
        <v>0</v>
      </c>
      <c r="BH999" s="227">
        <f>IF(N999="sníž. přenesená",J999,0)</f>
        <v>0</v>
      </c>
      <c r="BI999" s="227">
        <f>IF(N999="nulová",J999,0)</f>
        <v>0</v>
      </c>
      <c r="BJ999" s="19" t="s">
        <v>82</v>
      </c>
      <c r="BK999" s="227">
        <f>ROUND(I999*H999,2)</f>
        <v>0</v>
      </c>
      <c r="BL999" s="19" t="s">
        <v>178</v>
      </c>
      <c r="BM999" s="226" t="s">
        <v>4102</v>
      </c>
    </row>
    <row r="1000" s="2" customFormat="1">
      <c r="A1000" s="40"/>
      <c r="B1000" s="41"/>
      <c r="C1000" s="42"/>
      <c r="D1000" s="228" t="s">
        <v>180</v>
      </c>
      <c r="E1000" s="42"/>
      <c r="F1000" s="229" t="s">
        <v>3697</v>
      </c>
      <c r="G1000" s="42"/>
      <c r="H1000" s="42"/>
      <c r="I1000" s="230"/>
      <c r="J1000" s="42"/>
      <c r="K1000" s="42"/>
      <c r="L1000" s="46"/>
      <c r="M1000" s="231"/>
      <c r="N1000" s="232"/>
      <c r="O1000" s="86"/>
      <c r="P1000" s="86"/>
      <c r="Q1000" s="86"/>
      <c r="R1000" s="86"/>
      <c r="S1000" s="86"/>
      <c r="T1000" s="87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T1000" s="19" t="s">
        <v>180</v>
      </c>
      <c r="AU1000" s="19" t="s">
        <v>82</v>
      </c>
    </row>
    <row r="1001" s="2" customFormat="1" ht="16.5" customHeight="1">
      <c r="A1001" s="40"/>
      <c r="B1001" s="41"/>
      <c r="C1001" s="215" t="s">
        <v>1372</v>
      </c>
      <c r="D1001" s="215" t="s">
        <v>174</v>
      </c>
      <c r="E1001" s="216" t="s">
        <v>3423</v>
      </c>
      <c r="F1001" s="217" t="s">
        <v>3699</v>
      </c>
      <c r="G1001" s="218" t="s">
        <v>3296</v>
      </c>
      <c r="H1001" s="219">
        <v>1</v>
      </c>
      <c r="I1001" s="220"/>
      <c r="J1001" s="221">
        <f>ROUND(I1001*H1001,2)</f>
        <v>0</v>
      </c>
      <c r="K1001" s="217" t="s">
        <v>19</v>
      </c>
      <c r="L1001" s="46"/>
      <c r="M1001" s="222" t="s">
        <v>19</v>
      </c>
      <c r="N1001" s="223" t="s">
        <v>45</v>
      </c>
      <c r="O1001" s="86"/>
      <c r="P1001" s="224">
        <f>O1001*H1001</f>
        <v>0</v>
      </c>
      <c r="Q1001" s="224">
        <v>0</v>
      </c>
      <c r="R1001" s="224">
        <f>Q1001*H1001</f>
        <v>0</v>
      </c>
      <c r="S1001" s="224">
        <v>0</v>
      </c>
      <c r="T1001" s="225">
        <f>S1001*H1001</f>
        <v>0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26" t="s">
        <v>178</v>
      </c>
      <c r="AT1001" s="226" t="s">
        <v>174</v>
      </c>
      <c r="AU1001" s="226" t="s">
        <v>82</v>
      </c>
      <c r="AY1001" s="19" t="s">
        <v>171</v>
      </c>
      <c r="BE1001" s="227">
        <f>IF(N1001="základní",J1001,0)</f>
        <v>0</v>
      </c>
      <c r="BF1001" s="227">
        <f>IF(N1001="snížená",J1001,0)</f>
        <v>0</v>
      </c>
      <c r="BG1001" s="227">
        <f>IF(N1001="zákl. přenesená",J1001,0)</f>
        <v>0</v>
      </c>
      <c r="BH1001" s="227">
        <f>IF(N1001="sníž. přenesená",J1001,0)</f>
        <v>0</v>
      </c>
      <c r="BI1001" s="227">
        <f>IF(N1001="nulová",J1001,0)</f>
        <v>0</v>
      </c>
      <c r="BJ1001" s="19" t="s">
        <v>82</v>
      </c>
      <c r="BK1001" s="227">
        <f>ROUND(I1001*H1001,2)</f>
        <v>0</v>
      </c>
      <c r="BL1001" s="19" t="s">
        <v>178</v>
      </c>
      <c r="BM1001" s="226" t="s">
        <v>4103</v>
      </c>
    </row>
    <row r="1002" s="2" customFormat="1">
      <c r="A1002" s="40"/>
      <c r="B1002" s="41"/>
      <c r="C1002" s="42"/>
      <c r="D1002" s="228" t="s">
        <v>180</v>
      </c>
      <c r="E1002" s="42"/>
      <c r="F1002" s="229" t="s">
        <v>3699</v>
      </c>
      <c r="G1002" s="42"/>
      <c r="H1002" s="42"/>
      <c r="I1002" s="230"/>
      <c r="J1002" s="42"/>
      <c r="K1002" s="42"/>
      <c r="L1002" s="46"/>
      <c r="M1002" s="231"/>
      <c r="N1002" s="232"/>
      <c r="O1002" s="86"/>
      <c r="P1002" s="86"/>
      <c r="Q1002" s="86"/>
      <c r="R1002" s="86"/>
      <c r="S1002" s="86"/>
      <c r="T1002" s="87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T1002" s="19" t="s">
        <v>180</v>
      </c>
      <c r="AU1002" s="19" t="s">
        <v>82</v>
      </c>
    </row>
    <row r="1003" s="2" customFormat="1">
      <c r="A1003" s="40"/>
      <c r="B1003" s="41"/>
      <c r="C1003" s="42"/>
      <c r="D1003" s="228" t="s">
        <v>478</v>
      </c>
      <c r="E1003" s="42"/>
      <c r="F1003" s="278" t="s">
        <v>3691</v>
      </c>
      <c r="G1003" s="42"/>
      <c r="H1003" s="42"/>
      <c r="I1003" s="230"/>
      <c r="J1003" s="42"/>
      <c r="K1003" s="42"/>
      <c r="L1003" s="46"/>
      <c r="M1003" s="231"/>
      <c r="N1003" s="232"/>
      <c r="O1003" s="86"/>
      <c r="P1003" s="86"/>
      <c r="Q1003" s="86"/>
      <c r="R1003" s="86"/>
      <c r="S1003" s="86"/>
      <c r="T1003" s="87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T1003" s="19" t="s">
        <v>478</v>
      </c>
      <c r="AU1003" s="19" t="s">
        <v>82</v>
      </c>
    </row>
    <row r="1004" s="2" customFormat="1" ht="16.5" customHeight="1">
      <c r="A1004" s="40"/>
      <c r="B1004" s="41"/>
      <c r="C1004" s="215" t="s">
        <v>1833</v>
      </c>
      <c r="D1004" s="215" t="s">
        <v>174</v>
      </c>
      <c r="E1004" s="216" t="s">
        <v>3427</v>
      </c>
      <c r="F1004" s="217" t="s">
        <v>3704</v>
      </c>
      <c r="G1004" s="218" t="s">
        <v>3296</v>
      </c>
      <c r="H1004" s="219">
        <v>1</v>
      </c>
      <c r="I1004" s="220"/>
      <c r="J1004" s="221">
        <f>ROUND(I1004*H1004,2)</f>
        <v>0</v>
      </c>
      <c r="K1004" s="217" t="s">
        <v>19</v>
      </c>
      <c r="L1004" s="46"/>
      <c r="M1004" s="222" t="s">
        <v>19</v>
      </c>
      <c r="N1004" s="223" t="s">
        <v>45</v>
      </c>
      <c r="O1004" s="86"/>
      <c r="P1004" s="224">
        <f>O1004*H1004</f>
        <v>0</v>
      </c>
      <c r="Q1004" s="224">
        <v>0</v>
      </c>
      <c r="R1004" s="224">
        <f>Q1004*H1004</f>
        <v>0</v>
      </c>
      <c r="S1004" s="224">
        <v>0</v>
      </c>
      <c r="T1004" s="225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26" t="s">
        <v>178</v>
      </c>
      <c r="AT1004" s="226" t="s">
        <v>174</v>
      </c>
      <c r="AU1004" s="226" t="s">
        <v>82</v>
      </c>
      <c r="AY1004" s="19" t="s">
        <v>171</v>
      </c>
      <c r="BE1004" s="227">
        <f>IF(N1004="základní",J1004,0)</f>
        <v>0</v>
      </c>
      <c r="BF1004" s="227">
        <f>IF(N1004="snížená",J1004,0)</f>
        <v>0</v>
      </c>
      <c r="BG1004" s="227">
        <f>IF(N1004="zákl. přenesená",J1004,0)</f>
        <v>0</v>
      </c>
      <c r="BH1004" s="227">
        <f>IF(N1004="sníž. přenesená",J1004,0)</f>
        <v>0</v>
      </c>
      <c r="BI1004" s="227">
        <f>IF(N1004="nulová",J1004,0)</f>
        <v>0</v>
      </c>
      <c r="BJ1004" s="19" t="s">
        <v>82</v>
      </c>
      <c r="BK1004" s="227">
        <f>ROUND(I1004*H1004,2)</f>
        <v>0</v>
      </c>
      <c r="BL1004" s="19" t="s">
        <v>178</v>
      </c>
      <c r="BM1004" s="226" t="s">
        <v>4104</v>
      </c>
    </row>
    <row r="1005" s="2" customFormat="1">
      <c r="A1005" s="40"/>
      <c r="B1005" s="41"/>
      <c r="C1005" s="42"/>
      <c r="D1005" s="228" t="s">
        <v>180</v>
      </c>
      <c r="E1005" s="42"/>
      <c r="F1005" s="229" t="s">
        <v>3704</v>
      </c>
      <c r="G1005" s="42"/>
      <c r="H1005" s="42"/>
      <c r="I1005" s="230"/>
      <c r="J1005" s="42"/>
      <c r="K1005" s="42"/>
      <c r="L1005" s="46"/>
      <c r="M1005" s="231"/>
      <c r="N1005" s="232"/>
      <c r="O1005" s="86"/>
      <c r="P1005" s="86"/>
      <c r="Q1005" s="86"/>
      <c r="R1005" s="86"/>
      <c r="S1005" s="86"/>
      <c r="T1005" s="87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T1005" s="19" t="s">
        <v>180</v>
      </c>
      <c r="AU1005" s="19" t="s">
        <v>82</v>
      </c>
    </row>
    <row r="1006" s="2" customFormat="1">
      <c r="A1006" s="40"/>
      <c r="B1006" s="41"/>
      <c r="C1006" s="42"/>
      <c r="D1006" s="228" t="s">
        <v>478</v>
      </c>
      <c r="E1006" s="42"/>
      <c r="F1006" s="278" t="s">
        <v>3706</v>
      </c>
      <c r="G1006" s="42"/>
      <c r="H1006" s="42"/>
      <c r="I1006" s="230"/>
      <c r="J1006" s="42"/>
      <c r="K1006" s="42"/>
      <c r="L1006" s="46"/>
      <c r="M1006" s="231"/>
      <c r="N1006" s="232"/>
      <c r="O1006" s="86"/>
      <c r="P1006" s="86"/>
      <c r="Q1006" s="86"/>
      <c r="R1006" s="86"/>
      <c r="S1006" s="86"/>
      <c r="T1006" s="87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T1006" s="19" t="s">
        <v>478</v>
      </c>
      <c r="AU1006" s="19" t="s">
        <v>82</v>
      </c>
    </row>
    <row r="1007" s="2" customFormat="1" ht="16.5" customHeight="1">
      <c r="A1007" s="40"/>
      <c r="B1007" s="41"/>
      <c r="C1007" s="215" t="s">
        <v>4105</v>
      </c>
      <c r="D1007" s="215" t="s">
        <v>174</v>
      </c>
      <c r="E1007" s="216" t="s">
        <v>3450</v>
      </c>
      <c r="F1007" s="217" t="s">
        <v>3735</v>
      </c>
      <c r="G1007" s="218" t="s">
        <v>3296</v>
      </c>
      <c r="H1007" s="219">
        <v>1</v>
      </c>
      <c r="I1007" s="220"/>
      <c r="J1007" s="221">
        <f>ROUND(I1007*H1007,2)</f>
        <v>0</v>
      </c>
      <c r="K1007" s="217" t="s">
        <v>19</v>
      </c>
      <c r="L1007" s="46"/>
      <c r="M1007" s="222" t="s">
        <v>19</v>
      </c>
      <c r="N1007" s="223" t="s">
        <v>45</v>
      </c>
      <c r="O1007" s="86"/>
      <c r="P1007" s="224">
        <f>O1007*H1007</f>
        <v>0</v>
      </c>
      <c r="Q1007" s="224">
        <v>0</v>
      </c>
      <c r="R1007" s="224">
        <f>Q1007*H1007</f>
        <v>0</v>
      </c>
      <c r="S1007" s="224">
        <v>0</v>
      </c>
      <c r="T1007" s="225">
        <f>S1007*H1007</f>
        <v>0</v>
      </c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R1007" s="226" t="s">
        <v>178</v>
      </c>
      <c r="AT1007" s="226" t="s">
        <v>174</v>
      </c>
      <c r="AU1007" s="226" t="s">
        <v>82</v>
      </c>
      <c r="AY1007" s="19" t="s">
        <v>171</v>
      </c>
      <c r="BE1007" s="227">
        <f>IF(N1007="základní",J1007,0)</f>
        <v>0</v>
      </c>
      <c r="BF1007" s="227">
        <f>IF(N1007="snížená",J1007,0)</f>
        <v>0</v>
      </c>
      <c r="BG1007" s="227">
        <f>IF(N1007="zákl. přenesená",J1007,0)</f>
        <v>0</v>
      </c>
      <c r="BH1007" s="227">
        <f>IF(N1007="sníž. přenesená",J1007,0)</f>
        <v>0</v>
      </c>
      <c r="BI1007" s="227">
        <f>IF(N1007="nulová",J1007,0)</f>
        <v>0</v>
      </c>
      <c r="BJ1007" s="19" t="s">
        <v>82</v>
      </c>
      <c r="BK1007" s="227">
        <f>ROUND(I1007*H1007,2)</f>
        <v>0</v>
      </c>
      <c r="BL1007" s="19" t="s">
        <v>178</v>
      </c>
      <c r="BM1007" s="226" t="s">
        <v>4106</v>
      </c>
    </row>
    <row r="1008" s="2" customFormat="1">
      <c r="A1008" s="40"/>
      <c r="B1008" s="41"/>
      <c r="C1008" s="42"/>
      <c r="D1008" s="228" t="s">
        <v>180</v>
      </c>
      <c r="E1008" s="42"/>
      <c r="F1008" s="229" t="s">
        <v>3735</v>
      </c>
      <c r="G1008" s="42"/>
      <c r="H1008" s="42"/>
      <c r="I1008" s="230"/>
      <c r="J1008" s="42"/>
      <c r="K1008" s="42"/>
      <c r="L1008" s="46"/>
      <c r="M1008" s="231"/>
      <c r="N1008" s="232"/>
      <c r="O1008" s="86"/>
      <c r="P1008" s="86"/>
      <c r="Q1008" s="86"/>
      <c r="R1008" s="86"/>
      <c r="S1008" s="86"/>
      <c r="T1008" s="87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T1008" s="19" t="s">
        <v>180</v>
      </c>
      <c r="AU1008" s="19" t="s">
        <v>82</v>
      </c>
    </row>
    <row r="1009" s="2" customFormat="1">
      <c r="A1009" s="40"/>
      <c r="B1009" s="41"/>
      <c r="C1009" s="42"/>
      <c r="D1009" s="228" t="s">
        <v>478</v>
      </c>
      <c r="E1009" s="42"/>
      <c r="F1009" s="278" t="s">
        <v>3737</v>
      </c>
      <c r="G1009" s="42"/>
      <c r="H1009" s="42"/>
      <c r="I1009" s="230"/>
      <c r="J1009" s="42"/>
      <c r="K1009" s="42"/>
      <c r="L1009" s="46"/>
      <c r="M1009" s="231"/>
      <c r="N1009" s="232"/>
      <c r="O1009" s="86"/>
      <c r="P1009" s="86"/>
      <c r="Q1009" s="86"/>
      <c r="R1009" s="86"/>
      <c r="S1009" s="86"/>
      <c r="T1009" s="87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T1009" s="19" t="s">
        <v>478</v>
      </c>
      <c r="AU1009" s="19" t="s">
        <v>82</v>
      </c>
    </row>
    <row r="1010" s="2" customFormat="1" ht="16.5" customHeight="1">
      <c r="A1010" s="40"/>
      <c r="B1010" s="41"/>
      <c r="C1010" s="215" t="s">
        <v>1916</v>
      </c>
      <c r="D1010" s="215" t="s">
        <v>174</v>
      </c>
      <c r="E1010" s="216" t="s">
        <v>3464</v>
      </c>
      <c r="F1010" s="217" t="s">
        <v>3749</v>
      </c>
      <c r="G1010" s="218" t="s">
        <v>3513</v>
      </c>
      <c r="H1010" s="219">
        <v>11</v>
      </c>
      <c r="I1010" s="220"/>
      <c r="J1010" s="221">
        <f>ROUND(I1010*H1010,2)</f>
        <v>0</v>
      </c>
      <c r="K1010" s="217" t="s">
        <v>19</v>
      </c>
      <c r="L1010" s="46"/>
      <c r="M1010" s="222" t="s">
        <v>19</v>
      </c>
      <c r="N1010" s="223" t="s">
        <v>45</v>
      </c>
      <c r="O1010" s="86"/>
      <c r="P1010" s="224">
        <f>O1010*H1010</f>
        <v>0</v>
      </c>
      <c r="Q1010" s="224">
        <v>0</v>
      </c>
      <c r="R1010" s="224">
        <f>Q1010*H1010</f>
        <v>0</v>
      </c>
      <c r="S1010" s="224">
        <v>0</v>
      </c>
      <c r="T1010" s="225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26" t="s">
        <v>178</v>
      </c>
      <c r="AT1010" s="226" t="s">
        <v>174</v>
      </c>
      <c r="AU1010" s="226" t="s">
        <v>82</v>
      </c>
      <c r="AY1010" s="19" t="s">
        <v>171</v>
      </c>
      <c r="BE1010" s="227">
        <f>IF(N1010="základní",J1010,0)</f>
        <v>0</v>
      </c>
      <c r="BF1010" s="227">
        <f>IF(N1010="snížená",J1010,0)</f>
        <v>0</v>
      </c>
      <c r="BG1010" s="227">
        <f>IF(N1010="zákl. přenesená",J1010,0)</f>
        <v>0</v>
      </c>
      <c r="BH1010" s="227">
        <f>IF(N1010="sníž. přenesená",J1010,0)</f>
        <v>0</v>
      </c>
      <c r="BI1010" s="227">
        <f>IF(N1010="nulová",J1010,0)</f>
        <v>0</v>
      </c>
      <c r="BJ1010" s="19" t="s">
        <v>82</v>
      </c>
      <c r="BK1010" s="227">
        <f>ROUND(I1010*H1010,2)</f>
        <v>0</v>
      </c>
      <c r="BL1010" s="19" t="s">
        <v>178</v>
      </c>
      <c r="BM1010" s="226" t="s">
        <v>4107</v>
      </c>
    </row>
    <row r="1011" s="2" customFormat="1">
      <c r="A1011" s="40"/>
      <c r="B1011" s="41"/>
      <c r="C1011" s="42"/>
      <c r="D1011" s="228" t="s">
        <v>180</v>
      </c>
      <c r="E1011" s="42"/>
      <c r="F1011" s="229" t="s">
        <v>3751</v>
      </c>
      <c r="G1011" s="42"/>
      <c r="H1011" s="42"/>
      <c r="I1011" s="230"/>
      <c r="J1011" s="42"/>
      <c r="K1011" s="42"/>
      <c r="L1011" s="46"/>
      <c r="M1011" s="231"/>
      <c r="N1011" s="232"/>
      <c r="O1011" s="86"/>
      <c r="P1011" s="86"/>
      <c r="Q1011" s="86"/>
      <c r="R1011" s="86"/>
      <c r="S1011" s="86"/>
      <c r="T1011" s="87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9" t="s">
        <v>180</v>
      </c>
      <c r="AU1011" s="19" t="s">
        <v>82</v>
      </c>
    </row>
    <row r="1012" s="2" customFormat="1">
      <c r="A1012" s="40"/>
      <c r="B1012" s="41"/>
      <c r="C1012" s="42"/>
      <c r="D1012" s="228" t="s">
        <v>478</v>
      </c>
      <c r="E1012" s="42"/>
      <c r="F1012" s="278" t="s">
        <v>3752</v>
      </c>
      <c r="G1012" s="42"/>
      <c r="H1012" s="42"/>
      <c r="I1012" s="230"/>
      <c r="J1012" s="42"/>
      <c r="K1012" s="42"/>
      <c r="L1012" s="46"/>
      <c r="M1012" s="231"/>
      <c r="N1012" s="232"/>
      <c r="O1012" s="86"/>
      <c r="P1012" s="86"/>
      <c r="Q1012" s="86"/>
      <c r="R1012" s="86"/>
      <c r="S1012" s="86"/>
      <c r="T1012" s="87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T1012" s="19" t="s">
        <v>478</v>
      </c>
      <c r="AU1012" s="19" t="s">
        <v>82</v>
      </c>
    </row>
    <row r="1013" s="2" customFormat="1" ht="16.5" customHeight="1">
      <c r="A1013" s="40"/>
      <c r="B1013" s="41"/>
      <c r="C1013" s="215" t="s">
        <v>4108</v>
      </c>
      <c r="D1013" s="215" t="s">
        <v>174</v>
      </c>
      <c r="E1013" s="216" t="s">
        <v>3466</v>
      </c>
      <c r="F1013" s="217" t="s">
        <v>3753</v>
      </c>
      <c r="G1013" s="218" t="s">
        <v>3513</v>
      </c>
      <c r="H1013" s="219">
        <v>3</v>
      </c>
      <c r="I1013" s="220"/>
      <c r="J1013" s="221">
        <f>ROUND(I1013*H1013,2)</f>
        <v>0</v>
      </c>
      <c r="K1013" s="217" t="s">
        <v>19</v>
      </c>
      <c r="L1013" s="46"/>
      <c r="M1013" s="222" t="s">
        <v>19</v>
      </c>
      <c r="N1013" s="223" t="s">
        <v>45</v>
      </c>
      <c r="O1013" s="86"/>
      <c r="P1013" s="224">
        <f>O1013*H1013</f>
        <v>0</v>
      </c>
      <c r="Q1013" s="224">
        <v>0</v>
      </c>
      <c r="R1013" s="224">
        <f>Q1013*H1013</f>
        <v>0</v>
      </c>
      <c r="S1013" s="224">
        <v>0</v>
      </c>
      <c r="T1013" s="225">
        <f>S1013*H1013</f>
        <v>0</v>
      </c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R1013" s="226" t="s">
        <v>178</v>
      </c>
      <c r="AT1013" s="226" t="s">
        <v>174</v>
      </c>
      <c r="AU1013" s="226" t="s">
        <v>82</v>
      </c>
      <c r="AY1013" s="19" t="s">
        <v>171</v>
      </c>
      <c r="BE1013" s="227">
        <f>IF(N1013="základní",J1013,0)</f>
        <v>0</v>
      </c>
      <c r="BF1013" s="227">
        <f>IF(N1013="snížená",J1013,0)</f>
        <v>0</v>
      </c>
      <c r="BG1013" s="227">
        <f>IF(N1013="zákl. přenesená",J1013,0)</f>
        <v>0</v>
      </c>
      <c r="BH1013" s="227">
        <f>IF(N1013="sníž. přenesená",J1013,0)</f>
        <v>0</v>
      </c>
      <c r="BI1013" s="227">
        <f>IF(N1013="nulová",J1013,0)</f>
        <v>0</v>
      </c>
      <c r="BJ1013" s="19" t="s">
        <v>82</v>
      </c>
      <c r="BK1013" s="227">
        <f>ROUND(I1013*H1013,2)</f>
        <v>0</v>
      </c>
      <c r="BL1013" s="19" t="s">
        <v>178</v>
      </c>
      <c r="BM1013" s="226" t="s">
        <v>4109</v>
      </c>
    </row>
    <row r="1014" s="2" customFormat="1">
      <c r="A1014" s="40"/>
      <c r="B1014" s="41"/>
      <c r="C1014" s="42"/>
      <c r="D1014" s="228" t="s">
        <v>180</v>
      </c>
      <c r="E1014" s="42"/>
      <c r="F1014" s="229" t="s">
        <v>3755</v>
      </c>
      <c r="G1014" s="42"/>
      <c r="H1014" s="42"/>
      <c r="I1014" s="230"/>
      <c r="J1014" s="42"/>
      <c r="K1014" s="42"/>
      <c r="L1014" s="46"/>
      <c r="M1014" s="231"/>
      <c r="N1014" s="232"/>
      <c r="O1014" s="86"/>
      <c r="P1014" s="86"/>
      <c r="Q1014" s="86"/>
      <c r="R1014" s="86"/>
      <c r="S1014" s="86"/>
      <c r="T1014" s="87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T1014" s="19" t="s">
        <v>180</v>
      </c>
      <c r="AU1014" s="19" t="s">
        <v>82</v>
      </c>
    </row>
    <row r="1015" s="2" customFormat="1">
      <c r="A1015" s="40"/>
      <c r="B1015" s="41"/>
      <c r="C1015" s="42"/>
      <c r="D1015" s="228" t="s">
        <v>478</v>
      </c>
      <c r="E1015" s="42"/>
      <c r="F1015" s="278" t="s">
        <v>3752</v>
      </c>
      <c r="G1015" s="42"/>
      <c r="H1015" s="42"/>
      <c r="I1015" s="230"/>
      <c r="J1015" s="42"/>
      <c r="K1015" s="42"/>
      <c r="L1015" s="46"/>
      <c r="M1015" s="231"/>
      <c r="N1015" s="232"/>
      <c r="O1015" s="86"/>
      <c r="P1015" s="86"/>
      <c r="Q1015" s="86"/>
      <c r="R1015" s="86"/>
      <c r="S1015" s="86"/>
      <c r="T1015" s="87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T1015" s="19" t="s">
        <v>478</v>
      </c>
      <c r="AU1015" s="19" t="s">
        <v>82</v>
      </c>
    </row>
    <row r="1016" s="2" customFormat="1" ht="16.5" customHeight="1">
      <c r="A1016" s="40"/>
      <c r="B1016" s="41"/>
      <c r="C1016" s="215" t="s">
        <v>1922</v>
      </c>
      <c r="D1016" s="215" t="s">
        <v>174</v>
      </c>
      <c r="E1016" s="216" t="s">
        <v>3468</v>
      </c>
      <c r="F1016" s="217" t="s">
        <v>3756</v>
      </c>
      <c r="G1016" s="218" t="s">
        <v>3513</v>
      </c>
      <c r="H1016" s="219">
        <v>2</v>
      </c>
      <c r="I1016" s="220"/>
      <c r="J1016" s="221">
        <f>ROUND(I1016*H1016,2)</f>
        <v>0</v>
      </c>
      <c r="K1016" s="217" t="s">
        <v>19</v>
      </c>
      <c r="L1016" s="46"/>
      <c r="M1016" s="222" t="s">
        <v>19</v>
      </c>
      <c r="N1016" s="223" t="s">
        <v>45</v>
      </c>
      <c r="O1016" s="86"/>
      <c r="P1016" s="224">
        <f>O1016*H1016</f>
        <v>0</v>
      </c>
      <c r="Q1016" s="224">
        <v>0</v>
      </c>
      <c r="R1016" s="224">
        <f>Q1016*H1016</f>
        <v>0</v>
      </c>
      <c r="S1016" s="224">
        <v>0</v>
      </c>
      <c r="T1016" s="225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26" t="s">
        <v>178</v>
      </c>
      <c r="AT1016" s="226" t="s">
        <v>174</v>
      </c>
      <c r="AU1016" s="226" t="s">
        <v>82</v>
      </c>
      <c r="AY1016" s="19" t="s">
        <v>171</v>
      </c>
      <c r="BE1016" s="227">
        <f>IF(N1016="základní",J1016,0)</f>
        <v>0</v>
      </c>
      <c r="BF1016" s="227">
        <f>IF(N1016="snížená",J1016,0)</f>
        <v>0</v>
      </c>
      <c r="BG1016" s="227">
        <f>IF(N1016="zákl. přenesená",J1016,0)</f>
        <v>0</v>
      </c>
      <c r="BH1016" s="227">
        <f>IF(N1016="sníž. přenesená",J1016,0)</f>
        <v>0</v>
      </c>
      <c r="BI1016" s="227">
        <f>IF(N1016="nulová",J1016,0)</f>
        <v>0</v>
      </c>
      <c r="BJ1016" s="19" t="s">
        <v>82</v>
      </c>
      <c r="BK1016" s="227">
        <f>ROUND(I1016*H1016,2)</f>
        <v>0</v>
      </c>
      <c r="BL1016" s="19" t="s">
        <v>178</v>
      </c>
      <c r="BM1016" s="226" t="s">
        <v>4110</v>
      </c>
    </row>
    <row r="1017" s="2" customFormat="1">
      <c r="A1017" s="40"/>
      <c r="B1017" s="41"/>
      <c r="C1017" s="42"/>
      <c r="D1017" s="228" t="s">
        <v>180</v>
      </c>
      <c r="E1017" s="42"/>
      <c r="F1017" s="229" t="s">
        <v>3758</v>
      </c>
      <c r="G1017" s="42"/>
      <c r="H1017" s="42"/>
      <c r="I1017" s="230"/>
      <c r="J1017" s="42"/>
      <c r="K1017" s="42"/>
      <c r="L1017" s="46"/>
      <c r="M1017" s="231"/>
      <c r="N1017" s="232"/>
      <c r="O1017" s="86"/>
      <c r="P1017" s="86"/>
      <c r="Q1017" s="86"/>
      <c r="R1017" s="86"/>
      <c r="S1017" s="86"/>
      <c r="T1017" s="87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T1017" s="19" t="s">
        <v>180</v>
      </c>
      <c r="AU1017" s="19" t="s">
        <v>82</v>
      </c>
    </row>
    <row r="1018" s="2" customFormat="1">
      <c r="A1018" s="40"/>
      <c r="B1018" s="41"/>
      <c r="C1018" s="42"/>
      <c r="D1018" s="228" t="s">
        <v>478</v>
      </c>
      <c r="E1018" s="42"/>
      <c r="F1018" s="278" t="s">
        <v>3752</v>
      </c>
      <c r="G1018" s="42"/>
      <c r="H1018" s="42"/>
      <c r="I1018" s="230"/>
      <c r="J1018" s="42"/>
      <c r="K1018" s="42"/>
      <c r="L1018" s="46"/>
      <c r="M1018" s="231"/>
      <c r="N1018" s="232"/>
      <c r="O1018" s="86"/>
      <c r="P1018" s="86"/>
      <c r="Q1018" s="86"/>
      <c r="R1018" s="86"/>
      <c r="S1018" s="86"/>
      <c r="T1018" s="87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T1018" s="19" t="s">
        <v>478</v>
      </c>
      <c r="AU1018" s="19" t="s">
        <v>82</v>
      </c>
    </row>
    <row r="1019" s="2" customFormat="1" ht="16.5" customHeight="1">
      <c r="A1019" s="40"/>
      <c r="B1019" s="41"/>
      <c r="C1019" s="215" t="s">
        <v>4111</v>
      </c>
      <c r="D1019" s="215" t="s">
        <v>174</v>
      </c>
      <c r="E1019" s="216" t="s">
        <v>3759</v>
      </c>
      <c r="F1019" s="217" t="s">
        <v>3760</v>
      </c>
      <c r="G1019" s="218" t="s">
        <v>3513</v>
      </c>
      <c r="H1019" s="219">
        <v>41</v>
      </c>
      <c r="I1019" s="220"/>
      <c r="J1019" s="221">
        <f>ROUND(I1019*H1019,2)</f>
        <v>0</v>
      </c>
      <c r="K1019" s="217" t="s">
        <v>19</v>
      </c>
      <c r="L1019" s="46"/>
      <c r="M1019" s="222" t="s">
        <v>19</v>
      </c>
      <c r="N1019" s="223" t="s">
        <v>45</v>
      </c>
      <c r="O1019" s="86"/>
      <c r="P1019" s="224">
        <f>O1019*H1019</f>
        <v>0</v>
      </c>
      <c r="Q1019" s="224">
        <v>0</v>
      </c>
      <c r="R1019" s="224">
        <f>Q1019*H1019</f>
        <v>0</v>
      </c>
      <c r="S1019" s="224">
        <v>0</v>
      </c>
      <c r="T1019" s="225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26" t="s">
        <v>178</v>
      </c>
      <c r="AT1019" s="226" t="s">
        <v>174</v>
      </c>
      <c r="AU1019" s="226" t="s">
        <v>82</v>
      </c>
      <c r="AY1019" s="19" t="s">
        <v>171</v>
      </c>
      <c r="BE1019" s="227">
        <f>IF(N1019="základní",J1019,0)</f>
        <v>0</v>
      </c>
      <c r="BF1019" s="227">
        <f>IF(N1019="snížená",J1019,0)</f>
        <v>0</v>
      </c>
      <c r="BG1019" s="227">
        <f>IF(N1019="zákl. přenesená",J1019,0)</f>
        <v>0</v>
      </c>
      <c r="BH1019" s="227">
        <f>IF(N1019="sníž. přenesená",J1019,0)</f>
        <v>0</v>
      </c>
      <c r="BI1019" s="227">
        <f>IF(N1019="nulová",J1019,0)</f>
        <v>0</v>
      </c>
      <c r="BJ1019" s="19" t="s">
        <v>82</v>
      </c>
      <c r="BK1019" s="227">
        <f>ROUND(I1019*H1019,2)</f>
        <v>0</v>
      </c>
      <c r="BL1019" s="19" t="s">
        <v>178</v>
      </c>
      <c r="BM1019" s="226" t="s">
        <v>4112</v>
      </c>
    </row>
    <row r="1020" s="2" customFormat="1">
      <c r="A1020" s="40"/>
      <c r="B1020" s="41"/>
      <c r="C1020" s="42"/>
      <c r="D1020" s="228" t="s">
        <v>180</v>
      </c>
      <c r="E1020" s="42"/>
      <c r="F1020" s="229" t="s">
        <v>3762</v>
      </c>
      <c r="G1020" s="42"/>
      <c r="H1020" s="42"/>
      <c r="I1020" s="230"/>
      <c r="J1020" s="42"/>
      <c r="K1020" s="42"/>
      <c r="L1020" s="46"/>
      <c r="M1020" s="231"/>
      <c r="N1020" s="232"/>
      <c r="O1020" s="86"/>
      <c r="P1020" s="86"/>
      <c r="Q1020" s="86"/>
      <c r="R1020" s="86"/>
      <c r="S1020" s="86"/>
      <c r="T1020" s="87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180</v>
      </c>
      <c r="AU1020" s="19" t="s">
        <v>82</v>
      </c>
    </row>
    <row r="1021" s="2" customFormat="1">
      <c r="A1021" s="40"/>
      <c r="B1021" s="41"/>
      <c r="C1021" s="42"/>
      <c r="D1021" s="228" t="s">
        <v>478</v>
      </c>
      <c r="E1021" s="42"/>
      <c r="F1021" s="278" t="s">
        <v>3752</v>
      </c>
      <c r="G1021" s="42"/>
      <c r="H1021" s="42"/>
      <c r="I1021" s="230"/>
      <c r="J1021" s="42"/>
      <c r="K1021" s="42"/>
      <c r="L1021" s="46"/>
      <c r="M1021" s="231"/>
      <c r="N1021" s="232"/>
      <c r="O1021" s="86"/>
      <c r="P1021" s="86"/>
      <c r="Q1021" s="86"/>
      <c r="R1021" s="86"/>
      <c r="S1021" s="86"/>
      <c r="T1021" s="87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T1021" s="19" t="s">
        <v>478</v>
      </c>
      <c r="AU1021" s="19" t="s">
        <v>82</v>
      </c>
    </row>
    <row r="1022" s="2" customFormat="1" ht="16.5" customHeight="1">
      <c r="A1022" s="40"/>
      <c r="B1022" s="41"/>
      <c r="C1022" s="215" t="s">
        <v>1928</v>
      </c>
      <c r="D1022" s="215" t="s">
        <v>174</v>
      </c>
      <c r="E1022" s="216" t="s">
        <v>3763</v>
      </c>
      <c r="F1022" s="217" t="s">
        <v>3764</v>
      </c>
      <c r="G1022" s="218" t="s">
        <v>3513</v>
      </c>
      <c r="H1022" s="219">
        <v>25</v>
      </c>
      <c r="I1022" s="220"/>
      <c r="J1022" s="221">
        <f>ROUND(I1022*H1022,2)</f>
        <v>0</v>
      </c>
      <c r="K1022" s="217" t="s">
        <v>19</v>
      </c>
      <c r="L1022" s="46"/>
      <c r="M1022" s="222" t="s">
        <v>19</v>
      </c>
      <c r="N1022" s="223" t="s">
        <v>45</v>
      </c>
      <c r="O1022" s="86"/>
      <c r="P1022" s="224">
        <f>O1022*H1022</f>
        <v>0</v>
      </c>
      <c r="Q1022" s="224">
        <v>0</v>
      </c>
      <c r="R1022" s="224">
        <f>Q1022*H1022</f>
        <v>0</v>
      </c>
      <c r="S1022" s="224">
        <v>0</v>
      </c>
      <c r="T1022" s="225">
        <f>S1022*H1022</f>
        <v>0</v>
      </c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R1022" s="226" t="s">
        <v>178</v>
      </c>
      <c r="AT1022" s="226" t="s">
        <v>174</v>
      </c>
      <c r="AU1022" s="226" t="s">
        <v>82</v>
      </c>
      <c r="AY1022" s="19" t="s">
        <v>171</v>
      </c>
      <c r="BE1022" s="227">
        <f>IF(N1022="základní",J1022,0)</f>
        <v>0</v>
      </c>
      <c r="BF1022" s="227">
        <f>IF(N1022="snížená",J1022,0)</f>
        <v>0</v>
      </c>
      <c r="BG1022" s="227">
        <f>IF(N1022="zákl. přenesená",J1022,0)</f>
        <v>0</v>
      </c>
      <c r="BH1022" s="227">
        <f>IF(N1022="sníž. přenesená",J1022,0)</f>
        <v>0</v>
      </c>
      <c r="BI1022" s="227">
        <f>IF(N1022="nulová",J1022,0)</f>
        <v>0</v>
      </c>
      <c r="BJ1022" s="19" t="s">
        <v>82</v>
      </c>
      <c r="BK1022" s="227">
        <f>ROUND(I1022*H1022,2)</f>
        <v>0</v>
      </c>
      <c r="BL1022" s="19" t="s">
        <v>178</v>
      </c>
      <c r="BM1022" s="226" t="s">
        <v>4113</v>
      </c>
    </row>
    <row r="1023" s="2" customFormat="1">
      <c r="A1023" s="40"/>
      <c r="B1023" s="41"/>
      <c r="C1023" s="42"/>
      <c r="D1023" s="228" t="s">
        <v>180</v>
      </c>
      <c r="E1023" s="42"/>
      <c r="F1023" s="229" t="s">
        <v>3766</v>
      </c>
      <c r="G1023" s="42"/>
      <c r="H1023" s="42"/>
      <c r="I1023" s="230"/>
      <c r="J1023" s="42"/>
      <c r="K1023" s="42"/>
      <c r="L1023" s="46"/>
      <c r="M1023" s="231"/>
      <c r="N1023" s="232"/>
      <c r="O1023" s="86"/>
      <c r="P1023" s="86"/>
      <c r="Q1023" s="86"/>
      <c r="R1023" s="86"/>
      <c r="S1023" s="86"/>
      <c r="T1023" s="87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T1023" s="19" t="s">
        <v>180</v>
      </c>
      <c r="AU1023" s="19" t="s">
        <v>82</v>
      </c>
    </row>
    <row r="1024" s="2" customFormat="1">
      <c r="A1024" s="40"/>
      <c r="B1024" s="41"/>
      <c r="C1024" s="42"/>
      <c r="D1024" s="228" t="s">
        <v>478</v>
      </c>
      <c r="E1024" s="42"/>
      <c r="F1024" s="278" t="s">
        <v>3752</v>
      </c>
      <c r="G1024" s="42"/>
      <c r="H1024" s="42"/>
      <c r="I1024" s="230"/>
      <c r="J1024" s="42"/>
      <c r="K1024" s="42"/>
      <c r="L1024" s="46"/>
      <c r="M1024" s="231"/>
      <c r="N1024" s="232"/>
      <c r="O1024" s="86"/>
      <c r="P1024" s="86"/>
      <c r="Q1024" s="86"/>
      <c r="R1024" s="86"/>
      <c r="S1024" s="86"/>
      <c r="T1024" s="87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T1024" s="19" t="s">
        <v>478</v>
      </c>
      <c r="AU1024" s="19" t="s">
        <v>82</v>
      </c>
    </row>
    <row r="1025" s="2" customFormat="1" ht="16.5" customHeight="1">
      <c r="A1025" s="40"/>
      <c r="B1025" s="41"/>
      <c r="C1025" s="215" t="s">
        <v>4114</v>
      </c>
      <c r="D1025" s="215" t="s">
        <v>174</v>
      </c>
      <c r="E1025" s="216" t="s">
        <v>3767</v>
      </c>
      <c r="F1025" s="217" t="s">
        <v>3768</v>
      </c>
      <c r="G1025" s="218" t="s">
        <v>3513</v>
      </c>
      <c r="H1025" s="219">
        <v>15</v>
      </c>
      <c r="I1025" s="220"/>
      <c r="J1025" s="221">
        <f>ROUND(I1025*H1025,2)</f>
        <v>0</v>
      </c>
      <c r="K1025" s="217" t="s">
        <v>19</v>
      </c>
      <c r="L1025" s="46"/>
      <c r="M1025" s="222" t="s">
        <v>19</v>
      </c>
      <c r="N1025" s="223" t="s">
        <v>45</v>
      </c>
      <c r="O1025" s="86"/>
      <c r="P1025" s="224">
        <f>O1025*H1025</f>
        <v>0</v>
      </c>
      <c r="Q1025" s="224">
        <v>0</v>
      </c>
      <c r="R1025" s="224">
        <f>Q1025*H1025</f>
        <v>0</v>
      </c>
      <c r="S1025" s="224">
        <v>0</v>
      </c>
      <c r="T1025" s="225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26" t="s">
        <v>178</v>
      </c>
      <c r="AT1025" s="226" t="s">
        <v>174</v>
      </c>
      <c r="AU1025" s="226" t="s">
        <v>82</v>
      </c>
      <c r="AY1025" s="19" t="s">
        <v>171</v>
      </c>
      <c r="BE1025" s="227">
        <f>IF(N1025="základní",J1025,0)</f>
        <v>0</v>
      </c>
      <c r="BF1025" s="227">
        <f>IF(N1025="snížená",J1025,0)</f>
        <v>0</v>
      </c>
      <c r="BG1025" s="227">
        <f>IF(N1025="zákl. přenesená",J1025,0)</f>
        <v>0</v>
      </c>
      <c r="BH1025" s="227">
        <f>IF(N1025="sníž. přenesená",J1025,0)</f>
        <v>0</v>
      </c>
      <c r="BI1025" s="227">
        <f>IF(N1025="nulová",J1025,0)</f>
        <v>0</v>
      </c>
      <c r="BJ1025" s="19" t="s">
        <v>82</v>
      </c>
      <c r="BK1025" s="227">
        <f>ROUND(I1025*H1025,2)</f>
        <v>0</v>
      </c>
      <c r="BL1025" s="19" t="s">
        <v>178</v>
      </c>
      <c r="BM1025" s="226" t="s">
        <v>4115</v>
      </c>
    </row>
    <row r="1026" s="2" customFormat="1">
      <c r="A1026" s="40"/>
      <c r="B1026" s="41"/>
      <c r="C1026" s="42"/>
      <c r="D1026" s="228" t="s">
        <v>180</v>
      </c>
      <c r="E1026" s="42"/>
      <c r="F1026" s="229" t="s">
        <v>3770</v>
      </c>
      <c r="G1026" s="42"/>
      <c r="H1026" s="42"/>
      <c r="I1026" s="230"/>
      <c r="J1026" s="42"/>
      <c r="K1026" s="42"/>
      <c r="L1026" s="46"/>
      <c r="M1026" s="231"/>
      <c r="N1026" s="232"/>
      <c r="O1026" s="86"/>
      <c r="P1026" s="86"/>
      <c r="Q1026" s="86"/>
      <c r="R1026" s="86"/>
      <c r="S1026" s="86"/>
      <c r="T1026" s="87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T1026" s="19" t="s">
        <v>180</v>
      </c>
      <c r="AU1026" s="19" t="s">
        <v>82</v>
      </c>
    </row>
    <row r="1027" s="2" customFormat="1">
      <c r="A1027" s="40"/>
      <c r="B1027" s="41"/>
      <c r="C1027" s="42"/>
      <c r="D1027" s="228" t="s">
        <v>478</v>
      </c>
      <c r="E1027" s="42"/>
      <c r="F1027" s="278" t="s">
        <v>3752</v>
      </c>
      <c r="G1027" s="42"/>
      <c r="H1027" s="42"/>
      <c r="I1027" s="230"/>
      <c r="J1027" s="42"/>
      <c r="K1027" s="42"/>
      <c r="L1027" s="46"/>
      <c r="M1027" s="231"/>
      <c r="N1027" s="232"/>
      <c r="O1027" s="86"/>
      <c r="P1027" s="86"/>
      <c r="Q1027" s="86"/>
      <c r="R1027" s="86"/>
      <c r="S1027" s="86"/>
      <c r="T1027" s="87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T1027" s="19" t="s">
        <v>478</v>
      </c>
      <c r="AU1027" s="19" t="s">
        <v>82</v>
      </c>
    </row>
    <row r="1028" s="2" customFormat="1" ht="16.5" customHeight="1">
      <c r="A1028" s="40"/>
      <c r="B1028" s="41"/>
      <c r="C1028" s="215" t="s">
        <v>1934</v>
      </c>
      <c r="D1028" s="215" t="s">
        <v>174</v>
      </c>
      <c r="E1028" s="216" t="s">
        <v>3771</v>
      </c>
      <c r="F1028" s="217" t="s">
        <v>3772</v>
      </c>
      <c r="G1028" s="218" t="s">
        <v>3513</v>
      </c>
      <c r="H1028" s="219">
        <v>15</v>
      </c>
      <c r="I1028" s="220"/>
      <c r="J1028" s="221">
        <f>ROUND(I1028*H1028,2)</f>
        <v>0</v>
      </c>
      <c r="K1028" s="217" t="s">
        <v>19</v>
      </c>
      <c r="L1028" s="46"/>
      <c r="M1028" s="222" t="s">
        <v>19</v>
      </c>
      <c r="N1028" s="223" t="s">
        <v>45</v>
      </c>
      <c r="O1028" s="86"/>
      <c r="P1028" s="224">
        <f>O1028*H1028</f>
        <v>0</v>
      </c>
      <c r="Q1028" s="224">
        <v>0</v>
      </c>
      <c r="R1028" s="224">
        <f>Q1028*H1028</f>
        <v>0</v>
      </c>
      <c r="S1028" s="224">
        <v>0</v>
      </c>
      <c r="T1028" s="225">
        <f>S1028*H1028</f>
        <v>0</v>
      </c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R1028" s="226" t="s">
        <v>178</v>
      </c>
      <c r="AT1028" s="226" t="s">
        <v>174</v>
      </c>
      <c r="AU1028" s="226" t="s">
        <v>82</v>
      </c>
      <c r="AY1028" s="19" t="s">
        <v>171</v>
      </c>
      <c r="BE1028" s="227">
        <f>IF(N1028="základní",J1028,0)</f>
        <v>0</v>
      </c>
      <c r="BF1028" s="227">
        <f>IF(N1028="snížená",J1028,0)</f>
        <v>0</v>
      </c>
      <c r="BG1028" s="227">
        <f>IF(N1028="zákl. přenesená",J1028,0)</f>
        <v>0</v>
      </c>
      <c r="BH1028" s="227">
        <f>IF(N1028="sníž. přenesená",J1028,0)</f>
        <v>0</v>
      </c>
      <c r="BI1028" s="227">
        <f>IF(N1028="nulová",J1028,0)</f>
        <v>0</v>
      </c>
      <c r="BJ1028" s="19" t="s">
        <v>82</v>
      </c>
      <c r="BK1028" s="227">
        <f>ROUND(I1028*H1028,2)</f>
        <v>0</v>
      </c>
      <c r="BL1028" s="19" t="s">
        <v>178</v>
      </c>
      <c r="BM1028" s="226" t="s">
        <v>4116</v>
      </c>
    </row>
    <row r="1029" s="2" customFormat="1">
      <c r="A1029" s="40"/>
      <c r="B1029" s="41"/>
      <c r="C1029" s="42"/>
      <c r="D1029" s="228" t="s">
        <v>180</v>
      </c>
      <c r="E1029" s="42"/>
      <c r="F1029" s="229" t="s">
        <v>3774</v>
      </c>
      <c r="G1029" s="42"/>
      <c r="H1029" s="42"/>
      <c r="I1029" s="230"/>
      <c r="J1029" s="42"/>
      <c r="K1029" s="42"/>
      <c r="L1029" s="46"/>
      <c r="M1029" s="231"/>
      <c r="N1029" s="232"/>
      <c r="O1029" s="86"/>
      <c r="P1029" s="86"/>
      <c r="Q1029" s="86"/>
      <c r="R1029" s="86"/>
      <c r="S1029" s="86"/>
      <c r="T1029" s="87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T1029" s="19" t="s">
        <v>180</v>
      </c>
      <c r="AU1029" s="19" t="s">
        <v>82</v>
      </c>
    </row>
    <row r="1030" s="2" customFormat="1">
      <c r="A1030" s="40"/>
      <c r="B1030" s="41"/>
      <c r="C1030" s="42"/>
      <c r="D1030" s="228" t="s">
        <v>478</v>
      </c>
      <c r="E1030" s="42"/>
      <c r="F1030" s="278" t="s">
        <v>3752</v>
      </c>
      <c r="G1030" s="42"/>
      <c r="H1030" s="42"/>
      <c r="I1030" s="230"/>
      <c r="J1030" s="42"/>
      <c r="K1030" s="42"/>
      <c r="L1030" s="46"/>
      <c r="M1030" s="231"/>
      <c r="N1030" s="232"/>
      <c r="O1030" s="86"/>
      <c r="P1030" s="86"/>
      <c r="Q1030" s="86"/>
      <c r="R1030" s="86"/>
      <c r="S1030" s="86"/>
      <c r="T1030" s="87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T1030" s="19" t="s">
        <v>478</v>
      </c>
      <c r="AU1030" s="19" t="s">
        <v>82</v>
      </c>
    </row>
    <row r="1031" s="2" customFormat="1" ht="16.5" customHeight="1">
      <c r="A1031" s="40"/>
      <c r="B1031" s="41"/>
      <c r="C1031" s="215" t="s">
        <v>4117</v>
      </c>
      <c r="D1031" s="215" t="s">
        <v>174</v>
      </c>
      <c r="E1031" s="216" t="s">
        <v>3775</v>
      </c>
      <c r="F1031" s="217" t="s">
        <v>3776</v>
      </c>
      <c r="G1031" s="218" t="s">
        <v>3513</v>
      </c>
      <c r="H1031" s="219">
        <v>8</v>
      </c>
      <c r="I1031" s="220"/>
      <c r="J1031" s="221">
        <f>ROUND(I1031*H1031,2)</f>
        <v>0</v>
      </c>
      <c r="K1031" s="217" t="s">
        <v>19</v>
      </c>
      <c r="L1031" s="46"/>
      <c r="M1031" s="222" t="s">
        <v>19</v>
      </c>
      <c r="N1031" s="223" t="s">
        <v>45</v>
      </c>
      <c r="O1031" s="86"/>
      <c r="P1031" s="224">
        <f>O1031*H1031</f>
        <v>0</v>
      </c>
      <c r="Q1031" s="224">
        <v>0</v>
      </c>
      <c r="R1031" s="224">
        <f>Q1031*H1031</f>
        <v>0</v>
      </c>
      <c r="S1031" s="224">
        <v>0</v>
      </c>
      <c r="T1031" s="225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26" t="s">
        <v>178</v>
      </c>
      <c r="AT1031" s="226" t="s">
        <v>174</v>
      </c>
      <c r="AU1031" s="226" t="s">
        <v>82</v>
      </c>
      <c r="AY1031" s="19" t="s">
        <v>171</v>
      </c>
      <c r="BE1031" s="227">
        <f>IF(N1031="základní",J1031,0)</f>
        <v>0</v>
      </c>
      <c r="BF1031" s="227">
        <f>IF(N1031="snížená",J1031,0)</f>
        <v>0</v>
      </c>
      <c r="BG1031" s="227">
        <f>IF(N1031="zákl. přenesená",J1031,0)</f>
        <v>0</v>
      </c>
      <c r="BH1031" s="227">
        <f>IF(N1031="sníž. přenesená",J1031,0)</f>
        <v>0</v>
      </c>
      <c r="BI1031" s="227">
        <f>IF(N1031="nulová",J1031,0)</f>
        <v>0</v>
      </c>
      <c r="BJ1031" s="19" t="s">
        <v>82</v>
      </c>
      <c r="BK1031" s="227">
        <f>ROUND(I1031*H1031,2)</f>
        <v>0</v>
      </c>
      <c r="BL1031" s="19" t="s">
        <v>178</v>
      </c>
      <c r="BM1031" s="226" t="s">
        <v>4118</v>
      </c>
    </row>
    <row r="1032" s="2" customFormat="1">
      <c r="A1032" s="40"/>
      <c r="B1032" s="41"/>
      <c r="C1032" s="42"/>
      <c r="D1032" s="228" t="s">
        <v>180</v>
      </c>
      <c r="E1032" s="42"/>
      <c r="F1032" s="229" t="s">
        <v>3778</v>
      </c>
      <c r="G1032" s="42"/>
      <c r="H1032" s="42"/>
      <c r="I1032" s="230"/>
      <c r="J1032" s="42"/>
      <c r="K1032" s="42"/>
      <c r="L1032" s="46"/>
      <c r="M1032" s="231"/>
      <c r="N1032" s="232"/>
      <c r="O1032" s="86"/>
      <c r="P1032" s="86"/>
      <c r="Q1032" s="86"/>
      <c r="R1032" s="86"/>
      <c r="S1032" s="86"/>
      <c r="T1032" s="87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T1032" s="19" t="s">
        <v>180</v>
      </c>
      <c r="AU1032" s="19" t="s">
        <v>82</v>
      </c>
    </row>
    <row r="1033" s="2" customFormat="1">
      <c r="A1033" s="40"/>
      <c r="B1033" s="41"/>
      <c r="C1033" s="42"/>
      <c r="D1033" s="228" t="s">
        <v>478</v>
      </c>
      <c r="E1033" s="42"/>
      <c r="F1033" s="278" t="s">
        <v>3752</v>
      </c>
      <c r="G1033" s="42"/>
      <c r="H1033" s="42"/>
      <c r="I1033" s="230"/>
      <c r="J1033" s="42"/>
      <c r="K1033" s="42"/>
      <c r="L1033" s="46"/>
      <c r="M1033" s="231"/>
      <c r="N1033" s="232"/>
      <c r="O1033" s="86"/>
      <c r="P1033" s="86"/>
      <c r="Q1033" s="86"/>
      <c r="R1033" s="86"/>
      <c r="S1033" s="86"/>
      <c r="T1033" s="87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T1033" s="19" t="s">
        <v>478</v>
      </c>
      <c r="AU1033" s="19" t="s">
        <v>82</v>
      </c>
    </row>
    <row r="1034" s="2" customFormat="1" ht="16.5" customHeight="1">
      <c r="A1034" s="40"/>
      <c r="B1034" s="41"/>
      <c r="C1034" s="215" t="s">
        <v>1940</v>
      </c>
      <c r="D1034" s="215" t="s">
        <v>174</v>
      </c>
      <c r="E1034" s="216" t="s">
        <v>3779</v>
      </c>
      <c r="F1034" s="217" t="s">
        <v>3780</v>
      </c>
      <c r="G1034" s="218" t="s">
        <v>3513</v>
      </c>
      <c r="H1034" s="219">
        <v>4</v>
      </c>
      <c r="I1034" s="220"/>
      <c r="J1034" s="221">
        <f>ROUND(I1034*H1034,2)</f>
        <v>0</v>
      </c>
      <c r="K1034" s="217" t="s">
        <v>19</v>
      </c>
      <c r="L1034" s="46"/>
      <c r="M1034" s="222" t="s">
        <v>19</v>
      </c>
      <c r="N1034" s="223" t="s">
        <v>45</v>
      </c>
      <c r="O1034" s="86"/>
      <c r="P1034" s="224">
        <f>O1034*H1034</f>
        <v>0</v>
      </c>
      <c r="Q1034" s="224">
        <v>0</v>
      </c>
      <c r="R1034" s="224">
        <f>Q1034*H1034</f>
        <v>0</v>
      </c>
      <c r="S1034" s="224">
        <v>0</v>
      </c>
      <c r="T1034" s="225">
        <f>S1034*H1034</f>
        <v>0</v>
      </c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R1034" s="226" t="s">
        <v>178</v>
      </c>
      <c r="AT1034" s="226" t="s">
        <v>174</v>
      </c>
      <c r="AU1034" s="226" t="s">
        <v>82</v>
      </c>
      <c r="AY1034" s="19" t="s">
        <v>171</v>
      </c>
      <c r="BE1034" s="227">
        <f>IF(N1034="základní",J1034,0)</f>
        <v>0</v>
      </c>
      <c r="BF1034" s="227">
        <f>IF(N1034="snížená",J1034,0)</f>
        <v>0</v>
      </c>
      <c r="BG1034" s="227">
        <f>IF(N1034="zákl. přenesená",J1034,0)</f>
        <v>0</v>
      </c>
      <c r="BH1034" s="227">
        <f>IF(N1034="sníž. přenesená",J1034,0)</f>
        <v>0</v>
      </c>
      <c r="BI1034" s="227">
        <f>IF(N1034="nulová",J1034,0)</f>
        <v>0</v>
      </c>
      <c r="BJ1034" s="19" t="s">
        <v>82</v>
      </c>
      <c r="BK1034" s="227">
        <f>ROUND(I1034*H1034,2)</f>
        <v>0</v>
      </c>
      <c r="BL1034" s="19" t="s">
        <v>178</v>
      </c>
      <c r="BM1034" s="226" t="s">
        <v>4119</v>
      </c>
    </row>
    <row r="1035" s="2" customFormat="1">
      <c r="A1035" s="40"/>
      <c r="B1035" s="41"/>
      <c r="C1035" s="42"/>
      <c r="D1035" s="228" t="s">
        <v>180</v>
      </c>
      <c r="E1035" s="42"/>
      <c r="F1035" s="229" t="s">
        <v>3782</v>
      </c>
      <c r="G1035" s="42"/>
      <c r="H1035" s="42"/>
      <c r="I1035" s="230"/>
      <c r="J1035" s="42"/>
      <c r="K1035" s="42"/>
      <c r="L1035" s="46"/>
      <c r="M1035" s="231"/>
      <c r="N1035" s="232"/>
      <c r="O1035" s="86"/>
      <c r="P1035" s="86"/>
      <c r="Q1035" s="86"/>
      <c r="R1035" s="86"/>
      <c r="S1035" s="86"/>
      <c r="T1035" s="87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T1035" s="19" t="s">
        <v>180</v>
      </c>
      <c r="AU1035" s="19" t="s">
        <v>82</v>
      </c>
    </row>
    <row r="1036" s="2" customFormat="1">
      <c r="A1036" s="40"/>
      <c r="B1036" s="41"/>
      <c r="C1036" s="42"/>
      <c r="D1036" s="228" t="s">
        <v>478</v>
      </c>
      <c r="E1036" s="42"/>
      <c r="F1036" s="278" t="s">
        <v>3752</v>
      </c>
      <c r="G1036" s="42"/>
      <c r="H1036" s="42"/>
      <c r="I1036" s="230"/>
      <c r="J1036" s="42"/>
      <c r="K1036" s="42"/>
      <c r="L1036" s="46"/>
      <c r="M1036" s="231"/>
      <c r="N1036" s="232"/>
      <c r="O1036" s="86"/>
      <c r="P1036" s="86"/>
      <c r="Q1036" s="86"/>
      <c r="R1036" s="86"/>
      <c r="S1036" s="86"/>
      <c r="T1036" s="87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T1036" s="19" t="s">
        <v>478</v>
      </c>
      <c r="AU1036" s="19" t="s">
        <v>82</v>
      </c>
    </row>
    <row r="1037" s="2" customFormat="1" ht="16.5" customHeight="1">
      <c r="A1037" s="40"/>
      <c r="B1037" s="41"/>
      <c r="C1037" s="215" t="s">
        <v>4120</v>
      </c>
      <c r="D1037" s="215" t="s">
        <v>174</v>
      </c>
      <c r="E1037" s="216" t="s">
        <v>3791</v>
      </c>
      <c r="F1037" s="217" t="s">
        <v>3792</v>
      </c>
      <c r="G1037" s="218" t="s">
        <v>3513</v>
      </c>
      <c r="H1037" s="219">
        <v>3</v>
      </c>
      <c r="I1037" s="220"/>
      <c r="J1037" s="221">
        <f>ROUND(I1037*H1037,2)</f>
        <v>0</v>
      </c>
      <c r="K1037" s="217" t="s">
        <v>19</v>
      </c>
      <c r="L1037" s="46"/>
      <c r="M1037" s="222" t="s">
        <v>19</v>
      </c>
      <c r="N1037" s="223" t="s">
        <v>45</v>
      </c>
      <c r="O1037" s="86"/>
      <c r="P1037" s="224">
        <f>O1037*H1037</f>
        <v>0</v>
      </c>
      <c r="Q1037" s="224">
        <v>0</v>
      </c>
      <c r="R1037" s="224">
        <f>Q1037*H1037</f>
        <v>0</v>
      </c>
      <c r="S1037" s="224">
        <v>0</v>
      </c>
      <c r="T1037" s="225">
        <f>S1037*H1037</f>
        <v>0</v>
      </c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R1037" s="226" t="s">
        <v>178</v>
      </c>
      <c r="AT1037" s="226" t="s">
        <v>174</v>
      </c>
      <c r="AU1037" s="226" t="s">
        <v>82</v>
      </c>
      <c r="AY1037" s="19" t="s">
        <v>171</v>
      </c>
      <c r="BE1037" s="227">
        <f>IF(N1037="základní",J1037,0)</f>
        <v>0</v>
      </c>
      <c r="BF1037" s="227">
        <f>IF(N1037="snížená",J1037,0)</f>
        <v>0</v>
      </c>
      <c r="BG1037" s="227">
        <f>IF(N1037="zákl. přenesená",J1037,0)</f>
        <v>0</v>
      </c>
      <c r="BH1037" s="227">
        <f>IF(N1037="sníž. přenesená",J1037,0)</f>
        <v>0</v>
      </c>
      <c r="BI1037" s="227">
        <f>IF(N1037="nulová",J1037,0)</f>
        <v>0</v>
      </c>
      <c r="BJ1037" s="19" t="s">
        <v>82</v>
      </c>
      <c r="BK1037" s="227">
        <f>ROUND(I1037*H1037,2)</f>
        <v>0</v>
      </c>
      <c r="BL1037" s="19" t="s">
        <v>178</v>
      </c>
      <c r="BM1037" s="226" t="s">
        <v>4121</v>
      </c>
    </row>
    <row r="1038" s="2" customFormat="1">
      <c r="A1038" s="40"/>
      <c r="B1038" s="41"/>
      <c r="C1038" s="42"/>
      <c r="D1038" s="228" t="s">
        <v>180</v>
      </c>
      <c r="E1038" s="42"/>
      <c r="F1038" s="229" t="s">
        <v>3792</v>
      </c>
      <c r="G1038" s="42"/>
      <c r="H1038" s="42"/>
      <c r="I1038" s="230"/>
      <c r="J1038" s="42"/>
      <c r="K1038" s="42"/>
      <c r="L1038" s="46"/>
      <c r="M1038" s="231"/>
      <c r="N1038" s="232"/>
      <c r="O1038" s="86"/>
      <c r="P1038" s="86"/>
      <c r="Q1038" s="86"/>
      <c r="R1038" s="86"/>
      <c r="S1038" s="86"/>
      <c r="T1038" s="87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T1038" s="19" t="s">
        <v>180</v>
      </c>
      <c r="AU1038" s="19" t="s">
        <v>82</v>
      </c>
    </row>
    <row r="1039" s="2" customFormat="1">
      <c r="A1039" s="40"/>
      <c r="B1039" s="41"/>
      <c r="C1039" s="42"/>
      <c r="D1039" s="228" t="s">
        <v>478</v>
      </c>
      <c r="E1039" s="42"/>
      <c r="F1039" s="278" t="s">
        <v>3752</v>
      </c>
      <c r="G1039" s="42"/>
      <c r="H1039" s="42"/>
      <c r="I1039" s="230"/>
      <c r="J1039" s="42"/>
      <c r="K1039" s="42"/>
      <c r="L1039" s="46"/>
      <c r="M1039" s="231"/>
      <c r="N1039" s="232"/>
      <c r="O1039" s="86"/>
      <c r="P1039" s="86"/>
      <c r="Q1039" s="86"/>
      <c r="R1039" s="86"/>
      <c r="S1039" s="86"/>
      <c r="T1039" s="87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T1039" s="19" t="s">
        <v>478</v>
      </c>
      <c r="AU1039" s="19" t="s">
        <v>82</v>
      </c>
    </row>
    <row r="1040" s="2" customFormat="1" ht="16.5" customHeight="1">
      <c r="A1040" s="40"/>
      <c r="B1040" s="41"/>
      <c r="C1040" s="215" t="s">
        <v>1945</v>
      </c>
      <c r="D1040" s="215" t="s">
        <v>174</v>
      </c>
      <c r="E1040" s="216" t="s">
        <v>3795</v>
      </c>
      <c r="F1040" s="217" t="s">
        <v>3796</v>
      </c>
      <c r="G1040" s="218" t="s">
        <v>3513</v>
      </c>
      <c r="H1040" s="219">
        <v>1</v>
      </c>
      <c r="I1040" s="220"/>
      <c r="J1040" s="221">
        <f>ROUND(I1040*H1040,2)</f>
        <v>0</v>
      </c>
      <c r="K1040" s="217" t="s">
        <v>19</v>
      </c>
      <c r="L1040" s="46"/>
      <c r="M1040" s="222" t="s">
        <v>19</v>
      </c>
      <c r="N1040" s="223" t="s">
        <v>45</v>
      </c>
      <c r="O1040" s="86"/>
      <c r="P1040" s="224">
        <f>O1040*H1040</f>
        <v>0</v>
      </c>
      <c r="Q1040" s="224">
        <v>0</v>
      </c>
      <c r="R1040" s="224">
        <f>Q1040*H1040</f>
        <v>0</v>
      </c>
      <c r="S1040" s="224">
        <v>0</v>
      </c>
      <c r="T1040" s="225">
        <f>S1040*H1040</f>
        <v>0</v>
      </c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R1040" s="226" t="s">
        <v>178</v>
      </c>
      <c r="AT1040" s="226" t="s">
        <v>174</v>
      </c>
      <c r="AU1040" s="226" t="s">
        <v>82</v>
      </c>
      <c r="AY1040" s="19" t="s">
        <v>171</v>
      </c>
      <c r="BE1040" s="227">
        <f>IF(N1040="základní",J1040,0)</f>
        <v>0</v>
      </c>
      <c r="BF1040" s="227">
        <f>IF(N1040="snížená",J1040,0)</f>
        <v>0</v>
      </c>
      <c r="BG1040" s="227">
        <f>IF(N1040="zákl. přenesená",J1040,0)</f>
        <v>0</v>
      </c>
      <c r="BH1040" s="227">
        <f>IF(N1040="sníž. přenesená",J1040,0)</f>
        <v>0</v>
      </c>
      <c r="BI1040" s="227">
        <f>IF(N1040="nulová",J1040,0)</f>
        <v>0</v>
      </c>
      <c r="BJ1040" s="19" t="s">
        <v>82</v>
      </c>
      <c r="BK1040" s="227">
        <f>ROUND(I1040*H1040,2)</f>
        <v>0</v>
      </c>
      <c r="BL1040" s="19" t="s">
        <v>178</v>
      </c>
      <c r="BM1040" s="226" t="s">
        <v>4122</v>
      </c>
    </row>
    <row r="1041" s="2" customFormat="1">
      <c r="A1041" s="40"/>
      <c r="B1041" s="41"/>
      <c r="C1041" s="42"/>
      <c r="D1041" s="228" t="s">
        <v>180</v>
      </c>
      <c r="E1041" s="42"/>
      <c r="F1041" s="229" t="s">
        <v>3796</v>
      </c>
      <c r="G1041" s="42"/>
      <c r="H1041" s="42"/>
      <c r="I1041" s="230"/>
      <c r="J1041" s="42"/>
      <c r="K1041" s="42"/>
      <c r="L1041" s="46"/>
      <c r="M1041" s="231"/>
      <c r="N1041" s="232"/>
      <c r="O1041" s="86"/>
      <c r="P1041" s="86"/>
      <c r="Q1041" s="86"/>
      <c r="R1041" s="86"/>
      <c r="S1041" s="86"/>
      <c r="T1041" s="87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T1041" s="19" t="s">
        <v>180</v>
      </c>
      <c r="AU1041" s="19" t="s">
        <v>82</v>
      </c>
    </row>
    <row r="1042" s="2" customFormat="1">
      <c r="A1042" s="40"/>
      <c r="B1042" s="41"/>
      <c r="C1042" s="42"/>
      <c r="D1042" s="228" t="s">
        <v>478</v>
      </c>
      <c r="E1042" s="42"/>
      <c r="F1042" s="278" t="s">
        <v>3752</v>
      </c>
      <c r="G1042" s="42"/>
      <c r="H1042" s="42"/>
      <c r="I1042" s="230"/>
      <c r="J1042" s="42"/>
      <c r="K1042" s="42"/>
      <c r="L1042" s="46"/>
      <c r="M1042" s="231"/>
      <c r="N1042" s="232"/>
      <c r="O1042" s="86"/>
      <c r="P1042" s="86"/>
      <c r="Q1042" s="86"/>
      <c r="R1042" s="86"/>
      <c r="S1042" s="86"/>
      <c r="T1042" s="87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T1042" s="19" t="s">
        <v>478</v>
      </c>
      <c r="AU1042" s="19" t="s">
        <v>82</v>
      </c>
    </row>
    <row r="1043" s="12" customFormat="1" ht="25.92" customHeight="1">
      <c r="A1043" s="12"/>
      <c r="B1043" s="199"/>
      <c r="C1043" s="200"/>
      <c r="D1043" s="201" t="s">
        <v>73</v>
      </c>
      <c r="E1043" s="202" t="s">
        <v>1902</v>
      </c>
      <c r="F1043" s="202" t="s">
        <v>4123</v>
      </c>
      <c r="G1043" s="200"/>
      <c r="H1043" s="200"/>
      <c r="I1043" s="203"/>
      <c r="J1043" s="204">
        <f>BK1043</f>
        <v>0</v>
      </c>
      <c r="K1043" s="200"/>
      <c r="L1043" s="205"/>
      <c r="M1043" s="206"/>
      <c r="N1043" s="207"/>
      <c r="O1043" s="207"/>
      <c r="P1043" s="208">
        <f>SUM(P1044:P1118)</f>
        <v>0</v>
      </c>
      <c r="Q1043" s="207"/>
      <c r="R1043" s="208">
        <f>SUM(R1044:R1118)</f>
        <v>0</v>
      </c>
      <c r="S1043" s="207"/>
      <c r="T1043" s="209">
        <f>SUM(T1044:T1118)</f>
        <v>0</v>
      </c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R1043" s="210" t="s">
        <v>82</v>
      </c>
      <c r="AT1043" s="211" t="s">
        <v>73</v>
      </c>
      <c r="AU1043" s="211" t="s">
        <v>74</v>
      </c>
      <c r="AY1043" s="210" t="s">
        <v>171</v>
      </c>
      <c r="BK1043" s="212">
        <f>SUM(BK1044:BK1118)</f>
        <v>0</v>
      </c>
    </row>
    <row r="1044" s="2" customFormat="1" ht="16.5" customHeight="1">
      <c r="A1044" s="40"/>
      <c r="B1044" s="41"/>
      <c r="C1044" s="215" t="s">
        <v>4124</v>
      </c>
      <c r="D1044" s="215" t="s">
        <v>174</v>
      </c>
      <c r="E1044" s="216" t="s">
        <v>3669</v>
      </c>
      <c r="F1044" s="217" t="s">
        <v>3670</v>
      </c>
      <c r="G1044" s="218" t="s">
        <v>971</v>
      </c>
      <c r="H1044" s="219">
        <v>1</v>
      </c>
      <c r="I1044" s="220"/>
      <c r="J1044" s="221">
        <f>ROUND(I1044*H1044,2)</f>
        <v>0</v>
      </c>
      <c r="K1044" s="217" t="s">
        <v>19</v>
      </c>
      <c r="L1044" s="46"/>
      <c r="M1044" s="222" t="s">
        <v>19</v>
      </c>
      <c r="N1044" s="223" t="s">
        <v>45</v>
      </c>
      <c r="O1044" s="86"/>
      <c r="P1044" s="224">
        <f>O1044*H1044</f>
        <v>0</v>
      </c>
      <c r="Q1044" s="224">
        <v>0</v>
      </c>
      <c r="R1044" s="224">
        <f>Q1044*H1044</f>
        <v>0</v>
      </c>
      <c r="S1044" s="224">
        <v>0</v>
      </c>
      <c r="T1044" s="225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26" t="s">
        <v>178</v>
      </c>
      <c r="AT1044" s="226" t="s">
        <v>174</v>
      </c>
      <c r="AU1044" s="226" t="s">
        <v>82</v>
      </c>
      <c r="AY1044" s="19" t="s">
        <v>171</v>
      </c>
      <c r="BE1044" s="227">
        <f>IF(N1044="základní",J1044,0)</f>
        <v>0</v>
      </c>
      <c r="BF1044" s="227">
        <f>IF(N1044="snížená",J1044,0)</f>
        <v>0</v>
      </c>
      <c r="BG1044" s="227">
        <f>IF(N1044="zákl. přenesená",J1044,0)</f>
        <v>0</v>
      </c>
      <c r="BH1044" s="227">
        <f>IF(N1044="sníž. přenesená",J1044,0)</f>
        <v>0</v>
      </c>
      <c r="BI1044" s="227">
        <f>IF(N1044="nulová",J1044,0)</f>
        <v>0</v>
      </c>
      <c r="BJ1044" s="19" t="s">
        <v>82</v>
      </c>
      <c r="BK1044" s="227">
        <f>ROUND(I1044*H1044,2)</f>
        <v>0</v>
      </c>
      <c r="BL1044" s="19" t="s">
        <v>178</v>
      </c>
      <c r="BM1044" s="226" t="s">
        <v>4125</v>
      </c>
    </row>
    <row r="1045" s="2" customFormat="1">
      <c r="A1045" s="40"/>
      <c r="B1045" s="41"/>
      <c r="C1045" s="42"/>
      <c r="D1045" s="228" t="s">
        <v>180</v>
      </c>
      <c r="E1045" s="42"/>
      <c r="F1045" s="229" t="s">
        <v>3670</v>
      </c>
      <c r="G1045" s="42"/>
      <c r="H1045" s="42"/>
      <c r="I1045" s="230"/>
      <c r="J1045" s="42"/>
      <c r="K1045" s="42"/>
      <c r="L1045" s="46"/>
      <c r="M1045" s="231"/>
      <c r="N1045" s="232"/>
      <c r="O1045" s="86"/>
      <c r="P1045" s="86"/>
      <c r="Q1045" s="86"/>
      <c r="R1045" s="86"/>
      <c r="S1045" s="86"/>
      <c r="T1045" s="87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T1045" s="19" t="s">
        <v>180</v>
      </c>
      <c r="AU1045" s="19" t="s">
        <v>82</v>
      </c>
    </row>
    <row r="1046" s="2" customFormat="1">
      <c r="A1046" s="40"/>
      <c r="B1046" s="41"/>
      <c r="C1046" s="42"/>
      <c r="D1046" s="228" t="s">
        <v>478</v>
      </c>
      <c r="E1046" s="42"/>
      <c r="F1046" s="278" t="s">
        <v>3672</v>
      </c>
      <c r="G1046" s="42"/>
      <c r="H1046" s="42"/>
      <c r="I1046" s="230"/>
      <c r="J1046" s="42"/>
      <c r="K1046" s="42"/>
      <c r="L1046" s="46"/>
      <c r="M1046" s="231"/>
      <c r="N1046" s="232"/>
      <c r="O1046" s="86"/>
      <c r="P1046" s="86"/>
      <c r="Q1046" s="86"/>
      <c r="R1046" s="86"/>
      <c r="S1046" s="86"/>
      <c r="T1046" s="87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T1046" s="19" t="s">
        <v>478</v>
      </c>
      <c r="AU1046" s="19" t="s">
        <v>82</v>
      </c>
    </row>
    <row r="1047" s="2" customFormat="1" ht="16.5" customHeight="1">
      <c r="A1047" s="40"/>
      <c r="B1047" s="41"/>
      <c r="C1047" s="215" t="s">
        <v>2012</v>
      </c>
      <c r="D1047" s="215" t="s">
        <v>174</v>
      </c>
      <c r="E1047" s="216" t="s">
        <v>3673</v>
      </c>
      <c r="F1047" s="217" t="s">
        <v>3599</v>
      </c>
      <c r="G1047" s="218" t="s">
        <v>971</v>
      </c>
      <c r="H1047" s="219">
        <v>1</v>
      </c>
      <c r="I1047" s="220"/>
      <c r="J1047" s="221">
        <f>ROUND(I1047*H1047,2)</f>
        <v>0</v>
      </c>
      <c r="K1047" s="217" t="s">
        <v>19</v>
      </c>
      <c r="L1047" s="46"/>
      <c r="M1047" s="222" t="s">
        <v>19</v>
      </c>
      <c r="N1047" s="223" t="s">
        <v>45</v>
      </c>
      <c r="O1047" s="86"/>
      <c r="P1047" s="224">
        <f>O1047*H1047</f>
        <v>0</v>
      </c>
      <c r="Q1047" s="224">
        <v>0</v>
      </c>
      <c r="R1047" s="224">
        <f>Q1047*H1047</f>
        <v>0</v>
      </c>
      <c r="S1047" s="224">
        <v>0</v>
      </c>
      <c r="T1047" s="225">
        <f>S1047*H1047</f>
        <v>0</v>
      </c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R1047" s="226" t="s">
        <v>178</v>
      </c>
      <c r="AT1047" s="226" t="s">
        <v>174</v>
      </c>
      <c r="AU1047" s="226" t="s">
        <v>82</v>
      </c>
      <c r="AY1047" s="19" t="s">
        <v>171</v>
      </c>
      <c r="BE1047" s="227">
        <f>IF(N1047="základní",J1047,0)</f>
        <v>0</v>
      </c>
      <c r="BF1047" s="227">
        <f>IF(N1047="snížená",J1047,0)</f>
        <v>0</v>
      </c>
      <c r="BG1047" s="227">
        <f>IF(N1047="zákl. přenesená",J1047,0)</f>
        <v>0</v>
      </c>
      <c r="BH1047" s="227">
        <f>IF(N1047="sníž. přenesená",J1047,0)</f>
        <v>0</v>
      </c>
      <c r="BI1047" s="227">
        <f>IF(N1047="nulová",J1047,0)</f>
        <v>0</v>
      </c>
      <c r="BJ1047" s="19" t="s">
        <v>82</v>
      </c>
      <c r="BK1047" s="227">
        <f>ROUND(I1047*H1047,2)</f>
        <v>0</v>
      </c>
      <c r="BL1047" s="19" t="s">
        <v>178</v>
      </c>
      <c r="BM1047" s="226" t="s">
        <v>4126</v>
      </c>
    </row>
    <row r="1048" s="2" customFormat="1">
      <c r="A1048" s="40"/>
      <c r="B1048" s="41"/>
      <c r="C1048" s="42"/>
      <c r="D1048" s="228" t="s">
        <v>180</v>
      </c>
      <c r="E1048" s="42"/>
      <c r="F1048" s="229" t="s">
        <v>3599</v>
      </c>
      <c r="G1048" s="42"/>
      <c r="H1048" s="42"/>
      <c r="I1048" s="230"/>
      <c r="J1048" s="42"/>
      <c r="K1048" s="42"/>
      <c r="L1048" s="46"/>
      <c r="M1048" s="231"/>
      <c r="N1048" s="232"/>
      <c r="O1048" s="86"/>
      <c r="P1048" s="86"/>
      <c r="Q1048" s="86"/>
      <c r="R1048" s="86"/>
      <c r="S1048" s="86"/>
      <c r="T1048" s="87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T1048" s="19" t="s">
        <v>180</v>
      </c>
      <c r="AU1048" s="19" t="s">
        <v>82</v>
      </c>
    </row>
    <row r="1049" s="2" customFormat="1">
      <c r="A1049" s="40"/>
      <c r="B1049" s="41"/>
      <c r="C1049" s="42"/>
      <c r="D1049" s="228" t="s">
        <v>478</v>
      </c>
      <c r="E1049" s="42"/>
      <c r="F1049" s="278" t="s">
        <v>3601</v>
      </c>
      <c r="G1049" s="42"/>
      <c r="H1049" s="42"/>
      <c r="I1049" s="230"/>
      <c r="J1049" s="42"/>
      <c r="K1049" s="42"/>
      <c r="L1049" s="46"/>
      <c r="M1049" s="231"/>
      <c r="N1049" s="232"/>
      <c r="O1049" s="86"/>
      <c r="P1049" s="86"/>
      <c r="Q1049" s="86"/>
      <c r="R1049" s="86"/>
      <c r="S1049" s="86"/>
      <c r="T1049" s="87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T1049" s="19" t="s">
        <v>478</v>
      </c>
      <c r="AU1049" s="19" t="s">
        <v>82</v>
      </c>
    </row>
    <row r="1050" s="2" customFormat="1" ht="16.5" customHeight="1">
      <c r="A1050" s="40"/>
      <c r="B1050" s="41"/>
      <c r="C1050" s="215" t="s">
        <v>4127</v>
      </c>
      <c r="D1050" s="215" t="s">
        <v>174</v>
      </c>
      <c r="E1050" s="216" t="s">
        <v>3679</v>
      </c>
      <c r="F1050" s="217" t="s">
        <v>3680</v>
      </c>
      <c r="G1050" s="218" t="s">
        <v>3296</v>
      </c>
      <c r="H1050" s="219">
        <v>1</v>
      </c>
      <c r="I1050" s="220"/>
      <c r="J1050" s="221">
        <f>ROUND(I1050*H1050,2)</f>
        <v>0</v>
      </c>
      <c r="K1050" s="217" t="s">
        <v>19</v>
      </c>
      <c r="L1050" s="46"/>
      <c r="M1050" s="222" t="s">
        <v>19</v>
      </c>
      <c r="N1050" s="223" t="s">
        <v>45</v>
      </c>
      <c r="O1050" s="86"/>
      <c r="P1050" s="224">
        <f>O1050*H1050</f>
        <v>0</v>
      </c>
      <c r="Q1050" s="224">
        <v>0</v>
      </c>
      <c r="R1050" s="224">
        <f>Q1050*H1050</f>
        <v>0</v>
      </c>
      <c r="S1050" s="224">
        <v>0</v>
      </c>
      <c r="T1050" s="225">
        <f>S1050*H1050</f>
        <v>0</v>
      </c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R1050" s="226" t="s">
        <v>178</v>
      </c>
      <c r="AT1050" s="226" t="s">
        <v>174</v>
      </c>
      <c r="AU1050" s="226" t="s">
        <v>82</v>
      </c>
      <c r="AY1050" s="19" t="s">
        <v>171</v>
      </c>
      <c r="BE1050" s="227">
        <f>IF(N1050="základní",J1050,0)</f>
        <v>0</v>
      </c>
      <c r="BF1050" s="227">
        <f>IF(N1050="snížená",J1050,0)</f>
        <v>0</v>
      </c>
      <c r="BG1050" s="227">
        <f>IF(N1050="zákl. přenesená",J1050,0)</f>
        <v>0</v>
      </c>
      <c r="BH1050" s="227">
        <f>IF(N1050="sníž. přenesená",J1050,0)</f>
        <v>0</v>
      </c>
      <c r="BI1050" s="227">
        <f>IF(N1050="nulová",J1050,0)</f>
        <v>0</v>
      </c>
      <c r="BJ1050" s="19" t="s">
        <v>82</v>
      </c>
      <c r="BK1050" s="227">
        <f>ROUND(I1050*H1050,2)</f>
        <v>0</v>
      </c>
      <c r="BL1050" s="19" t="s">
        <v>178</v>
      </c>
      <c r="BM1050" s="226" t="s">
        <v>4128</v>
      </c>
    </row>
    <row r="1051" s="2" customFormat="1">
      <c r="A1051" s="40"/>
      <c r="B1051" s="41"/>
      <c r="C1051" s="42"/>
      <c r="D1051" s="228" t="s">
        <v>180</v>
      </c>
      <c r="E1051" s="42"/>
      <c r="F1051" s="229" t="s">
        <v>3680</v>
      </c>
      <c r="G1051" s="42"/>
      <c r="H1051" s="42"/>
      <c r="I1051" s="230"/>
      <c r="J1051" s="42"/>
      <c r="K1051" s="42"/>
      <c r="L1051" s="46"/>
      <c r="M1051" s="231"/>
      <c r="N1051" s="232"/>
      <c r="O1051" s="86"/>
      <c r="P1051" s="86"/>
      <c r="Q1051" s="86"/>
      <c r="R1051" s="86"/>
      <c r="S1051" s="86"/>
      <c r="T1051" s="87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T1051" s="19" t="s">
        <v>180</v>
      </c>
      <c r="AU1051" s="19" t="s">
        <v>82</v>
      </c>
    </row>
    <row r="1052" s="2" customFormat="1" ht="16.5" customHeight="1">
      <c r="A1052" s="40"/>
      <c r="B1052" s="41"/>
      <c r="C1052" s="215" t="s">
        <v>4129</v>
      </c>
      <c r="D1052" s="215" t="s">
        <v>174</v>
      </c>
      <c r="E1052" s="216" t="s">
        <v>3817</v>
      </c>
      <c r="F1052" s="217" t="s">
        <v>3818</v>
      </c>
      <c r="G1052" s="218" t="s">
        <v>3296</v>
      </c>
      <c r="H1052" s="219">
        <v>2</v>
      </c>
      <c r="I1052" s="220"/>
      <c r="J1052" s="221">
        <f>ROUND(I1052*H1052,2)</f>
        <v>0</v>
      </c>
      <c r="K1052" s="217" t="s">
        <v>19</v>
      </c>
      <c r="L1052" s="46"/>
      <c r="M1052" s="222" t="s">
        <v>19</v>
      </c>
      <c r="N1052" s="223" t="s">
        <v>45</v>
      </c>
      <c r="O1052" s="86"/>
      <c r="P1052" s="224">
        <f>O1052*H1052</f>
        <v>0</v>
      </c>
      <c r="Q1052" s="224">
        <v>0</v>
      </c>
      <c r="R1052" s="224">
        <f>Q1052*H1052</f>
        <v>0</v>
      </c>
      <c r="S1052" s="224">
        <v>0</v>
      </c>
      <c r="T1052" s="225">
        <f>S1052*H1052</f>
        <v>0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26" t="s">
        <v>178</v>
      </c>
      <c r="AT1052" s="226" t="s">
        <v>174</v>
      </c>
      <c r="AU1052" s="226" t="s">
        <v>82</v>
      </c>
      <c r="AY1052" s="19" t="s">
        <v>171</v>
      </c>
      <c r="BE1052" s="227">
        <f>IF(N1052="základní",J1052,0)</f>
        <v>0</v>
      </c>
      <c r="BF1052" s="227">
        <f>IF(N1052="snížená",J1052,0)</f>
        <v>0</v>
      </c>
      <c r="BG1052" s="227">
        <f>IF(N1052="zákl. přenesená",J1052,0)</f>
        <v>0</v>
      </c>
      <c r="BH1052" s="227">
        <f>IF(N1052="sníž. přenesená",J1052,0)</f>
        <v>0</v>
      </c>
      <c r="BI1052" s="227">
        <f>IF(N1052="nulová",J1052,0)</f>
        <v>0</v>
      </c>
      <c r="BJ1052" s="19" t="s">
        <v>82</v>
      </c>
      <c r="BK1052" s="227">
        <f>ROUND(I1052*H1052,2)</f>
        <v>0</v>
      </c>
      <c r="BL1052" s="19" t="s">
        <v>178</v>
      </c>
      <c r="BM1052" s="226" t="s">
        <v>4130</v>
      </c>
    </row>
    <row r="1053" s="2" customFormat="1">
      <c r="A1053" s="40"/>
      <c r="B1053" s="41"/>
      <c r="C1053" s="42"/>
      <c r="D1053" s="228" t="s">
        <v>180</v>
      </c>
      <c r="E1053" s="42"/>
      <c r="F1053" s="229" t="s">
        <v>3818</v>
      </c>
      <c r="G1053" s="42"/>
      <c r="H1053" s="42"/>
      <c r="I1053" s="230"/>
      <c r="J1053" s="42"/>
      <c r="K1053" s="42"/>
      <c r="L1053" s="46"/>
      <c r="M1053" s="231"/>
      <c r="N1053" s="232"/>
      <c r="O1053" s="86"/>
      <c r="P1053" s="86"/>
      <c r="Q1053" s="86"/>
      <c r="R1053" s="86"/>
      <c r="S1053" s="86"/>
      <c r="T1053" s="87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T1053" s="19" t="s">
        <v>180</v>
      </c>
      <c r="AU1053" s="19" t="s">
        <v>82</v>
      </c>
    </row>
    <row r="1054" s="2" customFormat="1">
      <c r="A1054" s="40"/>
      <c r="B1054" s="41"/>
      <c r="C1054" s="42"/>
      <c r="D1054" s="228" t="s">
        <v>478</v>
      </c>
      <c r="E1054" s="42"/>
      <c r="F1054" s="278" t="s">
        <v>3820</v>
      </c>
      <c r="G1054" s="42"/>
      <c r="H1054" s="42"/>
      <c r="I1054" s="230"/>
      <c r="J1054" s="42"/>
      <c r="K1054" s="42"/>
      <c r="L1054" s="46"/>
      <c r="M1054" s="231"/>
      <c r="N1054" s="232"/>
      <c r="O1054" s="86"/>
      <c r="P1054" s="86"/>
      <c r="Q1054" s="86"/>
      <c r="R1054" s="86"/>
      <c r="S1054" s="86"/>
      <c r="T1054" s="87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T1054" s="19" t="s">
        <v>478</v>
      </c>
      <c r="AU1054" s="19" t="s">
        <v>82</v>
      </c>
    </row>
    <row r="1055" s="2" customFormat="1" ht="16.5" customHeight="1">
      <c r="A1055" s="40"/>
      <c r="B1055" s="41"/>
      <c r="C1055" s="215" t="s">
        <v>1986</v>
      </c>
      <c r="D1055" s="215" t="s">
        <v>174</v>
      </c>
      <c r="E1055" s="216" t="s">
        <v>3827</v>
      </c>
      <c r="F1055" s="217" t="s">
        <v>3828</v>
      </c>
      <c r="G1055" s="218" t="s">
        <v>3296</v>
      </c>
      <c r="H1055" s="219">
        <v>2</v>
      </c>
      <c r="I1055" s="220"/>
      <c r="J1055" s="221">
        <f>ROUND(I1055*H1055,2)</f>
        <v>0</v>
      </c>
      <c r="K1055" s="217" t="s">
        <v>19</v>
      </c>
      <c r="L1055" s="46"/>
      <c r="M1055" s="222" t="s">
        <v>19</v>
      </c>
      <c r="N1055" s="223" t="s">
        <v>45</v>
      </c>
      <c r="O1055" s="86"/>
      <c r="P1055" s="224">
        <f>O1055*H1055</f>
        <v>0</v>
      </c>
      <c r="Q1055" s="224">
        <v>0</v>
      </c>
      <c r="R1055" s="224">
        <f>Q1055*H1055</f>
        <v>0</v>
      </c>
      <c r="S1055" s="224">
        <v>0</v>
      </c>
      <c r="T1055" s="225">
        <f>S1055*H1055</f>
        <v>0</v>
      </c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R1055" s="226" t="s">
        <v>178</v>
      </c>
      <c r="AT1055" s="226" t="s">
        <v>174</v>
      </c>
      <c r="AU1055" s="226" t="s">
        <v>82</v>
      </c>
      <c r="AY1055" s="19" t="s">
        <v>171</v>
      </c>
      <c r="BE1055" s="227">
        <f>IF(N1055="základní",J1055,0)</f>
        <v>0</v>
      </c>
      <c r="BF1055" s="227">
        <f>IF(N1055="snížená",J1055,0)</f>
        <v>0</v>
      </c>
      <c r="BG1055" s="227">
        <f>IF(N1055="zákl. přenesená",J1055,0)</f>
        <v>0</v>
      </c>
      <c r="BH1055" s="227">
        <f>IF(N1055="sníž. přenesená",J1055,0)</f>
        <v>0</v>
      </c>
      <c r="BI1055" s="227">
        <f>IF(N1055="nulová",J1055,0)</f>
        <v>0</v>
      </c>
      <c r="BJ1055" s="19" t="s">
        <v>82</v>
      </c>
      <c r="BK1055" s="227">
        <f>ROUND(I1055*H1055,2)</f>
        <v>0</v>
      </c>
      <c r="BL1055" s="19" t="s">
        <v>178</v>
      </c>
      <c r="BM1055" s="226" t="s">
        <v>4131</v>
      </c>
    </row>
    <row r="1056" s="2" customFormat="1">
      <c r="A1056" s="40"/>
      <c r="B1056" s="41"/>
      <c r="C1056" s="42"/>
      <c r="D1056" s="228" t="s">
        <v>180</v>
      </c>
      <c r="E1056" s="42"/>
      <c r="F1056" s="229" t="s">
        <v>3828</v>
      </c>
      <c r="G1056" s="42"/>
      <c r="H1056" s="42"/>
      <c r="I1056" s="230"/>
      <c r="J1056" s="42"/>
      <c r="K1056" s="42"/>
      <c r="L1056" s="46"/>
      <c r="M1056" s="231"/>
      <c r="N1056" s="232"/>
      <c r="O1056" s="86"/>
      <c r="P1056" s="86"/>
      <c r="Q1056" s="86"/>
      <c r="R1056" s="86"/>
      <c r="S1056" s="86"/>
      <c r="T1056" s="87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T1056" s="19" t="s">
        <v>180</v>
      </c>
      <c r="AU1056" s="19" t="s">
        <v>82</v>
      </c>
    </row>
    <row r="1057" s="2" customFormat="1">
      <c r="A1057" s="40"/>
      <c r="B1057" s="41"/>
      <c r="C1057" s="42"/>
      <c r="D1057" s="228" t="s">
        <v>478</v>
      </c>
      <c r="E1057" s="42"/>
      <c r="F1057" s="278" t="s">
        <v>3830</v>
      </c>
      <c r="G1057" s="42"/>
      <c r="H1057" s="42"/>
      <c r="I1057" s="230"/>
      <c r="J1057" s="42"/>
      <c r="K1057" s="42"/>
      <c r="L1057" s="46"/>
      <c r="M1057" s="231"/>
      <c r="N1057" s="232"/>
      <c r="O1057" s="86"/>
      <c r="P1057" s="86"/>
      <c r="Q1057" s="86"/>
      <c r="R1057" s="86"/>
      <c r="S1057" s="86"/>
      <c r="T1057" s="87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T1057" s="19" t="s">
        <v>478</v>
      </c>
      <c r="AU1057" s="19" t="s">
        <v>82</v>
      </c>
    </row>
    <row r="1058" s="2" customFormat="1" ht="16.5" customHeight="1">
      <c r="A1058" s="40"/>
      <c r="B1058" s="41"/>
      <c r="C1058" s="215" t="s">
        <v>4132</v>
      </c>
      <c r="D1058" s="215" t="s">
        <v>174</v>
      </c>
      <c r="E1058" s="216" t="s">
        <v>3837</v>
      </c>
      <c r="F1058" s="217" t="s">
        <v>3838</v>
      </c>
      <c r="G1058" s="218" t="s">
        <v>3296</v>
      </c>
      <c r="H1058" s="219">
        <v>2</v>
      </c>
      <c r="I1058" s="220"/>
      <c r="J1058" s="221">
        <f>ROUND(I1058*H1058,2)</f>
        <v>0</v>
      </c>
      <c r="K1058" s="217" t="s">
        <v>19</v>
      </c>
      <c r="L1058" s="46"/>
      <c r="M1058" s="222" t="s">
        <v>19</v>
      </c>
      <c r="N1058" s="223" t="s">
        <v>45</v>
      </c>
      <c r="O1058" s="86"/>
      <c r="P1058" s="224">
        <f>O1058*H1058</f>
        <v>0</v>
      </c>
      <c r="Q1058" s="224">
        <v>0</v>
      </c>
      <c r="R1058" s="224">
        <f>Q1058*H1058</f>
        <v>0</v>
      </c>
      <c r="S1058" s="224">
        <v>0</v>
      </c>
      <c r="T1058" s="225">
        <f>S1058*H1058</f>
        <v>0</v>
      </c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R1058" s="226" t="s">
        <v>178</v>
      </c>
      <c r="AT1058" s="226" t="s">
        <v>174</v>
      </c>
      <c r="AU1058" s="226" t="s">
        <v>82</v>
      </c>
      <c r="AY1058" s="19" t="s">
        <v>171</v>
      </c>
      <c r="BE1058" s="227">
        <f>IF(N1058="základní",J1058,0)</f>
        <v>0</v>
      </c>
      <c r="BF1058" s="227">
        <f>IF(N1058="snížená",J1058,0)</f>
        <v>0</v>
      </c>
      <c r="BG1058" s="227">
        <f>IF(N1058="zákl. přenesená",J1058,0)</f>
        <v>0</v>
      </c>
      <c r="BH1058" s="227">
        <f>IF(N1058="sníž. přenesená",J1058,0)</f>
        <v>0</v>
      </c>
      <c r="BI1058" s="227">
        <f>IF(N1058="nulová",J1058,0)</f>
        <v>0</v>
      </c>
      <c r="BJ1058" s="19" t="s">
        <v>82</v>
      </c>
      <c r="BK1058" s="227">
        <f>ROUND(I1058*H1058,2)</f>
        <v>0</v>
      </c>
      <c r="BL1058" s="19" t="s">
        <v>178</v>
      </c>
      <c r="BM1058" s="226" t="s">
        <v>4133</v>
      </c>
    </row>
    <row r="1059" s="2" customFormat="1">
      <c r="A1059" s="40"/>
      <c r="B1059" s="41"/>
      <c r="C1059" s="42"/>
      <c r="D1059" s="228" t="s">
        <v>180</v>
      </c>
      <c r="E1059" s="42"/>
      <c r="F1059" s="229" t="s">
        <v>3838</v>
      </c>
      <c r="G1059" s="42"/>
      <c r="H1059" s="42"/>
      <c r="I1059" s="230"/>
      <c r="J1059" s="42"/>
      <c r="K1059" s="42"/>
      <c r="L1059" s="46"/>
      <c r="M1059" s="231"/>
      <c r="N1059" s="232"/>
      <c r="O1059" s="86"/>
      <c r="P1059" s="86"/>
      <c r="Q1059" s="86"/>
      <c r="R1059" s="86"/>
      <c r="S1059" s="86"/>
      <c r="T1059" s="87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T1059" s="19" t="s">
        <v>180</v>
      </c>
      <c r="AU1059" s="19" t="s">
        <v>82</v>
      </c>
    </row>
    <row r="1060" s="2" customFormat="1">
      <c r="A1060" s="40"/>
      <c r="B1060" s="41"/>
      <c r="C1060" s="42"/>
      <c r="D1060" s="228" t="s">
        <v>478</v>
      </c>
      <c r="E1060" s="42"/>
      <c r="F1060" s="278" t="s">
        <v>3737</v>
      </c>
      <c r="G1060" s="42"/>
      <c r="H1060" s="42"/>
      <c r="I1060" s="230"/>
      <c r="J1060" s="42"/>
      <c r="K1060" s="42"/>
      <c r="L1060" s="46"/>
      <c r="M1060" s="231"/>
      <c r="N1060" s="232"/>
      <c r="O1060" s="86"/>
      <c r="P1060" s="86"/>
      <c r="Q1060" s="86"/>
      <c r="R1060" s="86"/>
      <c r="S1060" s="86"/>
      <c r="T1060" s="87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T1060" s="19" t="s">
        <v>478</v>
      </c>
      <c r="AU1060" s="19" t="s">
        <v>82</v>
      </c>
    </row>
    <row r="1061" s="2" customFormat="1" ht="16.5" customHeight="1">
      <c r="A1061" s="40"/>
      <c r="B1061" s="41"/>
      <c r="C1061" s="215" t="s">
        <v>1977</v>
      </c>
      <c r="D1061" s="215" t="s">
        <v>174</v>
      </c>
      <c r="E1061" s="216" t="s">
        <v>3840</v>
      </c>
      <c r="F1061" s="217" t="s">
        <v>3841</v>
      </c>
      <c r="G1061" s="218" t="s">
        <v>3296</v>
      </c>
      <c r="H1061" s="219">
        <v>3</v>
      </c>
      <c r="I1061" s="220"/>
      <c r="J1061" s="221">
        <f>ROUND(I1061*H1061,2)</f>
        <v>0</v>
      </c>
      <c r="K1061" s="217" t="s">
        <v>19</v>
      </c>
      <c r="L1061" s="46"/>
      <c r="M1061" s="222" t="s">
        <v>19</v>
      </c>
      <c r="N1061" s="223" t="s">
        <v>45</v>
      </c>
      <c r="O1061" s="86"/>
      <c r="P1061" s="224">
        <f>O1061*H1061</f>
        <v>0</v>
      </c>
      <c r="Q1061" s="224">
        <v>0</v>
      </c>
      <c r="R1061" s="224">
        <f>Q1061*H1061</f>
        <v>0</v>
      </c>
      <c r="S1061" s="224">
        <v>0</v>
      </c>
      <c r="T1061" s="225">
        <f>S1061*H1061</f>
        <v>0</v>
      </c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R1061" s="226" t="s">
        <v>178</v>
      </c>
      <c r="AT1061" s="226" t="s">
        <v>174</v>
      </c>
      <c r="AU1061" s="226" t="s">
        <v>82</v>
      </c>
      <c r="AY1061" s="19" t="s">
        <v>171</v>
      </c>
      <c r="BE1061" s="227">
        <f>IF(N1061="základní",J1061,0)</f>
        <v>0</v>
      </c>
      <c r="BF1061" s="227">
        <f>IF(N1061="snížená",J1061,0)</f>
        <v>0</v>
      </c>
      <c r="BG1061" s="227">
        <f>IF(N1061="zákl. přenesená",J1061,0)</f>
        <v>0</v>
      </c>
      <c r="BH1061" s="227">
        <f>IF(N1061="sníž. přenesená",J1061,0)</f>
        <v>0</v>
      </c>
      <c r="BI1061" s="227">
        <f>IF(N1061="nulová",J1061,0)</f>
        <v>0</v>
      </c>
      <c r="BJ1061" s="19" t="s">
        <v>82</v>
      </c>
      <c r="BK1061" s="227">
        <f>ROUND(I1061*H1061,2)</f>
        <v>0</v>
      </c>
      <c r="BL1061" s="19" t="s">
        <v>178</v>
      </c>
      <c r="BM1061" s="226" t="s">
        <v>4134</v>
      </c>
    </row>
    <row r="1062" s="2" customFormat="1">
      <c r="A1062" s="40"/>
      <c r="B1062" s="41"/>
      <c r="C1062" s="42"/>
      <c r="D1062" s="228" t="s">
        <v>180</v>
      </c>
      <c r="E1062" s="42"/>
      <c r="F1062" s="229" t="s">
        <v>3841</v>
      </c>
      <c r="G1062" s="42"/>
      <c r="H1062" s="42"/>
      <c r="I1062" s="230"/>
      <c r="J1062" s="42"/>
      <c r="K1062" s="42"/>
      <c r="L1062" s="46"/>
      <c r="M1062" s="231"/>
      <c r="N1062" s="232"/>
      <c r="O1062" s="86"/>
      <c r="P1062" s="86"/>
      <c r="Q1062" s="86"/>
      <c r="R1062" s="86"/>
      <c r="S1062" s="86"/>
      <c r="T1062" s="87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T1062" s="19" t="s">
        <v>180</v>
      </c>
      <c r="AU1062" s="19" t="s">
        <v>82</v>
      </c>
    </row>
    <row r="1063" s="2" customFormat="1">
      <c r="A1063" s="40"/>
      <c r="B1063" s="41"/>
      <c r="C1063" s="42"/>
      <c r="D1063" s="228" t="s">
        <v>478</v>
      </c>
      <c r="E1063" s="42"/>
      <c r="F1063" s="278" t="s">
        <v>3737</v>
      </c>
      <c r="G1063" s="42"/>
      <c r="H1063" s="42"/>
      <c r="I1063" s="230"/>
      <c r="J1063" s="42"/>
      <c r="K1063" s="42"/>
      <c r="L1063" s="46"/>
      <c r="M1063" s="231"/>
      <c r="N1063" s="232"/>
      <c r="O1063" s="86"/>
      <c r="P1063" s="86"/>
      <c r="Q1063" s="86"/>
      <c r="R1063" s="86"/>
      <c r="S1063" s="86"/>
      <c r="T1063" s="87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T1063" s="19" t="s">
        <v>478</v>
      </c>
      <c r="AU1063" s="19" t="s">
        <v>82</v>
      </c>
    </row>
    <row r="1064" s="2" customFormat="1" ht="16.5" customHeight="1">
      <c r="A1064" s="40"/>
      <c r="B1064" s="41"/>
      <c r="C1064" s="215" t="s">
        <v>1982</v>
      </c>
      <c r="D1064" s="215" t="s">
        <v>174</v>
      </c>
      <c r="E1064" s="216" t="s">
        <v>3850</v>
      </c>
      <c r="F1064" s="217" t="s">
        <v>3851</v>
      </c>
      <c r="G1064" s="218" t="s">
        <v>3296</v>
      </c>
      <c r="H1064" s="219">
        <v>5</v>
      </c>
      <c r="I1064" s="220"/>
      <c r="J1064" s="221">
        <f>ROUND(I1064*H1064,2)</f>
        <v>0</v>
      </c>
      <c r="K1064" s="217" t="s">
        <v>19</v>
      </c>
      <c r="L1064" s="46"/>
      <c r="M1064" s="222" t="s">
        <v>19</v>
      </c>
      <c r="N1064" s="223" t="s">
        <v>45</v>
      </c>
      <c r="O1064" s="86"/>
      <c r="P1064" s="224">
        <f>O1064*H1064</f>
        <v>0</v>
      </c>
      <c r="Q1064" s="224">
        <v>0</v>
      </c>
      <c r="R1064" s="224">
        <f>Q1064*H1064</f>
        <v>0</v>
      </c>
      <c r="S1064" s="224">
        <v>0</v>
      </c>
      <c r="T1064" s="225">
        <f>S1064*H1064</f>
        <v>0</v>
      </c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R1064" s="226" t="s">
        <v>178</v>
      </c>
      <c r="AT1064" s="226" t="s">
        <v>174</v>
      </c>
      <c r="AU1064" s="226" t="s">
        <v>82</v>
      </c>
      <c r="AY1064" s="19" t="s">
        <v>171</v>
      </c>
      <c r="BE1064" s="227">
        <f>IF(N1064="základní",J1064,0)</f>
        <v>0</v>
      </c>
      <c r="BF1064" s="227">
        <f>IF(N1064="snížená",J1064,0)</f>
        <v>0</v>
      </c>
      <c r="BG1064" s="227">
        <f>IF(N1064="zákl. přenesená",J1064,0)</f>
        <v>0</v>
      </c>
      <c r="BH1064" s="227">
        <f>IF(N1064="sníž. přenesená",J1064,0)</f>
        <v>0</v>
      </c>
      <c r="BI1064" s="227">
        <f>IF(N1064="nulová",J1064,0)</f>
        <v>0</v>
      </c>
      <c r="BJ1064" s="19" t="s">
        <v>82</v>
      </c>
      <c r="BK1064" s="227">
        <f>ROUND(I1064*H1064,2)</f>
        <v>0</v>
      </c>
      <c r="BL1064" s="19" t="s">
        <v>178</v>
      </c>
      <c r="BM1064" s="226" t="s">
        <v>4135</v>
      </c>
    </row>
    <row r="1065" s="2" customFormat="1">
      <c r="A1065" s="40"/>
      <c r="B1065" s="41"/>
      <c r="C1065" s="42"/>
      <c r="D1065" s="228" t="s">
        <v>180</v>
      </c>
      <c r="E1065" s="42"/>
      <c r="F1065" s="229" t="s">
        <v>3851</v>
      </c>
      <c r="G1065" s="42"/>
      <c r="H1065" s="42"/>
      <c r="I1065" s="230"/>
      <c r="J1065" s="42"/>
      <c r="K1065" s="42"/>
      <c r="L1065" s="46"/>
      <c r="M1065" s="231"/>
      <c r="N1065" s="232"/>
      <c r="O1065" s="86"/>
      <c r="P1065" s="86"/>
      <c r="Q1065" s="86"/>
      <c r="R1065" s="86"/>
      <c r="S1065" s="86"/>
      <c r="T1065" s="87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T1065" s="19" t="s">
        <v>180</v>
      </c>
      <c r="AU1065" s="19" t="s">
        <v>82</v>
      </c>
    </row>
    <row r="1066" s="2" customFormat="1">
      <c r="A1066" s="40"/>
      <c r="B1066" s="41"/>
      <c r="C1066" s="42"/>
      <c r="D1066" s="228" t="s">
        <v>478</v>
      </c>
      <c r="E1066" s="42"/>
      <c r="F1066" s="278" t="s">
        <v>3737</v>
      </c>
      <c r="G1066" s="42"/>
      <c r="H1066" s="42"/>
      <c r="I1066" s="230"/>
      <c r="J1066" s="42"/>
      <c r="K1066" s="42"/>
      <c r="L1066" s="46"/>
      <c r="M1066" s="231"/>
      <c r="N1066" s="232"/>
      <c r="O1066" s="86"/>
      <c r="P1066" s="86"/>
      <c r="Q1066" s="86"/>
      <c r="R1066" s="86"/>
      <c r="S1066" s="86"/>
      <c r="T1066" s="87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T1066" s="19" t="s">
        <v>478</v>
      </c>
      <c r="AU1066" s="19" t="s">
        <v>82</v>
      </c>
    </row>
    <row r="1067" s="2" customFormat="1" ht="16.5" customHeight="1">
      <c r="A1067" s="40"/>
      <c r="B1067" s="41"/>
      <c r="C1067" s="215" t="s">
        <v>4136</v>
      </c>
      <c r="D1067" s="215" t="s">
        <v>174</v>
      </c>
      <c r="E1067" s="216" t="s">
        <v>3906</v>
      </c>
      <c r="F1067" s="217" t="s">
        <v>3907</v>
      </c>
      <c r="G1067" s="218" t="s">
        <v>3296</v>
      </c>
      <c r="H1067" s="219">
        <v>1</v>
      </c>
      <c r="I1067" s="220"/>
      <c r="J1067" s="221">
        <f>ROUND(I1067*H1067,2)</f>
        <v>0</v>
      </c>
      <c r="K1067" s="217" t="s">
        <v>19</v>
      </c>
      <c r="L1067" s="46"/>
      <c r="M1067" s="222" t="s">
        <v>19</v>
      </c>
      <c r="N1067" s="223" t="s">
        <v>45</v>
      </c>
      <c r="O1067" s="86"/>
      <c r="P1067" s="224">
        <f>O1067*H1067</f>
        <v>0</v>
      </c>
      <c r="Q1067" s="224">
        <v>0</v>
      </c>
      <c r="R1067" s="224">
        <f>Q1067*H1067</f>
        <v>0</v>
      </c>
      <c r="S1067" s="224">
        <v>0</v>
      </c>
      <c r="T1067" s="225">
        <f>S1067*H1067</f>
        <v>0</v>
      </c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R1067" s="226" t="s">
        <v>178</v>
      </c>
      <c r="AT1067" s="226" t="s">
        <v>174</v>
      </c>
      <c r="AU1067" s="226" t="s">
        <v>82</v>
      </c>
      <c r="AY1067" s="19" t="s">
        <v>171</v>
      </c>
      <c r="BE1067" s="227">
        <f>IF(N1067="základní",J1067,0)</f>
        <v>0</v>
      </c>
      <c r="BF1067" s="227">
        <f>IF(N1067="snížená",J1067,0)</f>
        <v>0</v>
      </c>
      <c r="BG1067" s="227">
        <f>IF(N1067="zákl. přenesená",J1067,0)</f>
        <v>0</v>
      </c>
      <c r="BH1067" s="227">
        <f>IF(N1067="sníž. přenesená",J1067,0)</f>
        <v>0</v>
      </c>
      <c r="BI1067" s="227">
        <f>IF(N1067="nulová",J1067,0)</f>
        <v>0</v>
      </c>
      <c r="BJ1067" s="19" t="s">
        <v>82</v>
      </c>
      <c r="BK1067" s="227">
        <f>ROUND(I1067*H1067,2)</f>
        <v>0</v>
      </c>
      <c r="BL1067" s="19" t="s">
        <v>178</v>
      </c>
      <c r="BM1067" s="226" t="s">
        <v>4137</v>
      </c>
    </row>
    <row r="1068" s="2" customFormat="1">
      <c r="A1068" s="40"/>
      <c r="B1068" s="41"/>
      <c r="C1068" s="42"/>
      <c r="D1068" s="228" t="s">
        <v>180</v>
      </c>
      <c r="E1068" s="42"/>
      <c r="F1068" s="229" t="s">
        <v>3907</v>
      </c>
      <c r="G1068" s="42"/>
      <c r="H1068" s="42"/>
      <c r="I1068" s="230"/>
      <c r="J1068" s="42"/>
      <c r="K1068" s="42"/>
      <c r="L1068" s="46"/>
      <c r="M1068" s="231"/>
      <c r="N1068" s="232"/>
      <c r="O1068" s="86"/>
      <c r="P1068" s="86"/>
      <c r="Q1068" s="86"/>
      <c r="R1068" s="86"/>
      <c r="S1068" s="86"/>
      <c r="T1068" s="87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T1068" s="19" t="s">
        <v>180</v>
      </c>
      <c r="AU1068" s="19" t="s">
        <v>82</v>
      </c>
    </row>
    <row r="1069" s="2" customFormat="1">
      <c r="A1069" s="40"/>
      <c r="B1069" s="41"/>
      <c r="C1069" s="42"/>
      <c r="D1069" s="228" t="s">
        <v>478</v>
      </c>
      <c r="E1069" s="42"/>
      <c r="F1069" s="278" t="s">
        <v>3909</v>
      </c>
      <c r="G1069" s="42"/>
      <c r="H1069" s="42"/>
      <c r="I1069" s="230"/>
      <c r="J1069" s="42"/>
      <c r="K1069" s="42"/>
      <c r="L1069" s="46"/>
      <c r="M1069" s="231"/>
      <c r="N1069" s="232"/>
      <c r="O1069" s="86"/>
      <c r="P1069" s="86"/>
      <c r="Q1069" s="86"/>
      <c r="R1069" s="86"/>
      <c r="S1069" s="86"/>
      <c r="T1069" s="87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T1069" s="19" t="s">
        <v>478</v>
      </c>
      <c r="AU1069" s="19" t="s">
        <v>82</v>
      </c>
    </row>
    <row r="1070" s="2" customFormat="1" ht="16.5" customHeight="1">
      <c r="A1070" s="40"/>
      <c r="B1070" s="41"/>
      <c r="C1070" s="215" t="s">
        <v>1972</v>
      </c>
      <c r="D1070" s="215" t="s">
        <v>174</v>
      </c>
      <c r="E1070" s="216" t="s">
        <v>3910</v>
      </c>
      <c r="F1070" s="217" t="s">
        <v>3911</v>
      </c>
      <c r="G1070" s="218" t="s">
        <v>3296</v>
      </c>
      <c r="H1070" s="219">
        <v>1</v>
      </c>
      <c r="I1070" s="220"/>
      <c r="J1070" s="221">
        <f>ROUND(I1070*H1070,2)</f>
        <v>0</v>
      </c>
      <c r="K1070" s="217" t="s">
        <v>19</v>
      </c>
      <c r="L1070" s="46"/>
      <c r="M1070" s="222" t="s">
        <v>19</v>
      </c>
      <c r="N1070" s="223" t="s">
        <v>45</v>
      </c>
      <c r="O1070" s="86"/>
      <c r="P1070" s="224">
        <f>O1070*H1070</f>
        <v>0</v>
      </c>
      <c r="Q1070" s="224">
        <v>0</v>
      </c>
      <c r="R1070" s="224">
        <f>Q1070*H1070</f>
        <v>0</v>
      </c>
      <c r="S1070" s="224">
        <v>0</v>
      </c>
      <c r="T1070" s="225">
        <f>S1070*H1070</f>
        <v>0</v>
      </c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R1070" s="226" t="s">
        <v>178</v>
      </c>
      <c r="AT1070" s="226" t="s">
        <v>174</v>
      </c>
      <c r="AU1070" s="226" t="s">
        <v>82</v>
      </c>
      <c r="AY1070" s="19" t="s">
        <v>171</v>
      </c>
      <c r="BE1070" s="227">
        <f>IF(N1070="základní",J1070,0)</f>
        <v>0</v>
      </c>
      <c r="BF1070" s="227">
        <f>IF(N1070="snížená",J1070,0)</f>
        <v>0</v>
      </c>
      <c r="BG1070" s="227">
        <f>IF(N1070="zákl. přenesená",J1070,0)</f>
        <v>0</v>
      </c>
      <c r="BH1070" s="227">
        <f>IF(N1070="sníž. přenesená",J1070,0)</f>
        <v>0</v>
      </c>
      <c r="BI1070" s="227">
        <f>IF(N1070="nulová",J1070,0)</f>
        <v>0</v>
      </c>
      <c r="BJ1070" s="19" t="s">
        <v>82</v>
      </c>
      <c r="BK1070" s="227">
        <f>ROUND(I1070*H1070,2)</f>
        <v>0</v>
      </c>
      <c r="BL1070" s="19" t="s">
        <v>178</v>
      </c>
      <c r="BM1070" s="226" t="s">
        <v>4138</v>
      </c>
    </row>
    <row r="1071" s="2" customFormat="1">
      <c r="A1071" s="40"/>
      <c r="B1071" s="41"/>
      <c r="C1071" s="42"/>
      <c r="D1071" s="228" t="s">
        <v>180</v>
      </c>
      <c r="E1071" s="42"/>
      <c r="F1071" s="229" t="s">
        <v>3911</v>
      </c>
      <c r="G1071" s="42"/>
      <c r="H1071" s="42"/>
      <c r="I1071" s="230"/>
      <c r="J1071" s="42"/>
      <c r="K1071" s="42"/>
      <c r="L1071" s="46"/>
      <c r="M1071" s="231"/>
      <c r="N1071" s="232"/>
      <c r="O1071" s="86"/>
      <c r="P1071" s="86"/>
      <c r="Q1071" s="86"/>
      <c r="R1071" s="86"/>
      <c r="S1071" s="86"/>
      <c r="T1071" s="87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T1071" s="19" t="s">
        <v>180</v>
      </c>
      <c r="AU1071" s="19" t="s">
        <v>82</v>
      </c>
    </row>
    <row r="1072" s="2" customFormat="1">
      <c r="A1072" s="40"/>
      <c r="B1072" s="41"/>
      <c r="C1072" s="42"/>
      <c r="D1072" s="228" t="s">
        <v>478</v>
      </c>
      <c r="E1072" s="42"/>
      <c r="F1072" s="278" t="s">
        <v>3737</v>
      </c>
      <c r="G1072" s="42"/>
      <c r="H1072" s="42"/>
      <c r="I1072" s="230"/>
      <c r="J1072" s="42"/>
      <c r="K1072" s="42"/>
      <c r="L1072" s="46"/>
      <c r="M1072" s="231"/>
      <c r="N1072" s="232"/>
      <c r="O1072" s="86"/>
      <c r="P1072" s="86"/>
      <c r="Q1072" s="86"/>
      <c r="R1072" s="86"/>
      <c r="S1072" s="86"/>
      <c r="T1072" s="87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T1072" s="19" t="s">
        <v>478</v>
      </c>
      <c r="AU1072" s="19" t="s">
        <v>82</v>
      </c>
    </row>
    <row r="1073" s="2" customFormat="1" ht="16.5" customHeight="1">
      <c r="A1073" s="40"/>
      <c r="B1073" s="41"/>
      <c r="C1073" s="215" t="s">
        <v>4139</v>
      </c>
      <c r="D1073" s="215" t="s">
        <v>174</v>
      </c>
      <c r="E1073" s="216" t="s">
        <v>3923</v>
      </c>
      <c r="F1073" s="217" t="s">
        <v>3924</v>
      </c>
      <c r="G1073" s="218" t="s">
        <v>3296</v>
      </c>
      <c r="H1073" s="219">
        <v>1</v>
      </c>
      <c r="I1073" s="220"/>
      <c r="J1073" s="221">
        <f>ROUND(I1073*H1073,2)</f>
        <v>0</v>
      </c>
      <c r="K1073" s="217" t="s">
        <v>19</v>
      </c>
      <c r="L1073" s="46"/>
      <c r="M1073" s="222" t="s">
        <v>19</v>
      </c>
      <c r="N1073" s="223" t="s">
        <v>45</v>
      </c>
      <c r="O1073" s="86"/>
      <c r="P1073" s="224">
        <f>O1073*H1073</f>
        <v>0</v>
      </c>
      <c r="Q1073" s="224">
        <v>0</v>
      </c>
      <c r="R1073" s="224">
        <f>Q1073*H1073</f>
        <v>0</v>
      </c>
      <c r="S1073" s="224">
        <v>0</v>
      </c>
      <c r="T1073" s="225">
        <f>S1073*H1073</f>
        <v>0</v>
      </c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R1073" s="226" t="s">
        <v>178</v>
      </c>
      <c r="AT1073" s="226" t="s">
        <v>174</v>
      </c>
      <c r="AU1073" s="226" t="s">
        <v>82</v>
      </c>
      <c r="AY1073" s="19" t="s">
        <v>171</v>
      </c>
      <c r="BE1073" s="227">
        <f>IF(N1073="základní",J1073,0)</f>
        <v>0</v>
      </c>
      <c r="BF1073" s="227">
        <f>IF(N1073="snížená",J1073,0)</f>
        <v>0</v>
      </c>
      <c r="BG1073" s="227">
        <f>IF(N1073="zákl. přenesená",J1073,0)</f>
        <v>0</v>
      </c>
      <c r="BH1073" s="227">
        <f>IF(N1073="sníž. přenesená",J1073,0)</f>
        <v>0</v>
      </c>
      <c r="BI1073" s="227">
        <f>IF(N1073="nulová",J1073,0)</f>
        <v>0</v>
      </c>
      <c r="BJ1073" s="19" t="s">
        <v>82</v>
      </c>
      <c r="BK1073" s="227">
        <f>ROUND(I1073*H1073,2)</f>
        <v>0</v>
      </c>
      <c r="BL1073" s="19" t="s">
        <v>178</v>
      </c>
      <c r="BM1073" s="226" t="s">
        <v>4140</v>
      </c>
    </row>
    <row r="1074" s="2" customFormat="1">
      <c r="A1074" s="40"/>
      <c r="B1074" s="41"/>
      <c r="C1074" s="42"/>
      <c r="D1074" s="228" t="s">
        <v>180</v>
      </c>
      <c r="E1074" s="42"/>
      <c r="F1074" s="229" t="s">
        <v>3924</v>
      </c>
      <c r="G1074" s="42"/>
      <c r="H1074" s="42"/>
      <c r="I1074" s="230"/>
      <c r="J1074" s="42"/>
      <c r="K1074" s="42"/>
      <c r="L1074" s="46"/>
      <c r="M1074" s="231"/>
      <c r="N1074" s="232"/>
      <c r="O1074" s="86"/>
      <c r="P1074" s="86"/>
      <c r="Q1074" s="86"/>
      <c r="R1074" s="86"/>
      <c r="S1074" s="86"/>
      <c r="T1074" s="87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T1074" s="19" t="s">
        <v>180</v>
      </c>
      <c r="AU1074" s="19" t="s">
        <v>82</v>
      </c>
    </row>
    <row r="1075" s="2" customFormat="1" ht="16.5" customHeight="1">
      <c r="A1075" s="40"/>
      <c r="B1075" s="41"/>
      <c r="C1075" s="215" t="s">
        <v>1991</v>
      </c>
      <c r="D1075" s="215" t="s">
        <v>174</v>
      </c>
      <c r="E1075" s="216" t="s">
        <v>3926</v>
      </c>
      <c r="F1075" s="217" t="s">
        <v>3927</v>
      </c>
      <c r="G1075" s="218" t="s">
        <v>3296</v>
      </c>
      <c r="H1075" s="219">
        <v>1</v>
      </c>
      <c r="I1075" s="220"/>
      <c r="J1075" s="221">
        <f>ROUND(I1075*H1075,2)</f>
        <v>0</v>
      </c>
      <c r="K1075" s="217" t="s">
        <v>19</v>
      </c>
      <c r="L1075" s="46"/>
      <c r="M1075" s="222" t="s">
        <v>19</v>
      </c>
      <c r="N1075" s="223" t="s">
        <v>45</v>
      </c>
      <c r="O1075" s="86"/>
      <c r="P1075" s="224">
        <f>O1075*H1075</f>
        <v>0</v>
      </c>
      <c r="Q1075" s="224">
        <v>0</v>
      </c>
      <c r="R1075" s="224">
        <f>Q1075*H1075</f>
        <v>0</v>
      </c>
      <c r="S1075" s="224">
        <v>0</v>
      </c>
      <c r="T1075" s="225">
        <f>S1075*H1075</f>
        <v>0</v>
      </c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R1075" s="226" t="s">
        <v>178</v>
      </c>
      <c r="AT1075" s="226" t="s">
        <v>174</v>
      </c>
      <c r="AU1075" s="226" t="s">
        <v>82</v>
      </c>
      <c r="AY1075" s="19" t="s">
        <v>171</v>
      </c>
      <c r="BE1075" s="227">
        <f>IF(N1075="základní",J1075,0)</f>
        <v>0</v>
      </c>
      <c r="BF1075" s="227">
        <f>IF(N1075="snížená",J1075,0)</f>
        <v>0</v>
      </c>
      <c r="BG1075" s="227">
        <f>IF(N1075="zákl. přenesená",J1075,0)</f>
        <v>0</v>
      </c>
      <c r="BH1075" s="227">
        <f>IF(N1075="sníž. přenesená",J1075,0)</f>
        <v>0</v>
      </c>
      <c r="BI1075" s="227">
        <f>IF(N1075="nulová",J1075,0)</f>
        <v>0</v>
      </c>
      <c r="BJ1075" s="19" t="s">
        <v>82</v>
      </c>
      <c r="BK1075" s="227">
        <f>ROUND(I1075*H1075,2)</f>
        <v>0</v>
      </c>
      <c r="BL1075" s="19" t="s">
        <v>178</v>
      </c>
      <c r="BM1075" s="226" t="s">
        <v>4141</v>
      </c>
    </row>
    <row r="1076" s="2" customFormat="1">
      <c r="A1076" s="40"/>
      <c r="B1076" s="41"/>
      <c r="C1076" s="42"/>
      <c r="D1076" s="228" t="s">
        <v>180</v>
      </c>
      <c r="E1076" s="42"/>
      <c r="F1076" s="229" t="s">
        <v>3927</v>
      </c>
      <c r="G1076" s="42"/>
      <c r="H1076" s="42"/>
      <c r="I1076" s="230"/>
      <c r="J1076" s="42"/>
      <c r="K1076" s="42"/>
      <c r="L1076" s="46"/>
      <c r="M1076" s="231"/>
      <c r="N1076" s="232"/>
      <c r="O1076" s="86"/>
      <c r="P1076" s="86"/>
      <c r="Q1076" s="86"/>
      <c r="R1076" s="86"/>
      <c r="S1076" s="86"/>
      <c r="T1076" s="87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T1076" s="19" t="s">
        <v>180</v>
      </c>
      <c r="AU1076" s="19" t="s">
        <v>82</v>
      </c>
    </row>
    <row r="1077" s="2" customFormat="1" ht="16.5" customHeight="1">
      <c r="A1077" s="40"/>
      <c r="B1077" s="41"/>
      <c r="C1077" s="215" t="s">
        <v>2017</v>
      </c>
      <c r="D1077" s="215" t="s">
        <v>174</v>
      </c>
      <c r="E1077" s="216" t="s">
        <v>3929</v>
      </c>
      <c r="F1077" s="217" t="s">
        <v>3676</v>
      </c>
      <c r="G1077" s="218" t="s">
        <v>971</v>
      </c>
      <c r="H1077" s="219">
        <v>1</v>
      </c>
      <c r="I1077" s="220"/>
      <c r="J1077" s="221">
        <f>ROUND(I1077*H1077,2)</f>
        <v>0</v>
      </c>
      <c r="K1077" s="217" t="s">
        <v>19</v>
      </c>
      <c r="L1077" s="46"/>
      <c r="M1077" s="222" t="s">
        <v>19</v>
      </c>
      <c r="N1077" s="223" t="s">
        <v>45</v>
      </c>
      <c r="O1077" s="86"/>
      <c r="P1077" s="224">
        <f>O1077*H1077</f>
        <v>0</v>
      </c>
      <c r="Q1077" s="224">
        <v>0</v>
      </c>
      <c r="R1077" s="224">
        <f>Q1077*H1077</f>
        <v>0</v>
      </c>
      <c r="S1077" s="224">
        <v>0</v>
      </c>
      <c r="T1077" s="225">
        <f>S1077*H1077</f>
        <v>0</v>
      </c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R1077" s="226" t="s">
        <v>178</v>
      </c>
      <c r="AT1077" s="226" t="s">
        <v>174</v>
      </c>
      <c r="AU1077" s="226" t="s">
        <v>82</v>
      </c>
      <c r="AY1077" s="19" t="s">
        <v>171</v>
      </c>
      <c r="BE1077" s="227">
        <f>IF(N1077="základní",J1077,0)</f>
        <v>0</v>
      </c>
      <c r="BF1077" s="227">
        <f>IF(N1077="snížená",J1077,0)</f>
        <v>0</v>
      </c>
      <c r="BG1077" s="227">
        <f>IF(N1077="zákl. přenesená",J1077,0)</f>
        <v>0</v>
      </c>
      <c r="BH1077" s="227">
        <f>IF(N1077="sníž. přenesená",J1077,0)</f>
        <v>0</v>
      </c>
      <c r="BI1077" s="227">
        <f>IF(N1077="nulová",J1077,0)</f>
        <v>0</v>
      </c>
      <c r="BJ1077" s="19" t="s">
        <v>82</v>
      </c>
      <c r="BK1077" s="227">
        <f>ROUND(I1077*H1077,2)</f>
        <v>0</v>
      </c>
      <c r="BL1077" s="19" t="s">
        <v>178</v>
      </c>
      <c r="BM1077" s="226" t="s">
        <v>4142</v>
      </c>
    </row>
    <row r="1078" s="2" customFormat="1">
      <c r="A1078" s="40"/>
      <c r="B1078" s="41"/>
      <c r="C1078" s="42"/>
      <c r="D1078" s="228" t="s">
        <v>180</v>
      </c>
      <c r="E1078" s="42"/>
      <c r="F1078" s="229" t="s">
        <v>3676</v>
      </c>
      <c r="G1078" s="42"/>
      <c r="H1078" s="42"/>
      <c r="I1078" s="230"/>
      <c r="J1078" s="42"/>
      <c r="K1078" s="42"/>
      <c r="L1078" s="46"/>
      <c r="M1078" s="231"/>
      <c r="N1078" s="232"/>
      <c r="O1078" s="86"/>
      <c r="P1078" s="86"/>
      <c r="Q1078" s="86"/>
      <c r="R1078" s="86"/>
      <c r="S1078" s="86"/>
      <c r="T1078" s="87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T1078" s="19" t="s">
        <v>180</v>
      </c>
      <c r="AU1078" s="19" t="s">
        <v>82</v>
      </c>
    </row>
    <row r="1079" s="2" customFormat="1">
      <c r="A1079" s="40"/>
      <c r="B1079" s="41"/>
      <c r="C1079" s="42"/>
      <c r="D1079" s="228" t="s">
        <v>478</v>
      </c>
      <c r="E1079" s="42"/>
      <c r="F1079" s="278" t="s">
        <v>3678</v>
      </c>
      <c r="G1079" s="42"/>
      <c r="H1079" s="42"/>
      <c r="I1079" s="230"/>
      <c r="J1079" s="42"/>
      <c r="K1079" s="42"/>
      <c r="L1079" s="46"/>
      <c r="M1079" s="231"/>
      <c r="N1079" s="232"/>
      <c r="O1079" s="86"/>
      <c r="P1079" s="86"/>
      <c r="Q1079" s="86"/>
      <c r="R1079" s="86"/>
      <c r="S1079" s="86"/>
      <c r="T1079" s="87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T1079" s="19" t="s">
        <v>478</v>
      </c>
      <c r="AU1079" s="19" t="s">
        <v>82</v>
      </c>
    </row>
    <row r="1080" s="2" customFormat="1" ht="16.5" customHeight="1">
      <c r="A1080" s="40"/>
      <c r="B1080" s="41"/>
      <c r="C1080" s="215" t="s">
        <v>2021</v>
      </c>
      <c r="D1080" s="215" t="s">
        <v>174</v>
      </c>
      <c r="E1080" s="216" t="s">
        <v>3931</v>
      </c>
      <c r="F1080" s="217" t="s">
        <v>3605</v>
      </c>
      <c r="G1080" s="218" t="s">
        <v>3296</v>
      </c>
      <c r="H1080" s="219">
        <v>1</v>
      </c>
      <c r="I1080" s="220"/>
      <c r="J1080" s="221">
        <f>ROUND(I1080*H1080,2)</f>
        <v>0</v>
      </c>
      <c r="K1080" s="217" t="s">
        <v>19</v>
      </c>
      <c r="L1080" s="46"/>
      <c r="M1080" s="222" t="s">
        <v>19</v>
      </c>
      <c r="N1080" s="223" t="s">
        <v>45</v>
      </c>
      <c r="O1080" s="86"/>
      <c r="P1080" s="224">
        <f>O1080*H1080</f>
        <v>0</v>
      </c>
      <c r="Q1080" s="224">
        <v>0</v>
      </c>
      <c r="R1080" s="224">
        <f>Q1080*H1080</f>
        <v>0</v>
      </c>
      <c r="S1080" s="224">
        <v>0</v>
      </c>
      <c r="T1080" s="225">
        <f>S1080*H1080</f>
        <v>0</v>
      </c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R1080" s="226" t="s">
        <v>178</v>
      </c>
      <c r="AT1080" s="226" t="s">
        <v>174</v>
      </c>
      <c r="AU1080" s="226" t="s">
        <v>82</v>
      </c>
      <c r="AY1080" s="19" t="s">
        <v>171</v>
      </c>
      <c r="BE1080" s="227">
        <f>IF(N1080="základní",J1080,0)</f>
        <v>0</v>
      </c>
      <c r="BF1080" s="227">
        <f>IF(N1080="snížená",J1080,0)</f>
        <v>0</v>
      </c>
      <c r="BG1080" s="227">
        <f>IF(N1080="zákl. přenesená",J1080,0)</f>
        <v>0</v>
      </c>
      <c r="BH1080" s="227">
        <f>IF(N1080="sníž. přenesená",J1080,0)</f>
        <v>0</v>
      </c>
      <c r="BI1080" s="227">
        <f>IF(N1080="nulová",J1080,0)</f>
        <v>0</v>
      </c>
      <c r="BJ1080" s="19" t="s">
        <v>82</v>
      </c>
      <c r="BK1080" s="227">
        <f>ROUND(I1080*H1080,2)</f>
        <v>0</v>
      </c>
      <c r="BL1080" s="19" t="s">
        <v>178</v>
      </c>
      <c r="BM1080" s="226" t="s">
        <v>4143</v>
      </c>
    </row>
    <row r="1081" s="2" customFormat="1">
      <c r="A1081" s="40"/>
      <c r="B1081" s="41"/>
      <c r="C1081" s="42"/>
      <c r="D1081" s="228" t="s">
        <v>180</v>
      </c>
      <c r="E1081" s="42"/>
      <c r="F1081" s="229" t="s">
        <v>3605</v>
      </c>
      <c r="G1081" s="42"/>
      <c r="H1081" s="42"/>
      <c r="I1081" s="230"/>
      <c r="J1081" s="42"/>
      <c r="K1081" s="42"/>
      <c r="L1081" s="46"/>
      <c r="M1081" s="231"/>
      <c r="N1081" s="232"/>
      <c r="O1081" s="86"/>
      <c r="P1081" s="86"/>
      <c r="Q1081" s="86"/>
      <c r="R1081" s="86"/>
      <c r="S1081" s="86"/>
      <c r="T1081" s="87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T1081" s="19" t="s">
        <v>180</v>
      </c>
      <c r="AU1081" s="19" t="s">
        <v>82</v>
      </c>
    </row>
    <row r="1082" s="2" customFormat="1">
      <c r="A1082" s="40"/>
      <c r="B1082" s="41"/>
      <c r="C1082" s="42"/>
      <c r="D1082" s="228" t="s">
        <v>478</v>
      </c>
      <c r="E1082" s="42"/>
      <c r="F1082" s="278" t="s">
        <v>3607</v>
      </c>
      <c r="G1082" s="42"/>
      <c r="H1082" s="42"/>
      <c r="I1082" s="230"/>
      <c r="J1082" s="42"/>
      <c r="K1082" s="42"/>
      <c r="L1082" s="46"/>
      <c r="M1082" s="231"/>
      <c r="N1082" s="232"/>
      <c r="O1082" s="86"/>
      <c r="P1082" s="86"/>
      <c r="Q1082" s="86"/>
      <c r="R1082" s="86"/>
      <c r="S1082" s="86"/>
      <c r="T1082" s="87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T1082" s="19" t="s">
        <v>478</v>
      </c>
      <c r="AU1082" s="19" t="s">
        <v>82</v>
      </c>
    </row>
    <row r="1083" s="2" customFormat="1" ht="16.5" customHeight="1">
      <c r="A1083" s="40"/>
      <c r="B1083" s="41"/>
      <c r="C1083" s="215" t="s">
        <v>4144</v>
      </c>
      <c r="D1083" s="215" t="s">
        <v>174</v>
      </c>
      <c r="E1083" s="216" t="s">
        <v>4145</v>
      </c>
      <c r="F1083" s="217" t="s">
        <v>4146</v>
      </c>
      <c r="G1083" s="218" t="s">
        <v>3296</v>
      </c>
      <c r="H1083" s="219">
        <v>1</v>
      </c>
      <c r="I1083" s="220"/>
      <c r="J1083" s="221">
        <f>ROUND(I1083*H1083,2)</f>
        <v>0</v>
      </c>
      <c r="K1083" s="217" t="s">
        <v>19</v>
      </c>
      <c r="L1083" s="46"/>
      <c r="M1083" s="222" t="s">
        <v>19</v>
      </c>
      <c r="N1083" s="223" t="s">
        <v>45</v>
      </c>
      <c r="O1083" s="86"/>
      <c r="P1083" s="224">
        <f>O1083*H1083</f>
        <v>0</v>
      </c>
      <c r="Q1083" s="224">
        <v>0</v>
      </c>
      <c r="R1083" s="224">
        <f>Q1083*H1083</f>
        <v>0</v>
      </c>
      <c r="S1083" s="224">
        <v>0</v>
      </c>
      <c r="T1083" s="225">
        <f>S1083*H1083</f>
        <v>0</v>
      </c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R1083" s="226" t="s">
        <v>178</v>
      </c>
      <c r="AT1083" s="226" t="s">
        <v>174</v>
      </c>
      <c r="AU1083" s="226" t="s">
        <v>82</v>
      </c>
      <c r="AY1083" s="19" t="s">
        <v>171</v>
      </c>
      <c r="BE1083" s="227">
        <f>IF(N1083="základní",J1083,0)</f>
        <v>0</v>
      </c>
      <c r="BF1083" s="227">
        <f>IF(N1083="snížená",J1083,0)</f>
        <v>0</v>
      </c>
      <c r="BG1083" s="227">
        <f>IF(N1083="zákl. přenesená",J1083,0)</f>
        <v>0</v>
      </c>
      <c r="BH1083" s="227">
        <f>IF(N1083="sníž. přenesená",J1083,0)</f>
        <v>0</v>
      </c>
      <c r="BI1083" s="227">
        <f>IF(N1083="nulová",J1083,0)</f>
        <v>0</v>
      </c>
      <c r="BJ1083" s="19" t="s">
        <v>82</v>
      </c>
      <c r="BK1083" s="227">
        <f>ROUND(I1083*H1083,2)</f>
        <v>0</v>
      </c>
      <c r="BL1083" s="19" t="s">
        <v>178</v>
      </c>
      <c r="BM1083" s="226" t="s">
        <v>4147</v>
      </c>
    </row>
    <row r="1084" s="2" customFormat="1">
      <c r="A1084" s="40"/>
      <c r="B1084" s="41"/>
      <c r="C1084" s="42"/>
      <c r="D1084" s="228" t="s">
        <v>180</v>
      </c>
      <c r="E1084" s="42"/>
      <c r="F1084" s="229" t="s">
        <v>4146</v>
      </c>
      <c r="G1084" s="42"/>
      <c r="H1084" s="42"/>
      <c r="I1084" s="230"/>
      <c r="J1084" s="42"/>
      <c r="K1084" s="42"/>
      <c r="L1084" s="46"/>
      <c r="M1084" s="231"/>
      <c r="N1084" s="232"/>
      <c r="O1084" s="86"/>
      <c r="P1084" s="86"/>
      <c r="Q1084" s="86"/>
      <c r="R1084" s="86"/>
      <c r="S1084" s="86"/>
      <c r="T1084" s="87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T1084" s="19" t="s">
        <v>180</v>
      </c>
      <c r="AU1084" s="19" t="s">
        <v>82</v>
      </c>
    </row>
    <row r="1085" s="2" customFormat="1">
      <c r="A1085" s="40"/>
      <c r="B1085" s="41"/>
      <c r="C1085" s="42"/>
      <c r="D1085" s="228" t="s">
        <v>478</v>
      </c>
      <c r="E1085" s="42"/>
      <c r="F1085" s="278" t="s">
        <v>4148</v>
      </c>
      <c r="G1085" s="42"/>
      <c r="H1085" s="42"/>
      <c r="I1085" s="230"/>
      <c r="J1085" s="42"/>
      <c r="K1085" s="42"/>
      <c r="L1085" s="46"/>
      <c r="M1085" s="231"/>
      <c r="N1085" s="232"/>
      <c r="O1085" s="86"/>
      <c r="P1085" s="86"/>
      <c r="Q1085" s="86"/>
      <c r="R1085" s="86"/>
      <c r="S1085" s="86"/>
      <c r="T1085" s="87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T1085" s="19" t="s">
        <v>478</v>
      </c>
      <c r="AU1085" s="19" t="s">
        <v>82</v>
      </c>
    </row>
    <row r="1086" s="2" customFormat="1" ht="16.5" customHeight="1">
      <c r="A1086" s="40"/>
      <c r="B1086" s="41"/>
      <c r="C1086" s="215" t="s">
        <v>4149</v>
      </c>
      <c r="D1086" s="215" t="s">
        <v>174</v>
      </c>
      <c r="E1086" s="216" t="s">
        <v>3356</v>
      </c>
      <c r="F1086" s="217" t="s">
        <v>3602</v>
      </c>
      <c r="G1086" s="218" t="s">
        <v>3296</v>
      </c>
      <c r="H1086" s="219">
        <v>18</v>
      </c>
      <c r="I1086" s="220"/>
      <c r="J1086" s="221">
        <f>ROUND(I1086*H1086,2)</f>
        <v>0</v>
      </c>
      <c r="K1086" s="217" t="s">
        <v>19</v>
      </c>
      <c r="L1086" s="46"/>
      <c r="M1086" s="222" t="s">
        <v>19</v>
      </c>
      <c r="N1086" s="223" t="s">
        <v>45</v>
      </c>
      <c r="O1086" s="86"/>
      <c r="P1086" s="224">
        <f>O1086*H1086</f>
        <v>0</v>
      </c>
      <c r="Q1086" s="224">
        <v>0</v>
      </c>
      <c r="R1086" s="224">
        <f>Q1086*H1086</f>
        <v>0</v>
      </c>
      <c r="S1086" s="224">
        <v>0</v>
      </c>
      <c r="T1086" s="225">
        <f>S1086*H1086</f>
        <v>0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26" t="s">
        <v>178</v>
      </c>
      <c r="AT1086" s="226" t="s">
        <v>174</v>
      </c>
      <c r="AU1086" s="226" t="s">
        <v>82</v>
      </c>
      <c r="AY1086" s="19" t="s">
        <v>171</v>
      </c>
      <c r="BE1086" s="227">
        <f>IF(N1086="základní",J1086,0)</f>
        <v>0</v>
      </c>
      <c r="BF1086" s="227">
        <f>IF(N1086="snížená",J1086,0)</f>
        <v>0</v>
      </c>
      <c r="BG1086" s="227">
        <f>IF(N1086="zákl. přenesená",J1086,0)</f>
        <v>0</v>
      </c>
      <c r="BH1086" s="227">
        <f>IF(N1086="sníž. přenesená",J1086,0)</f>
        <v>0</v>
      </c>
      <c r="BI1086" s="227">
        <f>IF(N1086="nulová",J1086,0)</f>
        <v>0</v>
      </c>
      <c r="BJ1086" s="19" t="s">
        <v>82</v>
      </c>
      <c r="BK1086" s="227">
        <f>ROUND(I1086*H1086,2)</f>
        <v>0</v>
      </c>
      <c r="BL1086" s="19" t="s">
        <v>178</v>
      </c>
      <c r="BM1086" s="226" t="s">
        <v>4150</v>
      </c>
    </row>
    <row r="1087" s="2" customFormat="1">
      <c r="A1087" s="40"/>
      <c r="B1087" s="41"/>
      <c r="C1087" s="42"/>
      <c r="D1087" s="228" t="s">
        <v>180</v>
      </c>
      <c r="E1087" s="42"/>
      <c r="F1087" s="229" t="s">
        <v>3602</v>
      </c>
      <c r="G1087" s="42"/>
      <c r="H1087" s="42"/>
      <c r="I1087" s="230"/>
      <c r="J1087" s="42"/>
      <c r="K1087" s="42"/>
      <c r="L1087" s="46"/>
      <c r="M1087" s="231"/>
      <c r="N1087" s="232"/>
      <c r="O1087" s="86"/>
      <c r="P1087" s="86"/>
      <c r="Q1087" s="86"/>
      <c r="R1087" s="86"/>
      <c r="S1087" s="86"/>
      <c r="T1087" s="87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T1087" s="19" t="s">
        <v>180</v>
      </c>
      <c r="AU1087" s="19" t="s">
        <v>82</v>
      </c>
    </row>
    <row r="1088" s="2" customFormat="1">
      <c r="A1088" s="40"/>
      <c r="B1088" s="41"/>
      <c r="C1088" s="42"/>
      <c r="D1088" s="228" t="s">
        <v>478</v>
      </c>
      <c r="E1088" s="42"/>
      <c r="F1088" s="278" t="s">
        <v>3604</v>
      </c>
      <c r="G1088" s="42"/>
      <c r="H1088" s="42"/>
      <c r="I1088" s="230"/>
      <c r="J1088" s="42"/>
      <c r="K1088" s="42"/>
      <c r="L1088" s="46"/>
      <c r="M1088" s="231"/>
      <c r="N1088" s="232"/>
      <c r="O1088" s="86"/>
      <c r="P1088" s="86"/>
      <c r="Q1088" s="86"/>
      <c r="R1088" s="86"/>
      <c r="S1088" s="86"/>
      <c r="T1088" s="87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T1088" s="19" t="s">
        <v>478</v>
      </c>
      <c r="AU1088" s="19" t="s">
        <v>82</v>
      </c>
    </row>
    <row r="1089" s="2" customFormat="1" ht="16.5" customHeight="1">
      <c r="A1089" s="40"/>
      <c r="B1089" s="41"/>
      <c r="C1089" s="215" t="s">
        <v>1966</v>
      </c>
      <c r="D1089" s="215" t="s">
        <v>174</v>
      </c>
      <c r="E1089" s="216" t="s">
        <v>3427</v>
      </c>
      <c r="F1089" s="217" t="s">
        <v>3704</v>
      </c>
      <c r="G1089" s="218" t="s">
        <v>3296</v>
      </c>
      <c r="H1089" s="219">
        <v>1</v>
      </c>
      <c r="I1089" s="220"/>
      <c r="J1089" s="221">
        <f>ROUND(I1089*H1089,2)</f>
        <v>0</v>
      </c>
      <c r="K1089" s="217" t="s">
        <v>19</v>
      </c>
      <c r="L1089" s="46"/>
      <c r="M1089" s="222" t="s">
        <v>19</v>
      </c>
      <c r="N1089" s="223" t="s">
        <v>45</v>
      </c>
      <c r="O1089" s="86"/>
      <c r="P1089" s="224">
        <f>O1089*H1089</f>
        <v>0</v>
      </c>
      <c r="Q1089" s="224">
        <v>0</v>
      </c>
      <c r="R1089" s="224">
        <f>Q1089*H1089</f>
        <v>0</v>
      </c>
      <c r="S1089" s="224">
        <v>0</v>
      </c>
      <c r="T1089" s="225">
        <f>S1089*H1089</f>
        <v>0</v>
      </c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R1089" s="226" t="s">
        <v>178</v>
      </c>
      <c r="AT1089" s="226" t="s">
        <v>174</v>
      </c>
      <c r="AU1089" s="226" t="s">
        <v>82</v>
      </c>
      <c r="AY1089" s="19" t="s">
        <v>171</v>
      </c>
      <c r="BE1089" s="227">
        <f>IF(N1089="základní",J1089,0)</f>
        <v>0</v>
      </c>
      <c r="BF1089" s="227">
        <f>IF(N1089="snížená",J1089,0)</f>
        <v>0</v>
      </c>
      <c r="BG1089" s="227">
        <f>IF(N1089="zákl. přenesená",J1089,0)</f>
        <v>0</v>
      </c>
      <c r="BH1089" s="227">
        <f>IF(N1089="sníž. přenesená",J1089,0)</f>
        <v>0</v>
      </c>
      <c r="BI1089" s="227">
        <f>IF(N1089="nulová",J1089,0)</f>
        <v>0</v>
      </c>
      <c r="BJ1089" s="19" t="s">
        <v>82</v>
      </c>
      <c r="BK1089" s="227">
        <f>ROUND(I1089*H1089,2)</f>
        <v>0</v>
      </c>
      <c r="BL1089" s="19" t="s">
        <v>178</v>
      </c>
      <c r="BM1089" s="226" t="s">
        <v>4151</v>
      </c>
    </row>
    <row r="1090" s="2" customFormat="1">
      <c r="A1090" s="40"/>
      <c r="B1090" s="41"/>
      <c r="C1090" s="42"/>
      <c r="D1090" s="228" t="s">
        <v>180</v>
      </c>
      <c r="E1090" s="42"/>
      <c r="F1090" s="229" t="s">
        <v>3704</v>
      </c>
      <c r="G1090" s="42"/>
      <c r="H1090" s="42"/>
      <c r="I1090" s="230"/>
      <c r="J1090" s="42"/>
      <c r="K1090" s="42"/>
      <c r="L1090" s="46"/>
      <c r="M1090" s="231"/>
      <c r="N1090" s="232"/>
      <c r="O1090" s="86"/>
      <c r="P1090" s="86"/>
      <c r="Q1090" s="86"/>
      <c r="R1090" s="86"/>
      <c r="S1090" s="86"/>
      <c r="T1090" s="87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T1090" s="19" t="s">
        <v>180</v>
      </c>
      <c r="AU1090" s="19" t="s">
        <v>82</v>
      </c>
    </row>
    <row r="1091" s="2" customFormat="1">
      <c r="A1091" s="40"/>
      <c r="B1091" s="41"/>
      <c r="C1091" s="42"/>
      <c r="D1091" s="228" t="s">
        <v>478</v>
      </c>
      <c r="E1091" s="42"/>
      <c r="F1091" s="278" t="s">
        <v>3706</v>
      </c>
      <c r="G1091" s="42"/>
      <c r="H1091" s="42"/>
      <c r="I1091" s="230"/>
      <c r="J1091" s="42"/>
      <c r="K1091" s="42"/>
      <c r="L1091" s="46"/>
      <c r="M1091" s="231"/>
      <c r="N1091" s="232"/>
      <c r="O1091" s="86"/>
      <c r="P1091" s="86"/>
      <c r="Q1091" s="86"/>
      <c r="R1091" s="86"/>
      <c r="S1091" s="86"/>
      <c r="T1091" s="87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T1091" s="19" t="s">
        <v>478</v>
      </c>
      <c r="AU1091" s="19" t="s">
        <v>82</v>
      </c>
    </row>
    <row r="1092" s="2" customFormat="1" ht="16.5" customHeight="1">
      <c r="A1092" s="40"/>
      <c r="B1092" s="41"/>
      <c r="C1092" s="215" t="s">
        <v>4152</v>
      </c>
      <c r="D1092" s="215" t="s">
        <v>174</v>
      </c>
      <c r="E1092" s="216" t="s">
        <v>3450</v>
      </c>
      <c r="F1092" s="217" t="s">
        <v>3735</v>
      </c>
      <c r="G1092" s="218" t="s">
        <v>3296</v>
      </c>
      <c r="H1092" s="219">
        <v>1</v>
      </c>
      <c r="I1092" s="220"/>
      <c r="J1092" s="221">
        <f>ROUND(I1092*H1092,2)</f>
        <v>0</v>
      </c>
      <c r="K1092" s="217" t="s">
        <v>19</v>
      </c>
      <c r="L1092" s="46"/>
      <c r="M1092" s="222" t="s">
        <v>19</v>
      </c>
      <c r="N1092" s="223" t="s">
        <v>45</v>
      </c>
      <c r="O1092" s="86"/>
      <c r="P1092" s="224">
        <f>O1092*H1092</f>
        <v>0</v>
      </c>
      <c r="Q1092" s="224">
        <v>0</v>
      </c>
      <c r="R1092" s="224">
        <f>Q1092*H1092</f>
        <v>0</v>
      </c>
      <c r="S1092" s="224">
        <v>0</v>
      </c>
      <c r="T1092" s="225">
        <f>S1092*H1092</f>
        <v>0</v>
      </c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R1092" s="226" t="s">
        <v>178</v>
      </c>
      <c r="AT1092" s="226" t="s">
        <v>174</v>
      </c>
      <c r="AU1092" s="226" t="s">
        <v>82</v>
      </c>
      <c r="AY1092" s="19" t="s">
        <v>171</v>
      </c>
      <c r="BE1092" s="227">
        <f>IF(N1092="základní",J1092,0)</f>
        <v>0</v>
      </c>
      <c r="BF1092" s="227">
        <f>IF(N1092="snížená",J1092,0)</f>
        <v>0</v>
      </c>
      <c r="BG1092" s="227">
        <f>IF(N1092="zákl. přenesená",J1092,0)</f>
        <v>0</v>
      </c>
      <c r="BH1092" s="227">
        <f>IF(N1092="sníž. přenesená",J1092,0)</f>
        <v>0</v>
      </c>
      <c r="BI1092" s="227">
        <f>IF(N1092="nulová",J1092,0)</f>
        <v>0</v>
      </c>
      <c r="BJ1092" s="19" t="s">
        <v>82</v>
      </c>
      <c r="BK1092" s="227">
        <f>ROUND(I1092*H1092,2)</f>
        <v>0</v>
      </c>
      <c r="BL1092" s="19" t="s">
        <v>178</v>
      </c>
      <c r="BM1092" s="226" t="s">
        <v>4153</v>
      </c>
    </row>
    <row r="1093" s="2" customFormat="1">
      <c r="A1093" s="40"/>
      <c r="B1093" s="41"/>
      <c r="C1093" s="42"/>
      <c r="D1093" s="228" t="s">
        <v>180</v>
      </c>
      <c r="E1093" s="42"/>
      <c r="F1093" s="229" t="s">
        <v>3735</v>
      </c>
      <c r="G1093" s="42"/>
      <c r="H1093" s="42"/>
      <c r="I1093" s="230"/>
      <c r="J1093" s="42"/>
      <c r="K1093" s="42"/>
      <c r="L1093" s="46"/>
      <c r="M1093" s="231"/>
      <c r="N1093" s="232"/>
      <c r="O1093" s="86"/>
      <c r="P1093" s="86"/>
      <c r="Q1093" s="86"/>
      <c r="R1093" s="86"/>
      <c r="S1093" s="86"/>
      <c r="T1093" s="87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T1093" s="19" t="s">
        <v>180</v>
      </c>
      <c r="AU1093" s="19" t="s">
        <v>82</v>
      </c>
    </row>
    <row r="1094" s="2" customFormat="1">
      <c r="A1094" s="40"/>
      <c r="B1094" s="41"/>
      <c r="C1094" s="42"/>
      <c r="D1094" s="228" t="s">
        <v>478</v>
      </c>
      <c r="E1094" s="42"/>
      <c r="F1094" s="278" t="s">
        <v>3737</v>
      </c>
      <c r="G1094" s="42"/>
      <c r="H1094" s="42"/>
      <c r="I1094" s="230"/>
      <c r="J1094" s="42"/>
      <c r="K1094" s="42"/>
      <c r="L1094" s="46"/>
      <c r="M1094" s="231"/>
      <c r="N1094" s="232"/>
      <c r="O1094" s="86"/>
      <c r="P1094" s="86"/>
      <c r="Q1094" s="86"/>
      <c r="R1094" s="86"/>
      <c r="S1094" s="86"/>
      <c r="T1094" s="87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T1094" s="19" t="s">
        <v>478</v>
      </c>
      <c r="AU1094" s="19" t="s">
        <v>82</v>
      </c>
    </row>
    <row r="1095" s="2" customFormat="1" ht="16.5" customHeight="1">
      <c r="A1095" s="40"/>
      <c r="B1095" s="41"/>
      <c r="C1095" s="215" t="s">
        <v>4154</v>
      </c>
      <c r="D1095" s="215" t="s">
        <v>174</v>
      </c>
      <c r="E1095" s="216" t="s">
        <v>3464</v>
      </c>
      <c r="F1095" s="217" t="s">
        <v>3749</v>
      </c>
      <c r="G1095" s="218" t="s">
        <v>3513</v>
      </c>
      <c r="H1095" s="219">
        <v>8</v>
      </c>
      <c r="I1095" s="220"/>
      <c r="J1095" s="221">
        <f>ROUND(I1095*H1095,2)</f>
        <v>0</v>
      </c>
      <c r="K1095" s="217" t="s">
        <v>19</v>
      </c>
      <c r="L1095" s="46"/>
      <c r="M1095" s="222" t="s">
        <v>19</v>
      </c>
      <c r="N1095" s="223" t="s">
        <v>45</v>
      </c>
      <c r="O1095" s="86"/>
      <c r="P1095" s="224">
        <f>O1095*H1095</f>
        <v>0</v>
      </c>
      <c r="Q1095" s="224">
        <v>0</v>
      </c>
      <c r="R1095" s="224">
        <f>Q1095*H1095</f>
        <v>0</v>
      </c>
      <c r="S1095" s="224">
        <v>0</v>
      </c>
      <c r="T1095" s="225">
        <f>S1095*H1095</f>
        <v>0</v>
      </c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R1095" s="226" t="s">
        <v>178</v>
      </c>
      <c r="AT1095" s="226" t="s">
        <v>174</v>
      </c>
      <c r="AU1095" s="226" t="s">
        <v>82</v>
      </c>
      <c r="AY1095" s="19" t="s">
        <v>171</v>
      </c>
      <c r="BE1095" s="227">
        <f>IF(N1095="základní",J1095,0)</f>
        <v>0</v>
      </c>
      <c r="BF1095" s="227">
        <f>IF(N1095="snížená",J1095,0)</f>
        <v>0</v>
      </c>
      <c r="BG1095" s="227">
        <f>IF(N1095="zákl. přenesená",J1095,0)</f>
        <v>0</v>
      </c>
      <c r="BH1095" s="227">
        <f>IF(N1095="sníž. přenesená",J1095,0)</f>
        <v>0</v>
      </c>
      <c r="BI1095" s="227">
        <f>IF(N1095="nulová",J1095,0)</f>
        <v>0</v>
      </c>
      <c r="BJ1095" s="19" t="s">
        <v>82</v>
      </c>
      <c r="BK1095" s="227">
        <f>ROUND(I1095*H1095,2)</f>
        <v>0</v>
      </c>
      <c r="BL1095" s="19" t="s">
        <v>178</v>
      </c>
      <c r="BM1095" s="226" t="s">
        <v>4155</v>
      </c>
    </row>
    <row r="1096" s="2" customFormat="1">
      <c r="A1096" s="40"/>
      <c r="B1096" s="41"/>
      <c r="C1096" s="42"/>
      <c r="D1096" s="228" t="s">
        <v>180</v>
      </c>
      <c r="E1096" s="42"/>
      <c r="F1096" s="229" t="s">
        <v>3751</v>
      </c>
      <c r="G1096" s="42"/>
      <c r="H1096" s="42"/>
      <c r="I1096" s="230"/>
      <c r="J1096" s="42"/>
      <c r="K1096" s="42"/>
      <c r="L1096" s="46"/>
      <c r="M1096" s="231"/>
      <c r="N1096" s="232"/>
      <c r="O1096" s="86"/>
      <c r="P1096" s="86"/>
      <c r="Q1096" s="86"/>
      <c r="R1096" s="86"/>
      <c r="S1096" s="86"/>
      <c r="T1096" s="87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T1096" s="19" t="s">
        <v>180</v>
      </c>
      <c r="AU1096" s="19" t="s">
        <v>82</v>
      </c>
    </row>
    <row r="1097" s="2" customFormat="1">
      <c r="A1097" s="40"/>
      <c r="B1097" s="41"/>
      <c r="C1097" s="42"/>
      <c r="D1097" s="228" t="s">
        <v>478</v>
      </c>
      <c r="E1097" s="42"/>
      <c r="F1097" s="278" t="s">
        <v>3752</v>
      </c>
      <c r="G1097" s="42"/>
      <c r="H1097" s="42"/>
      <c r="I1097" s="230"/>
      <c r="J1097" s="42"/>
      <c r="K1097" s="42"/>
      <c r="L1097" s="46"/>
      <c r="M1097" s="231"/>
      <c r="N1097" s="232"/>
      <c r="O1097" s="86"/>
      <c r="P1097" s="86"/>
      <c r="Q1097" s="86"/>
      <c r="R1097" s="86"/>
      <c r="S1097" s="86"/>
      <c r="T1097" s="87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T1097" s="19" t="s">
        <v>478</v>
      </c>
      <c r="AU1097" s="19" t="s">
        <v>82</v>
      </c>
    </row>
    <row r="1098" s="2" customFormat="1" ht="16.5" customHeight="1">
      <c r="A1098" s="40"/>
      <c r="B1098" s="41"/>
      <c r="C1098" s="215" t="s">
        <v>1995</v>
      </c>
      <c r="D1098" s="215" t="s">
        <v>174</v>
      </c>
      <c r="E1098" s="216" t="s">
        <v>3466</v>
      </c>
      <c r="F1098" s="217" t="s">
        <v>3753</v>
      </c>
      <c r="G1098" s="218" t="s">
        <v>3513</v>
      </c>
      <c r="H1098" s="219">
        <v>4</v>
      </c>
      <c r="I1098" s="220"/>
      <c r="J1098" s="221">
        <f>ROUND(I1098*H1098,2)</f>
        <v>0</v>
      </c>
      <c r="K1098" s="217" t="s">
        <v>19</v>
      </c>
      <c r="L1098" s="46"/>
      <c r="M1098" s="222" t="s">
        <v>19</v>
      </c>
      <c r="N1098" s="223" t="s">
        <v>45</v>
      </c>
      <c r="O1098" s="86"/>
      <c r="P1098" s="224">
        <f>O1098*H1098</f>
        <v>0</v>
      </c>
      <c r="Q1098" s="224">
        <v>0</v>
      </c>
      <c r="R1098" s="224">
        <f>Q1098*H1098</f>
        <v>0</v>
      </c>
      <c r="S1098" s="224">
        <v>0</v>
      </c>
      <c r="T1098" s="225">
        <f>S1098*H1098</f>
        <v>0</v>
      </c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R1098" s="226" t="s">
        <v>178</v>
      </c>
      <c r="AT1098" s="226" t="s">
        <v>174</v>
      </c>
      <c r="AU1098" s="226" t="s">
        <v>82</v>
      </c>
      <c r="AY1098" s="19" t="s">
        <v>171</v>
      </c>
      <c r="BE1098" s="227">
        <f>IF(N1098="základní",J1098,0)</f>
        <v>0</v>
      </c>
      <c r="BF1098" s="227">
        <f>IF(N1098="snížená",J1098,0)</f>
        <v>0</v>
      </c>
      <c r="BG1098" s="227">
        <f>IF(N1098="zákl. přenesená",J1098,0)</f>
        <v>0</v>
      </c>
      <c r="BH1098" s="227">
        <f>IF(N1098="sníž. přenesená",J1098,0)</f>
        <v>0</v>
      </c>
      <c r="BI1098" s="227">
        <f>IF(N1098="nulová",J1098,0)</f>
        <v>0</v>
      </c>
      <c r="BJ1098" s="19" t="s">
        <v>82</v>
      </c>
      <c r="BK1098" s="227">
        <f>ROUND(I1098*H1098,2)</f>
        <v>0</v>
      </c>
      <c r="BL1098" s="19" t="s">
        <v>178</v>
      </c>
      <c r="BM1098" s="226" t="s">
        <v>4156</v>
      </c>
    </row>
    <row r="1099" s="2" customFormat="1">
      <c r="A1099" s="40"/>
      <c r="B1099" s="41"/>
      <c r="C1099" s="42"/>
      <c r="D1099" s="228" t="s">
        <v>180</v>
      </c>
      <c r="E1099" s="42"/>
      <c r="F1099" s="229" t="s">
        <v>3755</v>
      </c>
      <c r="G1099" s="42"/>
      <c r="H1099" s="42"/>
      <c r="I1099" s="230"/>
      <c r="J1099" s="42"/>
      <c r="K1099" s="42"/>
      <c r="L1099" s="46"/>
      <c r="M1099" s="231"/>
      <c r="N1099" s="232"/>
      <c r="O1099" s="86"/>
      <c r="P1099" s="86"/>
      <c r="Q1099" s="86"/>
      <c r="R1099" s="86"/>
      <c r="S1099" s="86"/>
      <c r="T1099" s="87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T1099" s="19" t="s">
        <v>180</v>
      </c>
      <c r="AU1099" s="19" t="s">
        <v>82</v>
      </c>
    </row>
    <row r="1100" s="2" customFormat="1">
      <c r="A1100" s="40"/>
      <c r="B1100" s="41"/>
      <c r="C1100" s="42"/>
      <c r="D1100" s="228" t="s">
        <v>478</v>
      </c>
      <c r="E1100" s="42"/>
      <c r="F1100" s="278" t="s">
        <v>3752</v>
      </c>
      <c r="G1100" s="42"/>
      <c r="H1100" s="42"/>
      <c r="I1100" s="230"/>
      <c r="J1100" s="42"/>
      <c r="K1100" s="42"/>
      <c r="L1100" s="46"/>
      <c r="M1100" s="231"/>
      <c r="N1100" s="232"/>
      <c r="O1100" s="86"/>
      <c r="P1100" s="86"/>
      <c r="Q1100" s="86"/>
      <c r="R1100" s="86"/>
      <c r="S1100" s="86"/>
      <c r="T1100" s="87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T1100" s="19" t="s">
        <v>478</v>
      </c>
      <c r="AU1100" s="19" t="s">
        <v>82</v>
      </c>
    </row>
    <row r="1101" s="2" customFormat="1" ht="16.5" customHeight="1">
      <c r="A1101" s="40"/>
      <c r="B1101" s="41"/>
      <c r="C1101" s="215" t="s">
        <v>4157</v>
      </c>
      <c r="D1101" s="215" t="s">
        <v>174</v>
      </c>
      <c r="E1101" s="216" t="s">
        <v>3468</v>
      </c>
      <c r="F1101" s="217" t="s">
        <v>3756</v>
      </c>
      <c r="G1101" s="218" t="s">
        <v>3513</v>
      </c>
      <c r="H1101" s="219">
        <v>2</v>
      </c>
      <c r="I1101" s="220"/>
      <c r="J1101" s="221">
        <f>ROUND(I1101*H1101,2)</f>
        <v>0</v>
      </c>
      <c r="K1101" s="217" t="s">
        <v>19</v>
      </c>
      <c r="L1101" s="46"/>
      <c r="M1101" s="222" t="s">
        <v>19</v>
      </c>
      <c r="N1101" s="223" t="s">
        <v>45</v>
      </c>
      <c r="O1101" s="86"/>
      <c r="P1101" s="224">
        <f>O1101*H1101</f>
        <v>0</v>
      </c>
      <c r="Q1101" s="224">
        <v>0</v>
      </c>
      <c r="R1101" s="224">
        <f>Q1101*H1101</f>
        <v>0</v>
      </c>
      <c r="S1101" s="224">
        <v>0</v>
      </c>
      <c r="T1101" s="225">
        <f>S1101*H1101</f>
        <v>0</v>
      </c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R1101" s="226" t="s">
        <v>178</v>
      </c>
      <c r="AT1101" s="226" t="s">
        <v>174</v>
      </c>
      <c r="AU1101" s="226" t="s">
        <v>82</v>
      </c>
      <c r="AY1101" s="19" t="s">
        <v>171</v>
      </c>
      <c r="BE1101" s="227">
        <f>IF(N1101="základní",J1101,0)</f>
        <v>0</v>
      </c>
      <c r="BF1101" s="227">
        <f>IF(N1101="snížená",J1101,0)</f>
        <v>0</v>
      </c>
      <c r="BG1101" s="227">
        <f>IF(N1101="zákl. přenesená",J1101,0)</f>
        <v>0</v>
      </c>
      <c r="BH1101" s="227">
        <f>IF(N1101="sníž. přenesená",J1101,0)</f>
        <v>0</v>
      </c>
      <c r="BI1101" s="227">
        <f>IF(N1101="nulová",J1101,0)</f>
        <v>0</v>
      </c>
      <c r="BJ1101" s="19" t="s">
        <v>82</v>
      </c>
      <c r="BK1101" s="227">
        <f>ROUND(I1101*H1101,2)</f>
        <v>0</v>
      </c>
      <c r="BL1101" s="19" t="s">
        <v>178</v>
      </c>
      <c r="BM1101" s="226" t="s">
        <v>4158</v>
      </c>
    </row>
    <row r="1102" s="2" customFormat="1">
      <c r="A1102" s="40"/>
      <c r="B1102" s="41"/>
      <c r="C1102" s="42"/>
      <c r="D1102" s="228" t="s">
        <v>180</v>
      </c>
      <c r="E1102" s="42"/>
      <c r="F1102" s="229" t="s">
        <v>3758</v>
      </c>
      <c r="G1102" s="42"/>
      <c r="H1102" s="42"/>
      <c r="I1102" s="230"/>
      <c r="J1102" s="42"/>
      <c r="K1102" s="42"/>
      <c r="L1102" s="46"/>
      <c r="M1102" s="231"/>
      <c r="N1102" s="232"/>
      <c r="O1102" s="86"/>
      <c r="P1102" s="86"/>
      <c r="Q1102" s="86"/>
      <c r="R1102" s="86"/>
      <c r="S1102" s="86"/>
      <c r="T1102" s="87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T1102" s="19" t="s">
        <v>180</v>
      </c>
      <c r="AU1102" s="19" t="s">
        <v>82</v>
      </c>
    </row>
    <row r="1103" s="2" customFormat="1">
      <c r="A1103" s="40"/>
      <c r="B1103" s="41"/>
      <c r="C1103" s="42"/>
      <c r="D1103" s="228" t="s">
        <v>478</v>
      </c>
      <c r="E1103" s="42"/>
      <c r="F1103" s="278" t="s">
        <v>3752</v>
      </c>
      <c r="G1103" s="42"/>
      <c r="H1103" s="42"/>
      <c r="I1103" s="230"/>
      <c r="J1103" s="42"/>
      <c r="K1103" s="42"/>
      <c r="L1103" s="46"/>
      <c r="M1103" s="231"/>
      <c r="N1103" s="232"/>
      <c r="O1103" s="86"/>
      <c r="P1103" s="86"/>
      <c r="Q1103" s="86"/>
      <c r="R1103" s="86"/>
      <c r="S1103" s="86"/>
      <c r="T1103" s="87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T1103" s="19" t="s">
        <v>478</v>
      </c>
      <c r="AU1103" s="19" t="s">
        <v>82</v>
      </c>
    </row>
    <row r="1104" s="2" customFormat="1" ht="16.5" customHeight="1">
      <c r="A1104" s="40"/>
      <c r="B1104" s="41"/>
      <c r="C1104" s="215" t="s">
        <v>1999</v>
      </c>
      <c r="D1104" s="215" t="s">
        <v>174</v>
      </c>
      <c r="E1104" s="216" t="s">
        <v>3759</v>
      </c>
      <c r="F1104" s="217" t="s">
        <v>3760</v>
      </c>
      <c r="G1104" s="218" t="s">
        <v>3513</v>
      </c>
      <c r="H1104" s="219">
        <v>3</v>
      </c>
      <c r="I1104" s="220"/>
      <c r="J1104" s="221">
        <f>ROUND(I1104*H1104,2)</f>
        <v>0</v>
      </c>
      <c r="K1104" s="217" t="s">
        <v>19</v>
      </c>
      <c r="L1104" s="46"/>
      <c r="M1104" s="222" t="s">
        <v>19</v>
      </c>
      <c r="N1104" s="223" t="s">
        <v>45</v>
      </c>
      <c r="O1104" s="86"/>
      <c r="P1104" s="224">
        <f>O1104*H1104</f>
        <v>0</v>
      </c>
      <c r="Q1104" s="224">
        <v>0</v>
      </c>
      <c r="R1104" s="224">
        <f>Q1104*H1104</f>
        <v>0</v>
      </c>
      <c r="S1104" s="224">
        <v>0</v>
      </c>
      <c r="T1104" s="225">
        <f>S1104*H1104</f>
        <v>0</v>
      </c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R1104" s="226" t="s">
        <v>178</v>
      </c>
      <c r="AT1104" s="226" t="s">
        <v>174</v>
      </c>
      <c r="AU1104" s="226" t="s">
        <v>82</v>
      </c>
      <c r="AY1104" s="19" t="s">
        <v>171</v>
      </c>
      <c r="BE1104" s="227">
        <f>IF(N1104="základní",J1104,0)</f>
        <v>0</v>
      </c>
      <c r="BF1104" s="227">
        <f>IF(N1104="snížená",J1104,0)</f>
        <v>0</v>
      </c>
      <c r="BG1104" s="227">
        <f>IF(N1104="zákl. přenesená",J1104,0)</f>
        <v>0</v>
      </c>
      <c r="BH1104" s="227">
        <f>IF(N1104="sníž. přenesená",J1104,0)</f>
        <v>0</v>
      </c>
      <c r="BI1104" s="227">
        <f>IF(N1104="nulová",J1104,0)</f>
        <v>0</v>
      </c>
      <c r="BJ1104" s="19" t="s">
        <v>82</v>
      </c>
      <c r="BK1104" s="227">
        <f>ROUND(I1104*H1104,2)</f>
        <v>0</v>
      </c>
      <c r="BL1104" s="19" t="s">
        <v>178</v>
      </c>
      <c r="BM1104" s="226" t="s">
        <v>4159</v>
      </c>
    </row>
    <row r="1105" s="2" customFormat="1">
      <c r="A1105" s="40"/>
      <c r="B1105" s="41"/>
      <c r="C1105" s="42"/>
      <c r="D1105" s="228" t="s">
        <v>180</v>
      </c>
      <c r="E1105" s="42"/>
      <c r="F1105" s="229" t="s">
        <v>3762</v>
      </c>
      <c r="G1105" s="42"/>
      <c r="H1105" s="42"/>
      <c r="I1105" s="230"/>
      <c r="J1105" s="42"/>
      <c r="K1105" s="42"/>
      <c r="L1105" s="46"/>
      <c r="M1105" s="231"/>
      <c r="N1105" s="232"/>
      <c r="O1105" s="86"/>
      <c r="P1105" s="86"/>
      <c r="Q1105" s="86"/>
      <c r="R1105" s="86"/>
      <c r="S1105" s="86"/>
      <c r="T1105" s="87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T1105" s="19" t="s">
        <v>180</v>
      </c>
      <c r="AU1105" s="19" t="s">
        <v>82</v>
      </c>
    </row>
    <row r="1106" s="2" customFormat="1">
      <c r="A1106" s="40"/>
      <c r="B1106" s="41"/>
      <c r="C1106" s="42"/>
      <c r="D1106" s="228" t="s">
        <v>478</v>
      </c>
      <c r="E1106" s="42"/>
      <c r="F1106" s="278" t="s">
        <v>3752</v>
      </c>
      <c r="G1106" s="42"/>
      <c r="H1106" s="42"/>
      <c r="I1106" s="230"/>
      <c r="J1106" s="42"/>
      <c r="K1106" s="42"/>
      <c r="L1106" s="46"/>
      <c r="M1106" s="231"/>
      <c r="N1106" s="232"/>
      <c r="O1106" s="86"/>
      <c r="P1106" s="86"/>
      <c r="Q1106" s="86"/>
      <c r="R1106" s="86"/>
      <c r="S1106" s="86"/>
      <c r="T1106" s="87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T1106" s="19" t="s">
        <v>478</v>
      </c>
      <c r="AU1106" s="19" t="s">
        <v>82</v>
      </c>
    </row>
    <row r="1107" s="2" customFormat="1" ht="16.5" customHeight="1">
      <c r="A1107" s="40"/>
      <c r="B1107" s="41"/>
      <c r="C1107" s="215" t="s">
        <v>4160</v>
      </c>
      <c r="D1107" s="215" t="s">
        <v>174</v>
      </c>
      <c r="E1107" s="216" t="s">
        <v>3763</v>
      </c>
      <c r="F1107" s="217" t="s">
        <v>3764</v>
      </c>
      <c r="G1107" s="218" t="s">
        <v>3513</v>
      </c>
      <c r="H1107" s="219">
        <v>1</v>
      </c>
      <c r="I1107" s="220"/>
      <c r="J1107" s="221">
        <f>ROUND(I1107*H1107,2)</f>
        <v>0</v>
      </c>
      <c r="K1107" s="217" t="s">
        <v>19</v>
      </c>
      <c r="L1107" s="46"/>
      <c r="M1107" s="222" t="s">
        <v>19</v>
      </c>
      <c r="N1107" s="223" t="s">
        <v>45</v>
      </c>
      <c r="O1107" s="86"/>
      <c r="P1107" s="224">
        <f>O1107*H1107</f>
        <v>0</v>
      </c>
      <c r="Q1107" s="224">
        <v>0</v>
      </c>
      <c r="R1107" s="224">
        <f>Q1107*H1107</f>
        <v>0</v>
      </c>
      <c r="S1107" s="224">
        <v>0</v>
      </c>
      <c r="T1107" s="225">
        <f>S1107*H1107</f>
        <v>0</v>
      </c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R1107" s="226" t="s">
        <v>178</v>
      </c>
      <c r="AT1107" s="226" t="s">
        <v>174</v>
      </c>
      <c r="AU1107" s="226" t="s">
        <v>82</v>
      </c>
      <c r="AY1107" s="19" t="s">
        <v>171</v>
      </c>
      <c r="BE1107" s="227">
        <f>IF(N1107="základní",J1107,0)</f>
        <v>0</v>
      </c>
      <c r="BF1107" s="227">
        <f>IF(N1107="snížená",J1107,0)</f>
        <v>0</v>
      </c>
      <c r="BG1107" s="227">
        <f>IF(N1107="zákl. přenesená",J1107,0)</f>
        <v>0</v>
      </c>
      <c r="BH1107" s="227">
        <f>IF(N1107="sníž. přenesená",J1107,0)</f>
        <v>0</v>
      </c>
      <c r="BI1107" s="227">
        <f>IF(N1107="nulová",J1107,0)</f>
        <v>0</v>
      </c>
      <c r="BJ1107" s="19" t="s">
        <v>82</v>
      </c>
      <c r="BK1107" s="227">
        <f>ROUND(I1107*H1107,2)</f>
        <v>0</v>
      </c>
      <c r="BL1107" s="19" t="s">
        <v>178</v>
      </c>
      <c r="BM1107" s="226" t="s">
        <v>4161</v>
      </c>
    </row>
    <row r="1108" s="2" customFormat="1">
      <c r="A1108" s="40"/>
      <c r="B1108" s="41"/>
      <c r="C1108" s="42"/>
      <c r="D1108" s="228" t="s">
        <v>180</v>
      </c>
      <c r="E1108" s="42"/>
      <c r="F1108" s="229" t="s">
        <v>3766</v>
      </c>
      <c r="G1108" s="42"/>
      <c r="H1108" s="42"/>
      <c r="I1108" s="230"/>
      <c r="J1108" s="42"/>
      <c r="K1108" s="42"/>
      <c r="L1108" s="46"/>
      <c r="M1108" s="231"/>
      <c r="N1108" s="232"/>
      <c r="O1108" s="86"/>
      <c r="P1108" s="86"/>
      <c r="Q1108" s="86"/>
      <c r="R1108" s="86"/>
      <c r="S1108" s="86"/>
      <c r="T1108" s="87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T1108" s="19" t="s">
        <v>180</v>
      </c>
      <c r="AU1108" s="19" t="s">
        <v>82</v>
      </c>
    </row>
    <row r="1109" s="2" customFormat="1">
      <c r="A1109" s="40"/>
      <c r="B1109" s="41"/>
      <c r="C1109" s="42"/>
      <c r="D1109" s="228" t="s">
        <v>478</v>
      </c>
      <c r="E1109" s="42"/>
      <c r="F1109" s="278" t="s">
        <v>3752</v>
      </c>
      <c r="G1109" s="42"/>
      <c r="H1109" s="42"/>
      <c r="I1109" s="230"/>
      <c r="J1109" s="42"/>
      <c r="K1109" s="42"/>
      <c r="L1109" s="46"/>
      <c r="M1109" s="231"/>
      <c r="N1109" s="232"/>
      <c r="O1109" s="86"/>
      <c r="P1109" s="86"/>
      <c r="Q1109" s="86"/>
      <c r="R1109" s="86"/>
      <c r="S1109" s="86"/>
      <c r="T1109" s="87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T1109" s="19" t="s">
        <v>478</v>
      </c>
      <c r="AU1109" s="19" t="s">
        <v>82</v>
      </c>
    </row>
    <row r="1110" s="2" customFormat="1" ht="16.5" customHeight="1">
      <c r="A1110" s="40"/>
      <c r="B1110" s="41"/>
      <c r="C1110" s="215" t="s">
        <v>2003</v>
      </c>
      <c r="D1110" s="215" t="s">
        <v>174</v>
      </c>
      <c r="E1110" s="216" t="s">
        <v>3767</v>
      </c>
      <c r="F1110" s="217" t="s">
        <v>3768</v>
      </c>
      <c r="G1110" s="218" t="s">
        <v>3513</v>
      </c>
      <c r="H1110" s="219">
        <v>1</v>
      </c>
      <c r="I1110" s="220"/>
      <c r="J1110" s="221">
        <f>ROUND(I1110*H1110,2)</f>
        <v>0</v>
      </c>
      <c r="K1110" s="217" t="s">
        <v>19</v>
      </c>
      <c r="L1110" s="46"/>
      <c r="M1110" s="222" t="s">
        <v>19</v>
      </c>
      <c r="N1110" s="223" t="s">
        <v>45</v>
      </c>
      <c r="O1110" s="86"/>
      <c r="P1110" s="224">
        <f>O1110*H1110</f>
        <v>0</v>
      </c>
      <c r="Q1110" s="224">
        <v>0</v>
      </c>
      <c r="R1110" s="224">
        <f>Q1110*H1110</f>
        <v>0</v>
      </c>
      <c r="S1110" s="224">
        <v>0</v>
      </c>
      <c r="T1110" s="225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26" t="s">
        <v>178</v>
      </c>
      <c r="AT1110" s="226" t="s">
        <v>174</v>
      </c>
      <c r="AU1110" s="226" t="s">
        <v>82</v>
      </c>
      <c r="AY1110" s="19" t="s">
        <v>171</v>
      </c>
      <c r="BE1110" s="227">
        <f>IF(N1110="základní",J1110,0)</f>
        <v>0</v>
      </c>
      <c r="BF1110" s="227">
        <f>IF(N1110="snížená",J1110,0)</f>
        <v>0</v>
      </c>
      <c r="BG1110" s="227">
        <f>IF(N1110="zákl. přenesená",J1110,0)</f>
        <v>0</v>
      </c>
      <c r="BH1110" s="227">
        <f>IF(N1110="sníž. přenesená",J1110,0)</f>
        <v>0</v>
      </c>
      <c r="BI1110" s="227">
        <f>IF(N1110="nulová",J1110,0)</f>
        <v>0</v>
      </c>
      <c r="BJ1110" s="19" t="s">
        <v>82</v>
      </c>
      <c r="BK1110" s="227">
        <f>ROUND(I1110*H1110,2)</f>
        <v>0</v>
      </c>
      <c r="BL1110" s="19" t="s">
        <v>178</v>
      </c>
      <c r="BM1110" s="226" t="s">
        <v>4162</v>
      </c>
    </row>
    <row r="1111" s="2" customFormat="1">
      <c r="A1111" s="40"/>
      <c r="B1111" s="41"/>
      <c r="C1111" s="42"/>
      <c r="D1111" s="228" t="s">
        <v>180</v>
      </c>
      <c r="E1111" s="42"/>
      <c r="F1111" s="229" t="s">
        <v>3770</v>
      </c>
      <c r="G1111" s="42"/>
      <c r="H1111" s="42"/>
      <c r="I1111" s="230"/>
      <c r="J1111" s="42"/>
      <c r="K1111" s="42"/>
      <c r="L1111" s="46"/>
      <c r="M1111" s="231"/>
      <c r="N1111" s="232"/>
      <c r="O1111" s="86"/>
      <c r="P1111" s="86"/>
      <c r="Q1111" s="86"/>
      <c r="R1111" s="86"/>
      <c r="S1111" s="86"/>
      <c r="T1111" s="87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9" t="s">
        <v>180</v>
      </c>
      <c r="AU1111" s="19" t="s">
        <v>82</v>
      </c>
    </row>
    <row r="1112" s="2" customFormat="1">
      <c r="A1112" s="40"/>
      <c r="B1112" s="41"/>
      <c r="C1112" s="42"/>
      <c r="D1112" s="228" t="s">
        <v>478</v>
      </c>
      <c r="E1112" s="42"/>
      <c r="F1112" s="278" t="s">
        <v>3752</v>
      </c>
      <c r="G1112" s="42"/>
      <c r="H1112" s="42"/>
      <c r="I1112" s="230"/>
      <c r="J1112" s="42"/>
      <c r="K1112" s="42"/>
      <c r="L1112" s="46"/>
      <c r="M1112" s="231"/>
      <c r="N1112" s="232"/>
      <c r="O1112" s="86"/>
      <c r="P1112" s="86"/>
      <c r="Q1112" s="86"/>
      <c r="R1112" s="86"/>
      <c r="S1112" s="86"/>
      <c r="T1112" s="87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T1112" s="19" t="s">
        <v>478</v>
      </c>
      <c r="AU1112" s="19" t="s">
        <v>82</v>
      </c>
    </row>
    <row r="1113" s="2" customFormat="1" ht="16.5" customHeight="1">
      <c r="A1113" s="40"/>
      <c r="B1113" s="41"/>
      <c r="C1113" s="215" t="s">
        <v>4163</v>
      </c>
      <c r="D1113" s="215" t="s">
        <v>174</v>
      </c>
      <c r="E1113" s="216" t="s">
        <v>3771</v>
      </c>
      <c r="F1113" s="217" t="s">
        <v>3772</v>
      </c>
      <c r="G1113" s="218" t="s">
        <v>3513</v>
      </c>
      <c r="H1113" s="219">
        <v>3</v>
      </c>
      <c r="I1113" s="220"/>
      <c r="J1113" s="221">
        <f>ROUND(I1113*H1113,2)</f>
        <v>0</v>
      </c>
      <c r="K1113" s="217" t="s">
        <v>19</v>
      </c>
      <c r="L1113" s="46"/>
      <c r="M1113" s="222" t="s">
        <v>19</v>
      </c>
      <c r="N1113" s="223" t="s">
        <v>45</v>
      </c>
      <c r="O1113" s="86"/>
      <c r="P1113" s="224">
        <f>O1113*H1113</f>
        <v>0</v>
      </c>
      <c r="Q1113" s="224">
        <v>0</v>
      </c>
      <c r="R1113" s="224">
        <f>Q1113*H1113</f>
        <v>0</v>
      </c>
      <c r="S1113" s="224">
        <v>0</v>
      </c>
      <c r="T1113" s="225">
        <f>S1113*H1113</f>
        <v>0</v>
      </c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R1113" s="226" t="s">
        <v>178</v>
      </c>
      <c r="AT1113" s="226" t="s">
        <v>174</v>
      </c>
      <c r="AU1113" s="226" t="s">
        <v>82</v>
      </c>
      <c r="AY1113" s="19" t="s">
        <v>171</v>
      </c>
      <c r="BE1113" s="227">
        <f>IF(N1113="základní",J1113,0)</f>
        <v>0</v>
      </c>
      <c r="BF1113" s="227">
        <f>IF(N1113="snížená",J1113,0)</f>
        <v>0</v>
      </c>
      <c r="BG1113" s="227">
        <f>IF(N1113="zákl. přenesená",J1113,0)</f>
        <v>0</v>
      </c>
      <c r="BH1113" s="227">
        <f>IF(N1113="sníž. přenesená",J1113,0)</f>
        <v>0</v>
      </c>
      <c r="BI1113" s="227">
        <f>IF(N1113="nulová",J1113,0)</f>
        <v>0</v>
      </c>
      <c r="BJ1113" s="19" t="s">
        <v>82</v>
      </c>
      <c r="BK1113" s="227">
        <f>ROUND(I1113*H1113,2)</f>
        <v>0</v>
      </c>
      <c r="BL1113" s="19" t="s">
        <v>178</v>
      </c>
      <c r="BM1113" s="226" t="s">
        <v>4164</v>
      </c>
    </row>
    <row r="1114" s="2" customFormat="1">
      <c r="A1114" s="40"/>
      <c r="B1114" s="41"/>
      <c r="C1114" s="42"/>
      <c r="D1114" s="228" t="s">
        <v>180</v>
      </c>
      <c r="E1114" s="42"/>
      <c r="F1114" s="229" t="s">
        <v>3774</v>
      </c>
      <c r="G1114" s="42"/>
      <c r="H1114" s="42"/>
      <c r="I1114" s="230"/>
      <c r="J1114" s="42"/>
      <c r="K1114" s="42"/>
      <c r="L1114" s="46"/>
      <c r="M1114" s="231"/>
      <c r="N1114" s="232"/>
      <c r="O1114" s="86"/>
      <c r="P1114" s="86"/>
      <c r="Q1114" s="86"/>
      <c r="R1114" s="86"/>
      <c r="S1114" s="86"/>
      <c r="T1114" s="87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T1114" s="19" t="s">
        <v>180</v>
      </c>
      <c r="AU1114" s="19" t="s">
        <v>82</v>
      </c>
    </row>
    <row r="1115" s="2" customFormat="1">
      <c r="A1115" s="40"/>
      <c r="B1115" s="41"/>
      <c r="C1115" s="42"/>
      <c r="D1115" s="228" t="s">
        <v>478</v>
      </c>
      <c r="E1115" s="42"/>
      <c r="F1115" s="278" t="s">
        <v>3752</v>
      </c>
      <c r="G1115" s="42"/>
      <c r="H1115" s="42"/>
      <c r="I1115" s="230"/>
      <c r="J1115" s="42"/>
      <c r="K1115" s="42"/>
      <c r="L1115" s="46"/>
      <c r="M1115" s="231"/>
      <c r="N1115" s="232"/>
      <c r="O1115" s="86"/>
      <c r="P1115" s="86"/>
      <c r="Q1115" s="86"/>
      <c r="R1115" s="86"/>
      <c r="S1115" s="86"/>
      <c r="T1115" s="87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T1115" s="19" t="s">
        <v>478</v>
      </c>
      <c r="AU1115" s="19" t="s">
        <v>82</v>
      </c>
    </row>
    <row r="1116" s="2" customFormat="1" ht="16.5" customHeight="1">
      <c r="A1116" s="40"/>
      <c r="B1116" s="41"/>
      <c r="C1116" s="215" t="s">
        <v>2008</v>
      </c>
      <c r="D1116" s="215" t="s">
        <v>174</v>
      </c>
      <c r="E1116" s="216" t="s">
        <v>3779</v>
      </c>
      <c r="F1116" s="217" t="s">
        <v>3780</v>
      </c>
      <c r="G1116" s="218" t="s">
        <v>3513</v>
      </c>
      <c r="H1116" s="219">
        <v>1</v>
      </c>
      <c r="I1116" s="220"/>
      <c r="J1116" s="221">
        <f>ROUND(I1116*H1116,2)</f>
        <v>0</v>
      </c>
      <c r="K1116" s="217" t="s">
        <v>19</v>
      </c>
      <c r="L1116" s="46"/>
      <c r="M1116" s="222" t="s">
        <v>19</v>
      </c>
      <c r="N1116" s="223" t="s">
        <v>45</v>
      </c>
      <c r="O1116" s="86"/>
      <c r="P1116" s="224">
        <f>O1116*H1116</f>
        <v>0</v>
      </c>
      <c r="Q1116" s="224">
        <v>0</v>
      </c>
      <c r="R1116" s="224">
        <f>Q1116*H1116</f>
        <v>0</v>
      </c>
      <c r="S1116" s="224">
        <v>0</v>
      </c>
      <c r="T1116" s="225">
        <f>S1116*H1116</f>
        <v>0</v>
      </c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R1116" s="226" t="s">
        <v>178</v>
      </c>
      <c r="AT1116" s="226" t="s">
        <v>174</v>
      </c>
      <c r="AU1116" s="226" t="s">
        <v>82</v>
      </c>
      <c r="AY1116" s="19" t="s">
        <v>171</v>
      </c>
      <c r="BE1116" s="227">
        <f>IF(N1116="základní",J1116,0)</f>
        <v>0</v>
      </c>
      <c r="BF1116" s="227">
        <f>IF(N1116="snížená",J1116,0)</f>
        <v>0</v>
      </c>
      <c r="BG1116" s="227">
        <f>IF(N1116="zákl. přenesená",J1116,0)</f>
        <v>0</v>
      </c>
      <c r="BH1116" s="227">
        <f>IF(N1116="sníž. přenesená",J1116,0)</f>
        <v>0</v>
      </c>
      <c r="BI1116" s="227">
        <f>IF(N1116="nulová",J1116,0)</f>
        <v>0</v>
      </c>
      <c r="BJ1116" s="19" t="s">
        <v>82</v>
      </c>
      <c r="BK1116" s="227">
        <f>ROUND(I1116*H1116,2)</f>
        <v>0</v>
      </c>
      <c r="BL1116" s="19" t="s">
        <v>178</v>
      </c>
      <c r="BM1116" s="226" t="s">
        <v>4165</v>
      </c>
    </row>
    <row r="1117" s="2" customFormat="1">
      <c r="A1117" s="40"/>
      <c r="B1117" s="41"/>
      <c r="C1117" s="42"/>
      <c r="D1117" s="228" t="s">
        <v>180</v>
      </c>
      <c r="E1117" s="42"/>
      <c r="F1117" s="229" t="s">
        <v>3782</v>
      </c>
      <c r="G1117" s="42"/>
      <c r="H1117" s="42"/>
      <c r="I1117" s="230"/>
      <c r="J1117" s="42"/>
      <c r="K1117" s="42"/>
      <c r="L1117" s="46"/>
      <c r="M1117" s="231"/>
      <c r="N1117" s="232"/>
      <c r="O1117" s="86"/>
      <c r="P1117" s="86"/>
      <c r="Q1117" s="86"/>
      <c r="R1117" s="86"/>
      <c r="S1117" s="86"/>
      <c r="T1117" s="87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T1117" s="19" t="s">
        <v>180</v>
      </c>
      <c r="AU1117" s="19" t="s">
        <v>82</v>
      </c>
    </row>
    <row r="1118" s="2" customFormat="1">
      <c r="A1118" s="40"/>
      <c r="B1118" s="41"/>
      <c r="C1118" s="42"/>
      <c r="D1118" s="228" t="s">
        <v>478</v>
      </c>
      <c r="E1118" s="42"/>
      <c r="F1118" s="278" t="s">
        <v>3752</v>
      </c>
      <c r="G1118" s="42"/>
      <c r="H1118" s="42"/>
      <c r="I1118" s="230"/>
      <c r="J1118" s="42"/>
      <c r="K1118" s="42"/>
      <c r="L1118" s="46"/>
      <c r="M1118" s="231"/>
      <c r="N1118" s="232"/>
      <c r="O1118" s="86"/>
      <c r="P1118" s="86"/>
      <c r="Q1118" s="86"/>
      <c r="R1118" s="86"/>
      <c r="S1118" s="86"/>
      <c r="T1118" s="87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T1118" s="19" t="s">
        <v>478</v>
      </c>
      <c r="AU1118" s="19" t="s">
        <v>82</v>
      </c>
    </row>
    <row r="1119" s="12" customFormat="1" ht="25.92" customHeight="1">
      <c r="A1119" s="12"/>
      <c r="B1119" s="199"/>
      <c r="C1119" s="200"/>
      <c r="D1119" s="201" t="s">
        <v>73</v>
      </c>
      <c r="E1119" s="202" t="s">
        <v>1908</v>
      </c>
      <c r="F1119" s="202" t="s">
        <v>4166</v>
      </c>
      <c r="G1119" s="200"/>
      <c r="H1119" s="200"/>
      <c r="I1119" s="203"/>
      <c r="J1119" s="204">
        <f>BK1119</f>
        <v>0</v>
      </c>
      <c r="K1119" s="200"/>
      <c r="L1119" s="205"/>
      <c r="M1119" s="206"/>
      <c r="N1119" s="207"/>
      <c r="O1119" s="207"/>
      <c r="P1119" s="208">
        <f>SUM(P1120:P1229)</f>
        <v>0</v>
      </c>
      <c r="Q1119" s="207"/>
      <c r="R1119" s="208">
        <f>SUM(R1120:R1229)</f>
        <v>0</v>
      </c>
      <c r="S1119" s="207"/>
      <c r="T1119" s="209">
        <f>SUM(T1120:T1229)</f>
        <v>0</v>
      </c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R1119" s="210" t="s">
        <v>82</v>
      </c>
      <c r="AT1119" s="211" t="s">
        <v>73</v>
      </c>
      <c r="AU1119" s="211" t="s">
        <v>74</v>
      </c>
      <c r="AY1119" s="210" t="s">
        <v>171</v>
      </c>
      <c r="BK1119" s="212">
        <f>SUM(BK1120:BK1229)</f>
        <v>0</v>
      </c>
    </row>
    <row r="1120" s="2" customFormat="1" ht="16.5" customHeight="1">
      <c r="A1120" s="40"/>
      <c r="B1120" s="41"/>
      <c r="C1120" s="215" t="s">
        <v>4167</v>
      </c>
      <c r="D1120" s="215" t="s">
        <v>174</v>
      </c>
      <c r="E1120" s="216" t="s">
        <v>3669</v>
      </c>
      <c r="F1120" s="217" t="s">
        <v>3670</v>
      </c>
      <c r="G1120" s="218" t="s">
        <v>971</v>
      </c>
      <c r="H1120" s="219">
        <v>1</v>
      </c>
      <c r="I1120" s="220"/>
      <c r="J1120" s="221">
        <f>ROUND(I1120*H1120,2)</f>
        <v>0</v>
      </c>
      <c r="K1120" s="217" t="s">
        <v>19</v>
      </c>
      <c r="L1120" s="46"/>
      <c r="M1120" s="222" t="s">
        <v>19</v>
      </c>
      <c r="N1120" s="223" t="s">
        <v>45</v>
      </c>
      <c r="O1120" s="86"/>
      <c r="P1120" s="224">
        <f>O1120*H1120</f>
        <v>0</v>
      </c>
      <c r="Q1120" s="224">
        <v>0</v>
      </c>
      <c r="R1120" s="224">
        <f>Q1120*H1120</f>
        <v>0</v>
      </c>
      <c r="S1120" s="224">
        <v>0</v>
      </c>
      <c r="T1120" s="225">
        <f>S1120*H1120</f>
        <v>0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26" t="s">
        <v>178</v>
      </c>
      <c r="AT1120" s="226" t="s">
        <v>174</v>
      </c>
      <c r="AU1120" s="226" t="s">
        <v>82</v>
      </c>
      <c r="AY1120" s="19" t="s">
        <v>171</v>
      </c>
      <c r="BE1120" s="227">
        <f>IF(N1120="základní",J1120,0)</f>
        <v>0</v>
      </c>
      <c r="BF1120" s="227">
        <f>IF(N1120="snížená",J1120,0)</f>
        <v>0</v>
      </c>
      <c r="BG1120" s="227">
        <f>IF(N1120="zákl. přenesená",J1120,0)</f>
        <v>0</v>
      </c>
      <c r="BH1120" s="227">
        <f>IF(N1120="sníž. přenesená",J1120,0)</f>
        <v>0</v>
      </c>
      <c r="BI1120" s="227">
        <f>IF(N1120="nulová",J1120,0)</f>
        <v>0</v>
      </c>
      <c r="BJ1120" s="19" t="s">
        <v>82</v>
      </c>
      <c r="BK1120" s="227">
        <f>ROUND(I1120*H1120,2)</f>
        <v>0</v>
      </c>
      <c r="BL1120" s="19" t="s">
        <v>178</v>
      </c>
      <c r="BM1120" s="226" t="s">
        <v>4168</v>
      </c>
    </row>
    <row r="1121" s="2" customFormat="1">
      <c r="A1121" s="40"/>
      <c r="B1121" s="41"/>
      <c r="C1121" s="42"/>
      <c r="D1121" s="228" t="s">
        <v>180</v>
      </c>
      <c r="E1121" s="42"/>
      <c r="F1121" s="229" t="s">
        <v>3670</v>
      </c>
      <c r="G1121" s="42"/>
      <c r="H1121" s="42"/>
      <c r="I1121" s="230"/>
      <c r="J1121" s="42"/>
      <c r="K1121" s="42"/>
      <c r="L1121" s="46"/>
      <c r="M1121" s="231"/>
      <c r="N1121" s="232"/>
      <c r="O1121" s="86"/>
      <c r="P1121" s="86"/>
      <c r="Q1121" s="86"/>
      <c r="R1121" s="86"/>
      <c r="S1121" s="86"/>
      <c r="T1121" s="87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T1121" s="19" t="s">
        <v>180</v>
      </c>
      <c r="AU1121" s="19" t="s">
        <v>82</v>
      </c>
    </row>
    <row r="1122" s="2" customFormat="1">
      <c r="A1122" s="40"/>
      <c r="B1122" s="41"/>
      <c r="C1122" s="42"/>
      <c r="D1122" s="228" t="s">
        <v>478</v>
      </c>
      <c r="E1122" s="42"/>
      <c r="F1122" s="278" t="s">
        <v>3672</v>
      </c>
      <c r="G1122" s="42"/>
      <c r="H1122" s="42"/>
      <c r="I1122" s="230"/>
      <c r="J1122" s="42"/>
      <c r="K1122" s="42"/>
      <c r="L1122" s="46"/>
      <c r="M1122" s="231"/>
      <c r="N1122" s="232"/>
      <c r="O1122" s="86"/>
      <c r="P1122" s="86"/>
      <c r="Q1122" s="86"/>
      <c r="R1122" s="86"/>
      <c r="S1122" s="86"/>
      <c r="T1122" s="87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T1122" s="19" t="s">
        <v>478</v>
      </c>
      <c r="AU1122" s="19" t="s">
        <v>82</v>
      </c>
    </row>
    <row r="1123" s="2" customFormat="1" ht="16.5" customHeight="1">
      <c r="A1123" s="40"/>
      <c r="B1123" s="41"/>
      <c r="C1123" s="215" t="s">
        <v>2099</v>
      </c>
      <c r="D1123" s="215" t="s">
        <v>174</v>
      </c>
      <c r="E1123" s="216" t="s">
        <v>3673</v>
      </c>
      <c r="F1123" s="217" t="s">
        <v>3599</v>
      </c>
      <c r="G1123" s="218" t="s">
        <v>971</v>
      </c>
      <c r="H1123" s="219">
        <v>1</v>
      </c>
      <c r="I1123" s="220"/>
      <c r="J1123" s="221">
        <f>ROUND(I1123*H1123,2)</f>
        <v>0</v>
      </c>
      <c r="K1123" s="217" t="s">
        <v>19</v>
      </c>
      <c r="L1123" s="46"/>
      <c r="M1123" s="222" t="s">
        <v>19</v>
      </c>
      <c r="N1123" s="223" t="s">
        <v>45</v>
      </c>
      <c r="O1123" s="86"/>
      <c r="P1123" s="224">
        <f>O1123*H1123</f>
        <v>0</v>
      </c>
      <c r="Q1123" s="224">
        <v>0</v>
      </c>
      <c r="R1123" s="224">
        <f>Q1123*H1123</f>
        <v>0</v>
      </c>
      <c r="S1123" s="224">
        <v>0</v>
      </c>
      <c r="T1123" s="225">
        <f>S1123*H1123</f>
        <v>0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26" t="s">
        <v>178</v>
      </c>
      <c r="AT1123" s="226" t="s">
        <v>174</v>
      </c>
      <c r="AU1123" s="226" t="s">
        <v>82</v>
      </c>
      <c r="AY1123" s="19" t="s">
        <v>171</v>
      </c>
      <c r="BE1123" s="227">
        <f>IF(N1123="základní",J1123,0)</f>
        <v>0</v>
      </c>
      <c r="BF1123" s="227">
        <f>IF(N1123="snížená",J1123,0)</f>
        <v>0</v>
      </c>
      <c r="BG1123" s="227">
        <f>IF(N1123="zákl. přenesená",J1123,0)</f>
        <v>0</v>
      </c>
      <c r="BH1123" s="227">
        <f>IF(N1123="sníž. přenesená",J1123,0)</f>
        <v>0</v>
      </c>
      <c r="BI1123" s="227">
        <f>IF(N1123="nulová",J1123,0)</f>
        <v>0</v>
      </c>
      <c r="BJ1123" s="19" t="s">
        <v>82</v>
      </c>
      <c r="BK1123" s="227">
        <f>ROUND(I1123*H1123,2)</f>
        <v>0</v>
      </c>
      <c r="BL1123" s="19" t="s">
        <v>178</v>
      </c>
      <c r="BM1123" s="226" t="s">
        <v>4169</v>
      </c>
    </row>
    <row r="1124" s="2" customFormat="1">
      <c r="A1124" s="40"/>
      <c r="B1124" s="41"/>
      <c r="C1124" s="42"/>
      <c r="D1124" s="228" t="s">
        <v>180</v>
      </c>
      <c r="E1124" s="42"/>
      <c r="F1124" s="229" t="s">
        <v>3599</v>
      </c>
      <c r="G1124" s="42"/>
      <c r="H1124" s="42"/>
      <c r="I1124" s="230"/>
      <c r="J1124" s="42"/>
      <c r="K1124" s="42"/>
      <c r="L1124" s="46"/>
      <c r="M1124" s="231"/>
      <c r="N1124" s="232"/>
      <c r="O1124" s="86"/>
      <c r="P1124" s="86"/>
      <c r="Q1124" s="86"/>
      <c r="R1124" s="86"/>
      <c r="S1124" s="86"/>
      <c r="T1124" s="87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T1124" s="19" t="s">
        <v>180</v>
      </c>
      <c r="AU1124" s="19" t="s">
        <v>82</v>
      </c>
    </row>
    <row r="1125" s="2" customFormat="1">
      <c r="A1125" s="40"/>
      <c r="B1125" s="41"/>
      <c r="C1125" s="42"/>
      <c r="D1125" s="228" t="s">
        <v>478</v>
      </c>
      <c r="E1125" s="42"/>
      <c r="F1125" s="278" t="s">
        <v>3601</v>
      </c>
      <c r="G1125" s="42"/>
      <c r="H1125" s="42"/>
      <c r="I1125" s="230"/>
      <c r="J1125" s="42"/>
      <c r="K1125" s="42"/>
      <c r="L1125" s="46"/>
      <c r="M1125" s="231"/>
      <c r="N1125" s="232"/>
      <c r="O1125" s="86"/>
      <c r="P1125" s="86"/>
      <c r="Q1125" s="86"/>
      <c r="R1125" s="86"/>
      <c r="S1125" s="86"/>
      <c r="T1125" s="87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T1125" s="19" t="s">
        <v>478</v>
      </c>
      <c r="AU1125" s="19" t="s">
        <v>82</v>
      </c>
    </row>
    <row r="1126" s="2" customFormat="1" ht="16.5" customHeight="1">
      <c r="A1126" s="40"/>
      <c r="B1126" s="41"/>
      <c r="C1126" s="215" t="s">
        <v>4170</v>
      </c>
      <c r="D1126" s="215" t="s">
        <v>174</v>
      </c>
      <c r="E1126" s="216" t="s">
        <v>3679</v>
      </c>
      <c r="F1126" s="217" t="s">
        <v>3680</v>
      </c>
      <c r="G1126" s="218" t="s">
        <v>3296</v>
      </c>
      <c r="H1126" s="219">
        <v>1</v>
      </c>
      <c r="I1126" s="220"/>
      <c r="J1126" s="221">
        <f>ROUND(I1126*H1126,2)</f>
        <v>0</v>
      </c>
      <c r="K1126" s="217" t="s">
        <v>19</v>
      </c>
      <c r="L1126" s="46"/>
      <c r="M1126" s="222" t="s">
        <v>19</v>
      </c>
      <c r="N1126" s="223" t="s">
        <v>45</v>
      </c>
      <c r="O1126" s="86"/>
      <c r="P1126" s="224">
        <f>O1126*H1126</f>
        <v>0</v>
      </c>
      <c r="Q1126" s="224">
        <v>0</v>
      </c>
      <c r="R1126" s="224">
        <f>Q1126*H1126</f>
        <v>0</v>
      </c>
      <c r="S1126" s="224">
        <v>0</v>
      </c>
      <c r="T1126" s="225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26" t="s">
        <v>178</v>
      </c>
      <c r="AT1126" s="226" t="s">
        <v>174</v>
      </c>
      <c r="AU1126" s="226" t="s">
        <v>82</v>
      </c>
      <c r="AY1126" s="19" t="s">
        <v>171</v>
      </c>
      <c r="BE1126" s="227">
        <f>IF(N1126="základní",J1126,0)</f>
        <v>0</v>
      </c>
      <c r="BF1126" s="227">
        <f>IF(N1126="snížená",J1126,0)</f>
        <v>0</v>
      </c>
      <c r="BG1126" s="227">
        <f>IF(N1126="zákl. přenesená",J1126,0)</f>
        <v>0</v>
      </c>
      <c r="BH1126" s="227">
        <f>IF(N1126="sníž. přenesená",J1126,0)</f>
        <v>0</v>
      </c>
      <c r="BI1126" s="227">
        <f>IF(N1126="nulová",J1126,0)</f>
        <v>0</v>
      </c>
      <c r="BJ1126" s="19" t="s">
        <v>82</v>
      </c>
      <c r="BK1126" s="227">
        <f>ROUND(I1126*H1126,2)</f>
        <v>0</v>
      </c>
      <c r="BL1126" s="19" t="s">
        <v>178</v>
      </c>
      <c r="BM1126" s="226" t="s">
        <v>4171</v>
      </c>
    </row>
    <row r="1127" s="2" customFormat="1">
      <c r="A1127" s="40"/>
      <c r="B1127" s="41"/>
      <c r="C1127" s="42"/>
      <c r="D1127" s="228" t="s">
        <v>180</v>
      </c>
      <c r="E1127" s="42"/>
      <c r="F1127" s="229" t="s">
        <v>3680</v>
      </c>
      <c r="G1127" s="42"/>
      <c r="H1127" s="42"/>
      <c r="I1127" s="230"/>
      <c r="J1127" s="42"/>
      <c r="K1127" s="42"/>
      <c r="L1127" s="46"/>
      <c r="M1127" s="231"/>
      <c r="N1127" s="232"/>
      <c r="O1127" s="86"/>
      <c r="P1127" s="86"/>
      <c r="Q1127" s="86"/>
      <c r="R1127" s="86"/>
      <c r="S1127" s="86"/>
      <c r="T1127" s="87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T1127" s="19" t="s">
        <v>180</v>
      </c>
      <c r="AU1127" s="19" t="s">
        <v>82</v>
      </c>
    </row>
    <row r="1128" s="2" customFormat="1" ht="16.5" customHeight="1">
      <c r="A1128" s="40"/>
      <c r="B1128" s="41"/>
      <c r="C1128" s="215" t="s">
        <v>4172</v>
      </c>
      <c r="D1128" s="215" t="s">
        <v>174</v>
      </c>
      <c r="E1128" s="216" t="s">
        <v>3817</v>
      </c>
      <c r="F1128" s="217" t="s">
        <v>3818</v>
      </c>
      <c r="G1128" s="218" t="s">
        <v>3296</v>
      </c>
      <c r="H1128" s="219">
        <v>2</v>
      </c>
      <c r="I1128" s="220"/>
      <c r="J1128" s="221">
        <f>ROUND(I1128*H1128,2)</f>
        <v>0</v>
      </c>
      <c r="K1128" s="217" t="s">
        <v>19</v>
      </c>
      <c r="L1128" s="46"/>
      <c r="M1128" s="222" t="s">
        <v>19</v>
      </c>
      <c r="N1128" s="223" t="s">
        <v>45</v>
      </c>
      <c r="O1128" s="86"/>
      <c r="P1128" s="224">
        <f>O1128*H1128</f>
        <v>0</v>
      </c>
      <c r="Q1128" s="224">
        <v>0</v>
      </c>
      <c r="R1128" s="224">
        <f>Q1128*H1128</f>
        <v>0</v>
      </c>
      <c r="S1128" s="224">
        <v>0</v>
      </c>
      <c r="T1128" s="225">
        <f>S1128*H1128</f>
        <v>0</v>
      </c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R1128" s="226" t="s">
        <v>178</v>
      </c>
      <c r="AT1128" s="226" t="s">
        <v>174</v>
      </c>
      <c r="AU1128" s="226" t="s">
        <v>82</v>
      </c>
      <c r="AY1128" s="19" t="s">
        <v>171</v>
      </c>
      <c r="BE1128" s="227">
        <f>IF(N1128="základní",J1128,0)</f>
        <v>0</v>
      </c>
      <c r="BF1128" s="227">
        <f>IF(N1128="snížená",J1128,0)</f>
        <v>0</v>
      </c>
      <c r="BG1128" s="227">
        <f>IF(N1128="zákl. přenesená",J1128,0)</f>
        <v>0</v>
      </c>
      <c r="BH1128" s="227">
        <f>IF(N1128="sníž. přenesená",J1128,0)</f>
        <v>0</v>
      </c>
      <c r="BI1128" s="227">
        <f>IF(N1128="nulová",J1128,0)</f>
        <v>0</v>
      </c>
      <c r="BJ1128" s="19" t="s">
        <v>82</v>
      </c>
      <c r="BK1128" s="227">
        <f>ROUND(I1128*H1128,2)</f>
        <v>0</v>
      </c>
      <c r="BL1128" s="19" t="s">
        <v>178</v>
      </c>
      <c r="BM1128" s="226" t="s">
        <v>4173</v>
      </c>
    </row>
    <row r="1129" s="2" customFormat="1">
      <c r="A1129" s="40"/>
      <c r="B1129" s="41"/>
      <c r="C1129" s="42"/>
      <c r="D1129" s="228" t="s">
        <v>180</v>
      </c>
      <c r="E1129" s="42"/>
      <c r="F1129" s="229" t="s">
        <v>3818</v>
      </c>
      <c r="G1129" s="42"/>
      <c r="H1129" s="42"/>
      <c r="I1129" s="230"/>
      <c r="J1129" s="42"/>
      <c r="K1129" s="42"/>
      <c r="L1129" s="46"/>
      <c r="M1129" s="231"/>
      <c r="N1129" s="232"/>
      <c r="O1129" s="86"/>
      <c r="P1129" s="86"/>
      <c r="Q1129" s="86"/>
      <c r="R1129" s="86"/>
      <c r="S1129" s="86"/>
      <c r="T1129" s="87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T1129" s="19" t="s">
        <v>180</v>
      </c>
      <c r="AU1129" s="19" t="s">
        <v>82</v>
      </c>
    </row>
    <row r="1130" s="2" customFormat="1">
      <c r="A1130" s="40"/>
      <c r="B1130" s="41"/>
      <c r="C1130" s="42"/>
      <c r="D1130" s="228" t="s">
        <v>478</v>
      </c>
      <c r="E1130" s="42"/>
      <c r="F1130" s="278" t="s">
        <v>3820</v>
      </c>
      <c r="G1130" s="42"/>
      <c r="H1130" s="42"/>
      <c r="I1130" s="230"/>
      <c r="J1130" s="42"/>
      <c r="K1130" s="42"/>
      <c r="L1130" s="46"/>
      <c r="M1130" s="231"/>
      <c r="N1130" s="232"/>
      <c r="O1130" s="86"/>
      <c r="P1130" s="86"/>
      <c r="Q1130" s="86"/>
      <c r="R1130" s="86"/>
      <c r="S1130" s="86"/>
      <c r="T1130" s="87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T1130" s="19" t="s">
        <v>478</v>
      </c>
      <c r="AU1130" s="19" t="s">
        <v>82</v>
      </c>
    </row>
    <row r="1131" s="2" customFormat="1" ht="16.5" customHeight="1">
      <c r="A1131" s="40"/>
      <c r="B1131" s="41"/>
      <c r="C1131" s="215" t="s">
        <v>2062</v>
      </c>
      <c r="D1131" s="215" t="s">
        <v>174</v>
      </c>
      <c r="E1131" s="216" t="s">
        <v>3827</v>
      </c>
      <c r="F1131" s="217" t="s">
        <v>3828</v>
      </c>
      <c r="G1131" s="218" t="s">
        <v>3296</v>
      </c>
      <c r="H1131" s="219">
        <v>5</v>
      </c>
      <c r="I1131" s="220"/>
      <c r="J1131" s="221">
        <f>ROUND(I1131*H1131,2)</f>
        <v>0</v>
      </c>
      <c r="K1131" s="217" t="s">
        <v>19</v>
      </c>
      <c r="L1131" s="46"/>
      <c r="M1131" s="222" t="s">
        <v>19</v>
      </c>
      <c r="N1131" s="223" t="s">
        <v>45</v>
      </c>
      <c r="O1131" s="86"/>
      <c r="P1131" s="224">
        <f>O1131*H1131</f>
        <v>0</v>
      </c>
      <c r="Q1131" s="224">
        <v>0</v>
      </c>
      <c r="R1131" s="224">
        <f>Q1131*H1131</f>
        <v>0</v>
      </c>
      <c r="S1131" s="224">
        <v>0</v>
      </c>
      <c r="T1131" s="225">
        <f>S1131*H1131</f>
        <v>0</v>
      </c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R1131" s="226" t="s">
        <v>178</v>
      </c>
      <c r="AT1131" s="226" t="s">
        <v>174</v>
      </c>
      <c r="AU1131" s="226" t="s">
        <v>82</v>
      </c>
      <c r="AY1131" s="19" t="s">
        <v>171</v>
      </c>
      <c r="BE1131" s="227">
        <f>IF(N1131="základní",J1131,0)</f>
        <v>0</v>
      </c>
      <c r="BF1131" s="227">
        <f>IF(N1131="snížená",J1131,0)</f>
        <v>0</v>
      </c>
      <c r="BG1131" s="227">
        <f>IF(N1131="zákl. přenesená",J1131,0)</f>
        <v>0</v>
      </c>
      <c r="BH1131" s="227">
        <f>IF(N1131="sníž. přenesená",J1131,0)</f>
        <v>0</v>
      </c>
      <c r="BI1131" s="227">
        <f>IF(N1131="nulová",J1131,0)</f>
        <v>0</v>
      </c>
      <c r="BJ1131" s="19" t="s">
        <v>82</v>
      </c>
      <c r="BK1131" s="227">
        <f>ROUND(I1131*H1131,2)</f>
        <v>0</v>
      </c>
      <c r="BL1131" s="19" t="s">
        <v>178</v>
      </c>
      <c r="BM1131" s="226" t="s">
        <v>4174</v>
      </c>
    </row>
    <row r="1132" s="2" customFormat="1">
      <c r="A1132" s="40"/>
      <c r="B1132" s="41"/>
      <c r="C1132" s="42"/>
      <c r="D1132" s="228" t="s">
        <v>180</v>
      </c>
      <c r="E1132" s="42"/>
      <c r="F1132" s="229" t="s">
        <v>3828</v>
      </c>
      <c r="G1132" s="42"/>
      <c r="H1132" s="42"/>
      <c r="I1132" s="230"/>
      <c r="J1132" s="42"/>
      <c r="K1132" s="42"/>
      <c r="L1132" s="46"/>
      <c r="M1132" s="231"/>
      <c r="N1132" s="232"/>
      <c r="O1132" s="86"/>
      <c r="P1132" s="86"/>
      <c r="Q1132" s="86"/>
      <c r="R1132" s="86"/>
      <c r="S1132" s="86"/>
      <c r="T1132" s="87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T1132" s="19" t="s">
        <v>180</v>
      </c>
      <c r="AU1132" s="19" t="s">
        <v>82</v>
      </c>
    </row>
    <row r="1133" s="2" customFormat="1">
      <c r="A1133" s="40"/>
      <c r="B1133" s="41"/>
      <c r="C1133" s="42"/>
      <c r="D1133" s="228" t="s">
        <v>478</v>
      </c>
      <c r="E1133" s="42"/>
      <c r="F1133" s="278" t="s">
        <v>3830</v>
      </c>
      <c r="G1133" s="42"/>
      <c r="H1133" s="42"/>
      <c r="I1133" s="230"/>
      <c r="J1133" s="42"/>
      <c r="K1133" s="42"/>
      <c r="L1133" s="46"/>
      <c r="M1133" s="231"/>
      <c r="N1133" s="232"/>
      <c r="O1133" s="86"/>
      <c r="P1133" s="86"/>
      <c r="Q1133" s="86"/>
      <c r="R1133" s="86"/>
      <c r="S1133" s="86"/>
      <c r="T1133" s="87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T1133" s="19" t="s">
        <v>478</v>
      </c>
      <c r="AU1133" s="19" t="s">
        <v>82</v>
      </c>
    </row>
    <row r="1134" s="2" customFormat="1" ht="16.5" customHeight="1">
      <c r="A1134" s="40"/>
      <c r="B1134" s="41"/>
      <c r="C1134" s="215" t="s">
        <v>2035</v>
      </c>
      <c r="D1134" s="215" t="s">
        <v>174</v>
      </c>
      <c r="E1134" s="216" t="s">
        <v>3831</v>
      </c>
      <c r="F1134" s="217" t="s">
        <v>3832</v>
      </c>
      <c r="G1134" s="218" t="s">
        <v>3296</v>
      </c>
      <c r="H1134" s="219">
        <v>1</v>
      </c>
      <c r="I1134" s="220"/>
      <c r="J1134" s="221">
        <f>ROUND(I1134*H1134,2)</f>
        <v>0</v>
      </c>
      <c r="K1134" s="217" t="s">
        <v>19</v>
      </c>
      <c r="L1134" s="46"/>
      <c r="M1134" s="222" t="s">
        <v>19</v>
      </c>
      <c r="N1134" s="223" t="s">
        <v>45</v>
      </c>
      <c r="O1134" s="86"/>
      <c r="P1134" s="224">
        <f>O1134*H1134</f>
        <v>0</v>
      </c>
      <c r="Q1134" s="224">
        <v>0</v>
      </c>
      <c r="R1134" s="224">
        <f>Q1134*H1134</f>
        <v>0</v>
      </c>
      <c r="S1134" s="224">
        <v>0</v>
      </c>
      <c r="T1134" s="225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26" t="s">
        <v>178</v>
      </c>
      <c r="AT1134" s="226" t="s">
        <v>174</v>
      </c>
      <c r="AU1134" s="226" t="s">
        <v>82</v>
      </c>
      <c r="AY1134" s="19" t="s">
        <v>171</v>
      </c>
      <c r="BE1134" s="227">
        <f>IF(N1134="základní",J1134,0)</f>
        <v>0</v>
      </c>
      <c r="BF1134" s="227">
        <f>IF(N1134="snížená",J1134,0)</f>
        <v>0</v>
      </c>
      <c r="BG1134" s="227">
        <f>IF(N1134="zákl. přenesená",J1134,0)</f>
        <v>0</v>
      </c>
      <c r="BH1134" s="227">
        <f>IF(N1134="sníž. přenesená",J1134,0)</f>
        <v>0</v>
      </c>
      <c r="BI1134" s="227">
        <f>IF(N1134="nulová",J1134,0)</f>
        <v>0</v>
      </c>
      <c r="BJ1134" s="19" t="s">
        <v>82</v>
      </c>
      <c r="BK1134" s="227">
        <f>ROUND(I1134*H1134,2)</f>
        <v>0</v>
      </c>
      <c r="BL1134" s="19" t="s">
        <v>178</v>
      </c>
      <c r="BM1134" s="226" t="s">
        <v>4175</v>
      </c>
    </row>
    <row r="1135" s="2" customFormat="1">
      <c r="A1135" s="40"/>
      <c r="B1135" s="41"/>
      <c r="C1135" s="42"/>
      <c r="D1135" s="228" t="s">
        <v>180</v>
      </c>
      <c r="E1135" s="42"/>
      <c r="F1135" s="229" t="s">
        <v>3832</v>
      </c>
      <c r="G1135" s="42"/>
      <c r="H1135" s="42"/>
      <c r="I1135" s="230"/>
      <c r="J1135" s="42"/>
      <c r="K1135" s="42"/>
      <c r="L1135" s="46"/>
      <c r="M1135" s="231"/>
      <c r="N1135" s="232"/>
      <c r="O1135" s="86"/>
      <c r="P1135" s="86"/>
      <c r="Q1135" s="86"/>
      <c r="R1135" s="86"/>
      <c r="S1135" s="86"/>
      <c r="T1135" s="87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T1135" s="19" t="s">
        <v>180</v>
      </c>
      <c r="AU1135" s="19" t="s">
        <v>82</v>
      </c>
    </row>
    <row r="1136" s="2" customFormat="1">
      <c r="A1136" s="40"/>
      <c r="B1136" s="41"/>
      <c r="C1136" s="42"/>
      <c r="D1136" s="228" t="s">
        <v>478</v>
      </c>
      <c r="E1136" s="42"/>
      <c r="F1136" s="278" t="s">
        <v>3737</v>
      </c>
      <c r="G1136" s="42"/>
      <c r="H1136" s="42"/>
      <c r="I1136" s="230"/>
      <c r="J1136" s="42"/>
      <c r="K1136" s="42"/>
      <c r="L1136" s="46"/>
      <c r="M1136" s="231"/>
      <c r="N1136" s="232"/>
      <c r="O1136" s="86"/>
      <c r="P1136" s="86"/>
      <c r="Q1136" s="86"/>
      <c r="R1136" s="86"/>
      <c r="S1136" s="86"/>
      <c r="T1136" s="87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T1136" s="19" t="s">
        <v>478</v>
      </c>
      <c r="AU1136" s="19" t="s">
        <v>82</v>
      </c>
    </row>
    <row r="1137" s="2" customFormat="1" ht="16.5" customHeight="1">
      <c r="A1137" s="40"/>
      <c r="B1137" s="41"/>
      <c r="C1137" s="215" t="s">
        <v>4176</v>
      </c>
      <c r="D1137" s="215" t="s">
        <v>174</v>
      </c>
      <c r="E1137" s="216" t="s">
        <v>3834</v>
      </c>
      <c r="F1137" s="217" t="s">
        <v>3835</v>
      </c>
      <c r="G1137" s="218" t="s">
        <v>3296</v>
      </c>
      <c r="H1137" s="219">
        <v>2</v>
      </c>
      <c r="I1137" s="220"/>
      <c r="J1137" s="221">
        <f>ROUND(I1137*H1137,2)</f>
        <v>0</v>
      </c>
      <c r="K1137" s="217" t="s">
        <v>19</v>
      </c>
      <c r="L1137" s="46"/>
      <c r="M1137" s="222" t="s">
        <v>19</v>
      </c>
      <c r="N1137" s="223" t="s">
        <v>45</v>
      </c>
      <c r="O1137" s="86"/>
      <c r="P1137" s="224">
        <f>O1137*H1137</f>
        <v>0</v>
      </c>
      <c r="Q1137" s="224">
        <v>0</v>
      </c>
      <c r="R1137" s="224">
        <f>Q1137*H1137</f>
        <v>0</v>
      </c>
      <c r="S1137" s="224">
        <v>0</v>
      </c>
      <c r="T1137" s="225">
        <f>S1137*H1137</f>
        <v>0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26" t="s">
        <v>178</v>
      </c>
      <c r="AT1137" s="226" t="s">
        <v>174</v>
      </c>
      <c r="AU1137" s="226" t="s">
        <v>82</v>
      </c>
      <c r="AY1137" s="19" t="s">
        <v>171</v>
      </c>
      <c r="BE1137" s="227">
        <f>IF(N1137="základní",J1137,0)</f>
        <v>0</v>
      </c>
      <c r="BF1137" s="227">
        <f>IF(N1137="snížená",J1137,0)</f>
        <v>0</v>
      </c>
      <c r="BG1137" s="227">
        <f>IF(N1137="zákl. přenesená",J1137,0)</f>
        <v>0</v>
      </c>
      <c r="BH1137" s="227">
        <f>IF(N1137="sníž. přenesená",J1137,0)</f>
        <v>0</v>
      </c>
      <c r="BI1137" s="227">
        <f>IF(N1137="nulová",J1137,0)</f>
        <v>0</v>
      </c>
      <c r="BJ1137" s="19" t="s">
        <v>82</v>
      </c>
      <c r="BK1137" s="227">
        <f>ROUND(I1137*H1137,2)</f>
        <v>0</v>
      </c>
      <c r="BL1137" s="19" t="s">
        <v>178</v>
      </c>
      <c r="BM1137" s="226" t="s">
        <v>4177</v>
      </c>
    </row>
    <row r="1138" s="2" customFormat="1">
      <c r="A1138" s="40"/>
      <c r="B1138" s="41"/>
      <c r="C1138" s="42"/>
      <c r="D1138" s="228" t="s">
        <v>180</v>
      </c>
      <c r="E1138" s="42"/>
      <c r="F1138" s="229" t="s">
        <v>3835</v>
      </c>
      <c r="G1138" s="42"/>
      <c r="H1138" s="42"/>
      <c r="I1138" s="230"/>
      <c r="J1138" s="42"/>
      <c r="K1138" s="42"/>
      <c r="L1138" s="46"/>
      <c r="M1138" s="231"/>
      <c r="N1138" s="232"/>
      <c r="O1138" s="86"/>
      <c r="P1138" s="86"/>
      <c r="Q1138" s="86"/>
      <c r="R1138" s="86"/>
      <c r="S1138" s="86"/>
      <c r="T1138" s="87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T1138" s="19" t="s">
        <v>180</v>
      </c>
      <c r="AU1138" s="19" t="s">
        <v>82</v>
      </c>
    </row>
    <row r="1139" s="2" customFormat="1">
      <c r="A1139" s="40"/>
      <c r="B1139" s="41"/>
      <c r="C1139" s="42"/>
      <c r="D1139" s="228" t="s">
        <v>478</v>
      </c>
      <c r="E1139" s="42"/>
      <c r="F1139" s="278" t="s">
        <v>3737</v>
      </c>
      <c r="G1139" s="42"/>
      <c r="H1139" s="42"/>
      <c r="I1139" s="230"/>
      <c r="J1139" s="42"/>
      <c r="K1139" s="42"/>
      <c r="L1139" s="46"/>
      <c r="M1139" s="231"/>
      <c r="N1139" s="232"/>
      <c r="O1139" s="86"/>
      <c r="P1139" s="86"/>
      <c r="Q1139" s="86"/>
      <c r="R1139" s="86"/>
      <c r="S1139" s="86"/>
      <c r="T1139" s="87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T1139" s="19" t="s">
        <v>478</v>
      </c>
      <c r="AU1139" s="19" t="s">
        <v>82</v>
      </c>
    </row>
    <row r="1140" s="2" customFormat="1" ht="16.5" customHeight="1">
      <c r="A1140" s="40"/>
      <c r="B1140" s="41"/>
      <c r="C1140" s="215" t="s">
        <v>2040</v>
      </c>
      <c r="D1140" s="215" t="s">
        <v>174</v>
      </c>
      <c r="E1140" s="216" t="s">
        <v>3837</v>
      </c>
      <c r="F1140" s="217" t="s">
        <v>3838</v>
      </c>
      <c r="G1140" s="218" t="s">
        <v>3296</v>
      </c>
      <c r="H1140" s="219">
        <v>1</v>
      </c>
      <c r="I1140" s="220"/>
      <c r="J1140" s="221">
        <f>ROUND(I1140*H1140,2)</f>
        <v>0</v>
      </c>
      <c r="K1140" s="217" t="s">
        <v>19</v>
      </c>
      <c r="L1140" s="46"/>
      <c r="M1140" s="222" t="s">
        <v>19</v>
      </c>
      <c r="N1140" s="223" t="s">
        <v>45</v>
      </c>
      <c r="O1140" s="86"/>
      <c r="P1140" s="224">
        <f>O1140*H1140</f>
        <v>0</v>
      </c>
      <c r="Q1140" s="224">
        <v>0</v>
      </c>
      <c r="R1140" s="224">
        <f>Q1140*H1140</f>
        <v>0</v>
      </c>
      <c r="S1140" s="224">
        <v>0</v>
      </c>
      <c r="T1140" s="225">
        <f>S1140*H1140</f>
        <v>0</v>
      </c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R1140" s="226" t="s">
        <v>178</v>
      </c>
      <c r="AT1140" s="226" t="s">
        <v>174</v>
      </c>
      <c r="AU1140" s="226" t="s">
        <v>82</v>
      </c>
      <c r="AY1140" s="19" t="s">
        <v>171</v>
      </c>
      <c r="BE1140" s="227">
        <f>IF(N1140="základní",J1140,0)</f>
        <v>0</v>
      </c>
      <c r="BF1140" s="227">
        <f>IF(N1140="snížená",J1140,0)</f>
        <v>0</v>
      </c>
      <c r="BG1140" s="227">
        <f>IF(N1140="zákl. přenesená",J1140,0)</f>
        <v>0</v>
      </c>
      <c r="BH1140" s="227">
        <f>IF(N1140="sníž. přenesená",J1140,0)</f>
        <v>0</v>
      </c>
      <c r="BI1140" s="227">
        <f>IF(N1140="nulová",J1140,0)</f>
        <v>0</v>
      </c>
      <c r="BJ1140" s="19" t="s">
        <v>82</v>
      </c>
      <c r="BK1140" s="227">
        <f>ROUND(I1140*H1140,2)</f>
        <v>0</v>
      </c>
      <c r="BL1140" s="19" t="s">
        <v>178</v>
      </c>
      <c r="BM1140" s="226" t="s">
        <v>4178</v>
      </c>
    </row>
    <row r="1141" s="2" customFormat="1">
      <c r="A1141" s="40"/>
      <c r="B1141" s="41"/>
      <c r="C1141" s="42"/>
      <c r="D1141" s="228" t="s">
        <v>180</v>
      </c>
      <c r="E1141" s="42"/>
      <c r="F1141" s="229" t="s">
        <v>3838</v>
      </c>
      <c r="G1141" s="42"/>
      <c r="H1141" s="42"/>
      <c r="I1141" s="230"/>
      <c r="J1141" s="42"/>
      <c r="K1141" s="42"/>
      <c r="L1141" s="46"/>
      <c r="M1141" s="231"/>
      <c r="N1141" s="232"/>
      <c r="O1141" s="86"/>
      <c r="P1141" s="86"/>
      <c r="Q1141" s="86"/>
      <c r="R1141" s="86"/>
      <c r="S1141" s="86"/>
      <c r="T1141" s="87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T1141" s="19" t="s">
        <v>180</v>
      </c>
      <c r="AU1141" s="19" t="s">
        <v>82</v>
      </c>
    </row>
    <row r="1142" s="2" customFormat="1">
      <c r="A1142" s="40"/>
      <c r="B1142" s="41"/>
      <c r="C1142" s="42"/>
      <c r="D1142" s="228" t="s">
        <v>478</v>
      </c>
      <c r="E1142" s="42"/>
      <c r="F1142" s="278" t="s">
        <v>3737</v>
      </c>
      <c r="G1142" s="42"/>
      <c r="H1142" s="42"/>
      <c r="I1142" s="230"/>
      <c r="J1142" s="42"/>
      <c r="K1142" s="42"/>
      <c r="L1142" s="46"/>
      <c r="M1142" s="231"/>
      <c r="N1142" s="232"/>
      <c r="O1142" s="86"/>
      <c r="P1142" s="86"/>
      <c r="Q1142" s="86"/>
      <c r="R1142" s="86"/>
      <c r="S1142" s="86"/>
      <c r="T1142" s="87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T1142" s="19" t="s">
        <v>478</v>
      </c>
      <c r="AU1142" s="19" t="s">
        <v>82</v>
      </c>
    </row>
    <row r="1143" s="2" customFormat="1" ht="16.5" customHeight="1">
      <c r="A1143" s="40"/>
      <c r="B1143" s="41"/>
      <c r="C1143" s="215" t="s">
        <v>4179</v>
      </c>
      <c r="D1143" s="215" t="s">
        <v>174</v>
      </c>
      <c r="E1143" s="216" t="s">
        <v>3840</v>
      </c>
      <c r="F1143" s="217" t="s">
        <v>3841</v>
      </c>
      <c r="G1143" s="218" t="s">
        <v>3296</v>
      </c>
      <c r="H1143" s="219">
        <v>2</v>
      </c>
      <c r="I1143" s="220"/>
      <c r="J1143" s="221">
        <f>ROUND(I1143*H1143,2)</f>
        <v>0</v>
      </c>
      <c r="K1143" s="217" t="s">
        <v>19</v>
      </c>
      <c r="L1143" s="46"/>
      <c r="M1143" s="222" t="s">
        <v>19</v>
      </c>
      <c r="N1143" s="223" t="s">
        <v>45</v>
      </c>
      <c r="O1143" s="86"/>
      <c r="P1143" s="224">
        <f>O1143*H1143</f>
        <v>0</v>
      </c>
      <c r="Q1143" s="224">
        <v>0</v>
      </c>
      <c r="R1143" s="224">
        <f>Q1143*H1143</f>
        <v>0</v>
      </c>
      <c r="S1143" s="224">
        <v>0</v>
      </c>
      <c r="T1143" s="225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26" t="s">
        <v>178</v>
      </c>
      <c r="AT1143" s="226" t="s">
        <v>174</v>
      </c>
      <c r="AU1143" s="226" t="s">
        <v>82</v>
      </c>
      <c r="AY1143" s="19" t="s">
        <v>171</v>
      </c>
      <c r="BE1143" s="227">
        <f>IF(N1143="základní",J1143,0)</f>
        <v>0</v>
      </c>
      <c r="BF1143" s="227">
        <f>IF(N1143="snížená",J1143,0)</f>
        <v>0</v>
      </c>
      <c r="BG1143" s="227">
        <f>IF(N1143="zákl. přenesená",J1143,0)</f>
        <v>0</v>
      </c>
      <c r="BH1143" s="227">
        <f>IF(N1143="sníž. přenesená",J1143,0)</f>
        <v>0</v>
      </c>
      <c r="BI1143" s="227">
        <f>IF(N1143="nulová",J1143,0)</f>
        <v>0</v>
      </c>
      <c r="BJ1143" s="19" t="s">
        <v>82</v>
      </c>
      <c r="BK1143" s="227">
        <f>ROUND(I1143*H1143,2)</f>
        <v>0</v>
      </c>
      <c r="BL1143" s="19" t="s">
        <v>178</v>
      </c>
      <c r="BM1143" s="226" t="s">
        <v>4180</v>
      </c>
    </row>
    <row r="1144" s="2" customFormat="1">
      <c r="A1144" s="40"/>
      <c r="B1144" s="41"/>
      <c r="C1144" s="42"/>
      <c r="D1144" s="228" t="s">
        <v>180</v>
      </c>
      <c r="E1144" s="42"/>
      <c r="F1144" s="229" t="s">
        <v>3841</v>
      </c>
      <c r="G1144" s="42"/>
      <c r="H1144" s="42"/>
      <c r="I1144" s="230"/>
      <c r="J1144" s="42"/>
      <c r="K1144" s="42"/>
      <c r="L1144" s="46"/>
      <c r="M1144" s="231"/>
      <c r="N1144" s="232"/>
      <c r="O1144" s="86"/>
      <c r="P1144" s="86"/>
      <c r="Q1144" s="86"/>
      <c r="R1144" s="86"/>
      <c r="S1144" s="86"/>
      <c r="T1144" s="87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T1144" s="19" t="s">
        <v>180</v>
      </c>
      <c r="AU1144" s="19" t="s">
        <v>82</v>
      </c>
    </row>
    <row r="1145" s="2" customFormat="1">
      <c r="A1145" s="40"/>
      <c r="B1145" s="41"/>
      <c r="C1145" s="42"/>
      <c r="D1145" s="228" t="s">
        <v>478</v>
      </c>
      <c r="E1145" s="42"/>
      <c r="F1145" s="278" t="s">
        <v>3737</v>
      </c>
      <c r="G1145" s="42"/>
      <c r="H1145" s="42"/>
      <c r="I1145" s="230"/>
      <c r="J1145" s="42"/>
      <c r="K1145" s="42"/>
      <c r="L1145" s="46"/>
      <c r="M1145" s="231"/>
      <c r="N1145" s="232"/>
      <c r="O1145" s="86"/>
      <c r="P1145" s="86"/>
      <c r="Q1145" s="86"/>
      <c r="R1145" s="86"/>
      <c r="S1145" s="86"/>
      <c r="T1145" s="87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T1145" s="19" t="s">
        <v>478</v>
      </c>
      <c r="AU1145" s="19" t="s">
        <v>82</v>
      </c>
    </row>
    <row r="1146" s="2" customFormat="1" ht="16.5" customHeight="1">
      <c r="A1146" s="40"/>
      <c r="B1146" s="41"/>
      <c r="C1146" s="215" t="s">
        <v>4181</v>
      </c>
      <c r="D1146" s="215" t="s">
        <v>174</v>
      </c>
      <c r="E1146" s="216" t="s">
        <v>3850</v>
      </c>
      <c r="F1146" s="217" t="s">
        <v>3851</v>
      </c>
      <c r="G1146" s="218" t="s">
        <v>3296</v>
      </c>
      <c r="H1146" s="219">
        <v>5</v>
      </c>
      <c r="I1146" s="220"/>
      <c r="J1146" s="221">
        <f>ROUND(I1146*H1146,2)</f>
        <v>0</v>
      </c>
      <c r="K1146" s="217" t="s">
        <v>19</v>
      </c>
      <c r="L1146" s="46"/>
      <c r="M1146" s="222" t="s">
        <v>19</v>
      </c>
      <c r="N1146" s="223" t="s">
        <v>45</v>
      </c>
      <c r="O1146" s="86"/>
      <c r="P1146" s="224">
        <f>O1146*H1146</f>
        <v>0</v>
      </c>
      <c r="Q1146" s="224">
        <v>0</v>
      </c>
      <c r="R1146" s="224">
        <f>Q1146*H1146</f>
        <v>0</v>
      </c>
      <c r="S1146" s="224">
        <v>0</v>
      </c>
      <c r="T1146" s="225">
        <f>S1146*H1146</f>
        <v>0</v>
      </c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R1146" s="226" t="s">
        <v>178</v>
      </c>
      <c r="AT1146" s="226" t="s">
        <v>174</v>
      </c>
      <c r="AU1146" s="226" t="s">
        <v>82</v>
      </c>
      <c r="AY1146" s="19" t="s">
        <v>171</v>
      </c>
      <c r="BE1146" s="227">
        <f>IF(N1146="základní",J1146,0)</f>
        <v>0</v>
      </c>
      <c r="BF1146" s="227">
        <f>IF(N1146="snížená",J1146,0)</f>
        <v>0</v>
      </c>
      <c r="BG1146" s="227">
        <f>IF(N1146="zákl. přenesená",J1146,0)</f>
        <v>0</v>
      </c>
      <c r="BH1146" s="227">
        <f>IF(N1146="sníž. přenesená",J1146,0)</f>
        <v>0</v>
      </c>
      <c r="BI1146" s="227">
        <f>IF(N1146="nulová",J1146,0)</f>
        <v>0</v>
      </c>
      <c r="BJ1146" s="19" t="s">
        <v>82</v>
      </c>
      <c r="BK1146" s="227">
        <f>ROUND(I1146*H1146,2)</f>
        <v>0</v>
      </c>
      <c r="BL1146" s="19" t="s">
        <v>178</v>
      </c>
      <c r="BM1146" s="226" t="s">
        <v>4182</v>
      </c>
    </row>
    <row r="1147" s="2" customFormat="1">
      <c r="A1147" s="40"/>
      <c r="B1147" s="41"/>
      <c r="C1147" s="42"/>
      <c r="D1147" s="228" t="s">
        <v>180</v>
      </c>
      <c r="E1147" s="42"/>
      <c r="F1147" s="229" t="s">
        <v>3851</v>
      </c>
      <c r="G1147" s="42"/>
      <c r="H1147" s="42"/>
      <c r="I1147" s="230"/>
      <c r="J1147" s="42"/>
      <c r="K1147" s="42"/>
      <c r="L1147" s="46"/>
      <c r="M1147" s="231"/>
      <c r="N1147" s="232"/>
      <c r="O1147" s="86"/>
      <c r="P1147" s="86"/>
      <c r="Q1147" s="86"/>
      <c r="R1147" s="86"/>
      <c r="S1147" s="86"/>
      <c r="T1147" s="87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T1147" s="19" t="s">
        <v>180</v>
      </c>
      <c r="AU1147" s="19" t="s">
        <v>82</v>
      </c>
    </row>
    <row r="1148" s="2" customFormat="1">
      <c r="A1148" s="40"/>
      <c r="B1148" s="41"/>
      <c r="C1148" s="42"/>
      <c r="D1148" s="228" t="s">
        <v>478</v>
      </c>
      <c r="E1148" s="42"/>
      <c r="F1148" s="278" t="s">
        <v>3737</v>
      </c>
      <c r="G1148" s="42"/>
      <c r="H1148" s="42"/>
      <c r="I1148" s="230"/>
      <c r="J1148" s="42"/>
      <c r="K1148" s="42"/>
      <c r="L1148" s="46"/>
      <c r="M1148" s="231"/>
      <c r="N1148" s="232"/>
      <c r="O1148" s="86"/>
      <c r="P1148" s="86"/>
      <c r="Q1148" s="86"/>
      <c r="R1148" s="86"/>
      <c r="S1148" s="86"/>
      <c r="T1148" s="87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T1148" s="19" t="s">
        <v>478</v>
      </c>
      <c r="AU1148" s="19" t="s">
        <v>82</v>
      </c>
    </row>
    <row r="1149" s="2" customFormat="1" ht="16.5" customHeight="1">
      <c r="A1149" s="40"/>
      <c r="B1149" s="41"/>
      <c r="C1149" s="215" t="s">
        <v>2054</v>
      </c>
      <c r="D1149" s="215" t="s">
        <v>174</v>
      </c>
      <c r="E1149" s="216" t="s">
        <v>3853</v>
      </c>
      <c r="F1149" s="217" t="s">
        <v>3854</v>
      </c>
      <c r="G1149" s="218" t="s">
        <v>3296</v>
      </c>
      <c r="H1149" s="219">
        <v>9</v>
      </c>
      <c r="I1149" s="220"/>
      <c r="J1149" s="221">
        <f>ROUND(I1149*H1149,2)</f>
        <v>0</v>
      </c>
      <c r="K1149" s="217" t="s">
        <v>19</v>
      </c>
      <c r="L1149" s="46"/>
      <c r="M1149" s="222" t="s">
        <v>19</v>
      </c>
      <c r="N1149" s="223" t="s">
        <v>45</v>
      </c>
      <c r="O1149" s="86"/>
      <c r="P1149" s="224">
        <f>O1149*H1149</f>
        <v>0</v>
      </c>
      <c r="Q1149" s="224">
        <v>0</v>
      </c>
      <c r="R1149" s="224">
        <f>Q1149*H1149</f>
        <v>0</v>
      </c>
      <c r="S1149" s="224">
        <v>0</v>
      </c>
      <c r="T1149" s="225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26" t="s">
        <v>178</v>
      </c>
      <c r="AT1149" s="226" t="s">
        <v>174</v>
      </c>
      <c r="AU1149" s="226" t="s">
        <v>82</v>
      </c>
      <c r="AY1149" s="19" t="s">
        <v>171</v>
      </c>
      <c r="BE1149" s="227">
        <f>IF(N1149="základní",J1149,0)</f>
        <v>0</v>
      </c>
      <c r="BF1149" s="227">
        <f>IF(N1149="snížená",J1149,0)</f>
        <v>0</v>
      </c>
      <c r="BG1149" s="227">
        <f>IF(N1149="zákl. přenesená",J1149,0)</f>
        <v>0</v>
      </c>
      <c r="BH1149" s="227">
        <f>IF(N1149="sníž. přenesená",J1149,0)</f>
        <v>0</v>
      </c>
      <c r="BI1149" s="227">
        <f>IF(N1149="nulová",J1149,0)</f>
        <v>0</v>
      </c>
      <c r="BJ1149" s="19" t="s">
        <v>82</v>
      </c>
      <c r="BK1149" s="227">
        <f>ROUND(I1149*H1149,2)</f>
        <v>0</v>
      </c>
      <c r="BL1149" s="19" t="s">
        <v>178</v>
      </c>
      <c r="BM1149" s="226" t="s">
        <v>4183</v>
      </c>
    </row>
    <row r="1150" s="2" customFormat="1">
      <c r="A1150" s="40"/>
      <c r="B1150" s="41"/>
      <c r="C1150" s="42"/>
      <c r="D1150" s="228" t="s">
        <v>180</v>
      </c>
      <c r="E1150" s="42"/>
      <c r="F1150" s="229" t="s">
        <v>3854</v>
      </c>
      <c r="G1150" s="42"/>
      <c r="H1150" s="42"/>
      <c r="I1150" s="230"/>
      <c r="J1150" s="42"/>
      <c r="K1150" s="42"/>
      <c r="L1150" s="46"/>
      <c r="M1150" s="231"/>
      <c r="N1150" s="232"/>
      <c r="O1150" s="86"/>
      <c r="P1150" s="86"/>
      <c r="Q1150" s="86"/>
      <c r="R1150" s="86"/>
      <c r="S1150" s="86"/>
      <c r="T1150" s="87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T1150" s="19" t="s">
        <v>180</v>
      </c>
      <c r="AU1150" s="19" t="s">
        <v>82</v>
      </c>
    </row>
    <row r="1151" s="2" customFormat="1">
      <c r="A1151" s="40"/>
      <c r="B1151" s="41"/>
      <c r="C1151" s="42"/>
      <c r="D1151" s="228" t="s">
        <v>478</v>
      </c>
      <c r="E1151" s="42"/>
      <c r="F1151" s="278" t="s">
        <v>3740</v>
      </c>
      <c r="G1151" s="42"/>
      <c r="H1151" s="42"/>
      <c r="I1151" s="230"/>
      <c r="J1151" s="42"/>
      <c r="K1151" s="42"/>
      <c r="L1151" s="46"/>
      <c r="M1151" s="231"/>
      <c r="N1151" s="232"/>
      <c r="O1151" s="86"/>
      <c r="P1151" s="86"/>
      <c r="Q1151" s="86"/>
      <c r="R1151" s="86"/>
      <c r="S1151" s="86"/>
      <c r="T1151" s="87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T1151" s="19" t="s">
        <v>478</v>
      </c>
      <c r="AU1151" s="19" t="s">
        <v>82</v>
      </c>
    </row>
    <row r="1152" s="2" customFormat="1" ht="16.5" customHeight="1">
      <c r="A1152" s="40"/>
      <c r="B1152" s="41"/>
      <c r="C1152" s="215" t="s">
        <v>2136</v>
      </c>
      <c r="D1152" s="215" t="s">
        <v>174</v>
      </c>
      <c r="E1152" s="216" t="s">
        <v>3856</v>
      </c>
      <c r="F1152" s="217" t="s">
        <v>3857</v>
      </c>
      <c r="G1152" s="218" t="s">
        <v>3296</v>
      </c>
      <c r="H1152" s="219">
        <v>6</v>
      </c>
      <c r="I1152" s="220"/>
      <c r="J1152" s="221">
        <f>ROUND(I1152*H1152,2)</f>
        <v>0</v>
      </c>
      <c r="K1152" s="217" t="s">
        <v>19</v>
      </c>
      <c r="L1152" s="46"/>
      <c r="M1152" s="222" t="s">
        <v>19</v>
      </c>
      <c r="N1152" s="223" t="s">
        <v>45</v>
      </c>
      <c r="O1152" s="86"/>
      <c r="P1152" s="224">
        <f>O1152*H1152</f>
        <v>0</v>
      </c>
      <c r="Q1152" s="224">
        <v>0</v>
      </c>
      <c r="R1152" s="224">
        <f>Q1152*H1152</f>
        <v>0</v>
      </c>
      <c r="S1152" s="224">
        <v>0</v>
      </c>
      <c r="T1152" s="225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26" t="s">
        <v>178</v>
      </c>
      <c r="AT1152" s="226" t="s">
        <v>174</v>
      </c>
      <c r="AU1152" s="226" t="s">
        <v>82</v>
      </c>
      <c r="AY1152" s="19" t="s">
        <v>171</v>
      </c>
      <c r="BE1152" s="227">
        <f>IF(N1152="základní",J1152,0)</f>
        <v>0</v>
      </c>
      <c r="BF1152" s="227">
        <f>IF(N1152="snížená",J1152,0)</f>
        <v>0</v>
      </c>
      <c r="BG1152" s="227">
        <f>IF(N1152="zákl. přenesená",J1152,0)</f>
        <v>0</v>
      </c>
      <c r="BH1152" s="227">
        <f>IF(N1152="sníž. přenesená",J1152,0)</f>
        <v>0</v>
      </c>
      <c r="BI1152" s="227">
        <f>IF(N1152="nulová",J1152,0)</f>
        <v>0</v>
      </c>
      <c r="BJ1152" s="19" t="s">
        <v>82</v>
      </c>
      <c r="BK1152" s="227">
        <f>ROUND(I1152*H1152,2)</f>
        <v>0</v>
      </c>
      <c r="BL1152" s="19" t="s">
        <v>178</v>
      </c>
      <c r="BM1152" s="226" t="s">
        <v>4184</v>
      </c>
    </row>
    <row r="1153" s="2" customFormat="1">
      <c r="A1153" s="40"/>
      <c r="B1153" s="41"/>
      <c r="C1153" s="42"/>
      <c r="D1153" s="228" t="s">
        <v>180</v>
      </c>
      <c r="E1153" s="42"/>
      <c r="F1153" s="229" t="s">
        <v>3857</v>
      </c>
      <c r="G1153" s="42"/>
      <c r="H1153" s="42"/>
      <c r="I1153" s="230"/>
      <c r="J1153" s="42"/>
      <c r="K1153" s="42"/>
      <c r="L1153" s="46"/>
      <c r="M1153" s="231"/>
      <c r="N1153" s="232"/>
      <c r="O1153" s="86"/>
      <c r="P1153" s="86"/>
      <c r="Q1153" s="86"/>
      <c r="R1153" s="86"/>
      <c r="S1153" s="86"/>
      <c r="T1153" s="87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T1153" s="19" t="s">
        <v>180</v>
      </c>
      <c r="AU1153" s="19" t="s">
        <v>82</v>
      </c>
    </row>
    <row r="1154" s="2" customFormat="1">
      <c r="A1154" s="40"/>
      <c r="B1154" s="41"/>
      <c r="C1154" s="42"/>
      <c r="D1154" s="228" t="s">
        <v>478</v>
      </c>
      <c r="E1154" s="42"/>
      <c r="F1154" s="278" t="s">
        <v>3740</v>
      </c>
      <c r="G1154" s="42"/>
      <c r="H1154" s="42"/>
      <c r="I1154" s="230"/>
      <c r="J1154" s="42"/>
      <c r="K1154" s="42"/>
      <c r="L1154" s="46"/>
      <c r="M1154" s="231"/>
      <c r="N1154" s="232"/>
      <c r="O1154" s="86"/>
      <c r="P1154" s="86"/>
      <c r="Q1154" s="86"/>
      <c r="R1154" s="86"/>
      <c r="S1154" s="86"/>
      <c r="T1154" s="87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T1154" s="19" t="s">
        <v>478</v>
      </c>
      <c r="AU1154" s="19" t="s">
        <v>82</v>
      </c>
    </row>
    <row r="1155" s="2" customFormat="1" ht="16.5" customHeight="1">
      <c r="A1155" s="40"/>
      <c r="B1155" s="41"/>
      <c r="C1155" s="215" t="s">
        <v>4185</v>
      </c>
      <c r="D1155" s="215" t="s">
        <v>174</v>
      </c>
      <c r="E1155" s="216" t="s">
        <v>3862</v>
      </c>
      <c r="F1155" s="217" t="s">
        <v>3863</v>
      </c>
      <c r="G1155" s="218" t="s">
        <v>3513</v>
      </c>
      <c r="H1155" s="219">
        <v>3</v>
      </c>
      <c r="I1155" s="220"/>
      <c r="J1155" s="221">
        <f>ROUND(I1155*H1155,2)</f>
        <v>0</v>
      </c>
      <c r="K1155" s="217" t="s">
        <v>19</v>
      </c>
      <c r="L1155" s="46"/>
      <c r="M1155" s="222" t="s">
        <v>19</v>
      </c>
      <c r="N1155" s="223" t="s">
        <v>45</v>
      </c>
      <c r="O1155" s="86"/>
      <c r="P1155" s="224">
        <f>O1155*H1155</f>
        <v>0</v>
      </c>
      <c r="Q1155" s="224">
        <v>0</v>
      </c>
      <c r="R1155" s="224">
        <f>Q1155*H1155</f>
        <v>0</v>
      </c>
      <c r="S1155" s="224">
        <v>0</v>
      </c>
      <c r="T1155" s="225">
        <f>S1155*H1155</f>
        <v>0</v>
      </c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R1155" s="226" t="s">
        <v>178</v>
      </c>
      <c r="AT1155" s="226" t="s">
        <v>174</v>
      </c>
      <c r="AU1155" s="226" t="s">
        <v>82</v>
      </c>
      <c r="AY1155" s="19" t="s">
        <v>171</v>
      </c>
      <c r="BE1155" s="227">
        <f>IF(N1155="základní",J1155,0)</f>
        <v>0</v>
      </c>
      <c r="BF1155" s="227">
        <f>IF(N1155="snížená",J1155,0)</f>
        <v>0</v>
      </c>
      <c r="BG1155" s="227">
        <f>IF(N1155="zákl. přenesená",J1155,0)</f>
        <v>0</v>
      </c>
      <c r="BH1155" s="227">
        <f>IF(N1155="sníž. přenesená",J1155,0)</f>
        <v>0</v>
      </c>
      <c r="BI1155" s="227">
        <f>IF(N1155="nulová",J1155,0)</f>
        <v>0</v>
      </c>
      <c r="BJ1155" s="19" t="s">
        <v>82</v>
      </c>
      <c r="BK1155" s="227">
        <f>ROUND(I1155*H1155,2)</f>
        <v>0</v>
      </c>
      <c r="BL1155" s="19" t="s">
        <v>178</v>
      </c>
      <c r="BM1155" s="226" t="s">
        <v>4186</v>
      </c>
    </row>
    <row r="1156" s="2" customFormat="1">
      <c r="A1156" s="40"/>
      <c r="B1156" s="41"/>
      <c r="C1156" s="42"/>
      <c r="D1156" s="228" t="s">
        <v>180</v>
      </c>
      <c r="E1156" s="42"/>
      <c r="F1156" s="229" t="s">
        <v>3863</v>
      </c>
      <c r="G1156" s="42"/>
      <c r="H1156" s="42"/>
      <c r="I1156" s="230"/>
      <c r="J1156" s="42"/>
      <c r="K1156" s="42"/>
      <c r="L1156" s="46"/>
      <c r="M1156" s="231"/>
      <c r="N1156" s="232"/>
      <c r="O1156" s="86"/>
      <c r="P1156" s="86"/>
      <c r="Q1156" s="86"/>
      <c r="R1156" s="86"/>
      <c r="S1156" s="86"/>
      <c r="T1156" s="87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T1156" s="19" t="s">
        <v>180</v>
      </c>
      <c r="AU1156" s="19" t="s">
        <v>82</v>
      </c>
    </row>
    <row r="1157" s="2" customFormat="1">
      <c r="A1157" s="40"/>
      <c r="B1157" s="41"/>
      <c r="C1157" s="42"/>
      <c r="D1157" s="228" t="s">
        <v>478</v>
      </c>
      <c r="E1157" s="42"/>
      <c r="F1157" s="278" t="s">
        <v>3752</v>
      </c>
      <c r="G1157" s="42"/>
      <c r="H1157" s="42"/>
      <c r="I1157" s="230"/>
      <c r="J1157" s="42"/>
      <c r="K1157" s="42"/>
      <c r="L1157" s="46"/>
      <c r="M1157" s="231"/>
      <c r="N1157" s="232"/>
      <c r="O1157" s="86"/>
      <c r="P1157" s="86"/>
      <c r="Q1157" s="86"/>
      <c r="R1157" s="86"/>
      <c r="S1157" s="86"/>
      <c r="T1157" s="87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T1157" s="19" t="s">
        <v>478</v>
      </c>
      <c r="AU1157" s="19" t="s">
        <v>82</v>
      </c>
    </row>
    <row r="1158" s="2" customFormat="1" ht="16.5" customHeight="1">
      <c r="A1158" s="40"/>
      <c r="B1158" s="41"/>
      <c r="C1158" s="215" t="s">
        <v>2094</v>
      </c>
      <c r="D1158" s="215" t="s">
        <v>174</v>
      </c>
      <c r="E1158" s="216" t="s">
        <v>3868</v>
      </c>
      <c r="F1158" s="217" t="s">
        <v>3869</v>
      </c>
      <c r="G1158" s="218" t="s">
        <v>3513</v>
      </c>
      <c r="H1158" s="219">
        <v>1</v>
      </c>
      <c r="I1158" s="220"/>
      <c r="J1158" s="221">
        <f>ROUND(I1158*H1158,2)</f>
        <v>0</v>
      </c>
      <c r="K1158" s="217" t="s">
        <v>19</v>
      </c>
      <c r="L1158" s="46"/>
      <c r="M1158" s="222" t="s">
        <v>19</v>
      </c>
      <c r="N1158" s="223" t="s">
        <v>45</v>
      </c>
      <c r="O1158" s="86"/>
      <c r="P1158" s="224">
        <f>O1158*H1158</f>
        <v>0</v>
      </c>
      <c r="Q1158" s="224">
        <v>0</v>
      </c>
      <c r="R1158" s="224">
        <f>Q1158*H1158</f>
        <v>0</v>
      </c>
      <c r="S1158" s="224">
        <v>0</v>
      </c>
      <c r="T1158" s="225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26" t="s">
        <v>178</v>
      </c>
      <c r="AT1158" s="226" t="s">
        <v>174</v>
      </c>
      <c r="AU1158" s="226" t="s">
        <v>82</v>
      </c>
      <c r="AY1158" s="19" t="s">
        <v>171</v>
      </c>
      <c r="BE1158" s="227">
        <f>IF(N1158="základní",J1158,0)</f>
        <v>0</v>
      </c>
      <c r="BF1158" s="227">
        <f>IF(N1158="snížená",J1158,0)</f>
        <v>0</v>
      </c>
      <c r="BG1158" s="227">
        <f>IF(N1158="zákl. přenesená",J1158,0)</f>
        <v>0</v>
      </c>
      <c r="BH1158" s="227">
        <f>IF(N1158="sníž. přenesená",J1158,0)</f>
        <v>0</v>
      </c>
      <c r="BI1158" s="227">
        <f>IF(N1158="nulová",J1158,0)</f>
        <v>0</v>
      </c>
      <c r="BJ1158" s="19" t="s">
        <v>82</v>
      </c>
      <c r="BK1158" s="227">
        <f>ROUND(I1158*H1158,2)</f>
        <v>0</v>
      </c>
      <c r="BL1158" s="19" t="s">
        <v>178</v>
      </c>
      <c r="BM1158" s="226" t="s">
        <v>4187</v>
      </c>
    </row>
    <row r="1159" s="2" customFormat="1">
      <c r="A1159" s="40"/>
      <c r="B1159" s="41"/>
      <c r="C1159" s="42"/>
      <c r="D1159" s="228" t="s">
        <v>180</v>
      </c>
      <c r="E1159" s="42"/>
      <c r="F1159" s="229" t="s">
        <v>3869</v>
      </c>
      <c r="G1159" s="42"/>
      <c r="H1159" s="42"/>
      <c r="I1159" s="230"/>
      <c r="J1159" s="42"/>
      <c r="K1159" s="42"/>
      <c r="L1159" s="46"/>
      <c r="M1159" s="231"/>
      <c r="N1159" s="232"/>
      <c r="O1159" s="86"/>
      <c r="P1159" s="86"/>
      <c r="Q1159" s="86"/>
      <c r="R1159" s="86"/>
      <c r="S1159" s="86"/>
      <c r="T1159" s="87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T1159" s="19" t="s">
        <v>180</v>
      </c>
      <c r="AU1159" s="19" t="s">
        <v>82</v>
      </c>
    </row>
    <row r="1160" s="2" customFormat="1">
      <c r="A1160" s="40"/>
      <c r="B1160" s="41"/>
      <c r="C1160" s="42"/>
      <c r="D1160" s="228" t="s">
        <v>478</v>
      </c>
      <c r="E1160" s="42"/>
      <c r="F1160" s="278" t="s">
        <v>3752</v>
      </c>
      <c r="G1160" s="42"/>
      <c r="H1160" s="42"/>
      <c r="I1160" s="230"/>
      <c r="J1160" s="42"/>
      <c r="K1160" s="42"/>
      <c r="L1160" s="46"/>
      <c r="M1160" s="231"/>
      <c r="N1160" s="232"/>
      <c r="O1160" s="86"/>
      <c r="P1160" s="86"/>
      <c r="Q1160" s="86"/>
      <c r="R1160" s="86"/>
      <c r="S1160" s="86"/>
      <c r="T1160" s="87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T1160" s="19" t="s">
        <v>478</v>
      </c>
      <c r="AU1160" s="19" t="s">
        <v>82</v>
      </c>
    </row>
    <row r="1161" s="2" customFormat="1" ht="16.5" customHeight="1">
      <c r="A1161" s="40"/>
      <c r="B1161" s="41"/>
      <c r="C1161" s="215" t="s">
        <v>4188</v>
      </c>
      <c r="D1161" s="215" t="s">
        <v>174</v>
      </c>
      <c r="E1161" s="216" t="s">
        <v>3899</v>
      </c>
      <c r="F1161" s="217" t="s">
        <v>3900</v>
      </c>
      <c r="G1161" s="218" t="s">
        <v>3296</v>
      </c>
      <c r="H1161" s="219">
        <v>1</v>
      </c>
      <c r="I1161" s="220"/>
      <c r="J1161" s="221">
        <f>ROUND(I1161*H1161,2)</f>
        <v>0</v>
      </c>
      <c r="K1161" s="217" t="s">
        <v>19</v>
      </c>
      <c r="L1161" s="46"/>
      <c r="M1161" s="222" t="s">
        <v>19</v>
      </c>
      <c r="N1161" s="223" t="s">
        <v>45</v>
      </c>
      <c r="O1161" s="86"/>
      <c r="P1161" s="224">
        <f>O1161*H1161</f>
        <v>0</v>
      </c>
      <c r="Q1161" s="224">
        <v>0</v>
      </c>
      <c r="R1161" s="224">
        <f>Q1161*H1161</f>
        <v>0</v>
      </c>
      <c r="S1161" s="224">
        <v>0</v>
      </c>
      <c r="T1161" s="225">
        <f>S1161*H1161</f>
        <v>0</v>
      </c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R1161" s="226" t="s">
        <v>178</v>
      </c>
      <c r="AT1161" s="226" t="s">
        <v>174</v>
      </c>
      <c r="AU1161" s="226" t="s">
        <v>82</v>
      </c>
      <c r="AY1161" s="19" t="s">
        <v>171</v>
      </c>
      <c r="BE1161" s="227">
        <f>IF(N1161="základní",J1161,0)</f>
        <v>0</v>
      </c>
      <c r="BF1161" s="227">
        <f>IF(N1161="snížená",J1161,0)</f>
        <v>0</v>
      </c>
      <c r="BG1161" s="227">
        <f>IF(N1161="zákl. přenesená",J1161,0)</f>
        <v>0</v>
      </c>
      <c r="BH1161" s="227">
        <f>IF(N1161="sníž. přenesená",J1161,0)</f>
        <v>0</v>
      </c>
      <c r="BI1161" s="227">
        <f>IF(N1161="nulová",J1161,0)</f>
        <v>0</v>
      </c>
      <c r="BJ1161" s="19" t="s">
        <v>82</v>
      </c>
      <c r="BK1161" s="227">
        <f>ROUND(I1161*H1161,2)</f>
        <v>0</v>
      </c>
      <c r="BL1161" s="19" t="s">
        <v>178</v>
      </c>
      <c r="BM1161" s="226" t="s">
        <v>4189</v>
      </c>
    </row>
    <row r="1162" s="2" customFormat="1">
      <c r="A1162" s="40"/>
      <c r="B1162" s="41"/>
      <c r="C1162" s="42"/>
      <c r="D1162" s="228" t="s">
        <v>180</v>
      </c>
      <c r="E1162" s="42"/>
      <c r="F1162" s="229" t="s">
        <v>3900</v>
      </c>
      <c r="G1162" s="42"/>
      <c r="H1162" s="42"/>
      <c r="I1162" s="230"/>
      <c r="J1162" s="42"/>
      <c r="K1162" s="42"/>
      <c r="L1162" s="46"/>
      <c r="M1162" s="231"/>
      <c r="N1162" s="232"/>
      <c r="O1162" s="86"/>
      <c r="P1162" s="86"/>
      <c r="Q1162" s="86"/>
      <c r="R1162" s="86"/>
      <c r="S1162" s="86"/>
      <c r="T1162" s="87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T1162" s="19" t="s">
        <v>180</v>
      </c>
      <c r="AU1162" s="19" t="s">
        <v>82</v>
      </c>
    </row>
    <row r="1163" s="2" customFormat="1">
      <c r="A1163" s="40"/>
      <c r="B1163" s="41"/>
      <c r="C1163" s="42"/>
      <c r="D1163" s="228" t="s">
        <v>478</v>
      </c>
      <c r="E1163" s="42"/>
      <c r="F1163" s="278" t="s">
        <v>3902</v>
      </c>
      <c r="G1163" s="42"/>
      <c r="H1163" s="42"/>
      <c r="I1163" s="230"/>
      <c r="J1163" s="42"/>
      <c r="K1163" s="42"/>
      <c r="L1163" s="46"/>
      <c r="M1163" s="231"/>
      <c r="N1163" s="232"/>
      <c r="O1163" s="86"/>
      <c r="P1163" s="86"/>
      <c r="Q1163" s="86"/>
      <c r="R1163" s="86"/>
      <c r="S1163" s="86"/>
      <c r="T1163" s="87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T1163" s="19" t="s">
        <v>478</v>
      </c>
      <c r="AU1163" s="19" t="s">
        <v>82</v>
      </c>
    </row>
    <row r="1164" s="2" customFormat="1" ht="16.5" customHeight="1">
      <c r="A1164" s="40"/>
      <c r="B1164" s="41"/>
      <c r="C1164" s="215" t="s">
        <v>2026</v>
      </c>
      <c r="D1164" s="215" t="s">
        <v>174</v>
      </c>
      <c r="E1164" s="216" t="s">
        <v>3903</v>
      </c>
      <c r="F1164" s="217" t="s">
        <v>3904</v>
      </c>
      <c r="G1164" s="218" t="s">
        <v>971</v>
      </c>
      <c r="H1164" s="219">
        <v>1</v>
      </c>
      <c r="I1164" s="220"/>
      <c r="J1164" s="221">
        <f>ROUND(I1164*H1164,2)</f>
        <v>0</v>
      </c>
      <c r="K1164" s="217" t="s">
        <v>19</v>
      </c>
      <c r="L1164" s="46"/>
      <c r="M1164" s="222" t="s">
        <v>19</v>
      </c>
      <c r="N1164" s="223" t="s">
        <v>45</v>
      </c>
      <c r="O1164" s="86"/>
      <c r="P1164" s="224">
        <f>O1164*H1164</f>
        <v>0</v>
      </c>
      <c r="Q1164" s="224">
        <v>0</v>
      </c>
      <c r="R1164" s="224">
        <f>Q1164*H1164</f>
        <v>0</v>
      </c>
      <c r="S1164" s="224">
        <v>0</v>
      </c>
      <c r="T1164" s="225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26" t="s">
        <v>178</v>
      </c>
      <c r="AT1164" s="226" t="s">
        <v>174</v>
      </c>
      <c r="AU1164" s="226" t="s">
        <v>82</v>
      </c>
      <c r="AY1164" s="19" t="s">
        <v>171</v>
      </c>
      <c r="BE1164" s="227">
        <f>IF(N1164="základní",J1164,0)</f>
        <v>0</v>
      </c>
      <c r="BF1164" s="227">
        <f>IF(N1164="snížená",J1164,0)</f>
        <v>0</v>
      </c>
      <c r="BG1164" s="227">
        <f>IF(N1164="zákl. přenesená",J1164,0)</f>
        <v>0</v>
      </c>
      <c r="BH1164" s="227">
        <f>IF(N1164="sníž. přenesená",J1164,0)</f>
        <v>0</v>
      </c>
      <c r="BI1164" s="227">
        <f>IF(N1164="nulová",J1164,0)</f>
        <v>0</v>
      </c>
      <c r="BJ1164" s="19" t="s">
        <v>82</v>
      </c>
      <c r="BK1164" s="227">
        <f>ROUND(I1164*H1164,2)</f>
        <v>0</v>
      </c>
      <c r="BL1164" s="19" t="s">
        <v>178</v>
      </c>
      <c r="BM1164" s="226" t="s">
        <v>4190</v>
      </c>
    </row>
    <row r="1165" s="2" customFormat="1">
      <c r="A1165" s="40"/>
      <c r="B1165" s="41"/>
      <c r="C1165" s="42"/>
      <c r="D1165" s="228" t="s">
        <v>180</v>
      </c>
      <c r="E1165" s="42"/>
      <c r="F1165" s="229" t="s">
        <v>3904</v>
      </c>
      <c r="G1165" s="42"/>
      <c r="H1165" s="42"/>
      <c r="I1165" s="230"/>
      <c r="J1165" s="42"/>
      <c r="K1165" s="42"/>
      <c r="L1165" s="46"/>
      <c r="M1165" s="231"/>
      <c r="N1165" s="232"/>
      <c r="O1165" s="86"/>
      <c r="P1165" s="86"/>
      <c r="Q1165" s="86"/>
      <c r="R1165" s="86"/>
      <c r="S1165" s="86"/>
      <c r="T1165" s="87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T1165" s="19" t="s">
        <v>180</v>
      </c>
      <c r="AU1165" s="19" t="s">
        <v>82</v>
      </c>
    </row>
    <row r="1166" s="2" customFormat="1" ht="16.5" customHeight="1">
      <c r="A1166" s="40"/>
      <c r="B1166" s="41"/>
      <c r="C1166" s="215" t="s">
        <v>2103</v>
      </c>
      <c r="D1166" s="215" t="s">
        <v>174</v>
      </c>
      <c r="E1166" s="216" t="s">
        <v>3929</v>
      </c>
      <c r="F1166" s="217" t="s">
        <v>3676</v>
      </c>
      <c r="G1166" s="218" t="s">
        <v>971</v>
      </c>
      <c r="H1166" s="219">
        <v>1</v>
      </c>
      <c r="I1166" s="220"/>
      <c r="J1166" s="221">
        <f>ROUND(I1166*H1166,2)</f>
        <v>0</v>
      </c>
      <c r="K1166" s="217" t="s">
        <v>19</v>
      </c>
      <c r="L1166" s="46"/>
      <c r="M1166" s="222" t="s">
        <v>19</v>
      </c>
      <c r="N1166" s="223" t="s">
        <v>45</v>
      </c>
      <c r="O1166" s="86"/>
      <c r="P1166" s="224">
        <f>O1166*H1166</f>
        <v>0</v>
      </c>
      <c r="Q1166" s="224">
        <v>0</v>
      </c>
      <c r="R1166" s="224">
        <f>Q1166*H1166</f>
        <v>0</v>
      </c>
      <c r="S1166" s="224">
        <v>0</v>
      </c>
      <c r="T1166" s="225">
        <f>S1166*H1166</f>
        <v>0</v>
      </c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R1166" s="226" t="s">
        <v>178</v>
      </c>
      <c r="AT1166" s="226" t="s">
        <v>174</v>
      </c>
      <c r="AU1166" s="226" t="s">
        <v>82</v>
      </c>
      <c r="AY1166" s="19" t="s">
        <v>171</v>
      </c>
      <c r="BE1166" s="227">
        <f>IF(N1166="základní",J1166,0)</f>
        <v>0</v>
      </c>
      <c r="BF1166" s="227">
        <f>IF(N1166="snížená",J1166,0)</f>
        <v>0</v>
      </c>
      <c r="BG1166" s="227">
        <f>IF(N1166="zákl. přenesená",J1166,0)</f>
        <v>0</v>
      </c>
      <c r="BH1166" s="227">
        <f>IF(N1166="sníž. přenesená",J1166,0)</f>
        <v>0</v>
      </c>
      <c r="BI1166" s="227">
        <f>IF(N1166="nulová",J1166,0)</f>
        <v>0</v>
      </c>
      <c r="BJ1166" s="19" t="s">
        <v>82</v>
      </c>
      <c r="BK1166" s="227">
        <f>ROUND(I1166*H1166,2)</f>
        <v>0</v>
      </c>
      <c r="BL1166" s="19" t="s">
        <v>178</v>
      </c>
      <c r="BM1166" s="226" t="s">
        <v>4191</v>
      </c>
    </row>
    <row r="1167" s="2" customFormat="1">
      <c r="A1167" s="40"/>
      <c r="B1167" s="41"/>
      <c r="C1167" s="42"/>
      <c r="D1167" s="228" t="s">
        <v>180</v>
      </c>
      <c r="E1167" s="42"/>
      <c r="F1167" s="229" t="s">
        <v>3676</v>
      </c>
      <c r="G1167" s="42"/>
      <c r="H1167" s="42"/>
      <c r="I1167" s="230"/>
      <c r="J1167" s="42"/>
      <c r="K1167" s="42"/>
      <c r="L1167" s="46"/>
      <c r="M1167" s="231"/>
      <c r="N1167" s="232"/>
      <c r="O1167" s="86"/>
      <c r="P1167" s="86"/>
      <c r="Q1167" s="86"/>
      <c r="R1167" s="86"/>
      <c r="S1167" s="86"/>
      <c r="T1167" s="87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T1167" s="19" t="s">
        <v>180</v>
      </c>
      <c r="AU1167" s="19" t="s">
        <v>82</v>
      </c>
    </row>
    <row r="1168" s="2" customFormat="1">
      <c r="A1168" s="40"/>
      <c r="B1168" s="41"/>
      <c r="C1168" s="42"/>
      <c r="D1168" s="228" t="s">
        <v>478</v>
      </c>
      <c r="E1168" s="42"/>
      <c r="F1168" s="278" t="s">
        <v>3678</v>
      </c>
      <c r="G1168" s="42"/>
      <c r="H1168" s="42"/>
      <c r="I1168" s="230"/>
      <c r="J1168" s="42"/>
      <c r="K1168" s="42"/>
      <c r="L1168" s="46"/>
      <c r="M1168" s="231"/>
      <c r="N1168" s="232"/>
      <c r="O1168" s="86"/>
      <c r="P1168" s="86"/>
      <c r="Q1168" s="86"/>
      <c r="R1168" s="86"/>
      <c r="S1168" s="86"/>
      <c r="T1168" s="87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T1168" s="19" t="s">
        <v>478</v>
      </c>
      <c r="AU1168" s="19" t="s">
        <v>82</v>
      </c>
    </row>
    <row r="1169" s="2" customFormat="1" ht="16.5" customHeight="1">
      <c r="A1169" s="40"/>
      <c r="B1169" s="41"/>
      <c r="C1169" s="215" t="s">
        <v>2108</v>
      </c>
      <c r="D1169" s="215" t="s">
        <v>174</v>
      </c>
      <c r="E1169" s="216" t="s">
        <v>3931</v>
      </c>
      <c r="F1169" s="217" t="s">
        <v>3605</v>
      </c>
      <c r="G1169" s="218" t="s">
        <v>3296</v>
      </c>
      <c r="H1169" s="219">
        <v>1</v>
      </c>
      <c r="I1169" s="220"/>
      <c r="J1169" s="221">
        <f>ROUND(I1169*H1169,2)</f>
        <v>0</v>
      </c>
      <c r="K1169" s="217" t="s">
        <v>19</v>
      </c>
      <c r="L1169" s="46"/>
      <c r="M1169" s="222" t="s">
        <v>19</v>
      </c>
      <c r="N1169" s="223" t="s">
        <v>45</v>
      </c>
      <c r="O1169" s="86"/>
      <c r="P1169" s="224">
        <f>O1169*H1169</f>
        <v>0</v>
      </c>
      <c r="Q1169" s="224">
        <v>0</v>
      </c>
      <c r="R1169" s="224">
        <f>Q1169*H1169</f>
        <v>0</v>
      </c>
      <c r="S1169" s="224">
        <v>0</v>
      </c>
      <c r="T1169" s="225">
        <f>S1169*H1169</f>
        <v>0</v>
      </c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R1169" s="226" t="s">
        <v>178</v>
      </c>
      <c r="AT1169" s="226" t="s">
        <v>174</v>
      </c>
      <c r="AU1169" s="226" t="s">
        <v>82</v>
      </c>
      <c r="AY1169" s="19" t="s">
        <v>171</v>
      </c>
      <c r="BE1169" s="227">
        <f>IF(N1169="základní",J1169,0)</f>
        <v>0</v>
      </c>
      <c r="BF1169" s="227">
        <f>IF(N1169="snížená",J1169,0)</f>
        <v>0</v>
      </c>
      <c r="BG1169" s="227">
        <f>IF(N1169="zákl. přenesená",J1169,0)</f>
        <v>0</v>
      </c>
      <c r="BH1169" s="227">
        <f>IF(N1169="sníž. přenesená",J1169,0)</f>
        <v>0</v>
      </c>
      <c r="BI1169" s="227">
        <f>IF(N1169="nulová",J1169,0)</f>
        <v>0</v>
      </c>
      <c r="BJ1169" s="19" t="s">
        <v>82</v>
      </c>
      <c r="BK1169" s="227">
        <f>ROUND(I1169*H1169,2)</f>
        <v>0</v>
      </c>
      <c r="BL1169" s="19" t="s">
        <v>178</v>
      </c>
      <c r="BM1169" s="226" t="s">
        <v>4192</v>
      </c>
    </row>
    <row r="1170" s="2" customFormat="1">
      <c r="A1170" s="40"/>
      <c r="B1170" s="41"/>
      <c r="C1170" s="42"/>
      <c r="D1170" s="228" t="s">
        <v>180</v>
      </c>
      <c r="E1170" s="42"/>
      <c r="F1170" s="229" t="s">
        <v>3605</v>
      </c>
      <c r="G1170" s="42"/>
      <c r="H1170" s="42"/>
      <c r="I1170" s="230"/>
      <c r="J1170" s="42"/>
      <c r="K1170" s="42"/>
      <c r="L1170" s="46"/>
      <c r="M1170" s="231"/>
      <c r="N1170" s="232"/>
      <c r="O1170" s="86"/>
      <c r="P1170" s="86"/>
      <c r="Q1170" s="86"/>
      <c r="R1170" s="86"/>
      <c r="S1170" s="86"/>
      <c r="T1170" s="87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T1170" s="19" t="s">
        <v>180</v>
      </c>
      <c r="AU1170" s="19" t="s">
        <v>82</v>
      </c>
    </row>
    <row r="1171" s="2" customFormat="1">
      <c r="A1171" s="40"/>
      <c r="B1171" s="41"/>
      <c r="C1171" s="42"/>
      <c r="D1171" s="228" t="s">
        <v>478</v>
      </c>
      <c r="E1171" s="42"/>
      <c r="F1171" s="278" t="s">
        <v>3607</v>
      </c>
      <c r="G1171" s="42"/>
      <c r="H1171" s="42"/>
      <c r="I1171" s="230"/>
      <c r="J1171" s="42"/>
      <c r="K1171" s="42"/>
      <c r="L1171" s="46"/>
      <c r="M1171" s="231"/>
      <c r="N1171" s="232"/>
      <c r="O1171" s="86"/>
      <c r="P1171" s="86"/>
      <c r="Q1171" s="86"/>
      <c r="R1171" s="86"/>
      <c r="S1171" s="86"/>
      <c r="T1171" s="87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T1171" s="19" t="s">
        <v>478</v>
      </c>
      <c r="AU1171" s="19" t="s">
        <v>82</v>
      </c>
    </row>
    <row r="1172" s="2" customFormat="1" ht="16.5" customHeight="1">
      <c r="A1172" s="40"/>
      <c r="B1172" s="41"/>
      <c r="C1172" s="215" t="s">
        <v>4193</v>
      </c>
      <c r="D1172" s="215" t="s">
        <v>174</v>
      </c>
      <c r="E1172" s="216" t="s">
        <v>3973</v>
      </c>
      <c r="F1172" s="217" t="s">
        <v>3974</v>
      </c>
      <c r="G1172" s="218" t="s">
        <v>3296</v>
      </c>
      <c r="H1172" s="219">
        <v>2</v>
      </c>
      <c r="I1172" s="220"/>
      <c r="J1172" s="221">
        <f>ROUND(I1172*H1172,2)</f>
        <v>0</v>
      </c>
      <c r="K1172" s="217" t="s">
        <v>19</v>
      </c>
      <c r="L1172" s="46"/>
      <c r="M1172" s="222" t="s">
        <v>19</v>
      </c>
      <c r="N1172" s="223" t="s">
        <v>45</v>
      </c>
      <c r="O1172" s="86"/>
      <c r="P1172" s="224">
        <f>O1172*H1172</f>
        <v>0</v>
      </c>
      <c r="Q1172" s="224">
        <v>0</v>
      </c>
      <c r="R1172" s="224">
        <f>Q1172*H1172</f>
        <v>0</v>
      </c>
      <c r="S1172" s="224">
        <v>0</v>
      </c>
      <c r="T1172" s="225">
        <f>S1172*H1172</f>
        <v>0</v>
      </c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R1172" s="226" t="s">
        <v>178</v>
      </c>
      <c r="AT1172" s="226" t="s">
        <v>174</v>
      </c>
      <c r="AU1172" s="226" t="s">
        <v>82</v>
      </c>
      <c r="AY1172" s="19" t="s">
        <v>171</v>
      </c>
      <c r="BE1172" s="227">
        <f>IF(N1172="základní",J1172,0)</f>
        <v>0</v>
      </c>
      <c r="BF1172" s="227">
        <f>IF(N1172="snížená",J1172,0)</f>
        <v>0</v>
      </c>
      <c r="BG1172" s="227">
        <f>IF(N1172="zákl. přenesená",J1172,0)</f>
        <v>0</v>
      </c>
      <c r="BH1172" s="227">
        <f>IF(N1172="sníž. přenesená",J1172,0)</f>
        <v>0</v>
      </c>
      <c r="BI1172" s="227">
        <f>IF(N1172="nulová",J1172,0)</f>
        <v>0</v>
      </c>
      <c r="BJ1172" s="19" t="s">
        <v>82</v>
      </c>
      <c r="BK1172" s="227">
        <f>ROUND(I1172*H1172,2)</f>
        <v>0</v>
      </c>
      <c r="BL1172" s="19" t="s">
        <v>178</v>
      </c>
      <c r="BM1172" s="226" t="s">
        <v>4194</v>
      </c>
    </row>
    <row r="1173" s="2" customFormat="1">
      <c r="A1173" s="40"/>
      <c r="B1173" s="41"/>
      <c r="C1173" s="42"/>
      <c r="D1173" s="228" t="s">
        <v>180</v>
      </c>
      <c r="E1173" s="42"/>
      <c r="F1173" s="229" t="s">
        <v>3974</v>
      </c>
      <c r="G1173" s="42"/>
      <c r="H1173" s="42"/>
      <c r="I1173" s="230"/>
      <c r="J1173" s="42"/>
      <c r="K1173" s="42"/>
      <c r="L1173" s="46"/>
      <c r="M1173" s="231"/>
      <c r="N1173" s="232"/>
      <c r="O1173" s="86"/>
      <c r="P1173" s="86"/>
      <c r="Q1173" s="86"/>
      <c r="R1173" s="86"/>
      <c r="S1173" s="86"/>
      <c r="T1173" s="87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T1173" s="19" t="s">
        <v>180</v>
      </c>
      <c r="AU1173" s="19" t="s">
        <v>82</v>
      </c>
    </row>
    <row r="1174" s="2" customFormat="1">
      <c r="A1174" s="40"/>
      <c r="B1174" s="41"/>
      <c r="C1174" s="42"/>
      <c r="D1174" s="228" t="s">
        <v>478</v>
      </c>
      <c r="E1174" s="42"/>
      <c r="F1174" s="278" t="s">
        <v>3740</v>
      </c>
      <c r="G1174" s="42"/>
      <c r="H1174" s="42"/>
      <c r="I1174" s="230"/>
      <c r="J1174" s="42"/>
      <c r="K1174" s="42"/>
      <c r="L1174" s="46"/>
      <c r="M1174" s="231"/>
      <c r="N1174" s="232"/>
      <c r="O1174" s="86"/>
      <c r="P1174" s="86"/>
      <c r="Q1174" s="86"/>
      <c r="R1174" s="86"/>
      <c r="S1174" s="86"/>
      <c r="T1174" s="87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T1174" s="19" t="s">
        <v>478</v>
      </c>
      <c r="AU1174" s="19" t="s">
        <v>82</v>
      </c>
    </row>
    <row r="1175" s="2" customFormat="1" ht="16.5" customHeight="1">
      <c r="A1175" s="40"/>
      <c r="B1175" s="41"/>
      <c r="C1175" s="215" t="s">
        <v>2057</v>
      </c>
      <c r="D1175" s="215" t="s">
        <v>174</v>
      </c>
      <c r="E1175" s="216" t="s">
        <v>3976</v>
      </c>
      <c r="F1175" s="217" t="s">
        <v>3822</v>
      </c>
      <c r="G1175" s="218" t="s">
        <v>3296</v>
      </c>
      <c r="H1175" s="219">
        <v>2</v>
      </c>
      <c r="I1175" s="220"/>
      <c r="J1175" s="221">
        <f>ROUND(I1175*H1175,2)</f>
        <v>0</v>
      </c>
      <c r="K1175" s="217" t="s">
        <v>19</v>
      </c>
      <c r="L1175" s="46"/>
      <c r="M1175" s="222" t="s">
        <v>19</v>
      </c>
      <c r="N1175" s="223" t="s">
        <v>45</v>
      </c>
      <c r="O1175" s="86"/>
      <c r="P1175" s="224">
        <f>O1175*H1175</f>
        <v>0</v>
      </c>
      <c r="Q1175" s="224">
        <v>0</v>
      </c>
      <c r="R1175" s="224">
        <f>Q1175*H1175</f>
        <v>0</v>
      </c>
      <c r="S1175" s="224">
        <v>0</v>
      </c>
      <c r="T1175" s="225">
        <f>S1175*H1175</f>
        <v>0</v>
      </c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R1175" s="226" t="s">
        <v>178</v>
      </c>
      <c r="AT1175" s="226" t="s">
        <v>174</v>
      </c>
      <c r="AU1175" s="226" t="s">
        <v>82</v>
      </c>
      <c r="AY1175" s="19" t="s">
        <v>171</v>
      </c>
      <c r="BE1175" s="227">
        <f>IF(N1175="základní",J1175,0)</f>
        <v>0</v>
      </c>
      <c r="BF1175" s="227">
        <f>IF(N1175="snížená",J1175,0)</f>
        <v>0</v>
      </c>
      <c r="BG1175" s="227">
        <f>IF(N1175="zákl. přenesená",J1175,0)</f>
        <v>0</v>
      </c>
      <c r="BH1175" s="227">
        <f>IF(N1175="sníž. přenesená",J1175,0)</f>
        <v>0</v>
      </c>
      <c r="BI1175" s="227">
        <f>IF(N1175="nulová",J1175,0)</f>
        <v>0</v>
      </c>
      <c r="BJ1175" s="19" t="s">
        <v>82</v>
      </c>
      <c r="BK1175" s="227">
        <f>ROUND(I1175*H1175,2)</f>
        <v>0</v>
      </c>
      <c r="BL1175" s="19" t="s">
        <v>178</v>
      </c>
      <c r="BM1175" s="226" t="s">
        <v>4195</v>
      </c>
    </row>
    <row r="1176" s="2" customFormat="1">
      <c r="A1176" s="40"/>
      <c r="B1176" s="41"/>
      <c r="C1176" s="42"/>
      <c r="D1176" s="228" t="s">
        <v>180</v>
      </c>
      <c r="E1176" s="42"/>
      <c r="F1176" s="229" t="s">
        <v>3822</v>
      </c>
      <c r="G1176" s="42"/>
      <c r="H1176" s="42"/>
      <c r="I1176" s="230"/>
      <c r="J1176" s="42"/>
      <c r="K1176" s="42"/>
      <c r="L1176" s="46"/>
      <c r="M1176" s="231"/>
      <c r="N1176" s="232"/>
      <c r="O1176" s="86"/>
      <c r="P1176" s="86"/>
      <c r="Q1176" s="86"/>
      <c r="R1176" s="86"/>
      <c r="S1176" s="86"/>
      <c r="T1176" s="87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T1176" s="19" t="s">
        <v>180</v>
      </c>
      <c r="AU1176" s="19" t="s">
        <v>82</v>
      </c>
    </row>
    <row r="1177" s="2" customFormat="1">
      <c r="A1177" s="40"/>
      <c r="B1177" s="41"/>
      <c r="C1177" s="42"/>
      <c r="D1177" s="228" t="s">
        <v>478</v>
      </c>
      <c r="E1177" s="42"/>
      <c r="F1177" s="278" t="s">
        <v>3820</v>
      </c>
      <c r="G1177" s="42"/>
      <c r="H1177" s="42"/>
      <c r="I1177" s="230"/>
      <c r="J1177" s="42"/>
      <c r="K1177" s="42"/>
      <c r="L1177" s="46"/>
      <c r="M1177" s="231"/>
      <c r="N1177" s="232"/>
      <c r="O1177" s="86"/>
      <c r="P1177" s="86"/>
      <c r="Q1177" s="86"/>
      <c r="R1177" s="86"/>
      <c r="S1177" s="86"/>
      <c r="T1177" s="87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T1177" s="19" t="s">
        <v>478</v>
      </c>
      <c r="AU1177" s="19" t="s">
        <v>82</v>
      </c>
    </row>
    <row r="1178" s="2" customFormat="1" ht="16.5" customHeight="1">
      <c r="A1178" s="40"/>
      <c r="B1178" s="41"/>
      <c r="C1178" s="215" t="s">
        <v>4196</v>
      </c>
      <c r="D1178" s="215" t="s">
        <v>174</v>
      </c>
      <c r="E1178" s="216" t="s">
        <v>3978</v>
      </c>
      <c r="F1178" s="217" t="s">
        <v>3825</v>
      </c>
      <c r="G1178" s="218" t="s">
        <v>3296</v>
      </c>
      <c r="H1178" s="219">
        <v>1</v>
      </c>
      <c r="I1178" s="220"/>
      <c r="J1178" s="221">
        <f>ROUND(I1178*H1178,2)</f>
        <v>0</v>
      </c>
      <c r="K1178" s="217" t="s">
        <v>19</v>
      </c>
      <c r="L1178" s="46"/>
      <c r="M1178" s="222" t="s">
        <v>19</v>
      </c>
      <c r="N1178" s="223" t="s">
        <v>45</v>
      </c>
      <c r="O1178" s="86"/>
      <c r="P1178" s="224">
        <f>O1178*H1178</f>
        <v>0</v>
      </c>
      <c r="Q1178" s="224">
        <v>0</v>
      </c>
      <c r="R1178" s="224">
        <f>Q1178*H1178</f>
        <v>0</v>
      </c>
      <c r="S1178" s="224">
        <v>0</v>
      </c>
      <c r="T1178" s="225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26" t="s">
        <v>178</v>
      </c>
      <c r="AT1178" s="226" t="s">
        <v>174</v>
      </c>
      <c r="AU1178" s="226" t="s">
        <v>82</v>
      </c>
      <c r="AY1178" s="19" t="s">
        <v>171</v>
      </c>
      <c r="BE1178" s="227">
        <f>IF(N1178="základní",J1178,0)</f>
        <v>0</v>
      </c>
      <c r="BF1178" s="227">
        <f>IF(N1178="snížená",J1178,0)</f>
        <v>0</v>
      </c>
      <c r="BG1178" s="227">
        <f>IF(N1178="zákl. přenesená",J1178,0)</f>
        <v>0</v>
      </c>
      <c r="BH1178" s="227">
        <f>IF(N1178="sníž. přenesená",J1178,0)</f>
        <v>0</v>
      </c>
      <c r="BI1178" s="227">
        <f>IF(N1178="nulová",J1178,0)</f>
        <v>0</v>
      </c>
      <c r="BJ1178" s="19" t="s">
        <v>82</v>
      </c>
      <c r="BK1178" s="227">
        <f>ROUND(I1178*H1178,2)</f>
        <v>0</v>
      </c>
      <c r="BL1178" s="19" t="s">
        <v>178</v>
      </c>
      <c r="BM1178" s="226" t="s">
        <v>4197</v>
      </c>
    </row>
    <row r="1179" s="2" customFormat="1">
      <c r="A1179" s="40"/>
      <c r="B1179" s="41"/>
      <c r="C1179" s="42"/>
      <c r="D1179" s="228" t="s">
        <v>180</v>
      </c>
      <c r="E1179" s="42"/>
      <c r="F1179" s="229" t="s">
        <v>3825</v>
      </c>
      <c r="G1179" s="42"/>
      <c r="H1179" s="42"/>
      <c r="I1179" s="230"/>
      <c r="J1179" s="42"/>
      <c r="K1179" s="42"/>
      <c r="L1179" s="46"/>
      <c r="M1179" s="231"/>
      <c r="N1179" s="232"/>
      <c r="O1179" s="86"/>
      <c r="P1179" s="86"/>
      <c r="Q1179" s="86"/>
      <c r="R1179" s="86"/>
      <c r="S1179" s="86"/>
      <c r="T1179" s="87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T1179" s="19" t="s">
        <v>180</v>
      </c>
      <c r="AU1179" s="19" t="s">
        <v>82</v>
      </c>
    </row>
    <row r="1180" s="2" customFormat="1">
      <c r="A1180" s="40"/>
      <c r="B1180" s="41"/>
      <c r="C1180" s="42"/>
      <c r="D1180" s="228" t="s">
        <v>478</v>
      </c>
      <c r="E1180" s="42"/>
      <c r="F1180" s="278" t="s">
        <v>3820</v>
      </c>
      <c r="G1180" s="42"/>
      <c r="H1180" s="42"/>
      <c r="I1180" s="230"/>
      <c r="J1180" s="42"/>
      <c r="K1180" s="42"/>
      <c r="L1180" s="46"/>
      <c r="M1180" s="231"/>
      <c r="N1180" s="232"/>
      <c r="O1180" s="86"/>
      <c r="P1180" s="86"/>
      <c r="Q1180" s="86"/>
      <c r="R1180" s="86"/>
      <c r="S1180" s="86"/>
      <c r="T1180" s="87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T1180" s="19" t="s">
        <v>478</v>
      </c>
      <c r="AU1180" s="19" t="s">
        <v>82</v>
      </c>
    </row>
    <row r="1181" s="2" customFormat="1" ht="16.5" customHeight="1">
      <c r="A1181" s="40"/>
      <c r="B1181" s="41"/>
      <c r="C1181" s="215" t="s">
        <v>2066</v>
      </c>
      <c r="D1181" s="215" t="s">
        <v>174</v>
      </c>
      <c r="E1181" s="216" t="s">
        <v>3983</v>
      </c>
      <c r="F1181" s="217" t="s">
        <v>3984</v>
      </c>
      <c r="G1181" s="218" t="s">
        <v>3296</v>
      </c>
      <c r="H1181" s="219">
        <v>1</v>
      </c>
      <c r="I1181" s="220"/>
      <c r="J1181" s="221">
        <f>ROUND(I1181*H1181,2)</f>
        <v>0</v>
      </c>
      <c r="K1181" s="217" t="s">
        <v>19</v>
      </c>
      <c r="L1181" s="46"/>
      <c r="M1181" s="222" t="s">
        <v>19</v>
      </c>
      <c r="N1181" s="223" t="s">
        <v>45</v>
      </c>
      <c r="O1181" s="86"/>
      <c r="P1181" s="224">
        <f>O1181*H1181</f>
        <v>0</v>
      </c>
      <c r="Q1181" s="224">
        <v>0</v>
      </c>
      <c r="R1181" s="224">
        <f>Q1181*H1181</f>
        <v>0</v>
      </c>
      <c r="S1181" s="224">
        <v>0</v>
      </c>
      <c r="T1181" s="225">
        <f>S1181*H1181</f>
        <v>0</v>
      </c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R1181" s="226" t="s">
        <v>178</v>
      </c>
      <c r="AT1181" s="226" t="s">
        <v>174</v>
      </c>
      <c r="AU1181" s="226" t="s">
        <v>82</v>
      </c>
      <c r="AY1181" s="19" t="s">
        <v>171</v>
      </c>
      <c r="BE1181" s="227">
        <f>IF(N1181="základní",J1181,0)</f>
        <v>0</v>
      </c>
      <c r="BF1181" s="227">
        <f>IF(N1181="snížená",J1181,0)</f>
        <v>0</v>
      </c>
      <c r="BG1181" s="227">
        <f>IF(N1181="zákl. přenesená",J1181,0)</f>
        <v>0</v>
      </c>
      <c r="BH1181" s="227">
        <f>IF(N1181="sníž. přenesená",J1181,0)</f>
        <v>0</v>
      </c>
      <c r="BI1181" s="227">
        <f>IF(N1181="nulová",J1181,0)</f>
        <v>0</v>
      </c>
      <c r="BJ1181" s="19" t="s">
        <v>82</v>
      </c>
      <c r="BK1181" s="227">
        <f>ROUND(I1181*H1181,2)</f>
        <v>0</v>
      </c>
      <c r="BL1181" s="19" t="s">
        <v>178</v>
      </c>
      <c r="BM1181" s="226" t="s">
        <v>4198</v>
      </c>
    </row>
    <row r="1182" s="2" customFormat="1">
      <c r="A1182" s="40"/>
      <c r="B1182" s="41"/>
      <c r="C1182" s="42"/>
      <c r="D1182" s="228" t="s">
        <v>180</v>
      </c>
      <c r="E1182" s="42"/>
      <c r="F1182" s="229" t="s">
        <v>3984</v>
      </c>
      <c r="G1182" s="42"/>
      <c r="H1182" s="42"/>
      <c r="I1182" s="230"/>
      <c r="J1182" s="42"/>
      <c r="K1182" s="42"/>
      <c r="L1182" s="46"/>
      <c r="M1182" s="231"/>
      <c r="N1182" s="232"/>
      <c r="O1182" s="86"/>
      <c r="P1182" s="86"/>
      <c r="Q1182" s="86"/>
      <c r="R1182" s="86"/>
      <c r="S1182" s="86"/>
      <c r="T1182" s="87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T1182" s="19" t="s">
        <v>180</v>
      </c>
      <c r="AU1182" s="19" t="s">
        <v>82</v>
      </c>
    </row>
    <row r="1183" s="2" customFormat="1">
      <c r="A1183" s="40"/>
      <c r="B1183" s="41"/>
      <c r="C1183" s="42"/>
      <c r="D1183" s="228" t="s">
        <v>478</v>
      </c>
      <c r="E1183" s="42"/>
      <c r="F1183" s="278" t="s">
        <v>3986</v>
      </c>
      <c r="G1183" s="42"/>
      <c r="H1183" s="42"/>
      <c r="I1183" s="230"/>
      <c r="J1183" s="42"/>
      <c r="K1183" s="42"/>
      <c r="L1183" s="46"/>
      <c r="M1183" s="231"/>
      <c r="N1183" s="232"/>
      <c r="O1183" s="86"/>
      <c r="P1183" s="86"/>
      <c r="Q1183" s="86"/>
      <c r="R1183" s="86"/>
      <c r="S1183" s="86"/>
      <c r="T1183" s="87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T1183" s="19" t="s">
        <v>478</v>
      </c>
      <c r="AU1183" s="19" t="s">
        <v>82</v>
      </c>
    </row>
    <row r="1184" s="2" customFormat="1" ht="16.5" customHeight="1">
      <c r="A1184" s="40"/>
      <c r="B1184" s="41"/>
      <c r="C1184" s="215" t="s">
        <v>4199</v>
      </c>
      <c r="D1184" s="215" t="s">
        <v>174</v>
      </c>
      <c r="E1184" s="216" t="s">
        <v>3987</v>
      </c>
      <c r="F1184" s="217" t="s">
        <v>3988</v>
      </c>
      <c r="G1184" s="218" t="s">
        <v>3296</v>
      </c>
      <c r="H1184" s="219">
        <v>1</v>
      </c>
      <c r="I1184" s="220"/>
      <c r="J1184" s="221">
        <f>ROUND(I1184*H1184,2)</f>
        <v>0</v>
      </c>
      <c r="K1184" s="217" t="s">
        <v>19</v>
      </c>
      <c r="L1184" s="46"/>
      <c r="M1184" s="222" t="s">
        <v>19</v>
      </c>
      <c r="N1184" s="223" t="s">
        <v>45</v>
      </c>
      <c r="O1184" s="86"/>
      <c r="P1184" s="224">
        <f>O1184*H1184</f>
        <v>0</v>
      </c>
      <c r="Q1184" s="224">
        <v>0</v>
      </c>
      <c r="R1184" s="224">
        <f>Q1184*H1184</f>
        <v>0</v>
      </c>
      <c r="S1184" s="224">
        <v>0</v>
      </c>
      <c r="T1184" s="225">
        <f>S1184*H1184</f>
        <v>0</v>
      </c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R1184" s="226" t="s">
        <v>178</v>
      </c>
      <c r="AT1184" s="226" t="s">
        <v>174</v>
      </c>
      <c r="AU1184" s="226" t="s">
        <v>82</v>
      </c>
      <c r="AY1184" s="19" t="s">
        <v>171</v>
      </c>
      <c r="BE1184" s="227">
        <f>IF(N1184="základní",J1184,0)</f>
        <v>0</v>
      </c>
      <c r="BF1184" s="227">
        <f>IF(N1184="snížená",J1184,0)</f>
        <v>0</v>
      </c>
      <c r="BG1184" s="227">
        <f>IF(N1184="zákl. přenesená",J1184,0)</f>
        <v>0</v>
      </c>
      <c r="BH1184" s="227">
        <f>IF(N1184="sníž. přenesená",J1184,0)</f>
        <v>0</v>
      </c>
      <c r="BI1184" s="227">
        <f>IF(N1184="nulová",J1184,0)</f>
        <v>0</v>
      </c>
      <c r="BJ1184" s="19" t="s">
        <v>82</v>
      </c>
      <c r="BK1184" s="227">
        <f>ROUND(I1184*H1184,2)</f>
        <v>0</v>
      </c>
      <c r="BL1184" s="19" t="s">
        <v>178</v>
      </c>
      <c r="BM1184" s="226" t="s">
        <v>4200</v>
      </c>
    </row>
    <row r="1185" s="2" customFormat="1">
      <c r="A1185" s="40"/>
      <c r="B1185" s="41"/>
      <c r="C1185" s="42"/>
      <c r="D1185" s="228" t="s">
        <v>180</v>
      </c>
      <c r="E1185" s="42"/>
      <c r="F1185" s="229" t="s">
        <v>3988</v>
      </c>
      <c r="G1185" s="42"/>
      <c r="H1185" s="42"/>
      <c r="I1185" s="230"/>
      <c r="J1185" s="42"/>
      <c r="K1185" s="42"/>
      <c r="L1185" s="46"/>
      <c r="M1185" s="231"/>
      <c r="N1185" s="232"/>
      <c r="O1185" s="86"/>
      <c r="P1185" s="86"/>
      <c r="Q1185" s="86"/>
      <c r="R1185" s="86"/>
      <c r="S1185" s="86"/>
      <c r="T1185" s="87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T1185" s="19" t="s">
        <v>180</v>
      </c>
      <c r="AU1185" s="19" t="s">
        <v>82</v>
      </c>
    </row>
    <row r="1186" s="2" customFormat="1">
      <c r="A1186" s="40"/>
      <c r="B1186" s="41"/>
      <c r="C1186" s="42"/>
      <c r="D1186" s="228" t="s">
        <v>478</v>
      </c>
      <c r="E1186" s="42"/>
      <c r="F1186" s="278" t="s">
        <v>3990</v>
      </c>
      <c r="G1186" s="42"/>
      <c r="H1186" s="42"/>
      <c r="I1186" s="230"/>
      <c r="J1186" s="42"/>
      <c r="K1186" s="42"/>
      <c r="L1186" s="46"/>
      <c r="M1186" s="231"/>
      <c r="N1186" s="232"/>
      <c r="O1186" s="86"/>
      <c r="P1186" s="86"/>
      <c r="Q1186" s="86"/>
      <c r="R1186" s="86"/>
      <c r="S1186" s="86"/>
      <c r="T1186" s="87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T1186" s="19" t="s">
        <v>478</v>
      </c>
      <c r="AU1186" s="19" t="s">
        <v>82</v>
      </c>
    </row>
    <row r="1187" s="2" customFormat="1" ht="16.5" customHeight="1">
      <c r="A1187" s="40"/>
      <c r="B1187" s="41"/>
      <c r="C1187" s="215" t="s">
        <v>4201</v>
      </c>
      <c r="D1187" s="215" t="s">
        <v>174</v>
      </c>
      <c r="E1187" s="216" t="s">
        <v>4031</v>
      </c>
      <c r="F1187" s="217" t="s">
        <v>4032</v>
      </c>
      <c r="G1187" s="218" t="s">
        <v>3296</v>
      </c>
      <c r="H1187" s="219">
        <v>1</v>
      </c>
      <c r="I1187" s="220"/>
      <c r="J1187" s="221">
        <f>ROUND(I1187*H1187,2)</f>
        <v>0</v>
      </c>
      <c r="K1187" s="217" t="s">
        <v>19</v>
      </c>
      <c r="L1187" s="46"/>
      <c r="M1187" s="222" t="s">
        <v>19</v>
      </c>
      <c r="N1187" s="223" t="s">
        <v>45</v>
      </c>
      <c r="O1187" s="86"/>
      <c r="P1187" s="224">
        <f>O1187*H1187</f>
        <v>0</v>
      </c>
      <c r="Q1187" s="224">
        <v>0</v>
      </c>
      <c r="R1187" s="224">
        <f>Q1187*H1187</f>
        <v>0</v>
      </c>
      <c r="S1187" s="224">
        <v>0</v>
      </c>
      <c r="T1187" s="225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26" t="s">
        <v>178</v>
      </c>
      <c r="AT1187" s="226" t="s">
        <v>174</v>
      </c>
      <c r="AU1187" s="226" t="s">
        <v>82</v>
      </c>
      <c r="AY1187" s="19" t="s">
        <v>171</v>
      </c>
      <c r="BE1187" s="227">
        <f>IF(N1187="základní",J1187,0)</f>
        <v>0</v>
      </c>
      <c r="BF1187" s="227">
        <f>IF(N1187="snížená",J1187,0)</f>
        <v>0</v>
      </c>
      <c r="BG1187" s="227">
        <f>IF(N1187="zákl. přenesená",J1187,0)</f>
        <v>0</v>
      </c>
      <c r="BH1187" s="227">
        <f>IF(N1187="sníž. přenesená",J1187,0)</f>
        <v>0</v>
      </c>
      <c r="BI1187" s="227">
        <f>IF(N1187="nulová",J1187,0)</f>
        <v>0</v>
      </c>
      <c r="BJ1187" s="19" t="s">
        <v>82</v>
      </c>
      <c r="BK1187" s="227">
        <f>ROUND(I1187*H1187,2)</f>
        <v>0</v>
      </c>
      <c r="BL1187" s="19" t="s">
        <v>178</v>
      </c>
      <c r="BM1187" s="226" t="s">
        <v>4202</v>
      </c>
    </row>
    <row r="1188" s="2" customFormat="1">
      <c r="A1188" s="40"/>
      <c r="B1188" s="41"/>
      <c r="C1188" s="42"/>
      <c r="D1188" s="228" t="s">
        <v>180</v>
      </c>
      <c r="E1188" s="42"/>
      <c r="F1188" s="229" t="s">
        <v>4032</v>
      </c>
      <c r="G1188" s="42"/>
      <c r="H1188" s="42"/>
      <c r="I1188" s="230"/>
      <c r="J1188" s="42"/>
      <c r="K1188" s="42"/>
      <c r="L1188" s="46"/>
      <c r="M1188" s="231"/>
      <c r="N1188" s="232"/>
      <c r="O1188" s="86"/>
      <c r="P1188" s="86"/>
      <c r="Q1188" s="86"/>
      <c r="R1188" s="86"/>
      <c r="S1188" s="86"/>
      <c r="T1188" s="87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T1188" s="19" t="s">
        <v>180</v>
      </c>
      <c r="AU1188" s="19" t="s">
        <v>82</v>
      </c>
    </row>
    <row r="1189" s="2" customFormat="1" ht="16.5" customHeight="1">
      <c r="A1189" s="40"/>
      <c r="B1189" s="41"/>
      <c r="C1189" s="215" t="s">
        <v>4203</v>
      </c>
      <c r="D1189" s="215" t="s">
        <v>174</v>
      </c>
      <c r="E1189" s="216" t="s">
        <v>4204</v>
      </c>
      <c r="F1189" s="217" t="s">
        <v>4205</v>
      </c>
      <c r="G1189" s="218" t="s">
        <v>3296</v>
      </c>
      <c r="H1189" s="219">
        <v>1</v>
      </c>
      <c r="I1189" s="220"/>
      <c r="J1189" s="221">
        <f>ROUND(I1189*H1189,2)</f>
        <v>0</v>
      </c>
      <c r="K1189" s="217" t="s">
        <v>19</v>
      </c>
      <c r="L1189" s="46"/>
      <c r="M1189" s="222" t="s">
        <v>19</v>
      </c>
      <c r="N1189" s="223" t="s">
        <v>45</v>
      </c>
      <c r="O1189" s="86"/>
      <c r="P1189" s="224">
        <f>O1189*H1189</f>
        <v>0</v>
      </c>
      <c r="Q1189" s="224">
        <v>0</v>
      </c>
      <c r="R1189" s="224">
        <f>Q1189*H1189</f>
        <v>0</v>
      </c>
      <c r="S1189" s="224">
        <v>0</v>
      </c>
      <c r="T1189" s="225">
        <f>S1189*H1189</f>
        <v>0</v>
      </c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R1189" s="226" t="s">
        <v>178</v>
      </c>
      <c r="AT1189" s="226" t="s">
        <v>174</v>
      </c>
      <c r="AU1189" s="226" t="s">
        <v>82</v>
      </c>
      <c r="AY1189" s="19" t="s">
        <v>171</v>
      </c>
      <c r="BE1189" s="227">
        <f>IF(N1189="základní",J1189,0)</f>
        <v>0</v>
      </c>
      <c r="BF1189" s="227">
        <f>IF(N1189="snížená",J1189,0)</f>
        <v>0</v>
      </c>
      <c r="BG1189" s="227">
        <f>IF(N1189="zákl. přenesená",J1189,0)</f>
        <v>0</v>
      </c>
      <c r="BH1189" s="227">
        <f>IF(N1189="sníž. přenesená",J1189,0)</f>
        <v>0</v>
      </c>
      <c r="BI1189" s="227">
        <f>IF(N1189="nulová",J1189,0)</f>
        <v>0</v>
      </c>
      <c r="BJ1189" s="19" t="s">
        <v>82</v>
      </c>
      <c r="BK1189" s="227">
        <f>ROUND(I1189*H1189,2)</f>
        <v>0</v>
      </c>
      <c r="BL1189" s="19" t="s">
        <v>178</v>
      </c>
      <c r="BM1189" s="226" t="s">
        <v>4206</v>
      </c>
    </row>
    <row r="1190" s="2" customFormat="1">
      <c r="A1190" s="40"/>
      <c r="B1190" s="41"/>
      <c r="C1190" s="42"/>
      <c r="D1190" s="228" t="s">
        <v>180</v>
      </c>
      <c r="E1190" s="42"/>
      <c r="F1190" s="229" t="s">
        <v>4205</v>
      </c>
      <c r="G1190" s="42"/>
      <c r="H1190" s="42"/>
      <c r="I1190" s="230"/>
      <c r="J1190" s="42"/>
      <c r="K1190" s="42"/>
      <c r="L1190" s="46"/>
      <c r="M1190" s="231"/>
      <c r="N1190" s="232"/>
      <c r="O1190" s="86"/>
      <c r="P1190" s="86"/>
      <c r="Q1190" s="86"/>
      <c r="R1190" s="86"/>
      <c r="S1190" s="86"/>
      <c r="T1190" s="87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T1190" s="19" t="s">
        <v>180</v>
      </c>
      <c r="AU1190" s="19" t="s">
        <v>82</v>
      </c>
    </row>
    <row r="1191" s="2" customFormat="1">
      <c r="A1191" s="40"/>
      <c r="B1191" s="41"/>
      <c r="C1191" s="42"/>
      <c r="D1191" s="228" t="s">
        <v>478</v>
      </c>
      <c r="E1191" s="42"/>
      <c r="F1191" s="278" t="s">
        <v>3909</v>
      </c>
      <c r="G1191" s="42"/>
      <c r="H1191" s="42"/>
      <c r="I1191" s="230"/>
      <c r="J1191" s="42"/>
      <c r="K1191" s="42"/>
      <c r="L1191" s="46"/>
      <c r="M1191" s="231"/>
      <c r="N1191" s="232"/>
      <c r="O1191" s="86"/>
      <c r="P1191" s="86"/>
      <c r="Q1191" s="86"/>
      <c r="R1191" s="86"/>
      <c r="S1191" s="86"/>
      <c r="T1191" s="87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T1191" s="19" t="s">
        <v>478</v>
      </c>
      <c r="AU1191" s="19" t="s">
        <v>82</v>
      </c>
    </row>
    <row r="1192" s="2" customFormat="1" ht="16.5" customHeight="1">
      <c r="A1192" s="40"/>
      <c r="B1192" s="41"/>
      <c r="C1192" s="215" t="s">
        <v>4207</v>
      </c>
      <c r="D1192" s="215" t="s">
        <v>174</v>
      </c>
      <c r="E1192" s="216" t="s">
        <v>3356</v>
      </c>
      <c r="F1192" s="217" t="s">
        <v>3602</v>
      </c>
      <c r="G1192" s="218" t="s">
        <v>3296</v>
      </c>
      <c r="H1192" s="219">
        <v>40</v>
      </c>
      <c r="I1192" s="220"/>
      <c r="J1192" s="221">
        <f>ROUND(I1192*H1192,2)</f>
        <v>0</v>
      </c>
      <c r="K1192" s="217" t="s">
        <v>19</v>
      </c>
      <c r="L1192" s="46"/>
      <c r="M1192" s="222" t="s">
        <v>19</v>
      </c>
      <c r="N1192" s="223" t="s">
        <v>45</v>
      </c>
      <c r="O1192" s="86"/>
      <c r="P1192" s="224">
        <f>O1192*H1192</f>
        <v>0</v>
      </c>
      <c r="Q1192" s="224">
        <v>0</v>
      </c>
      <c r="R1192" s="224">
        <f>Q1192*H1192</f>
        <v>0</v>
      </c>
      <c r="S1192" s="224">
        <v>0</v>
      </c>
      <c r="T1192" s="225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26" t="s">
        <v>178</v>
      </c>
      <c r="AT1192" s="226" t="s">
        <v>174</v>
      </c>
      <c r="AU1192" s="226" t="s">
        <v>82</v>
      </c>
      <c r="AY1192" s="19" t="s">
        <v>171</v>
      </c>
      <c r="BE1192" s="227">
        <f>IF(N1192="základní",J1192,0)</f>
        <v>0</v>
      </c>
      <c r="BF1192" s="227">
        <f>IF(N1192="snížená",J1192,0)</f>
        <v>0</v>
      </c>
      <c r="BG1192" s="227">
        <f>IF(N1192="zákl. přenesená",J1192,0)</f>
        <v>0</v>
      </c>
      <c r="BH1192" s="227">
        <f>IF(N1192="sníž. přenesená",J1192,0)</f>
        <v>0</v>
      </c>
      <c r="BI1192" s="227">
        <f>IF(N1192="nulová",J1192,0)</f>
        <v>0</v>
      </c>
      <c r="BJ1192" s="19" t="s">
        <v>82</v>
      </c>
      <c r="BK1192" s="227">
        <f>ROUND(I1192*H1192,2)</f>
        <v>0</v>
      </c>
      <c r="BL1192" s="19" t="s">
        <v>178</v>
      </c>
      <c r="BM1192" s="226" t="s">
        <v>4208</v>
      </c>
    </row>
    <row r="1193" s="2" customFormat="1">
      <c r="A1193" s="40"/>
      <c r="B1193" s="41"/>
      <c r="C1193" s="42"/>
      <c r="D1193" s="228" t="s">
        <v>180</v>
      </c>
      <c r="E1193" s="42"/>
      <c r="F1193" s="229" t="s">
        <v>3602</v>
      </c>
      <c r="G1193" s="42"/>
      <c r="H1193" s="42"/>
      <c r="I1193" s="230"/>
      <c r="J1193" s="42"/>
      <c r="K1193" s="42"/>
      <c r="L1193" s="46"/>
      <c r="M1193" s="231"/>
      <c r="N1193" s="232"/>
      <c r="O1193" s="86"/>
      <c r="P1193" s="86"/>
      <c r="Q1193" s="86"/>
      <c r="R1193" s="86"/>
      <c r="S1193" s="86"/>
      <c r="T1193" s="87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T1193" s="19" t="s">
        <v>180</v>
      </c>
      <c r="AU1193" s="19" t="s">
        <v>82</v>
      </c>
    </row>
    <row r="1194" s="2" customFormat="1">
      <c r="A1194" s="40"/>
      <c r="B1194" s="41"/>
      <c r="C1194" s="42"/>
      <c r="D1194" s="228" t="s">
        <v>478</v>
      </c>
      <c r="E1194" s="42"/>
      <c r="F1194" s="278" t="s">
        <v>3604</v>
      </c>
      <c r="G1194" s="42"/>
      <c r="H1194" s="42"/>
      <c r="I1194" s="230"/>
      <c r="J1194" s="42"/>
      <c r="K1194" s="42"/>
      <c r="L1194" s="46"/>
      <c r="M1194" s="231"/>
      <c r="N1194" s="232"/>
      <c r="O1194" s="86"/>
      <c r="P1194" s="86"/>
      <c r="Q1194" s="86"/>
      <c r="R1194" s="86"/>
      <c r="S1194" s="86"/>
      <c r="T1194" s="87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T1194" s="19" t="s">
        <v>478</v>
      </c>
      <c r="AU1194" s="19" t="s">
        <v>82</v>
      </c>
    </row>
    <row r="1195" s="2" customFormat="1" ht="16.5" customHeight="1">
      <c r="A1195" s="40"/>
      <c r="B1195" s="41"/>
      <c r="C1195" s="215" t="s">
        <v>4209</v>
      </c>
      <c r="D1195" s="215" t="s">
        <v>174</v>
      </c>
      <c r="E1195" s="216" t="s">
        <v>3423</v>
      </c>
      <c r="F1195" s="217" t="s">
        <v>3699</v>
      </c>
      <c r="G1195" s="218" t="s">
        <v>3296</v>
      </c>
      <c r="H1195" s="219">
        <v>1</v>
      </c>
      <c r="I1195" s="220"/>
      <c r="J1195" s="221">
        <f>ROUND(I1195*H1195,2)</f>
        <v>0</v>
      </c>
      <c r="K1195" s="217" t="s">
        <v>19</v>
      </c>
      <c r="L1195" s="46"/>
      <c r="M1195" s="222" t="s">
        <v>19</v>
      </c>
      <c r="N1195" s="223" t="s">
        <v>45</v>
      </c>
      <c r="O1195" s="86"/>
      <c r="P1195" s="224">
        <f>O1195*H1195</f>
        <v>0</v>
      </c>
      <c r="Q1195" s="224">
        <v>0</v>
      </c>
      <c r="R1195" s="224">
        <f>Q1195*H1195</f>
        <v>0</v>
      </c>
      <c r="S1195" s="224">
        <v>0</v>
      </c>
      <c r="T1195" s="225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26" t="s">
        <v>178</v>
      </c>
      <c r="AT1195" s="226" t="s">
        <v>174</v>
      </c>
      <c r="AU1195" s="226" t="s">
        <v>82</v>
      </c>
      <c r="AY1195" s="19" t="s">
        <v>171</v>
      </c>
      <c r="BE1195" s="227">
        <f>IF(N1195="základní",J1195,0)</f>
        <v>0</v>
      </c>
      <c r="BF1195" s="227">
        <f>IF(N1195="snížená",J1195,0)</f>
        <v>0</v>
      </c>
      <c r="BG1195" s="227">
        <f>IF(N1195="zákl. přenesená",J1195,0)</f>
        <v>0</v>
      </c>
      <c r="BH1195" s="227">
        <f>IF(N1195="sníž. přenesená",J1195,0)</f>
        <v>0</v>
      </c>
      <c r="BI1195" s="227">
        <f>IF(N1195="nulová",J1195,0)</f>
        <v>0</v>
      </c>
      <c r="BJ1195" s="19" t="s">
        <v>82</v>
      </c>
      <c r="BK1195" s="227">
        <f>ROUND(I1195*H1195,2)</f>
        <v>0</v>
      </c>
      <c r="BL1195" s="19" t="s">
        <v>178</v>
      </c>
      <c r="BM1195" s="226" t="s">
        <v>4210</v>
      </c>
    </row>
    <row r="1196" s="2" customFormat="1">
      <c r="A1196" s="40"/>
      <c r="B1196" s="41"/>
      <c r="C1196" s="42"/>
      <c r="D1196" s="228" t="s">
        <v>180</v>
      </c>
      <c r="E1196" s="42"/>
      <c r="F1196" s="229" t="s">
        <v>3699</v>
      </c>
      <c r="G1196" s="42"/>
      <c r="H1196" s="42"/>
      <c r="I1196" s="230"/>
      <c r="J1196" s="42"/>
      <c r="K1196" s="42"/>
      <c r="L1196" s="46"/>
      <c r="M1196" s="231"/>
      <c r="N1196" s="232"/>
      <c r="O1196" s="86"/>
      <c r="P1196" s="86"/>
      <c r="Q1196" s="86"/>
      <c r="R1196" s="86"/>
      <c r="S1196" s="86"/>
      <c r="T1196" s="87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T1196" s="19" t="s">
        <v>180</v>
      </c>
      <c r="AU1196" s="19" t="s">
        <v>82</v>
      </c>
    </row>
    <row r="1197" s="2" customFormat="1" ht="16.5" customHeight="1">
      <c r="A1197" s="40"/>
      <c r="B1197" s="41"/>
      <c r="C1197" s="215" t="s">
        <v>2030</v>
      </c>
      <c r="D1197" s="215" t="s">
        <v>174</v>
      </c>
      <c r="E1197" s="216" t="s">
        <v>3427</v>
      </c>
      <c r="F1197" s="217" t="s">
        <v>3704</v>
      </c>
      <c r="G1197" s="218" t="s">
        <v>3296</v>
      </c>
      <c r="H1197" s="219">
        <v>1</v>
      </c>
      <c r="I1197" s="220"/>
      <c r="J1197" s="221">
        <f>ROUND(I1197*H1197,2)</f>
        <v>0</v>
      </c>
      <c r="K1197" s="217" t="s">
        <v>19</v>
      </c>
      <c r="L1197" s="46"/>
      <c r="M1197" s="222" t="s">
        <v>19</v>
      </c>
      <c r="N1197" s="223" t="s">
        <v>45</v>
      </c>
      <c r="O1197" s="86"/>
      <c r="P1197" s="224">
        <f>O1197*H1197</f>
        <v>0</v>
      </c>
      <c r="Q1197" s="224">
        <v>0</v>
      </c>
      <c r="R1197" s="224">
        <f>Q1197*H1197</f>
        <v>0</v>
      </c>
      <c r="S1197" s="224">
        <v>0</v>
      </c>
      <c r="T1197" s="225">
        <f>S1197*H1197</f>
        <v>0</v>
      </c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R1197" s="226" t="s">
        <v>178</v>
      </c>
      <c r="AT1197" s="226" t="s">
        <v>174</v>
      </c>
      <c r="AU1197" s="226" t="s">
        <v>82</v>
      </c>
      <c r="AY1197" s="19" t="s">
        <v>171</v>
      </c>
      <c r="BE1197" s="227">
        <f>IF(N1197="základní",J1197,0)</f>
        <v>0</v>
      </c>
      <c r="BF1197" s="227">
        <f>IF(N1197="snížená",J1197,0)</f>
        <v>0</v>
      </c>
      <c r="BG1197" s="227">
        <f>IF(N1197="zákl. přenesená",J1197,0)</f>
        <v>0</v>
      </c>
      <c r="BH1197" s="227">
        <f>IF(N1197="sníž. přenesená",J1197,0)</f>
        <v>0</v>
      </c>
      <c r="BI1197" s="227">
        <f>IF(N1197="nulová",J1197,0)</f>
        <v>0</v>
      </c>
      <c r="BJ1197" s="19" t="s">
        <v>82</v>
      </c>
      <c r="BK1197" s="227">
        <f>ROUND(I1197*H1197,2)</f>
        <v>0</v>
      </c>
      <c r="BL1197" s="19" t="s">
        <v>178</v>
      </c>
      <c r="BM1197" s="226" t="s">
        <v>4211</v>
      </c>
    </row>
    <row r="1198" s="2" customFormat="1">
      <c r="A1198" s="40"/>
      <c r="B1198" s="41"/>
      <c r="C1198" s="42"/>
      <c r="D1198" s="228" t="s">
        <v>180</v>
      </c>
      <c r="E1198" s="42"/>
      <c r="F1198" s="229" t="s">
        <v>3704</v>
      </c>
      <c r="G1198" s="42"/>
      <c r="H1198" s="42"/>
      <c r="I1198" s="230"/>
      <c r="J1198" s="42"/>
      <c r="K1198" s="42"/>
      <c r="L1198" s="46"/>
      <c r="M1198" s="231"/>
      <c r="N1198" s="232"/>
      <c r="O1198" s="86"/>
      <c r="P1198" s="86"/>
      <c r="Q1198" s="86"/>
      <c r="R1198" s="86"/>
      <c r="S1198" s="86"/>
      <c r="T1198" s="87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T1198" s="19" t="s">
        <v>180</v>
      </c>
      <c r="AU1198" s="19" t="s">
        <v>82</v>
      </c>
    </row>
    <row r="1199" s="2" customFormat="1">
      <c r="A1199" s="40"/>
      <c r="B1199" s="41"/>
      <c r="C1199" s="42"/>
      <c r="D1199" s="228" t="s">
        <v>478</v>
      </c>
      <c r="E1199" s="42"/>
      <c r="F1199" s="278" t="s">
        <v>3706</v>
      </c>
      <c r="G1199" s="42"/>
      <c r="H1199" s="42"/>
      <c r="I1199" s="230"/>
      <c r="J1199" s="42"/>
      <c r="K1199" s="42"/>
      <c r="L1199" s="46"/>
      <c r="M1199" s="231"/>
      <c r="N1199" s="232"/>
      <c r="O1199" s="86"/>
      <c r="P1199" s="86"/>
      <c r="Q1199" s="86"/>
      <c r="R1199" s="86"/>
      <c r="S1199" s="86"/>
      <c r="T1199" s="87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T1199" s="19" t="s">
        <v>478</v>
      </c>
      <c r="AU1199" s="19" t="s">
        <v>82</v>
      </c>
    </row>
    <row r="1200" s="2" customFormat="1" ht="16.5" customHeight="1">
      <c r="A1200" s="40"/>
      <c r="B1200" s="41"/>
      <c r="C1200" s="215" t="s">
        <v>2048</v>
      </c>
      <c r="D1200" s="215" t="s">
        <v>174</v>
      </c>
      <c r="E1200" s="216" t="s">
        <v>3450</v>
      </c>
      <c r="F1200" s="217" t="s">
        <v>3735</v>
      </c>
      <c r="G1200" s="218" t="s">
        <v>3296</v>
      </c>
      <c r="H1200" s="219">
        <v>2</v>
      </c>
      <c r="I1200" s="220"/>
      <c r="J1200" s="221">
        <f>ROUND(I1200*H1200,2)</f>
        <v>0</v>
      </c>
      <c r="K1200" s="217" t="s">
        <v>19</v>
      </c>
      <c r="L1200" s="46"/>
      <c r="M1200" s="222" t="s">
        <v>19</v>
      </c>
      <c r="N1200" s="223" t="s">
        <v>45</v>
      </c>
      <c r="O1200" s="86"/>
      <c r="P1200" s="224">
        <f>O1200*H1200</f>
        <v>0</v>
      </c>
      <c r="Q1200" s="224">
        <v>0</v>
      </c>
      <c r="R1200" s="224">
        <f>Q1200*H1200</f>
        <v>0</v>
      </c>
      <c r="S1200" s="224">
        <v>0</v>
      </c>
      <c r="T1200" s="225">
        <f>S1200*H1200</f>
        <v>0</v>
      </c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R1200" s="226" t="s">
        <v>178</v>
      </c>
      <c r="AT1200" s="226" t="s">
        <v>174</v>
      </c>
      <c r="AU1200" s="226" t="s">
        <v>82</v>
      </c>
      <c r="AY1200" s="19" t="s">
        <v>171</v>
      </c>
      <c r="BE1200" s="227">
        <f>IF(N1200="základní",J1200,0)</f>
        <v>0</v>
      </c>
      <c r="BF1200" s="227">
        <f>IF(N1200="snížená",J1200,0)</f>
        <v>0</v>
      </c>
      <c r="BG1200" s="227">
        <f>IF(N1200="zákl. přenesená",J1200,0)</f>
        <v>0</v>
      </c>
      <c r="BH1200" s="227">
        <f>IF(N1200="sníž. přenesená",J1200,0)</f>
        <v>0</v>
      </c>
      <c r="BI1200" s="227">
        <f>IF(N1200="nulová",J1200,0)</f>
        <v>0</v>
      </c>
      <c r="BJ1200" s="19" t="s">
        <v>82</v>
      </c>
      <c r="BK1200" s="227">
        <f>ROUND(I1200*H1200,2)</f>
        <v>0</v>
      </c>
      <c r="BL1200" s="19" t="s">
        <v>178</v>
      </c>
      <c r="BM1200" s="226" t="s">
        <v>4212</v>
      </c>
    </row>
    <row r="1201" s="2" customFormat="1">
      <c r="A1201" s="40"/>
      <c r="B1201" s="41"/>
      <c r="C1201" s="42"/>
      <c r="D1201" s="228" t="s">
        <v>180</v>
      </c>
      <c r="E1201" s="42"/>
      <c r="F1201" s="229" t="s">
        <v>3735</v>
      </c>
      <c r="G1201" s="42"/>
      <c r="H1201" s="42"/>
      <c r="I1201" s="230"/>
      <c r="J1201" s="42"/>
      <c r="K1201" s="42"/>
      <c r="L1201" s="46"/>
      <c r="M1201" s="231"/>
      <c r="N1201" s="232"/>
      <c r="O1201" s="86"/>
      <c r="P1201" s="86"/>
      <c r="Q1201" s="86"/>
      <c r="R1201" s="86"/>
      <c r="S1201" s="86"/>
      <c r="T1201" s="87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T1201" s="19" t="s">
        <v>180</v>
      </c>
      <c r="AU1201" s="19" t="s">
        <v>82</v>
      </c>
    </row>
    <row r="1202" s="2" customFormat="1">
      <c r="A1202" s="40"/>
      <c r="B1202" s="41"/>
      <c r="C1202" s="42"/>
      <c r="D1202" s="228" t="s">
        <v>478</v>
      </c>
      <c r="E1202" s="42"/>
      <c r="F1202" s="278" t="s">
        <v>3737</v>
      </c>
      <c r="G1202" s="42"/>
      <c r="H1202" s="42"/>
      <c r="I1202" s="230"/>
      <c r="J1202" s="42"/>
      <c r="K1202" s="42"/>
      <c r="L1202" s="46"/>
      <c r="M1202" s="231"/>
      <c r="N1202" s="232"/>
      <c r="O1202" s="86"/>
      <c r="P1202" s="86"/>
      <c r="Q1202" s="86"/>
      <c r="R1202" s="86"/>
      <c r="S1202" s="86"/>
      <c r="T1202" s="87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T1202" s="19" t="s">
        <v>478</v>
      </c>
      <c r="AU1202" s="19" t="s">
        <v>82</v>
      </c>
    </row>
    <row r="1203" s="2" customFormat="1" ht="16.5" customHeight="1">
      <c r="A1203" s="40"/>
      <c r="B1203" s="41"/>
      <c r="C1203" s="215" t="s">
        <v>2071</v>
      </c>
      <c r="D1203" s="215" t="s">
        <v>174</v>
      </c>
      <c r="E1203" s="216" t="s">
        <v>3464</v>
      </c>
      <c r="F1203" s="217" t="s">
        <v>3749</v>
      </c>
      <c r="G1203" s="218" t="s">
        <v>3513</v>
      </c>
      <c r="H1203" s="219">
        <v>10</v>
      </c>
      <c r="I1203" s="220"/>
      <c r="J1203" s="221">
        <f>ROUND(I1203*H1203,2)</f>
        <v>0</v>
      </c>
      <c r="K1203" s="217" t="s">
        <v>19</v>
      </c>
      <c r="L1203" s="46"/>
      <c r="M1203" s="222" t="s">
        <v>19</v>
      </c>
      <c r="N1203" s="223" t="s">
        <v>45</v>
      </c>
      <c r="O1203" s="86"/>
      <c r="P1203" s="224">
        <f>O1203*H1203</f>
        <v>0</v>
      </c>
      <c r="Q1203" s="224">
        <v>0</v>
      </c>
      <c r="R1203" s="224">
        <f>Q1203*H1203</f>
        <v>0</v>
      </c>
      <c r="S1203" s="224">
        <v>0</v>
      </c>
      <c r="T1203" s="225">
        <f>S1203*H1203</f>
        <v>0</v>
      </c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R1203" s="226" t="s">
        <v>178</v>
      </c>
      <c r="AT1203" s="226" t="s">
        <v>174</v>
      </c>
      <c r="AU1203" s="226" t="s">
        <v>82</v>
      </c>
      <c r="AY1203" s="19" t="s">
        <v>171</v>
      </c>
      <c r="BE1203" s="227">
        <f>IF(N1203="základní",J1203,0)</f>
        <v>0</v>
      </c>
      <c r="BF1203" s="227">
        <f>IF(N1203="snížená",J1203,0)</f>
        <v>0</v>
      </c>
      <c r="BG1203" s="227">
        <f>IF(N1203="zákl. přenesená",J1203,0)</f>
        <v>0</v>
      </c>
      <c r="BH1203" s="227">
        <f>IF(N1203="sníž. přenesená",J1203,0)</f>
        <v>0</v>
      </c>
      <c r="BI1203" s="227">
        <f>IF(N1203="nulová",J1203,0)</f>
        <v>0</v>
      </c>
      <c r="BJ1203" s="19" t="s">
        <v>82</v>
      </c>
      <c r="BK1203" s="227">
        <f>ROUND(I1203*H1203,2)</f>
        <v>0</v>
      </c>
      <c r="BL1203" s="19" t="s">
        <v>178</v>
      </c>
      <c r="BM1203" s="226" t="s">
        <v>4213</v>
      </c>
    </row>
    <row r="1204" s="2" customFormat="1">
      <c r="A1204" s="40"/>
      <c r="B1204" s="41"/>
      <c r="C1204" s="42"/>
      <c r="D1204" s="228" t="s">
        <v>180</v>
      </c>
      <c r="E1204" s="42"/>
      <c r="F1204" s="229" t="s">
        <v>3751</v>
      </c>
      <c r="G1204" s="42"/>
      <c r="H1204" s="42"/>
      <c r="I1204" s="230"/>
      <c r="J1204" s="42"/>
      <c r="K1204" s="42"/>
      <c r="L1204" s="46"/>
      <c r="M1204" s="231"/>
      <c r="N1204" s="232"/>
      <c r="O1204" s="86"/>
      <c r="P1204" s="86"/>
      <c r="Q1204" s="86"/>
      <c r="R1204" s="86"/>
      <c r="S1204" s="86"/>
      <c r="T1204" s="87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T1204" s="19" t="s">
        <v>180</v>
      </c>
      <c r="AU1204" s="19" t="s">
        <v>82</v>
      </c>
    </row>
    <row r="1205" s="2" customFormat="1">
      <c r="A1205" s="40"/>
      <c r="B1205" s="41"/>
      <c r="C1205" s="42"/>
      <c r="D1205" s="228" t="s">
        <v>478</v>
      </c>
      <c r="E1205" s="42"/>
      <c r="F1205" s="278" t="s">
        <v>3752</v>
      </c>
      <c r="G1205" s="42"/>
      <c r="H1205" s="42"/>
      <c r="I1205" s="230"/>
      <c r="J1205" s="42"/>
      <c r="K1205" s="42"/>
      <c r="L1205" s="46"/>
      <c r="M1205" s="231"/>
      <c r="N1205" s="232"/>
      <c r="O1205" s="86"/>
      <c r="P1205" s="86"/>
      <c r="Q1205" s="86"/>
      <c r="R1205" s="86"/>
      <c r="S1205" s="86"/>
      <c r="T1205" s="87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T1205" s="19" t="s">
        <v>478</v>
      </c>
      <c r="AU1205" s="19" t="s">
        <v>82</v>
      </c>
    </row>
    <row r="1206" s="2" customFormat="1" ht="16.5" customHeight="1">
      <c r="A1206" s="40"/>
      <c r="B1206" s="41"/>
      <c r="C1206" s="215" t="s">
        <v>4214</v>
      </c>
      <c r="D1206" s="215" t="s">
        <v>174</v>
      </c>
      <c r="E1206" s="216" t="s">
        <v>3466</v>
      </c>
      <c r="F1206" s="217" t="s">
        <v>3753</v>
      </c>
      <c r="G1206" s="218" t="s">
        <v>3513</v>
      </c>
      <c r="H1206" s="219">
        <v>5</v>
      </c>
      <c r="I1206" s="220"/>
      <c r="J1206" s="221">
        <f>ROUND(I1206*H1206,2)</f>
        <v>0</v>
      </c>
      <c r="K1206" s="217" t="s">
        <v>19</v>
      </c>
      <c r="L1206" s="46"/>
      <c r="M1206" s="222" t="s">
        <v>19</v>
      </c>
      <c r="N1206" s="223" t="s">
        <v>45</v>
      </c>
      <c r="O1206" s="86"/>
      <c r="P1206" s="224">
        <f>O1206*H1206</f>
        <v>0</v>
      </c>
      <c r="Q1206" s="224">
        <v>0</v>
      </c>
      <c r="R1206" s="224">
        <f>Q1206*H1206</f>
        <v>0</v>
      </c>
      <c r="S1206" s="224">
        <v>0</v>
      </c>
      <c r="T1206" s="225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26" t="s">
        <v>178</v>
      </c>
      <c r="AT1206" s="226" t="s">
        <v>174</v>
      </c>
      <c r="AU1206" s="226" t="s">
        <v>82</v>
      </c>
      <c r="AY1206" s="19" t="s">
        <v>171</v>
      </c>
      <c r="BE1206" s="227">
        <f>IF(N1206="základní",J1206,0)</f>
        <v>0</v>
      </c>
      <c r="BF1206" s="227">
        <f>IF(N1206="snížená",J1206,0)</f>
        <v>0</v>
      </c>
      <c r="BG1206" s="227">
        <f>IF(N1206="zákl. přenesená",J1206,0)</f>
        <v>0</v>
      </c>
      <c r="BH1206" s="227">
        <f>IF(N1206="sníž. přenesená",J1206,0)</f>
        <v>0</v>
      </c>
      <c r="BI1206" s="227">
        <f>IF(N1206="nulová",J1206,0)</f>
        <v>0</v>
      </c>
      <c r="BJ1206" s="19" t="s">
        <v>82</v>
      </c>
      <c r="BK1206" s="227">
        <f>ROUND(I1206*H1206,2)</f>
        <v>0</v>
      </c>
      <c r="BL1206" s="19" t="s">
        <v>178</v>
      </c>
      <c r="BM1206" s="226" t="s">
        <v>4215</v>
      </c>
    </row>
    <row r="1207" s="2" customFormat="1">
      <c r="A1207" s="40"/>
      <c r="B1207" s="41"/>
      <c r="C1207" s="42"/>
      <c r="D1207" s="228" t="s">
        <v>180</v>
      </c>
      <c r="E1207" s="42"/>
      <c r="F1207" s="229" t="s">
        <v>3755</v>
      </c>
      <c r="G1207" s="42"/>
      <c r="H1207" s="42"/>
      <c r="I1207" s="230"/>
      <c r="J1207" s="42"/>
      <c r="K1207" s="42"/>
      <c r="L1207" s="46"/>
      <c r="M1207" s="231"/>
      <c r="N1207" s="232"/>
      <c r="O1207" s="86"/>
      <c r="P1207" s="86"/>
      <c r="Q1207" s="86"/>
      <c r="R1207" s="86"/>
      <c r="S1207" s="86"/>
      <c r="T1207" s="87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T1207" s="19" t="s">
        <v>180</v>
      </c>
      <c r="AU1207" s="19" t="s">
        <v>82</v>
      </c>
    </row>
    <row r="1208" s="2" customFormat="1">
      <c r="A1208" s="40"/>
      <c r="B1208" s="41"/>
      <c r="C1208" s="42"/>
      <c r="D1208" s="228" t="s">
        <v>478</v>
      </c>
      <c r="E1208" s="42"/>
      <c r="F1208" s="278" t="s">
        <v>3752</v>
      </c>
      <c r="G1208" s="42"/>
      <c r="H1208" s="42"/>
      <c r="I1208" s="230"/>
      <c r="J1208" s="42"/>
      <c r="K1208" s="42"/>
      <c r="L1208" s="46"/>
      <c r="M1208" s="231"/>
      <c r="N1208" s="232"/>
      <c r="O1208" s="86"/>
      <c r="P1208" s="86"/>
      <c r="Q1208" s="86"/>
      <c r="R1208" s="86"/>
      <c r="S1208" s="86"/>
      <c r="T1208" s="87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T1208" s="19" t="s">
        <v>478</v>
      </c>
      <c r="AU1208" s="19" t="s">
        <v>82</v>
      </c>
    </row>
    <row r="1209" s="2" customFormat="1" ht="16.5" customHeight="1">
      <c r="A1209" s="40"/>
      <c r="B1209" s="41"/>
      <c r="C1209" s="215" t="s">
        <v>2075</v>
      </c>
      <c r="D1209" s="215" t="s">
        <v>174</v>
      </c>
      <c r="E1209" s="216" t="s">
        <v>3468</v>
      </c>
      <c r="F1209" s="217" t="s">
        <v>3756</v>
      </c>
      <c r="G1209" s="218" t="s">
        <v>3513</v>
      </c>
      <c r="H1209" s="219">
        <v>2</v>
      </c>
      <c r="I1209" s="220"/>
      <c r="J1209" s="221">
        <f>ROUND(I1209*H1209,2)</f>
        <v>0</v>
      </c>
      <c r="K1209" s="217" t="s">
        <v>19</v>
      </c>
      <c r="L1209" s="46"/>
      <c r="M1209" s="222" t="s">
        <v>19</v>
      </c>
      <c r="N1209" s="223" t="s">
        <v>45</v>
      </c>
      <c r="O1209" s="86"/>
      <c r="P1209" s="224">
        <f>O1209*H1209</f>
        <v>0</v>
      </c>
      <c r="Q1209" s="224">
        <v>0</v>
      </c>
      <c r="R1209" s="224">
        <f>Q1209*H1209</f>
        <v>0</v>
      </c>
      <c r="S1209" s="224">
        <v>0</v>
      </c>
      <c r="T1209" s="225">
        <f>S1209*H1209</f>
        <v>0</v>
      </c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R1209" s="226" t="s">
        <v>178</v>
      </c>
      <c r="AT1209" s="226" t="s">
        <v>174</v>
      </c>
      <c r="AU1209" s="226" t="s">
        <v>82</v>
      </c>
      <c r="AY1209" s="19" t="s">
        <v>171</v>
      </c>
      <c r="BE1209" s="227">
        <f>IF(N1209="základní",J1209,0)</f>
        <v>0</v>
      </c>
      <c r="BF1209" s="227">
        <f>IF(N1209="snížená",J1209,0)</f>
        <v>0</v>
      </c>
      <c r="BG1209" s="227">
        <f>IF(N1209="zákl. přenesená",J1209,0)</f>
        <v>0</v>
      </c>
      <c r="BH1209" s="227">
        <f>IF(N1209="sníž. přenesená",J1209,0)</f>
        <v>0</v>
      </c>
      <c r="BI1209" s="227">
        <f>IF(N1209="nulová",J1209,0)</f>
        <v>0</v>
      </c>
      <c r="BJ1209" s="19" t="s">
        <v>82</v>
      </c>
      <c r="BK1209" s="227">
        <f>ROUND(I1209*H1209,2)</f>
        <v>0</v>
      </c>
      <c r="BL1209" s="19" t="s">
        <v>178</v>
      </c>
      <c r="BM1209" s="226" t="s">
        <v>4216</v>
      </c>
    </row>
    <row r="1210" s="2" customFormat="1">
      <c r="A1210" s="40"/>
      <c r="B1210" s="41"/>
      <c r="C1210" s="42"/>
      <c r="D1210" s="228" t="s">
        <v>180</v>
      </c>
      <c r="E1210" s="42"/>
      <c r="F1210" s="229" t="s">
        <v>3758</v>
      </c>
      <c r="G1210" s="42"/>
      <c r="H1210" s="42"/>
      <c r="I1210" s="230"/>
      <c r="J1210" s="42"/>
      <c r="K1210" s="42"/>
      <c r="L1210" s="46"/>
      <c r="M1210" s="231"/>
      <c r="N1210" s="232"/>
      <c r="O1210" s="86"/>
      <c r="P1210" s="86"/>
      <c r="Q1210" s="86"/>
      <c r="R1210" s="86"/>
      <c r="S1210" s="86"/>
      <c r="T1210" s="87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T1210" s="19" t="s">
        <v>180</v>
      </c>
      <c r="AU1210" s="19" t="s">
        <v>82</v>
      </c>
    </row>
    <row r="1211" s="2" customFormat="1">
      <c r="A1211" s="40"/>
      <c r="B1211" s="41"/>
      <c r="C1211" s="42"/>
      <c r="D1211" s="228" t="s">
        <v>478</v>
      </c>
      <c r="E1211" s="42"/>
      <c r="F1211" s="278" t="s">
        <v>3752</v>
      </c>
      <c r="G1211" s="42"/>
      <c r="H1211" s="42"/>
      <c r="I1211" s="230"/>
      <c r="J1211" s="42"/>
      <c r="K1211" s="42"/>
      <c r="L1211" s="46"/>
      <c r="M1211" s="231"/>
      <c r="N1211" s="232"/>
      <c r="O1211" s="86"/>
      <c r="P1211" s="86"/>
      <c r="Q1211" s="86"/>
      <c r="R1211" s="86"/>
      <c r="S1211" s="86"/>
      <c r="T1211" s="87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T1211" s="19" t="s">
        <v>478</v>
      </c>
      <c r="AU1211" s="19" t="s">
        <v>82</v>
      </c>
    </row>
    <row r="1212" s="2" customFormat="1" ht="16.5" customHeight="1">
      <c r="A1212" s="40"/>
      <c r="B1212" s="41"/>
      <c r="C1212" s="215" t="s">
        <v>4217</v>
      </c>
      <c r="D1212" s="215" t="s">
        <v>174</v>
      </c>
      <c r="E1212" s="216" t="s">
        <v>3759</v>
      </c>
      <c r="F1212" s="217" t="s">
        <v>3760</v>
      </c>
      <c r="G1212" s="218" t="s">
        <v>3513</v>
      </c>
      <c r="H1212" s="219">
        <v>23</v>
      </c>
      <c r="I1212" s="220"/>
      <c r="J1212" s="221">
        <f>ROUND(I1212*H1212,2)</f>
        <v>0</v>
      </c>
      <c r="K1212" s="217" t="s">
        <v>19</v>
      </c>
      <c r="L1212" s="46"/>
      <c r="M1212" s="222" t="s">
        <v>19</v>
      </c>
      <c r="N1212" s="223" t="s">
        <v>45</v>
      </c>
      <c r="O1212" s="86"/>
      <c r="P1212" s="224">
        <f>O1212*H1212</f>
        <v>0</v>
      </c>
      <c r="Q1212" s="224">
        <v>0</v>
      </c>
      <c r="R1212" s="224">
        <f>Q1212*H1212</f>
        <v>0</v>
      </c>
      <c r="S1212" s="224">
        <v>0</v>
      </c>
      <c r="T1212" s="225">
        <f>S1212*H1212</f>
        <v>0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26" t="s">
        <v>178</v>
      </c>
      <c r="AT1212" s="226" t="s">
        <v>174</v>
      </c>
      <c r="AU1212" s="226" t="s">
        <v>82</v>
      </c>
      <c r="AY1212" s="19" t="s">
        <v>171</v>
      </c>
      <c r="BE1212" s="227">
        <f>IF(N1212="základní",J1212,0)</f>
        <v>0</v>
      </c>
      <c r="BF1212" s="227">
        <f>IF(N1212="snížená",J1212,0)</f>
        <v>0</v>
      </c>
      <c r="BG1212" s="227">
        <f>IF(N1212="zákl. přenesená",J1212,0)</f>
        <v>0</v>
      </c>
      <c r="BH1212" s="227">
        <f>IF(N1212="sníž. přenesená",J1212,0)</f>
        <v>0</v>
      </c>
      <c r="BI1212" s="227">
        <f>IF(N1212="nulová",J1212,0)</f>
        <v>0</v>
      </c>
      <c r="BJ1212" s="19" t="s">
        <v>82</v>
      </c>
      <c r="BK1212" s="227">
        <f>ROUND(I1212*H1212,2)</f>
        <v>0</v>
      </c>
      <c r="BL1212" s="19" t="s">
        <v>178</v>
      </c>
      <c r="BM1212" s="226" t="s">
        <v>4218</v>
      </c>
    </row>
    <row r="1213" s="2" customFormat="1">
      <c r="A1213" s="40"/>
      <c r="B1213" s="41"/>
      <c r="C1213" s="42"/>
      <c r="D1213" s="228" t="s">
        <v>180</v>
      </c>
      <c r="E1213" s="42"/>
      <c r="F1213" s="229" t="s">
        <v>3762</v>
      </c>
      <c r="G1213" s="42"/>
      <c r="H1213" s="42"/>
      <c r="I1213" s="230"/>
      <c r="J1213" s="42"/>
      <c r="K1213" s="42"/>
      <c r="L1213" s="46"/>
      <c r="M1213" s="231"/>
      <c r="N1213" s="232"/>
      <c r="O1213" s="86"/>
      <c r="P1213" s="86"/>
      <c r="Q1213" s="86"/>
      <c r="R1213" s="86"/>
      <c r="S1213" s="86"/>
      <c r="T1213" s="87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T1213" s="19" t="s">
        <v>180</v>
      </c>
      <c r="AU1213" s="19" t="s">
        <v>82</v>
      </c>
    </row>
    <row r="1214" s="2" customFormat="1">
      <c r="A1214" s="40"/>
      <c r="B1214" s="41"/>
      <c r="C1214" s="42"/>
      <c r="D1214" s="228" t="s">
        <v>478</v>
      </c>
      <c r="E1214" s="42"/>
      <c r="F1214" s="278" t="s">
        <v>3752</v>
      </c>
      <c r="G1214" s="42"/>
      <c r="H1214" s="42"/>
      <c r="I1214" s="230"/>
      <c r="J1214" s="42"/>
      <c r="K1214" s="42"/>
      <c r="L1214" s="46"/>
      <c r="M1214" s="231"/>
      <c r="N1214" s="232"/>
      <c r="O1214" s="86"/>
      <c r="P1214" s="86"/>
      <c r="Q1214" s="86"/>
      <c r="R1214" s="86"/>
      <c r="S1214" s="86"/>
      <c r="T1214" s="87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T1214" s="19" t="s">
        <v>478</v>
      </c>
      <c r="AU1214" s="19" t="s">
        <v>82</v>
      </c>
    </row>
    <row r="1215" s="2" customFormat="1" ht="16.5" customHeight="1">
      <c r="A1215" s="40"/>
      <c r="B1215" s="41"/>
      <c r="C1215" s="215" t="s">
        <v>2080</v>
      </c>
      <c r="D1215" s="215" t="s">
        <v>174</v>
      </c>
      <c r="E1215" s="216" t="s">
        <v>3763</v>
      </c>
      <c r="F1215" s="217" t="s">
        <v>3764</v>
      </c>
      <c r="G1215" s="218" t="s">
        <v>3513</v>
      </c>
      <c r="H1215" s="219">
        <v>12</v>
      </c>
      <c r="I1215" s="220"/>
      <c r="J1215" s="221">
        <f>ROUND(I1215*H1215,2)</f>
        <v>0</v>
      </c>
      <c r="K1215" s="217" t="s">
        <v>19</v>
      </c>
      <c r="L1215" s="46"/>
      <c r="M1215" s="222" t="s">
        <v>19</v>
      </c>
      <c r="N1215" s="223" t="s">
        <v>45</v>
      </c>
      <c r="O1215" s="86"/>
      <c r="P1215" s="224">
        <f>O1215*H1215</f>
        <v>0</v>
      </c>
      <c r="Q1215" s="224">
        <v>0</v>
      </c>
      <c r="R1215" s="224">
        <f>Q1215*H1215</f>
        <v>0</v>
      </c>
      <c r="S1215" s="224">
        <v>0</v>
      </c>
      <c r="T1215" s="225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26" t="s">
        <v>178</v>
      </c>
      <c r="AT1215" s="226" t="s">
        <v>174</v>
      </c>
      <c r="AU1215" s="226" t="s">
        <v>82</v>
      </c>
      <c r="AY1215" s="19" t="s">
        <v>171</v>
      </c>
      <c r="BE1215" s="227">
        <f>IF(N1215="základní",J1215,0)</f>
        <v>0</v>
      </c>
      <c r="BF1215" s="227">
        <f>IF(N1215="snížená",J1215,0)</f>
        <v>0</v>
      </c>
      <c r="BG1215" s="227">
        <f>IF(N1215="zákl. přenesená",J1215,0)</f>
        <v>0</v>
      </c>
      <c r="BH1215" s="227">
        <f>IF(N1215="sníž. přenesená",J1215,0)</f>
        <v>0</v>
      </c>
      <c r="BI1215" s="227">
        <f>IF(N1215="nulová",J1215,0)</f>
        <v>0</v>
      </c>
      <c r="BJ1215" s="19" t="s">
        <v>82</v>
      </c>
      <c r="BK1215" s="227">
        <f>ROUND(I1215*H1215,2)</f>
        <v>0</v>
      </c>
      <c r="BL1215" s="19" t="s">
        <v>178</v>
      </c>
      <c r="BM1215" s="226" t="s">
        <v>4219</v>
      </c>
    </row>
    <row r="1216" s="2" customFormat="1">
      <c r="A1216" s="40"/>
      <c r="B1216" s="41"/>
      <c r="C1216" s="42"/>
      <c r="D1216" s="228" t="s">
        <v>180</v>
      </c>
      <c r="E1216" s="42"/>
      <c r="F1216" s="229" t="s">
        <v>3766</v>
      </c>
      <c r="G1216" s="42"/>
      <c r="H1216" s="42"/>
      <c r="I1216" s="230"/>
      <c r="J1216" s="42"/>
      <c r="K1216" s="42"/>
      <c r="L1216" s="46"/>
      <c r="M1216" s="231"/>
      <c r="N1216" s="232"/>
      <c r="O1216" s="86"/>
      <c r="P1216" s="86"/>
      <c r="Q1216" s="86"/>
      <c r="R1216" s="86"/>
      <c r="S1216" s="86"/>
      <c r="T1216" s="87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180</v>
      </c>
      <c r="AU1216" s="19" t="s">
        <v>82</v>
      </c>
    </row>
    <row r="1217" s="2" customFormat="1">
      <c r="A1217" s="40"/>
      <c r="B1217" s="41"/>
      <c r="C1217" s="42"/>
      <c r="D1217" s="228" t="s">
        <v>478</v>
      </c>
      <c r="E1217" s="42"/>
      <c r="F1217" s="278" t="s">
        <v>3752</v>
      </c>
      <c r="G1217" s="42"/>
      <c r="H1217" s="42"/>
      <c r="I1217" s="230"/>
      <c r="J1217" s="42"/>
      <c r="K1217" s="42"/>
      <c r="L1217" s="46"/>
      <c r="M1217" s="231"/>
      <c r="N1217" s="232"/>
      <c r="O1217" s="86"/>
      <c r="P1217" s="86"/>
      <c r="Q1217" s="86"/>
      <c r="R1217" s="86"/>
      <c r="S1217" s="86"/>
      <c r="T1217" s="87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T1217" s="19" t="s">
        <v>478</v>
      </c>
      <c r="AU1217" s="19" t="s">
        <v>82</v>
      </c>
    </row>
    <row r="1218" s="2" customFormat="1" ht="16.5" customHeight="1">
      <c r="A1218" s="40"/>
      <c r="B1218" s="41"/>
      <c r="C1218" s="215" t="s">
        <v>4220</v>
      </c>
      <c r="D1218" s="215" t="s">
        <v>174</v>
      </c>
      <c r="E1218" s="216" t="s">
        <v>3767</v>
      </c>
      <c r="F1218" s="217" t="s">
        <v>3768</v>
      </c>
      <c r="G1218" s="218" t="s">
        <v>3513</v>
      </c>
      <c r="H1218" s="219">
        <v>8</v>
      </c>
      <c r="I1218" s="220"/>
      <c r="J1218" s="221">
        <f>ROUND(I1218*H1218,2)</f>
        <v>0</v>
      </c>
      <c r="K1218" s="217" t="s">
        <v>19</v>
      </c>
      <c r="L1218" s="46"/>
      <c r="M1218" s="222" t="s">
        <v>19</v>
      </c>
      <c r="N1218" s="223" t="s">
        <v>45</v>
      </c>
      <c r="O1218" s="86"/>
      <c r="P1218" s="224">
        <f>O1218*H1218</f>
        <v>0</v>
      </c>
      <c r="Q1218" s="224">
        <v>0</v>
      </c>
      <c r="R1218" s="224">
        <f>Q1218*H1218</f>
        <v>0</v>
      </c>
      <c r="S1218" s="224">
        <v>0</v>
      </c>
      <c r="T1218" s="225">
        <f>S1218*H1218</f>
        <v>0</v>
      </c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R1218" s="226" t="s">
        <v>178</v>
      </c>
      <c r="AT1218" s="226" t="s">
        <v>174</v>
      </c>
      <c r="AU1218" s="226" t="s">
        <v>82</v>
      </c>
      <c r="AY1218" s="19" t="s">
        <v>171</v>
      </c>
      <c r="BE1218" s="227">
        <f>IF(N1218="základní",J1218,0)</f>
        <v>0</v>
      </c>
      <c r="BF1218" s="227">
        <f>IF(N1218="snížená",J1218,0)</f>
        <v>0</v>
      </c>
      <c r="BG1218" s="227">
        <f>IF(N1218="zákl. přenesená",J1218,0)</f>
        <v>0</v>
      </c>
      <c r="BH1218" s="227">
        <f>IF(N1218="sníž. přenesená",J1218,0)</f>
        <v>0</v>
      </c>
      <c r="BI1218" s="227">
        <f>IF(N1218="nulová",J1218,0)</f>
        <v>0</v>
      </c>
      <c r="BJ1218" s="19" t="s">
        <v>82</v>
      </c>
      <c r="BK1218" s="227">
        <f>ROUND(I1218*H1218,2)</f>
        <v>0</v>
      </c>
      <c r="BL1218" s="19" t="s">
        <v>178</v>
      </c>
      <c r="BM1218" s="226" t="s">
        <v>4221</v>
      </c>
    </row>
    <row r="1219" s="2" customFormat="1">
      <c r="A1219" s="40"/>
      <c r="B1219" s="41"/>
      <c r="C1219" s="42"/>
      <c r="D1219" s="228" t="s">
        <v>180</v>
      </c>
      <c r="E1219" s="42"/>
      <c r="F1219" s="229" t="s">
        <v>3770</v>
      </c>
      <c r="G1219" s="42"/>
      <c r="H1219" s="42"/>
      <c r="I1219" s="230"/>
      <c r="J1219" s="42"/>
      <c r="K1219" s="42"/>
      <c r="L1219" s="46"/>
      <c r="M1219" s="231"/>
      <c r="N1219" s="232"/>
      <c r="O1219" s="86"/>
      <c r="P1219" s="86"/>
      <c r="Q1219" s="86"/>
      <c r="R1219" s="86"/>
      <c r="S1219" s="86"/>
      <c r="T1219" s="87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T1219" s="19" t="s">
        <v>180</v>
      </c>
      <c r="AU1219" s="19" t="s">
        <v>82</v>
      </c>
    </row>
    <row r="1220" s="2" customFormat="1">
      <c r="A1220" s="40"/>
      <c r="B1220" s="41"/>
      <c r="C1220" s="42"/>
      <c r="D1220" s="228" t="s">
        <v>478</v>
      </c>
      <c r="E1220" s="42"/>
      <c r="F1220" s="278" t="s">
        <v>3752</v>
      </c>
      <c r="G1220" s="42"/>
      <c r="H1220" s="42"/>
      <c r="I1220" s="230"/>
      <c r="J1220" s="42"/>
      <c r="K1220" s="42"/>
      <c r="L1220" s="46"/>
      <c r="M1220" s="231"/>
      <c r="N1220" s="232"/>
      <c r="O1220" s="86"/>
      <c r="P1220" s="86"/>
      <c r="Q1220" s="86"/>
      <c r="R1220" s="86"/>
      <c r="S1220" s="86"/>
      <c r="T1220" s="87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T1220" s="19" t="s">
        <v>478</v>
      </c>
      <c r="AU1220" s="19" t="s">
        <v>82</v>
      </c>
    </row>
    <row r="1221" s="2" customFormat="1" ht="16.5" customHeight="1">
      <c r="A1221" s="40"/>
      <c r="B1221" s="41"/>
      <c r="C1221" s="215" t="s">
        <v>2084</v>
      </c>
      <c r="D1221" s="215" t="s">
        <v>174</v>
      </c>
      <c r="E1221" s="216" t="s">
        <v>3771</v>
      </c>
      <c r="F1221" s="217" t="s">
        <v>3772</v>
      </c>
      <c r="G1221" s="218" t="s">
        <v>3513</v>
      </c>
      <c r="H1221" s="219">
        <v>36</v>
      </c>
      <c r="I1221" s="220"/>
      <c r="J1221" s="221">
        <f>ROUND(I1221*H1221,2)</f>
        <v>0</v>
      </c>
      <c r="K1221" s="217" t="s">
        <v>19</v>
      </c>
      <c r="L1221" s="46"/>
      <c r="M1221" s="222" t="s">
        <v>19</v>
      </c>
      <c r="N1221" s="223" t="s">
        <v>45</v>
      </c>
      <c r="O1221" s="86"/>
      <c r="P1221" s="224">
        <f>O1221*H1221</f>
        <v>0</v>
      </c>
      <c r="Q1221" s="224">
        <v>0</v>
      </c>
      <c r="R1221" s="224">
        <f>Q1221*H1221</f>
        <v>0</v>
      </c>
      <c r="S1221" s="224">
        <v>0</v>
      </c>
      <c r="T1221" s="225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26" t="s">
        <v>178</v>
      </c>
      <c r="AT1221" s="226" t="s">
        <v>174</v>
      </c>
      <c r="AU1221" s="226" t="s">
        <v>82</v>
      </c>
      <c r="AY1221" s="19" t="s">
        <v>171</v>
      </c>
      <c r="BE1221" s="227">
        <f>IF(N1221="základní",J1221,0)</f>
        <v>0</v>
      </c>
      <c r="BF1221" s="227">
        <f>IF(N1221="snížená",J1221,0)</f>
        <v>0</v>
      </c>
      <c r="BG1221" s="227">
        <f>IF(N1221="zákl. přenesená",J1221,0)</f>
        <v>0</v>
      </c>
      <c r="BH1221" s="227">
        <f>IF(N1221="sníž. přenesená",J1221,0)</f>
        <v>0</v>
      </c>
      <c r="BI1221" s="227">
        <f>IF(N1221="nulová",J1221,0)</f>
        <v>0</v>
      </c>
      <c r="BJ1221" s="19" t="s">
        <v>82</v>
      </c>
      <c r="BK1221" s="227">
        <f>ROUND(I1221*H1221,2)</f>
        <v>0</v>
      </c>
      <c r="BL1221" s="19" t="s">
        <v>178</v>
      </c>
      <c r="BM1221" s="226" t="s">
        <v>4222</v>
      </c>
    </row>
    <row r="1222" s="2" customFormat="1">
      <c r="A1222" s="40"/>
      <c r="B1222" s="41"/>
      <c r="C1222" s="42"/>
      <c r="D1222" s="228" t="s">
        <v>180</v>
      </c>
      <c r="E1222" s="42"/>
      <c r="F1222" s="229" t="s">
        <v>3774</v>
      </c>
      <c r="G1222" s="42"/>
      <c r="H1222" s="42"/>
      <c r="I1222" s="230"/>
      <c r="J1222" s="42"/>
      <c r="K1222" s="42"/>
      <c r="L1222" s="46"/>
      <c r="M1222" s="231"/>
      <c r="N1222" s="232"/>
      <c r="O1222" s="86"/>
      <c r="P1222" s="86"/>
      <c r="Q1222" s="86"/>
      <c r="R1222" s="86"/>
      <c r="S1222" s="86"/>
      <c r="T1222" s="87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T1222" s="19" t="s">
        <v>180</v>
      </c>
      <c r="AU1222" s="19" t="s">
        <v>82</v>
      </c>
    </row>
    <row r="1223" s="2" customFormat="1">
      <c r="A1223" s="40"/>
      <c r="B1223" s="41"/>
      <c r="C1223" s="42"/>
      <c r="D1223" s="228" t="s">
        <v>478</v>
      </c>
      <c r="E1223" s="42"/>
      <c r="F1223" s="278" t="s">
        <v>3752</v>
      </c>
      <c r="G1223" s="42"/>
      <c r="H1223" s="42"/>
      <c r="I1223" s="230"/>
      <c r="J1223" s="42"/>
      <c r="K1223" s="42"/>
      <c r="L1223" s="46"/>
      <c r="M1223" s="231"/>
      <c r="N1223" s="232"/>
      <c r="O1223" s="86"/>
      <c r="P1223" s="86"/>
      <c r="Q1223" s="86"/>
      <c r="R1223" s="86"/>
      <c r="S1223" s="86"/>
      <c r="T1223" s="87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T1223" s="19" t="s">
        <v>478</v>
      </c>
      <c r="AU1223" s="19" t="s">
        <v>82</v>
      </c>
    </row>
    <row r="1224" s="2" customFormat="1" ht="16.5" customHeight="1">
      <c r="A1224" s="40"/>
      <c r="B1224" s="41"/>
      <c r="C1224" s="215" t="s">
        <v>4223</v>
      </c>
      <c r="D1224" s="215" t="s">
        <v>174</v>
      </c>
      <c r="E1224" s="216" t="s">
        <v>3775</v>
      </c>
      <c r="F1224" s="217" t="s">
        <v>3776</v>
      </c>
      <c r="G1224" s="218" t="s">
        <v>3513</v>
      </c>
      <c r="H1224" s="219">
        <v>10</v>
      </c>
      <c r="I1224" s="220"/>
      <c r="J1224" s="221">
        <f>ROUND(I1224*H1224,2)</f>
        <v>0</v>
      </c>
      <c r="K1224" s="217" t="s">
        <v>19</v>
      </c>
      <c r="L1224" s="46"/>
      <c r="M1224" s="222" t="s">
        <v>19</v>
      </c>
      <c r="N1224" s="223" t="s">
        <v>45</v>
      </c>
      <c r="O1224" s="86"/>
      <c r="P1224" s="224">
        <f>O1224*H1224</f>
        <v>0</v>
      </c>
      <c r="Q1224" s="224">
        <v>0</v>
      </c>
      <c r="R1224" s="224">
        <f>Q1224*H1224</f>
        <v>0</v>
      </c>
      <c r="S1224" s="224">
        <v>0</v>
      </c>
      <c r="T1224" s="225">
        <f>S1224*H1224</f>
        <v>0</v>
      </c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R1224" s="226" t="s">
        <v>178</v>
      </c>
      <c r="AT1224" s="226" t="s">
        <v>174</v>
      </c>
      <c r="AU1224" s="226" t="s">
        <v>82</v>
      </c>
      <c r="AY1224" s="19" t="s">
        <v>171</v>
      </c>
      <c r="BE1224" s="227">
        <f>IF(N1224="základní",J1224,0)</f>
        <v>0</v>
      </c>
      <c r="BF1224" s="227">
        <f>IF(N1224="snížená",J1224,0)</f>
        <v>0</v>
      </c>
      <c r="BG1224" s="227">
        <f>IF(N1224="zákl. přenesená",J1224,0)</f>
        <v>0</v>
      </c>
      <c r="BH1224" s="227">
        <f>IF(N1224="sníž. přenesená",J1224,0)</f>
        <v>0</v>
      </c>
      <c r="BI1224" s="227">
        <f>IF(N1224="nulová",J1224,0)</f>
        <v>0</v>
      </c>
      <c r="BJ1224" s="19" t="s">
        <v>82</v>
      </c>
      <c r="BK1224" s="227">
        <f>ROUND(I1224*H1224,2)</f>
        <v>0</v>
      </c>
      <c r="BL1224" s="19" t="s">
        <v>178</v>
      </c>
      <c r="BM1224" s="226" t="s">
        <v>4224</v>
      </c>
    </row>
    <row r="1225" s="2" customFormat="1">
      <c r="A1225" s="40"/>
      <c r="B1225" s="41"/>
      <c r="C1225" s="42"/>
      <c r="D1225" s="228" t="s">
        <v>180</v>
      </c>
      <c r="E1225" s="42"/>
      <c r="F1225" s="229" t="s">
        <v>3778</v>
      </c>
      <c r="G1225" s="42"/>
      <c r="H1225" s="42"/>
      <c r="I1225" s="230"/>
      <c r="J1225" s="42"/>
      <c r="K1225" s="42"/>
      <c r="L1225" s="46"/>
      <c r="M1225" s="231"/>
      <c r="N1225" s="232"/>
      <c r="O1225" s="86"/>
      <c r="P1225" s="86"/>
      <c r="Q1225" s="86"/>
      <c r="R1225" s="86"/>
      <c r="S1225" s="86"/>
      <c r="T1225" s="87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T1225" s="19" t="s">
        <v>180</v>
      </c>
      <c r="AU1225" s="19" t="s">
        <v>82</v>
      </c>
    </row>
    <row r="1226" s="2" customFormat="1">
      <c r="A1226" s="40"/>
      <c r="B1226" s="41"/>
      <c r="C1226" s="42"/>
      <c r="D1226" s="228" t="s">
        <v>478</v>
      </c>
      <c r="E1226" s="42"/>
      <c r="F1226" s="278" t="s">
        <v>3752</v>
      </c>
      <c r="G1226" s="42"/>
      <c r="H1226" s="42"/>
      <c r="I1226" s="230"/>
      <c r="J1226" s="42"/>
      <c r="K1226" s="42"/>
      <c r="L1226" s="46"/>
      <c r="M1226" s="231"/>
      <c r="N1226" s="232"/>
      <c r="O1226" s="86"/>
      <c r="P1226" s="86"/>
      <c r="Q1226" s="86"/>
      <c r="R1226" s="86"/>
      <c r="S1226" s="86"/>
      <c r="T1226" s="87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T1226" s="19" t="s">
        <v>478</v>
      </c>
      <c r="AU1226" s="19" t="s">
        <v>82</v>
      </c>
    </row>
    <row r="1227" s="2" customFormat="1" ht="16.5" customHeight="1">
      <c r="A1227" s="40"/>
      <c r="B1227" s="41"/>
      <c r="C1227" s="215" t="s">
        <v>2090</v>
      </c>
      <c r="D1227" s="215" t="s">
        <v>174</v>
      </c>
      <c r="E1227" s="216" t="s">
        <v>3779</v>
      </c>
      <c r="F1227" s="217" t="s">
        <v>3780</v>
      </c>
      <c r="G1227" s="218" t="s">
        <v>3513</v>
      </c>
      <c r="H1227" s="219">
        <v>5</v>
      </c>
      <c r="I1227" s="220"/>
      <c r="J1227" s="221">
        <f>ROUND(I1227*H1227,2)</f>
        <v>0</v>
      </c>
      <c r="K1227" s="217" t="s">
        <v>19</v>
      </c>
      <c r="L1227" s="46"/>
      <c r="M1227" s="222" t="s">
        <v>19</v>
      </c>
      <c r="N1227" s="223" t="s">
        <v>45</v>
      </c>
      <c r="O1227" s="86"/>
      <c r="P1227" s="224">
        <f>O1227*H1227</f>
        <v>0</v>
      </c>
      <c r="Q1227" s="224">
        <v>0</v>
      </c>
      <c r="R1227" s="224">
        <f>Q1227*H1227</f>
        <v>0</v>
      </c>
      <c r="S1227" s="224">
        <v>0</v>
      </c>
      <c r="T1227" s="225">
        <f>S1227*H1227</f>
        <v>0</v>
      </c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R1227" s="226" t="s">
        <v>178</v>
      </c>
      <c r="AT1227" s="226" t="s">
        <v>174</v>
      </c>
      <c r="AU1227" s="226" t="s">
        <v>82</v>
      </c>
      <c r="AY1227" s="19" t="s">
        <v>171</v>
      </c>
      <c r="BE1227" s="227">
        <f>IF(N1227="základní",J1227,0)</f>
        <v>0</v>
      </c>
      <c r="BF1227" s="227">
        <f>IF(N1227="snížená",J1227,0)</f>
        <v>0</v>
      </c>
      <c r="BG1227" s="227">
        <f>IF(N1227="zákl. přenesená",J1227,0)</f>
        <v>0</v>
      </c>
      <c r="BH1227" s="227">
        <f>IF(N1227="sníž. přenesená",J1227,0)</f>
        <v>0</v>
      </c>
      <c r="BI1227" s="227">
        <f>IF(N1227="nulová",J1227,0)</f>
        <v>0</v>
      </c>
      <c r="BJ1227" s="19" t="s">
        <v>82</v>
      </c>
      <c r="BK1227" s="227">
        <f>ROUND(I1227*H1227,2)</f>
        <v>0</v>
      </c>
      <c r="BL1227" s="19" t="s">
        <v>178</v>
      </c>
      <c r="BM1227" s="226" t="s">
        <v>4225</v>
      </c>
    </row>
    <row r="1228" s="2" customFormat="1">
      <c r="A1228" s="40"/>
      <c r="B1228" s="41"/>
      <c r="C1228" s="42"/>
      <c r="D1228" s="228" t="s">
        <v>180</v>
      </c>
      <c r="E1228" s="42"/>
      <c r="F1228" s="229" t="s">
        <v>3782</v>
      </c>
      <c r="G1228" s="42"/>
      <c r="H1228" s="42"/>
      <c r="I1228" s="230"/>
      <c r="J1228" s="42"/>
      <c r="K1228" s="42"/>
      <c r="L1228" s="46"/>
      <c r="M1228" s="231"/>
      <c r="N1228" s="232"/>
      <c r="O1228" s="86"/>
      <c r="P1228" s="86"/>
      <c r="Q1228" s="86"/>
      <c r="R1228" s="86"/>
      <c r="S1228" s="86"/>
      <c r="T1228" s="87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T1228" s="19" t="s">
        <v>180</v>
      </c>
      <c r="AU1228" s="19" t="s">
        <v>82</v>
      </c>
    </row>
    <row r="1229" s="2" customFormat="1">
      <c r="A1229" s="40"/>
      <c r="B1229" s="41"/>
      <c r="C1229" s="42"/>
      <c r="D1229" s="228" t="s">
        <v>478</v>
      </c>
      <c r="E1229" s="42"/>
      <c r="F1229" s="278" t="s">
        <v>3752</v>
      </c>
      <c r="G1229" s="42"/>
      <c r="H1229" s="42"/>
      <c r="I1229" s="230"/>
      <c r="J1229" s="42"/>
      <c r="K1229" s="42"/>
      <c r="L1229" s="46"/>
      <c r="M1229" s="231"/>
      <c r="N1229" s="232"/>
      <c r="O1229" s="86"/>
      <c r="P1229" s="86"/>
      <c r="Q1229" s="86"/>
      <c r="R1229" s="86"/>
      <c r="S1229" s="86"/>
      <c r="T1229" s="87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T1229" s="19" t="s">
        <v>478</v>
      </c>
      <c r="AU1229" s="19" t="s">
        <v>82</v>
      </c>
    </row>
    <row r="1230" s="12" customFormat="1" ht="25.92" customHeight="1">
      <c r="A1230" s="12"/>
      <c r="B1230" s="199"/>
      <c r="C1230" s="200"/>
      <c r="D1230" s="201" t="s">
        <v>73</v>
      </c>
      <c r="E1230" s="202" t="s">
        <v>1914</v>
      </c>
      <c r="F1230" s="202" t="s">
        <v>4226</v>
      </c>
      <c r="G1230" s="200"/>
      <c r="H1230" s="200"/>
      <c r="I1230" s="203"/>
      <c r="J1230" s="204">
        <f>BK1230</f>
        <v>0</v>
      </c>
      <c r="K1230" s="200"/>
      <c r="L1230" s="205"/>
      <c r="M1230" s="206"/>
      <c r="N1230" s="207"/>
      <c r="O1230" s="207"/>
      <c r="P1230" s="208">
        <f>SUM(P1231:P1347)</f>
        <v>0</v>
      </c>
      <c r="Q1230" s="207"/>
      <c r="R1230" s="208">
        <f>SUM(R1231:R1347)</f>
        <v>0</v>
      </c>
      <c r="S1230" s="207"/>
      <c r="T1230" s="209">
        <f>SUM(T1231:T1347)</f>
        <v>0</v>
      </c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R1230" s="210" t="s">
        <v>82</v>
      </c>
      <c r="AT1230" s="211" t="s">
        <v>73</v>
      </c>
      <c r="AU1230" s="211" t="s">
        <v>74</v>
      </c>
      <c r="AY1230" s="210" t="s">
        <v>171</v>
      </c>
      <c r="BK1230" s="212">
        <f>SUM(BK1231:BK1347)</f>
        <v>0</v>
      </c>
    </row>
    <row r="1231" s="2" customFormat="1" ht="16.5" customHeight="1">
      <c r="A1231" s="40"/>
      <c r="B1231" s="41"/>
      <c r="C1231" s="215" t="s">
        <v>4227</v>
      </c>
      <c r="D1231" s="215" t="s">
        <v>174</v>
      </c>
      <c r="E1231" s="216" t="s">
        <v>3669</v>
      </c>
      <c r="F1231" s="217" t="s">
        <v>3670</v>
      </c>
      <c r="G1231" s="218" t="s">
        <v>971</v>
      </c>
      <c r="H1231" s="219">
        <v>1</v>
      </c>
      <c r="I1231" s="220"/>
      <c r="J1231" s="221">
        <f>ROUND(I1231*H1231,2)</f>
        <v>0</v>
      </c>
      <c r="K1231" s="217" t="s">
        <v>19</v>
      </c>
      <c r="L1231" s="46"/>
      <c r="M1231" s="222" t="s">
        <v>19</v>
      </c>
      <c r="N1231" s="223" t="s">
        <v>45</v>
      </c>
      <c r="O1231" s="86"/>
      <c r="P1231" s="224">
        <f>O1231*H1231</f>
        <v>0</v>
      </c>
      <c r="Q1231" s="224">
        <v>0</v>
      </c>
      <c r="R1231" s="224">
        <f>Q1231*H1231</f>
        <v>0</v>
      </c>
      <c r="S1231" s="224">
        <v>0</v>
      </c>
      <c r="T1231" s="225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26" t="s">
        <v>178</v>
      </c>
      <c r="AT1231" s="226" t="s">
        <v>174</v>
      </c>
      <c r="AU1231" s="226" t="s">
        <v>82</v>
      </c>
      <c r="AY1231" s="19" t="s">
        <v>171</v>
      </c>
      <c r="BE1231" s="227">
        <f>IF(N1231="základní",J1231,0)</f>
        <v>0</v>
      </c>
      <c r="BF1231" s="227">
        <f>IF(N1231="snížená",J1231,0)</f>
        <v>0</v>
      </c>
      <c r="BG1231" s="227">
        <f>IF(N1231="zákl. přenesená",J1231,0)</f>
        <v>0</v>
      </c>
      <c r="BH1231" s="227">
        <f>IF(N1231="sníž. přenesená",J1231,0)</f>
        <v>0</v>
      </c>
      <c r="BI1231" s="227">
        <f>IF(N1231="nulová",J1231,0)</f>
        <v>0</v>
      </c>
      <c r="BJ1231" s="19" t="s">
        <v>82</v>
      </c>
      <c r="BK1231" s="227">
        <f>ROUND(I1231*H1231,2)</f>
        <v>0</v>
      </c>
      <c r="BL1231" s="19" t="s">
        <v>178</v>
      </c>
      <c r="BM1231" s="226" t="s">
        <v>4228</v>
      </c>
    </row>
    <row r="1232" s="2" customFormat="1">
      <c r="A1232" s="40"/>
      <c r="B1232" s="41"/>
      <c r="C1232" s="42"/>
      <c r="D1232" s="228" t="s">
        <v>180</v>
      </c>
      <c r="E1232" s="42"/>
      <c r="F1232" s="229" t="s">
        <v>3670</v>
      </c>
      <c r="G1232" s="42"/>
      <c r="H1232" s="42"/>
      <c r="I1232" s="230"/>
      <c r="J1232" s="42"/>
      <c r="K1232" s="42"/>
      <c r="L1232" s="46"/>
      <c r="M1232" s="231"/>
      <c r="N1232" s="232"/>
      <c r="O1232" s="86"/>
      <c r="P1232" s="86"/>
      <c r="Q1232" s="86"/>
      <c r="R1232" s="86"/>
      <c r="S1232" s="86"/>
      <c r="T1232" s="87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T1232" s="19" t="s">
        <v>180</v>
      </c>
      <c r="AU1232" s="19" t="s">
        <v>82</v>
      </c>
    </row>
    <row r="1233" s="2" customFormat="1">
      <c r="A1233" s="40"/>
      <c r="B1233" s="41"/>
      <c r="C1233" s="42"/>
      <c r="D1233" s="228" t="s">
        <v>478</v>
      </c>
      <c r="E1233" s="42"/>
      <c r="F1233" s="278" t="s">
        <v>3672</v>
      </c>
      <c r="G1233" s="42"/>
      <c r="H1233" s="42"/>
      <c r="I1233" s="230"/>
      <c r="J1233" s="42"/>
      <c r="K1233" s="42"/>
      <c r="L1233" s="46"/>
      <c r="M1233" s="231"/>
      <c r="N1233" s="232"/>
      <c r="O1233" s="86"/>
      <c r="P1233" s="86"/>
      <c r="Q1233" s="86"/>
      <c r="R1233" s="86"/>
      <c r="S1233" s="86"/>
      <c r="T1233" s="87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T1233" s="19" t="s">
        <v>478</v>
      </c>
      <c r="AU1233" s="19" t="s">
        <v>82</v>
      </c>
    </row>
    <row r="1234" s="2" customFormat="1" ht="16.5" customHeight="1">
      <c r="A1234" s="40"/>
      <c r="B1234" s="41"/>
      <c r="C1234" s="215" t="s">
        <v>2216</v>
      </c>
      <c r="D1234" s="215" t="s">
        <v>174</v>
      </c>
      <c r="E1234" s="216" t="s">
        <v>3673</v>
      </c>
      <c r="F1234" s="217" t="s">
        <v>3599</v>
      </c>
      <c r="G1234" s="218" t="s">
        <v>971</v>
      </c>
      <c r="H1234" s="219">
        <v>1</v>
      </c>
      <c r="I1234" s="220"/>
      <c r="J1234" s="221">
        <f>ROUND(I1234*H1234,2)</f>
        <v>0</v>
      </c>
      <c r="K1234" s="217" t="s">
        <v>19</v>
      </c>
      <c r="L1234" s="46"/>
      <c r="M1234" s="222" t="s">
        <v>19</v>
      </c>
      <c r="N1234" s="223" t="s">
        <v>45</v>
      </c>
      <c r="O1234" s="86"/>
      <c r="P1234" s="224">
        <f>O1234*H1234</f>
        <v>0</v>
      </c>
      <c r="Q1234" s="224">
        <v>0</v>
      </c>
      <c r="R1234" s="224">
        <f>Q1234*H1234</f>
        <v>0</v>
      </c>
      <c r="S1234" s="224">
        <v>0</v>
      </c>
      <c r="T1234" s="225">
        <f>S1234*H1234</f>
        <v>0</v>
      </c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R1234" s="226" t="s">
        <v>178</v>
      </c>
      <c r="AT1234" s="226" t="s">
        <v>174</v>
      </c>
      <c r="AU1234" s="226" t="s">
        <v>82</v>
      </c>
      <c r="AY1234" s="19" t="s">
        <v>171</v>
      </c>
      <c r="BE1234" s="227">
        <f>IF(N1234="základní",J1234,0)</f>
        <v>0</v>
      </c>
      <c r="BF1234" s="227">
        <f>IF(N1234="snížená",J1234,0)</f>
        <v>0</v>
      </c>
      <c r="BG1234" s="227">
        <f>IF(N1234="zákl. přenesená",J1234,0)</f>
        <v>0</v>
      </c>
      <c r="BH1234" s="227">
        <f>IF(N1234="sníž. přenesená",J1234,0)</f>
        <v>0</v>
      </c>
      <c r="BI1234" s="227">
        <f>IF(N1234="nulová",J1234,0)</f>
        <v>0</v>
      </c>
      <c r="BJ1234" s="19" t="s">
        <v>82</v>
      </c>
      <c r="BK1234" s="227">
        <f>ROUND(I1234*H1234,2)</f>
        <v>0</v>
      </c>
      <c r="BL1234" s="19" t="s">
        <v>178</v>
      </c>
      <c r="BM1234" s="226" t="s">
        <v>4229</v>
      </c>
    </row>
    <row r="1235" s="2" customFormat="1">
      <c r="A1235" s="40"/>
      <c r="B1235" s="41"/>
      <c r="C1235" s="42"/>
      <c r="D1235" s="228" t="s">
        <v>180</v>
      </c>
      <c r="E1235" s="42"/>
      <c r="F1235" s="229" t="s">
        <v>3599</v>
      </c>
      <c r="G1235" s="42"/>
      <c r="H1235" s="42"/>
      <c r="I1235" s="230"/>
      <c r="J1235" s="42"/>
      <c r="K1235" s="42"/>
      <c r="L1235" s="46"/>
      <c r="M1235" s="231"/>
      <c r="N1235" s="232"/>
      <c r="O1235" s="86"/>
      <c r="P1235" s="86"/>
      <c r="Q1235" s="86"/>
      <c r="R1235" s="86"/>
      <c r="S1235" s="86"/>
      <c r="T1235" s="87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T1235" s="19" t="s">
        <v>180</v>
      </c>
      <c r="AU1235" s="19" t="s">
        <v>82</v>
      </c>
    </row>
    <row r="1236" s="2" customFormat="1">
      <c r="A1236" s="40"/>
      <c r="B1236" s="41"/>
      <c r="C1236" s="42"/>
      <c r="D1236" s="228" t="s">
        <v>478</v>
      </c>
      <c r="E1236" s="42"/>
      <c r="F1236" s="278" t="s">
        <v>3601</v>
      </c>
      <c r="G1236" s="42"/>
      <c r="H1236" s="42"/>
      <c r="I1236" s="230"/>
      <c r="J1236" s="42"/>
      <c r="K1236" s="42"/>
      <c r="L1236" s="46"/>
      <c r="M1236" s="231"/>
      <c r="N1236" s="232"/>
      <c r="O1236" s="86"/>
      <c r="P1236" s="86"/>
      <c r="Q1236" s="86"/>
      <c r="R1236" s="86"/>
      <c r="S1236" s="86"/>
      <c r="T1236" s="87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T1236" s="19" t="s">
        <v>478</v>
      </c>
      <c r="AU1236" s="19" t="s">
        <v>82</v>
      </c>
    </row>
    <row r="1237" s="2" customFormat="1" ht="16.5" customHeight="1">
      <c r="A1237" s="40"/>
      <c r="B1237" s="41"/>
      <c r="C1237" s="215" t="s">
        <v>4230</v>
      </c>
      <c r="D1237" s="215" t="s">
        <v>174</v>
      </c>
      <c r="E1237" s="216" t="s">
        <v>3679</v>
      </c>
      <c r="F1237" s="217" t="s">
        <v>3680</v>
      </c>
      <c r="G1237" s="218" t="s">
        <v>3296</v>
      </c>
      <c r="H1237" s="219">
        <v>1</v>
      </c>
      <c r="I1237" s="220"/>
      <c r="J1237" s="221">
        <f>ROUND(I1237*H1237,2)</f>
        <v>0</v>
      </c>
      <c r="K1237" s="217" t="s">
        <v>19</v>
      </c>
      <c r="L1237" s="46"/>
      <c r="M1237" s="222" t="s">
        <v>19</v>
      </c>
      <c r="N1237" s="223" t="s">
        <v>45</v>
      </c>
      <c r="O1237" s="86"/>
      <c r="P1237" s="224">
        <f>O1237*H1237</f>
        <v>0</v>
      </c>
      <c r="Q1237" s="224">
        <v>0</v>
      </c>
      <c r="R1237" s="224">
        <f>Q1237*H1237</f>
        <v>0</v>
      </c>
      <c r="S1237" s="224">
        <v>0</v>
      </c>
      <c r="T1237" s="225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226" t="s">
        <v>178</v>
      </c>
      <c r="AT1237" s="226" t="s">
        <v>174</v>
      </c>
      <c r="AU1237" s="226" t="s">
        <v>82</v>
      </c>
      <c r="AY1237" s="19" t="s">
        <v>171</v>
      </c>
      <c r="BE1237" s="227">
        <f>IF(N1237="základní",J1237,0)</f>
        <v>0</v>
      </c>
      <c r="BF1237" s="227">
        <f>IF(N1237="snížená",J1237,0)</f>
        <v>0</v>
      </c>
      <c r="BG1237" s="227">
        <f>IF(N1237="zákl. přenesená",J1237,0)</f>
        <v>0</v>
      </c>
      <c r="BH1237" s="227">
        <f>IF(N1237="sníž. přenesená",J1237,0)</f>
        <v>0</v>
      </c>
      <c r="BI1237" s="227">
        <f>IF(N1237="nulová",J1237,0)</f>
        <v>0</v>
      </c>
      <c r="BJ1237" s="19" t="s">
        <v>82</v>
      </c>
      <c r="BK1237" s="227">
        <f>ROUND(I1237*H1237,2)</f>
        <v>0</v>
      </c>
      <c r="BL1237" s="19" t="s">
        <v>178</v>
      </c>
      <c r="BM1237" s="226" t="s">
        <v>4231</v>
      </c>
    </row>
    <row r="1238" s="2" customFormat="1">
      <c r="A1238" s="40"/>
      <c r="B1238" s="41"/>
      <c r="C1238" s="42"/>
      <c r="D1238" s="228" t="s">
        <v>180</v>
      </c>
      <c r="E1238" s="42"/>
      <c r="F1238" s="229" t="s">
        <v>3680</v>
      </c>
      <c r="G1238" s="42"/>
      <c r="H1238" s="42"/>
      <c r="I1238" s="230"/>
      <c r="J1238" s="42"/>
      <c r="K1238" s="42"/>
      <c r="L1238" s="46"/>
      <c r="M1238" s="231"/>
      <c r="N1238" s="232"/>
      <c r="O1238" s="86"/>
      <c r="P1238" s="86"/>
      <c r="Q1238" s="86"/>
      <c r="R1238" s="86"/>
      <c r="S1238" s="86"/>
      <c r="T1238" s="87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T1238" s="19" t="s">
        <v>180</v>
      </c>
      <c r="AU1238" s="19" t="s">
        <v>82</v>
      </c>
    </row>
    <row r="1239" s="2" customFormat="1" ht="16.5" customHeight="1">
      <c r="A1239" s="40"/>
      <c r="B1239" s="41"/>
      <c r="C1239" s="215" t="s">
        <v>2160</v>
      </c>
      <c r="D1239" s="215" t="s">
        <v>174</v>
      </c>
      <c r="E1239" s="216" t="s">
        <v>3817</v>
      </c>
      <c r="F1239" s="217" t="s">
        <v>3818</v>
      </c>
      <c r="G1239" s="218" t="s">
        <v>3296</v>
      </c>
      <c r="H1239" s="219">
        <v>2</v>
      </c>
      <c r="I1239" s="220"/>
      <c r="J1239" s="221">
        <f>ROUND(I1239*H1239,2)</f>
        <v>0</v>
      </c>
      <c r="K1239" s="217" t="s">
        <v>19</v>
      </c>
      <c r="L1239" s="46"/>
      <c r="M1239" s="222" t="s">
        <v>19</v>
      </c>
      <c r="N1239" s="223" t="s">
        <v>45</v>
      </c>
      <c r="O1239" s="86"/>
      <c r="P1239" s="224">
        <f>O1239*H1239</f>
        <v>0</v>
      </c>
      <c r="Q1239" s="224">
        <v>0</v>
      </c>
      <c r="R1239" s="224">
        <f>Q1239*H1239</f>
        <v>0</v>
      </c>
      <c r="S1239" s="224">
        <v>0</v>
      </c>
      <c r="T1239" s="225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26" t="s">
        <v>178</v>
      </c>
      <c r="AT1239" s="226" t="s">
        <v>174</v>
      </c>
      <c r="AU1239" s="226" t="s">
        <v>82</v>
      </c>
      <c r="AY1239" s="19" t="s">
        <v>171</v>
      </c>
      <c r="BE1239" s="227">
        <f>IF(N1239="základní",J1239,0)</f>
        <v>0</v>
      </c>
      <c r="BF1239" s="227">
        <f>IF(N1239="snížená",J1239,0)</f>
        <v>0</v>
      </c>
      <c r="BG1239" s="227">
        <f>IF(N1239="zákl. přenesená",J1239,0)</f>
        <v>0</v>
      </c>
      <c r="BH1239" s="227">
        <f>IF(N1239="sníž. přenesená",J1239,0)</f>
        <v>0</v>
      </c>
      <c r="BI1239" s="227">
        <f>IF(N1239="nulová",J1239,0)</f>
        <v>0</v>
      </c>
      <c r="BJ1239" s="19" t="s">
        <v>82</v>
      </c>
      <c r="BK1239" s="227">
        <f>ROUND(I1239*H1239,2)</f>
        <v>0</v>
      </c>
      <c r="BL1239" s="19" t="s">
        <v>178</v>
      </c>
      <c r="BM1239" s="226" t="s">
        <v>4232</v>
      </c>
    </row>
    <row r="1240" s="2" customFormat="1">
      <c r="A1240" s="40"/>
      <c r="B1240" s="41"/>
      <c r="C1240" s="42"/>
      <c r="D1240" s="228" t="s">
        <v>180</v>
      </c>
      <c r="E1240" s="42"/>
      <c r="F1240" s="229" t="s">
        <v>3818</v>
      </c>
      <c r="G1240" s="42"/>
      <c r="H1240" s="42"/>
      <c r="I1240" s="230"/>
      <c r="J1240" s="42"/>
      <c r="K1240" s="42"/>
      <c r="L1240" s="46"/>
      <c r="M1240" s="231"/>
      <c r="N1240" s="232"/>
      <c r="O1240" s="86"/>
      <c r="P1240" s="86"/>
      <c r="Q1240" s="86"/>
      <c r="R1240" s="86"/>
      <c r="S1240" s="86"/>
      <c r="T1240" s="87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T1240" s="19" t="s">
        <v>180</v>
      </c>
      <c r="AU1240" s="19" t="s">
        <v>82</v>
      </c>
    </row>
    <row r="1241" s="2" customFormat="1">
      <c r="A1241" s="40"/>
      <c r="B1241" s="41"/>
      <c r="C1241" s="42"/>
      <c r="D1241" s="228" t="s">
        <v>478</v>
      </c>
      <c r="E1241" s="42"/>
      <c r="F1241" s="278" t="s">
        <v>3820</v>
      </c>
      <c r="G1241" s="42"/>
      <c r="H1241" s="42"/>
      <c r="I1241" s="230"/>
      <c r="J1241" s="42"/>
      <c r="K1241" s="42"/>
      <c r="L1241" s="46"/>
      <c r="M1241" s="231"/>
      <c r="N1241" s="232"/>
      <c r="O1241" s="86"/>
      <c r="P1241" s="86"/>
      <c r="Q1241" s="86"/>
      <c r="R1241" s="86"/>
      <c r="S1241" s="86"/>
      <c r="T1241" s="87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T1241" s="19" t="s">
        <v>478</v>
      </c>
      <c r="AU1241" s="19" t="s">
        <v>82</v>
      </c>
    </row>
    <row r="1242" s="2" customFormat="1" ht="16.5" customHeight="1">
      <c r="A1242" s="40"/>
      <c r="B1242" s="41"/>
      <c r="C1242" s="215" t="s">
        <v>4233</v>
      </c>
      <c r="D1242" s="215" t="s">
        <v>174</v>
      </c>
      <c r="E1242" s="216" t="s">
        <v>3827</v>
      </c>
      <c r="F1242" s="217" t="s">
        <v>3828</v>
      </c>
      <c r="G1242" s="218" t="s">
        <v>3296</v>
      </c>
      <c r="H1242" s="219">
        <v>2</v>
      </c>
      <c r="I1242" s="220"/>
      <c r="J1242" s="221">
        <f>ROUND(I1242*H1242,2)</f>
        <v>0</v>
      </c>
      <c r="K1242" s="217" t="s">
        <v>19</v>
      </c>
      <c r="L1242" s="46"/>
      <c r="M1242" s="222" t="s">
        <v>19</v>
      </c>
      <c r="N1242" s="223" t="s">
        <v>45</v>
      </c>
      <c r="O1242" s="86"/>
      <c r="P1242" s="224">
        <f>O1242*H1242</f>
        <v>0</v>
      </c>
      <c r="Q1242" s="224">
        <v>0</v>
      </c>
      <c r="R1242" s="224">
        <f>Q1242*H1242</f>
        <v>0</v>
      </c>
      <c r="S1242" s="224">
        <v>0</v>
      </c>
      <c r="T1242" s="225">
        <f>S1242*H1242</f>
        <v>0</v>
      </c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R1242" s="226" t="s">
        <v>178</v>
      </c>
      <c r="AT1242" s="226" t="s">
        <v>174</v>
      </c>
      <c r="AU1242" s="226" t="s">
        <v>82</v>
      </c>
      <c r="AY1242" s="19" t="s">
        <v>171</v>
      </c>
      <c r="BE1242" s="227">
        <f>IF(N1242="základní",J1242,0)</f>
        <v>0</v>
      </c>
      <c r="BF1242" s="227">
        <f>IF(N1242="snížená",J1242,0)</f>
        <v>0</v>
      </c>
      <c r="BG1242" s="227">
        <f>IF(N1242="zákl. přenesená",J1242,0)</f>
        <v>0</v>
      </c>
      <c r="BH1242" s="227">
        <f>IF(N1242="sníž. přenesená",J1242,0)</f>
        <v>0</v>
      </c>
      <c r="BI1242" s="227">
        <f>IF(N1242="nulová",J1242,0)</f>
        <v>0</v>
      </c>
      <c r="BJ1242" s="19" t="s">
        <v>82</v>
      </c>
      <c r="BK1242" s="227">
        <f>ROUND(I1242*H1242,2)</f>
        <v>0</v>
      </c>
      <c r="BL1242" s="19" t="s">
        <v>178</v>
      </c>
      <c r="BM1242" s="226" t="s">
        <v>4234</v>
      </c>
    </row>
    <row r="1243" s="2" customFormat="1">
      <c r="A1243" s="40"/>
      <c r="B1243" s="41"/>
      <c r="C1243" s="42"/>
      <c r="D1243" s="228" t="s">
        <v>180</v>
      </c>
      <c r="E1243" s="42"/>
      <c r="F1243" s="229" t="s">
        <v>3828</v>
      </c>
      <c r="G1243" s="42"/>
      <c r="H1243" s="42"/>
      <c r="I1243" s="230"/>
      <c r="J1243" s="42"/>
      <c r="K1243" s="42"/>
      <c r="L1243" s="46"/>
      <c r="M1243" s="231"/>
      <c r="N1243" s="232"/>
      <c r="O1243" s="86"/>
      <c r="P1243" s="86"/>
      <c r="Q1243" s="86"/>
      <c r="R1243" s="86"/>
      <c r="S1243" s="86"/>
      <c r="T1243" s="87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T1243" s="19" t="s">
        <v>180</v>
      </c>
      <c r="AU1243" s="19" t="s">
        <v>82</v>
      </c>
    </row>
    <row r="1244" s="2" customFormat="1">
      <c r="A1244" s="40"/>
      <c r="B1244" s="41"/>
      <c r="C1244" s="42"/>
      <c r="D1244" s="228" t="s">
        <v>478</v>
      </c>
      <c r="E1244" s="42"/>
      <c r="F1244" s="278" t="s">
        <v>3830</v>
      </c>
      <c r="G1244" s="42"/>
      <c r="H1244" s="42"/>
      <c r="I1244" s="230"/>
      <c r="J1244" s="42"/>
      <c r="K1244" s="42"/>
      <c r="L1244" s="46"/>
      <c r="M1244" s="231"/>
      <c r="N1244" s="232"/>
      <c r="O1244" s="86"/>
      <c r="P1244" s="86"/>
      <c r="Q1244" s="86"/>
      <c r="R1244" s="86"/>
      <c r="S1244" s="86"/>
      <c r="T1244" s="87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T1244" s="19" t="s">
        <v>478</v>
      </c>
      <c r="AU1244" s="19" t="s">
        <v>82</v>
      </c>
    </row>
    <row r="1245" s="2" customFormat="1" ht="16.5" customHeight="1">
      <c r="A1245" s="40"/>
      <c r="B1245" s="41"/>
      <c r="C1245" s="215" t="s">
        <v>2124</v>
      </c>
      <c r="D1245" s="215" t="s">
        <v>174</v>
      </c>
      <c r="E1245" s="216" t="s">
        <v>3834</v>
      </c>
      <c r="F1245" s="217" t="s">
        <v>3835</v>
      </c>
      <c r="G1245" s="218" t="s">
        <v>3296</v>
      </c>
      <c r="H1245" s="219">
        <v>3</v>
      </c>
      <c r="I1245" s="220"/>
      <c r="J1245" s="221">
        <f>ROUND(I1245*H1245,2)</f>
        <v>0</v>
      </c>
      <c r="K1245" s="217" t="s">
        <v>19</v>
      </c>
      <c r="L1245" s="46"/>
      <c r="M1245" s="222" t="s">
        <v>19</v>
      </c>
      <c r="N1245" s="223" t="s">
        <v>45</v>
      </c>
      <c r="O1245" s="86"/>
      <c r="P1245" s="224">
        <f>O1245*H1245</f>
        <v>0</v>
      </c>
      <c r="Q1245" s="224">
        <v>0</v>
      </c>
      <c r="R1245" s="224">
        <f>Q1245*H1245</f>
        <v>0</v>
      </c>
      <c r="S1245" s="224">
        <v>0</v>
      </c>
      <c r="T1245" s="225">
        <f>S1245*H1245</f>
        <v>0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226" t="s">
        <v>178</v>
      </c>
      <c r="AT1245" s="226" t="s">
        <v>174</v>
      </c>
      <c r="AU1245" s="226" t="s">
        <v>82</v>
      </c>
      <c r="AY1245" s="19" t="s">
        <v>171</v>
      </c>
      <c r="BE1245" s="227">
        <f>IF(N1245="základní",J1245,0)</f>
        <v>0</v>
      </c>
      <c r="BF1245" s="227">
        <f>IF(N1245="snížená",J1245,0)</f>
        <v>0</v>
      </c>
      <c r="BG1245" s="227">
        <f>IF(N1245="zákl. přenesená",J1245,0)</f>
        <v>0</v>
      </c>
      <c r="BH1245" s="227">
        <f>IF(N1245="sníž. přenesená",J1245,0)</f>
        <v>0</v>
      </c>
      <c r="BI1245" s="227">
        <f>IF(N1245="nulová",J1245,0)</f>
        <v>0</v>
      </c>
      <c r="BJ1245" s="19" t="s">
        <v>82</v>
      </c>
      <c r="BK1245" s="227">
        <f>ROUND(I1245*H1245,2)</f>
        <v>0</v>
      </c>
      <c r="BL1245" s="19" t="s">
        <v>178</v>
      </c>
      <c r="BM1245" s="226" t="s">
        <v>4235</v>
      </c>
    </row>
    <row r="1246" s="2" customFormat="1">
      <c r="A1246" s="40"/>
      <c r="B1246" s="41"/>
      <c r="C1246" s="42"/>
      <c r="D1246" s="228" t="s">
        <v>180</v>
      </c>
      <c r="E1246" s="42"/>
      <c r="F1246" s="229" t="s">
        <v>3835</v>
      </c>
      <c r="G1246" s="42"/>
      <c r="H1246" s="42"/>
      <c r="I1246" s="230"/>
      <c r="J1246" s="42"/>
      <c r="K1246" s="42"/>
      <c r="L1246" s="46"/>
      <c r="M1246" s="231"/>
      <c r="N1246" s="232"/>
      <c r="O1246" s="86"/>
      <c r="P1246" s="86"/>
      <c r="Q1246" s="86"/>
      <c r="R1246" s="86"/>
      <c r="S1246" s="86"/>
      <c r="T1246" s="87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T1246" s="19" t="s">
        <v>180</v>
      </c>
      <c r="AU1246" s="19" t="s">
        <v>82</v>
      </c>
    </row>
    <row r="1247" s="2" customFormat="1">
      <c r="A1247" s="40"/>
      <c r="B1247" s="41"/>
      <c r="C1247" s="42"/>
      <c r="D1247" s="228" t="s">
        <v>478</v>
      </c>
      <c r="E1247" s="42"/>
      <c r="F1247" s="278" t="s">
        <v>3737</v>
      </c>
      <c r="G1247" s="42"/>
      <c r="H1247" s="42"/>
      <c r="I1247" s="230"/>
      <c r="J1247" s="42"/>
      <c r="K1247" s="42"/>
      <c r="L1247" s="46"/>
      <c r="M1247" s="231"/>
      <c r="N1247" s="232"/>
      <c r="O1247" s="86"/>
      <c r="P1247" s="86"/>
      <c r="Q1247" s="86"/>
      <c r="R1247" s="86"/>
      <c r="S1247" s="86"/>
      <c r="T1247" s="87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T1247" s="19" t="s">
        <v>478</v>
      </c>
      <c r="AU1247" s="19" t="s">
        <v>82</v>
      </c>
    </row>
    <row r="1248" s="2" customFormat="1" ht="16.5" customHeight="1">
      <c r="A1248" s="40"/>
      <c r="B1248" s="41"/>
      <c r="C1248" s="215" t="s">
        <v>4236</v>
      </c>
      <c r="D1248" s="215" t="s">
        <v>174</v>
      </c>
      <c r="E1248" s="216" t="s">
        <v>3837</v>
      </c>
      <c r="F1248" s="217" t="s">
        <v>3838</v>
      </c>
      <c r="G1248" s="218" t="s">
        <v>3296</v>
      </c>
      <c r="H1248" s="219">
        <v>2</v>
      </c>
      <c r="I1248" s="220"/>
      <c r="J1248" s="221">
        <f>ROUND(I1248*H1248,2)</f>
        <v>0</v>
      </c>
      <c r="K1248" s="217" t="s">
        <v>19</v>
      </c>
      <c r="L1248" s="46"/>
      <c r="M1248" s="222" t="s">
        <v>19</v>
      </c>
      <c r="N1248" s="223" t="s">
        <v>45</v>
      </c>
      <c r="O1248" s="86"/>
      <c r="P1248" s="224">
        <f>O1248*H1248</f>
        <v>0</v>
      </c>
      <c r="Q1248" s="224">
        <v>0</v>
      </c>
      <c r="R1248" s="224">
        <f>Q1248*H1248</f>
        <v>0</v>
      </c>
      <c r="S1248" s="224">
        <v>0</v>
      </c>
      <c r="T1248" s="225">
        <f>S1248*H1248</f>
        <v>0</v>
      </c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R1248" s="226" t="s">
        <v>178</v>
      </c>
      <c r="AT1248" s="226" t="s">
        <v>174</v>
      </c>
      <c r="AU1248" s="226" t="s">
        <v>82</v>
      </c>
      <c r="AY1248" s="19" t="s">
        <v>171</v>
      </c>
      <c r="BE1248" s="227">
        <f>IF(N1248="základní",J1248,0)</f>
        <v>0</v>
      </c>
      <c r="BF1248" s="227">
        <f>IF(N1248="snížená",J1248,0)</f>
        <v>0</v>
      </c>
      <c r="BG1248" s="227">
        <f>IF(N1248="zákl. přenesená",J1248,0)</f>
        <v>0</v>
      </c>
      <c r="BH1248" s="227">
        <f>IF(N1248="sníž. přenesená",J1248,0)</f>
        <v>0</v>
      </c>
      <c r="BI1248" s="227">
        <f>IF(N1248="nulová",J1248,0)</f>
        <v>0</v>
      </c>
      <c r="BJ1248" s="19" t="s">
        <v>82</v>
      </c>
      <c r="BK1248" s="227">
        <f>ROUND(I1248*H1248,2)</f>
        <v>0</v>
      </c>
      <c r="BL1248" s="19" t="s">
        <v>178</v>
      </c>
      <c r="BM1248" s="226" t="s">
        <v>4237</v>
      </c>
    </row>
    <row r="1249" s="2" customFormat="1">
      <c r="A1249" s="40"/>
      <c r="B1249" s="41"/>
      <c r="C1249" s="42"/>
      <c r="D1249" s="228" t="s">
        <v>180</v>
      </c>
      <c r="E1249" s="42"/>
      <c r="F1249" s="229" t="s">
        <v>3838</v>
      </c>
      <c r="G1249" s="42"/>
      <c r="H1249" s="42"/>
      <c r="I1249" s="230"/>
      <c r="J1249" s="42"/>
      <c r="K1249" s="42"/>
      <c r="L1249" s="46"/>
      <c r="M1249" s="231"/>
      <c r="N1249" s="232"/>
      <c r="O1249" s="86"/>
      <c r="P1249" s="86"/>
      <c r="Q1249" s="86"/>
      <c r="R1249" s="86"/>
      <c r="S1249" s="86"/>
      <c r="T1249" s="87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T1249" s="19" t="s">
        <v>180</v>
      </c>
      <c r="AU1249" s="19" t="s">
        <v>82</v>
      </c>
    </row>
    <row r="1250" s="2" customFormat="1">
      <c r="A1250" s="40"/>
      <c r="B1250" s="41"/>
      <c r="C1250" s="42"/>
      <c r="D1250" s="228" t="s">
        <v>478</v>
      </c>
      <c r="E1250" s="42"/>
      <c r="F1250" s="278" t="s">
        <v>3737</v>
      </c>
      <c r="G1250" s="42"/>
      <c r="H1250" s="42"/>
      <c r="I1250" s="230"/>
      <c r="J1250" s="42"/>
      <c r="K1250" s="42"/>
      <c r="L1250" s="46"/>
      <c r="M1250" s="231"/>
      <c r="N1250" s="232"/>
      <c r="O1250" s="86"/>
      <c r="P1250" s="86"/>
      <c r="Q1250" s="86"/>
      <c r="R1250" s="86"/>
      <c r="S1250" s="86"/>
      <c r="T1250" s="87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T1250" s="19" t="s">
        <v>478</v>
      </c>
      <c r="AU1250" s="19" t="s">
        <v>82</v>
      </c>
    </row>
    <row r="1251" s="2" customFormat="1" ht="16.5" customHeight="1">
      <c r="A1251" s="40"/>
      <c r="B1251" s="41"/>
      <c r="C1251" s="215" t="s">
        <v>2129</v>
      </c>
      <c r="D1251" s="215" t="s">
        <v>174</v>
      </c>
      <c r="E1251" s="216" t="s">
        <v>3840</v>
      </c>
      <c r="F1251" s="217" t="s">
        <v>3841</v>
      </c>
      <c r="G1251" s="218" t="s">
        <v>3296</v>
      </c>
      <c r="H1251" s="219">
        <v>1</v>
      </c>
      <c r="I1251" s="220"/>
      <c r="J1251" s="221">
        <f>ROUND(I1251*H1251,2)</f>
        <v>0</v>
      </c>
      <c r="K1251" s="217" t="s">
        <v>19</v>
      </c>
      <c r="L1251" s="46"/>
      <c r="M1251" s="222" t="s">
        <v>19</v>
      </c>
      <c r="N1251" s="223" t="s">
        <v>45</v>
      </c>
      <c r="O1251" s="86"/>
      <c r="P1251" s="224">
        <f>O1251*H1251</f>
        <v>0</v>
      </c>
      <c r="Q1251" s="224">
        <v>0</v>
      </c>
      <c r="R1251" s="224">
        <f>Q1251*H1251</f>
        <v>0</v>
      </c>
      <c r="S1251" s="224">
        <v>0</v>
      </c>
      <c r="T1251" s="225">
        <f>S1251*H1251</f>
        <v>0</v>
      </c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R1251" s="226" t="s">
        <v>178</v>
      </c>
      <c r="AT1251" s="226" t="s">
        <v>174</v>
      </c>
      <c r="AU1251" s="226" t="s">
        <v>82</v>
      </c>
      <c r="AY1251" s="19" t="s">
        <v>171</v>
      </c>
      <c r="BE1251" s="227">
        <f>IF(N1251="základní",J1251,0)</f>
        <v>0</v>
      </c>
      <c r="BF1251" s="227">
        <f>IF(N1251="snížená",J1251,0)</f>
        <v>0</v>
      </c>
      <c r="BG1251" s="227">
        <f>IF(N1251="zákl. přenesená",J1251,0)</f>
        <v>0</v>
      </c>
      <c r="BH1251" s="227">
        <f>IF(N1251="sníž. přenesená",J1251,0)</f>
        <v>0</v>
      </c>
      <c r="BI1251" s="227">
        <f>IF(N1251="nulová",J1251,0)</f>
        <v>0</v>
      </c>
      <c r="BJ1251" s="19" t="s">
        <v>82</v>
      </c>
      <c r="BK1251" s="227">
        <f>ROUND(I1251*H1251,2)</f>
        <v>0</v>
      </c>
      <c r="BL1251" s="19" t="s">
        <v>178</v>
      </c>
      <c r="BM1251" s="226" t="s">
        <v>4238</v>
      </c>
    </row>
    <row r="1252" s="2" customFormat="1">
      <c r="A1252" s="40"/>
      <c r="B1252" s="41"/>
      <c r="C1252" s="42"/>
      <c r="D1252" s="228" t="s">
        <v>180</v>
      </c>
      <c r="E1252" s="42"/>
      <c r="F1252" s="229" t="s">
        <v>3841</v>
      </c>
      <c r="G1252" s="42"/>
      <c r="H1252" s="42"/>
      <c r="I1252" s="230"/>
      <c r="J1252" s="42"/>
      <c r="K1252" s="42"/>
      <c r="L1252" s="46"/>
      <c r="M1252" s="231"/>
      <c r="N1252" s="232"/>
      <c r="O1252" s="86"/>
      <c r="P1252" s="86"/>
      <c r="Q1252" s="86"/>
      <c r="R1252" s="86"/>
      <c r="S1252" s="86"/>
      <c r="T1252" s="87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T1252" s="19" t="s">
        <v>180</v>
      </c>
      <c r="AU1252" s="19" t="s">
        <v>82</v>
      </c>
    </row>
    <row r="1253" s="2" customFormat="1">
      <c r="A1253" s="40"/>
      <c r="B1253" s="41"/>
      <c r="C1253" s="42"/>
      <c r="D1253" s="228" t="s">
        <v>478</v>
      </c>
      <c r="E1253" s="42"/>
      <c r="F1253" s="278" t="s">
        <v>3737</v>
      </c>
      <c r="G1253" s="42"/>
      <c r="H1253" s="42"/>
      <c r="I1253" s="230"/>
      <c r="J1253" s="42"/>
      <c r="K1253" s="42"/>
      <c r="L1253" s="46"/>
      <c r="M1253" s="231"/>
      <c r="N1253" s="232"/>
      <c r="O1253" s="86"/>
      <c r="P1253" s="86"/>
      <c r="Q1253" s="86"/>
      <c r="R1253" s="86"/>
      <c r="S1253" s="86"/>
      <c r="T1253" s="87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T1253" s="19" t="s">
        <v>478</v>
      </c>
      <c r="AU1253" s="19" t="s">
        <v>82</v>
      </c>
    </row>
    <row r="1254" s="2" customFormat="1" ht="16.5" customHeight="1">
      <c r="A1254" s="40"/>
      <c r="B1254" s="41"/>
      <c r="C1254" s="215" t="s">
        <v>4239</v>
      </c>
      <c r="D1254" s="215" t="s">
        <v>174</v>
      </c>
      <c r="E1254" s="216" t="s">
        <v>3850</v>
      </c>
      <c r="F1254" s="217" t="s">
        <v>3851</v>
      </c>
      <c r="G1254" s="218" t="s">
        <v>3296</v>
      </c>
      <c r="H1254" s="219">
        <v>9</v>
      </c>
      <c r="I1254" s="220"/>
      <c r="J1254" s="221">
        <f>ROUND(I1254*H1254,2)</f>
        <v>0</v>
      </c>
      <c r="K1254" s="217" t="s">
        <v>19</v>
      </c>
      <c r="L1254" s="46"/>
      <c r="M1254" s="222" t="s">
        <v>19</v>
      </c>
      <c r="N1254" s="223" t="s">
        <v>45</v>
      </c>
      <c r="O1254" s="86"/>
      <c r="P1254" s="224">
        <f>O1254*H1254</f>
        <v>0</v>
      </c>
      <c r="Q1254" s="224">
        <v>0</v>
      </c>
      <c r="R1254" s="224">
        <f>Q1254*H1254</f>
        <v>0</v>
      </c>
      <c r="S1254" s="224">
        <v>0</v>
      </c>
      <c r="T1254" s="225">
        <f>S1254*H1254</f>
        <v>0</v>
      </c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R1254" s="226" t="s">
        <v>178</v>
      </c>
      <c r="AT1254" s="226" t="s">
        <v>174</v>
      </c>
      <c r="AU1254" s="226" t="s">
        <v>82</v>
      </c>
      <c r="AY1254" s="19" t="s">
        <v>171</v>
      </c>
      <c r="BE1254" s="227">
        <f>IF(N1254="základní",J1254,0)</f>
        <v>0</v>
      </c>
      <c r="BF1254" s="227">
        <f>IF(N1254="snížená",J1254,0)</f>
        <v>0</v>
      </c>
      <c r="BG1254" s="227">
        <f>IF(N1254="zákl. přenesená",J1254,0)</f>
        <v>0</v>
      </c>
      <c r="BH1254" s="227">
        <f>IF(N1254="sníž. přenesená",J1254,0)</f>
        <v>0</v>
      </c>
      <c r="BI1254" s="227">
        <f>IF(N1254="nulová",J1254,0)</f>
        <v>0</v>
      </c>
      <c r="BJ1254" s="19" t="s">
        <v>82</v>
      </c>
      <c r="BK1254" s="227">
        <f>ROUND(I1254*H1254,2)</f>
        <v>0</v>
      </c>
      <c r="BL1254" s="19" t="s">
        <v>178</v>
      </c>
      <c r="BM1254" s="226" t="s">
        <v>4240</v>
      </c>
    </row>
    <row r="1255" s="2" customFormat="1">
      <c r="A1255" s="40"/>
      <c r="B1255" s="41"/>
      <c r="C1255" s="42"/>
      <c r="D1255" s="228" t="s">
        <v>180</v>
      </c>
      <c r="E1255" s="42"/>
      <c r="F1255" s="229" t="s">
        <v>3851</v>
      </c>
      <c r="G1255" s="42"/>
      <c r="H1255" s="42"/>
      <c r="I1255" s="230"/>
      <c r="J1255" s="42"/>
      <c r="K1255" s="42"/>
      <c r="L1255" s="46"/>
      <c r="M1255" s="231"/>
      <c r="N1255" s="232"/>
      <c r="O1255" s="86"/>
      <c r="P1255" s="86"/>
      <c r="Q1255" s="86"/>
      <c r="R1255" s="86"/>
      <c r="S1255" s="86"/>
      <c r="T1255" s="87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T1255" s="19" t="s">
        <v>180</v>
      </c>
      <c r="AU1255" s="19" t="s">
        <v>82</v>
      </c>
    </row>
    <row r="1256" s="2" customFormat="1">
      <c r="A1256" s="40"/>
      <c r="B1256" s="41"/>
      <c r="C1256" s="42"/>
      <c r="D1256" s="228" t="s">
        <v>478</v>
      </c>
      <c r="E1256" s="42"/>
      <c r="F1256" s="278" t="s">
        <v>3737</v>
      </c>
      <c r="G1256" s="42"/>
      <c r="H1256" s="42"/>
      <c r="I1256" s="230"/>
      <c r="J1256" s="42"/>
      <c r="K1256" s="42"/>
      <c r="L1256" s="46"/>
      <c r="M1256" s="231"/>
      <c r="N1256" s="232"/>
      <c r="O1256" s="86"/>
      <c r="P1256" s="86"/>
      <c r="Q1256" s="86"/>
      <c r="R1256" s="86"/>
      <c r="S1256" s="86"/>
      <c r="T1256" s="87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T1256" s="19" t="s">
        <v>478</v>
      </c>
      <c r="AU1256" s="19" t="s">
        <v>82</v>
      </c>
    </row>
    <row r="1257" s="2" customFormat="1" ht="16.5" customHeight="1">
      <c r="A1257" s="40"/>
      <c r="B1257" s="41"/>
      <c r="C1257" s="215" t="s">
        <v>2147</v>
      </c>
      <c r="D1257" s="215" t="s">
        <v>174</v>
      </c>
      <c r="E1257" s="216" t="s">
        <v>3853</v>
      </c>
      <c r="F1257" s="217" t="s">
        <v>3854</v>
      </c>
      <c r="G1257" s="218" t="s">
        <v>3296</v>
      </c>
      <c r="H1257" s="219">
        <v>1</v>
      </c>
      <c r="I1257" s="220"/>
      <c r="J1257" s="221">
        <f>ROUND(I1257*H1257,2)</f>
        <v>0</v>
      </c>
      <c r="K1257" s="217" t="s">
        <v>19</v>
      </c>
      <c r="L1257" s="46"/>
      <c r="M1257" s="222" t="s">
        <v>19</v>
      </c>
      <c r="N1257" s="223" t="s">
        <v>45</v>
      </c>
      <c r="O1257" s="86"/>
      <c r="P1257" s="224">
        <f>O1257*H1257</f>
        <v>0</v>
      </c>
      <c r="Q1257" s="224">
        <v>0</v>
      </c>
      <c r="R1257" s="224">
        <f>Q1257*H1257</f>
        <v>0</v>
      </c>
      <c r="S1257" s="224">
        <v>0</v>
      </c>
      <c r="T1257" s="225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26" t="s">
        <v>178</v>
      </c>
      <c r="AT1257" s="226" t="s">
        <v>174</v>
      </c>
      <c r="AU1257" s="226" t="s">
        <v>82</v>
      </c>
      <c r="AY1257" s="19" t="s">
        <v>171</v>
      </c>
      <c r="BE1257" s="227">
        <f>IF(N1257="základní",J1257,0)</f>
        <v>0</v>
      </c>
      <c r="BF1257" s="227">
        <f>IF(N1257="snížená",J1257,0)</f>
        <v>0</v>
      </c>
      <c r="BG1257" s="227">
        <f>IF(N1257="zákl. přenesená",J1257,0)</f>
        <v>0</v>
      </c>
      <c r="BH1257" s="227">
        <f>IF(N1257="sníž. přenesená",J1257,0)</f>
        <v>0</v>
      </c>
      <c r="BI1257" s="227">
        <f>IF(N1257="nulová",J1257,0)</f>
        <v>0</v>
      </c>
      <c r="BJ1257" s="19" t="s">
        <v>82</v>
      </c>
      <c r="BK1257" s="227">
        <f>ROUND(I1257*H1257,2)</f>
        <v>0</v>
      </c>
      <c r="BL1257" s="19" t="s">
        <v>178</v>
      </c>
      <c r="BM1257" s="226" t="s">
        <v>4241</v>
      </c>
    </row>
    <row r="1258" s="2" customFormat="1">
      <c r="A1258" s="40"/>
      <c r="B1258" s="41"/>
      <c r="C1258" s="42"/>
      <c r="D1258" s="228" t="s">
        <v>180</v>
      </c>
      <c r="E1258" s="42"/>
      <c r="F1258" s="229" t="s">
        <v>3854</v>
      </c>
      <c r="G1258" s="42"/>
      <c r="H1258" s="42"/>
      <c r="I1258" s="230"/>
      <c r="J1258" s="42"/>
      <c r="K1258" s="42"/>
      <c r="L1258" s="46"/>
      <c r="M1258" s="231"/>
      <c r="N1258" s="232"/>
      <c r="O1258" s="86"/>
      <c r="P1258" s="86"/>
      <c r="Q1258" s="86"/>
      <c r="R1258" s="86"/>
      <c r="S1258" s="86"/>
      <c r="T1258" s="87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T1258" s="19" t="s">
        <v>180</v>
      </c>
      <c r="AU1258" s="19" t="s">
        <v>82</v>
      </c>
    </row>
    <row r="1259" s="2" customFormat="1">
      <c r="A1259" s="40"/>
      <c r="B1259" s="41"/>
      <c r="C1259" s="42"/>
      <c r="D1259" s="228" t="s">
        <v>478</v>
      </c>
      <c r="E1259" s="42"/>
      <c r="F1259" s="278" t="s">
        <v>3740</v>
      </c>
      <c r="G1259" s="42"/>
      <c r="H1259" s="42"/>
      <c r="I1259" s="230"/>
      <c r="J1259" s="42"/>
      <c r="K1259" s="42"/>
      <c r="L1259" s="46"/>
      <c r="M1259" s="231"/>
      <c r="N1259" s="232"/>
      <c r="O1259" s="86"/>
      <c r="P1259" s="86"/>
      <c r="Q1259" s="86"/>
      <c r="R1259" s="86"/>
      <c r="S1259" s="86"/>
      <c r="T1259" s="87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T1259" s="19" t="s">
        <v>478</v>
      </c>
      <c r="AU1259" s="19" t="s">
        <v>82</v>
      </c>
    </row>
    <row r="1260" s="2" customFormat="1" ht="16.5" customHeight="1">
      <c r="A1260" s="40"/>
      <c r="B1260" s="41"/>
      <c r="C1260" s="215" t="s">
        <v>2153</v>
      </c>
      <c r="D1260" s="215" t="s">
        <v>174</v>
      </c>
      <c r="E1260" s="216" t="s">
        <v>3856</v>
      </c>
      <c r="F1260" s="217" t="s">
        <v>3857</v>
      </c>
      <c r="G1260" s="218" t="s">
        <v>3296</v>
      </c>
      <c r="H1260" s="219">
        <v>6</v>
      </c>
      <c r="I1260" s="220"/>
      <c r="J1260" s="221">
        <f>ROUND(I1260*H1260,2)</f>
        <v>0</v>
      </c>
      <c r="K1260" s="217" t="s">
        <v>19</v>
      </c>
      <c r="L1260" s="46"/>
      <c r="M1260" s="222" t="s">
        <v>19</v>
      </c>
      <c r="N1260" s="223" t="s">
        <v>45</v>
      </c>
      <c r="O1260" s="86"/>
      <c r="P1260" s="224">
        <f>O1260*H1260</f>
        <v>0</v>
      </c>
      <c r="Q1260" s="224">
        <v>0</v>
      </c>
      <c r="R1260" s="224">
        <f>Q1260*H1260</f>
        <v>0</v>
      </c>
      <c r="S1260" s="224">
        <v>0</v>
      </c>
      <c r="T1260" s="225">
        <f>S1260*H1260</f>
        <v>0</v>
      </c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R1260" s="226" t="s">
        <v>178</v>
      </c>
      <c r="AT1260" s="226" t="s">
        <v>174</v>
      </c>
      <c r="AU1260" s="226" t="s">
        <v>82</v>
      </c>
      <c r="AY1260" s="19" t="s">
        <v>171</v>
      </c>
      <c r="BE1260" s="227">
        <f>IF(N1260="základní",J1260,0)</f>
        <v>0</v>
      </c>
      <c r="BF1260" s="227">
        <f>IF(N1260="snížená",J1260,0)</f>
        <v>0</v>
      </c>
      <c r="BG1260" s="227">
        <f>IF(N1260="zákl. přenesená",J1260,0)</f>
        <v>0</v>
      </c>
      <c r="BH1260" s="227">
        <f>IF(N1260="sníž. přenesená",J1260,0)</f>
        <v>0</v>
      </c>
      <c r="BI1260" s="227">
        <f>IF(N1260="nulová",J1260,0)</f>
        <v>0</v>
      </c>
      <c r="BJ1260" s="19" t="s">
        <v>82</v>
      </c>
      <c r="BK1260" s="227">
        <f>ROUND(I1260*H1260,2)</f>
        <v>0</v>
      </c>
      <c r="BL1260" s="19" t="s">
        <v>178</v>
      </c>
      <c r="BM1260" s="226" t="s">
        <v>4242</v>
      </c>
    </row>
    <row r="1261" s="2" customFormat="1">
      <c r="A1261" s="40"/>
      <c r="B1261" s="41"/>
      <c r="C1261" s="42"/>
      <c r="D1261" s="228" t="s">
        <v>180</v>
      </c>
      <c r="E1261" s="42"/>
      <c r="F1261" s="229" t="s">
        <v>3857</v>
      </c>
      <c r="G1261" s="42"/>
      <c r="H1261" s="42"/>
      <c r="I1261" s="230"/>
      <c r="J1261" s="42"/>
      <c r="K1261" s="42"/>
      <c r="L1261" s="46"/>
      <c r="M1261" s="231"/>
      <c r="N1261" s="232"/>
      <c r="O1261" s="86"/>
      <c r="P1261" s="86"/>
      <c r="Q1261" s="86"/>
      <c r="R1261" s="86"/>
      <c r="S1261" s="86"/>
      <c r="T1261" s="87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T1261" s="19" t="s">
        <v>180</v>
      </c>
      <c r="AU1261" s="19" t="s">
        <v>82</v>
      </c>
    </row>
    <row r="1262" s="2" customFormat="1">
      <c r="A1262" s="40"/>
      <c r="B1262" s="41"/>
      <c r="C1262" s="42"/>
      <c r="D1262" s="228" t="s">
        <v>478</v>
      </c>
      <c r="E1262" s="42"/>
      <c r="F1262" s="278" t="s">
        <v>3740</v>
      </c>
      <c r="G1262" s="42"/>
      <c r="H1262" s="42"/>
      <c r="I1262" s="230"/>
      <c r="J1262" s="42"/>
      <c r="K1262" s="42"/>
      <c r="L1262" s="46"/>
      <c r="M1262" s="231"/>
      <c r="N1262" s="232"/>
      <c r="O1262" s="86"/>
      <c r="P1262" s="86"/>
      <c r="Q1262" s="86"/>
      <c r="R1262" s="86"/>
      <c r="S1262" s="86"/>
      <c r="T1262" s="87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T1262" s="19" t="s">
        <v>478</v>
      </c>
      <c r="AU1262" s="19" t="s">
        <v>82</v>
      </c>
    </row>
    <row r="1263" s="2" customFormat="1" ht="16.5" customHeight="1">
      <c r="A1263" s="40"/>
      <c r="B1263" s="41"/>
      <c r="C1263" s="215" t="s">
        <v>4243</v>
      </c>
      <c r="D1263" s="215" t="s">
        <v>174</v>
      </c>
      <c r="E1263" s="216" t="s">
        <v>3862</v>
      </c>
      <c r="F1263" s="217" t="s">
        <v>3863</v>
      </c>
      <c r="G1263" s="218" t="s">
        <v>3513</v>
      </c>
      <c r="H1263" s="219">
        <v>3</v>
      </c>
      <c r="I1263" s="220"/>
      <c r="J1263" s="221">
        <f>ROUND(I1263*H1263,2)</f>
        <v>0</v>
      </c>
      <c r="K1263" s="217" t="s">
        <v>19</v>
      </c>
      <c r="L1263" s="46"/>
      <c r="M1263" s="222" t="s">
        <v>19</v>
      </c>
      <c r="N1263" s="223" t="s">
        <v>45</v>
      </c>
      <c r="O1263" s="86"/>
      <c r="P1263" s="224">
        <f>O1263*H1263</f>
        <v>0</v>
      </c>
      <c r="Q1263" s="224">
        <v>0</v>
      </c>
      <c r="R1263" s="224">
        <f>Q1263*H1263</f>
        <v>0</v>
      </c>
      <c r="S1263" s="224">
        <v>0</v>
      </c>
      <c r="T1263" s="225">
        <f>S1263*H1263</f>
        <v>0</v>
      </c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R1263" s="226" t="s">
        <v>178</v>
      </c>
      <c r="AT1263" s="226" t="s">
        <v>174</v>
      </c>
      <c r="AU1263" s="226" t="s">
        <v>82</v>
      </c>
      <c r="AY1263" s="19" t="s">
        <v>171</v>
      </c>
      <c r="BE1263" s="227">
        <f>IF(N1263="základní",J1263,0)</f>
        <v>0</v>
      </c>
      <c r="BF1263" s="227">
        <f>IF(N1263="snížená",J1263,0)</f>
        <v>0</v>
      </c>
      <c r="BG1263" s="227">
        <f>IF(N1263="zákl. přenesená",J1263,0)</f>
        <v>0</v>
      </c>
      <c r="BH1263" s="227">
        <f>IF(N1263="sníž. přenesená",J1263,0)</f>
        <v>0</v>
      </c>
      <c r="BI1263" s="227">
        <f>IF(N1263="nulová",J1263,0)</f>
        <v>0</v>
      </c>
      <c r="BJ1263" s="19" t="s">
        <v>82</v>
      </c>
      <c r="BK1263" s="227">
        <f>ROUND(I1263*H1263,2)</f>
        <v>0</v>
      </c>
      <c r="BL1263" s="19" t="s">
        <v>178</v>
      </c>
      <c r="BM1263" s="226" t="s">
        <v>4244</v>
      </c>
    </row>
    <row r="1264" s="2" customFormat="1">
      <c r="A1264" s="40"/>
      <c r="B1264" s="41"/>
      <c r="C1264" s="42"/>
      <c r="D1264" s="228" t="s">
        <v>180</v>
      </c>
      <c r="E1264" s="42"/>
      <c r="F1264" s="229" t="s">
        <v>3863</v>
      </c>
      <c r="G1264" s="42"/>
      <c r="H1264" s="42"/>
      <c r="I1264" s="230"/>
      <c r="J1264" s="42"/>
      <c r="K1264" s="42"/>
      <c r="L1264" s="46"/>
      <c r="M1264" s="231"/>
      <c r="N1264" s="232"/>
      <c r="O1264" s="86"/>
      <c r="P1264" s="86"/>
      <c r="Q1264" s="86"/>
      <c r="R1264" s="86"/>
      <c r="S1264" s="86"/>
      <c r="T1264" s="87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T1264" s="19" t="s">
        <v>180</v>
      </c>
      <c r="AU1264" s="19" t="s">
        <v>82</v>
      </c>
    </row>
    <row r="1265" s="2" customFormat="1">
      <c r="A1265" s="40"/>
      <c r="B1265" s="41"/>
      <c r="C1265" s="42"/>
      <c r="D1265" s="228" t="s">
        <v>478</v>
      </c>
      <c r="E1265" s="42"/>
      <c r="F1265" s="278" t="s">
        <v>3752</v>
      </c>
      <c r="G1265" s="42"/>
      <c r="H1265" s="42"/>
      <c r="I1265" s="230"/>
      <c r="J1265" s="42"/>
      <c r="K1265" s="42"/>
      <c r="L1265" s="46"/>
      <c r="M1265" s="231"/>
      <c r="N1265" s="232"/>
      <c r="O1265" s="86"/>
      <c r="P1265" s="86"/>
      <c r="Q1265" s="86"/>
      <c r="R1265" s="86"/>
      <c r="S1265" s="86"/>
      <c r="T1265" s="87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T1265" s="19" t="s">
        <v>478</v>
      </c>
      <c r="AU1265" s="19" t="s">
        <v>82</v>
      </c>
    </row>
    <row r="1266" s="2" customFormat="1" ht="16.5" customHeight="1">
      <c r="A1266" s="40"/>
      <c r="B1266" s="41"/>
      <c r="C1266" s="215" t="s">
        <v>2200</v>
      </c>
      <c r="D1266" s="215" t="s">
        <v>174</v>
      </c>
      <c r="E1266" s="216" t="s">
        <v>3868</v>
      </c>
      <c r="F1266" s="217" t="s">
        <v>3869</v>
      </c>
      <c r="G1266" s="218" t="s">
        <v>3513</v>
      </c>
      <c r="H1266" s="219">
        <v>1</v>
      </c>
      <c r="I1266" s="220"/>
      <c r="J1266" s="221">
        <f>ROUND(I1266*H1266,2)</f>
        <v>0</v>
      </c>
      <c r="K1266" s="217" t="s">
        <v>19</v>
      </c>
      <c r="L1266" s="46"/>
      <c r="M1266" s="222" t="s">
        <v>19</v>
      </c>
      <c r="N1266" s="223" t="s">
        <v>45</v>
      </c>
      <c r="O1266" s="86"/>
      <c r="P1266" s="224">
        <f>O1266*H1266</f>
        <v>0</v>
      </c>
      <c r="Q1266" s="224">
        <v>0</v>
      </c>
      <c r="R1266" s="224">
        <f>Q1266*H1266</f>
        <v>0</v>
      </c>
      <c r="S1266" s="224">
        <v>0</v>
      </c>
      <c r="T1266" s="225">
        <f>S1266*H1266</f>
        <v>0</v>
      </c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R1266" s="226" t="s">
        <v>178</v>
      </c>
      <c r="AT1266" s="226" t="s">
        <v>174</v>
      </c>
      <c r="AU1266" s="226" t="s">
        <v>82</v>
      </c>
      <c r="AY1266" s="19" t="s">
        <v>171</v>
      </c>
      <c r="BE1266" s="227">
        <f>IF(N1266="základní",J1266,0)</f>
        <v>0</v>
      </c>
      <c r="BF1266" s="227">
        <f>IF(N1266="snížená",J1266,0)</f>
        <v>0</v>
      </c>
      <c r="BG1266" s="227">
        <f>IF(N1266="zákl. přenesená",J1266,0)</f>
        <v>0</v>
      </c>
      <c r="BH1266" s="227">
        <f>IF(N1266="sníž. přenesená",J1266,0)</f>
        <v>0</v>
      </c>
      <c r="BI1266" s="227">
        <f>IF(N1266="nulová",J1266,0)</f>
        <v>0</v>
      </c>
      <c r="BJ1266" s="19" t="s">
        <v>82</v>
      </c>
      <c r="BK1266" s="227">
        <f>ROUND(I1266*H1266,2)</f>
        <v>0</v>
      </c>
      <c r="BL1266" s="19" t="s">
        <v>178</v>
      </c>
      <c r="BM1266" s="226" t="s">
        <v>4245</v>
      </c>
    </row>
    <row r="1267" s="2" customFormat="1">
      <c r="A1267" s="40"/>
      <c r="B1267" s="41"/>
      <c r="C1267" s="42"/>
      <c r="D1267" s="228" t="s">
        <v>180</v>
      </c>
      <c r="E1267" s="42"/>
      <c r="F1267" s="229" t="s">
        <v>3869</v>
      </c>
      <c r="G1267" s="42"/>
      <c r="H1267" s="42"/>
      <c r="I1267" s="230"/>
      <c r="J1267" s="42"/>
      <c r="K1267" s="42"/>
      <c r="L1267" s="46"/>
      <c r="M1267" s="231"/>
      <c r="N1267" s="232"/>
      <c r="O1267" s="86"/>
      <c r="P1267" s="86"/>
      <c r="Q1267" s="86"/>
      <c r="R1267" s="86"/>
      <c r="S1267" s="86"/>
      <c r="T1267" s="87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T1267" s="19" t="s">
        <v>180</v>
      </c>
      <c r="AU1267" s="19" t="s">
        <v>82</v>
      </c>
    </row>
    <row r="1268" s="2" customFormat="1">
      <c r="A1268" s="40"/>
      <c r="B1268" s="41"/>
      <c r="C1268" s="42"/>
      <c r="D1268" s="228" t="s">
        <v>478</v>
      </c>
      <c r="E1268" s="42"/>
      <c r="F1268" s="278" t="s">
        <v>3752</v>
      </c>
      <c r="G1268" s="42"/>
      <c r="H1268" s="42"/>
      <c r="I1268" s="230"/>
      <c r="J1268" s="42"/>
      <c r="K1268" s="42"/>
      <c r="L1268" s="46"/>
      <c r="M1268" s="231"/>
      <c r="N1268" s="232"/>
      <c r="O1268" s="86"/>
      <c r="P1268" s="86"/>
      <c r="Q1268" s="86"/>
      <c r="R1268" s="86"/>
      <c r="S1268" s="86"/>
      <c r="T1268" s="87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T1268" s="19" t="s">
        <v>478</v>
      </c>
      <c r="AU1268" s="19" t="s">
        <v>82</v>
      </c>
    </row>
    <row r="1269" s="2" customFormat="1" ht="16.5" customHeight="1">
      <c r="A1269" s="40"/>
      <c r="B1269" s="41"/>
      <c r="C1269" s="215" t="s">
        <v>2115</v>
      </c>
      <c r="D1269" s="215" t="s">
        <v>174</v>
      </c>
      <c r="E1269" s="216" t="s">
        <v>3903</v>
      </c>
      <c r="F1269" s="217" t="s">
        <v>3904</v>
      </c>
      <c r="G1269" s="218" t="s">
        <v>971</v>
      </c>
      <c r="H1269" s="219">
        <v>1</v>
      </c>
      <c r="I1269" s="220"/>
      <c r="J1269" s="221">
        <f>ROUND(I1269*H1269,2)</f>
        <v>0</v>
      </c>
      <c r="K1269" s="217" t="s">
        <v>19</v>
      </c>
      <c r="L1269" s="46"/>
      <c r="M1269" s="222" t="s">
        <v>19</v>
      </c>
      <c r="N1269" s="223" t="s">
        <v>45</v>
      </c>
      <c r="O1269" s="86"/>
      <c r="P1269" s="224">
        <f>O1269*H1269</f>
        <v>0</v>
      </c>
      <c r="Q1269" s="224">
        <v>0</v>
      </c>
      <c r="R1269" s="224">
        <f>Q1269*H1269</f>
        <v>0</v>
      </c>
      <c r="S1269" s="224">
        <v>0</v>
      </c>
      <c r="T1269" s="225">
        <f>S1269*H1269</f>
        <v>0</v>
      </c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R1269" s="226" t="s">
        <v>178</v>
      </c>
      <c r="AT1269" s="226" t="s">
        <v>174</v>
      </c>
      <c r="AU1269" s="226" t="s">
        <v>82</v>
      </c>
      <c r="AY1269" s="19" t="s">
        <v>171</v>
      </c>
      <c r="BE1269" s="227">
        <f>IF(N1269="základní",J1269,0)</f>
        <v>0</v>
      </c>
      <c r="BF1269" s="227">
        <f>IF(N1269="snížená",J1269,0)</f>
        <v>0</v>
      </c>
      <c r="BG1269" s="227">
        <f>IF(N1269="zákl. přenesená",J1269,0)</f>
        <v>0</v>
      </c>
      <c r="BH1269" s="227">
        <f>IF(N1269="sníž. přenesená",J1269,0)</f>
        <v>0</v>
      </c>
      <c r="BI1269" s="227">
        <f>IF(N1269="nulová",J1269,0)</f>
        <v>0</v>
      </c>
      <c r="BJ1269" s="19" t="s">
        <v>82</v>
      </c>
      <c r="BK1269" s="227">
        <f>ROUND(I1269*H1269,2)</f>
        <v>0</v>
      </c>
      <c r="BL1269" s="19" t="s">
        <v>178</v>
      </c>
      <c r="BM1269" s="226" t="s">
        <v>4246</v>
      </c>
    </row>
    <row r="1270" s="2" customFormat="1">
      <c r="A1270" s="40"/>
      <c r="B1270" s="41"/>
      <c r="C1270" s="42"/>
      <c r="D1270" s="228" t="s">
        <v>180</v>
      </c>
      <c r="E1270" s="42"/>
      <c r="F1270" s="229" t="s">
        <v>3904</v>
      </c>
      <c r="G1270" s="42"/>
      <c r="H1270" s="42"/>
      <c r="I1270" s="230"/>
      <c r="J1270" s="42"/>
      <c r="K1270" s="42"/>
      <c r="L1270" s="46"/>
      <c r="M1270" s="231"/>
      <c r="N1270" s="232"/>
      <c r="O1270" s="86"/>
      <c r="P1270" s="86"/>
      <c r="Q1270" s="86"/>
      <c r="R1270" s="86"/>
      <c r="S1270" s="86"/>
      <c r="T1270" s="87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T1270" s="19" t="s">
        <v>180</v>
      </c>
      <c r="AU1270" s="19" t="s">
        <v>82</v>
      </c>
    </row>
    <row r="1271" s="2" customFormat="1" ht="16.5" customHeight="1">
      <c r="A1271" s="40"/>
      <c r="B1271" s="41"/>
      <c r="C1271" s="215" t="s">
        <v>2225</v>
      </c>
      <c r="D1271" s="215" t="s">
        <v>174</v>
      </c>
      <c r="E1271" s="216" t="s">
        <v>3929</v>
      </c>
      <c r="F1271" s="217" t="s">
        <v>3676</v>
      </c>
      <c r="G1271" s="218" t="s">
        <v>971</v>
      </c>
      <c r="H1271" s="219">
        <v>1</v>
      </c>
      <c r="I1271" s="220"/>
      <c r="J1271" s="221">
        <f>ROUND(I1271*H1271,2)</f>
        <v>0</v>
      </c>
      <c r="K1271" s="217" t="s">
        <v>19</v>
      </c>
      <c r="L1271" s="46"/>
      <c r="M1271" s="222" t="s">
        <v>19</v>
      </c>
      <c r="N1271" s="223" t="s">
        <v>45</v>
      </c>
      <c r="O1271" s="86"/>
      <c r="P1271" s="224">
        <f>O1271*H1271</f>
        <v>0</v>
      </c>
      <c r="Q1271" s="224">
        <v>0</v>
      </c>
      <c r="R1271" s="224">
        <f>Q1271*H1271</f>
        <v>0</v>
      </c>
      <c r="S1271" s="224">
        <v>0</v>
      </c>
      <c r="T1271" s="225">
        <f>S1271*H1271</f>
        <v>0</v>
      </c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R1271" s="226" t="s">
        <v>178</v>
      </c>
      <c r="AT1271" s="226" t="s">
        <v>174</v>
      </c>
      <c r="AU1271" s="226" t="s">
        <v>82</v>
      </c>
      <c r="AY1271" s="19" t="s">
        <v>171</v>
      </c>
      <c r="BE1271" s="227">
        <f>IF(N1271="základní",J1271,0)</f>
        <v>0</v>
      </c>
      <c r="BF1271" s="227">
        <f>IF(N1271="snížená",J1271,0)</f>
        <v>0</v>
      </c>
      <c r="BG1271" s="227">
        <f>IF(N1271="zákl. přenesená",J1271,0)</f>
        <v>0</v>
      </c>
      <c r="BH1271" s="227">
        <f>IF(N1271="sníž. přenesená",J1271,0)</f>
        <v>0</v>
      </c>
      <c r="BI1271" s="227">
        <f>IF(N1271="nulová",J1271,0)</f>
        <v>0</v>
      </c>
      <c r="BJ1271" s="19" t="s">
        <v>82</v>
      </c>
      <c r="BK1271" s="227">
        <f>ROUND(I1271*H1271,2)</f>
        <v>0</v>
      </c>
      <c r="BL1271" s="19" t="s">
        <v>178</v>
      </c>
      <c r="BM1271" s="226" t="s">
        <v>4247</v>
      </c>
    </row>
    <row r="1272" s="2" customFormat="1">
      <c r="A1272" s="40"/>
      <c r="B1272" s="41"/>
      <c r="C1272" s="42"/>
      <c r="D1272" s="228" t="s">
        <v>180</v>
      </c>
      <c r="E1272" s="42"/>
      <c r="F1272" s="229" t="s">
        <v>3676</v>
      </c>
      <c r="G1272" s="42"/>
      <c r="H1272" s="42"/>
      <c r="I1272" s="230"/>
      <c r="J1272" s="42"/>
      <c r="K1272" s="42"/>
      <c r="L1272" s="46"/>
      <c r="M1272" s="231"/>
      <c r="N1272" s="232"/>
      <c r="O1272" s="86"/>
      <c r="P1272" s="86"/>
      <c r="Q1272" s="86"/>
      <c r="R1272" s="86"/>
      <c r="S1272" s="86"/>
      <c r="T1272" s="87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T1272" s="19" t="s">
        <v>180</v>
      </c>
      <c r="AU1272" s="19" t="s">
        <v>82</v>
      </c>
    </row>
    <row r="1273" s="2" customFormat="1">
      <c r="A1273" s="40"/>
      <c r="B1273" s="41"/>
      <c r="C1273" s="42"/>
      <c r="D1273" s="228" t="s">
        <v>478</v>
      </c>
      <c r="E1273" s="42"/>
      <c r="F1273" s="278" t="s">
        <v>3678</v>
      </c>
      <c r="G1273" s="42"/>
      <c r="H1273" s="42"/>
      <c r="I1273" s="230"/>
      <c r="J1273" s="42"/>
      <c r="K1273" s="42"/>
      <c r="L1273" s="46"/>
      <c r="M1273" s="231"/>
      <c r="N1273" s="232"/>
      <c r="O1273" s="86"/>
      <c r="P1273" s="86"/>
      <c r="Q1273" s="86"/>
      <c r="R1273" s="86"/>
      <c r="S1273" s="86"/>
      <c r="T1273" s="87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T1273" s="19" t="s">
        <v>478</v>
      </c>
      <c r="AU1273" s="19" t="s">
        <v>82</v>
      </c>
    </row>
    <row r="1274" s="2" customFormat="1" ht="16.5" customHeight="1">
      <c r="A1274" s="40"/>
      <c r="B1274" s="41"/>
      <c r="C1274" s="215" t="s">
        <v>2229</v>
      </c>
      <c r="D1274" s="215" t="s">
        <v>174</v>
      </c>
      <c r="E1274" s="216" t="s">
        <v>3931</v>
      </c>
      <c r="F1274" s="217" t="s">
        <v>3605</v>
      </c>
      <c r="G1274" s="218" t="s">
        <v>3296</v>
      </c>
      <c r="H1274" s="219">
        <v>1</v>
      </c>
      <c r="I1274" s="220"/>
      <c r="J1274" s="221">
        <f>ROUND(I1274*H1274,2)</f>
        <v>0</v>
      </c>
      <c r="K1274" s="217" t="s">
        <v>19</v>
      </c>
      <c r="L1274" s="46"/>
      <c r="M1274" s="222" t="s">
        <v>19</v>
      </c>
      <c r="N1274" s="223" t="s">
        <v>45</v>
      </c>
      <c r="O1274" s="86"/>
      <c r="P1274" s="224">
        <f>O1274*H1274</f>
        <v>0</v>
      </c>
      <c r="Q1274" s="224">
        <v>0</v>
      </c>
      <c r="R1274" s="224">
        <f>Q1274*H1274</f>
        <v>0</v>
      </c>
      <c r="S1274" s="224">
        <v>0</v>
      </c>
      <c r="T1274" s="225">
        <f>S1274*H1274</f>
        <v>0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26" t="s">
        <v>178</v>
      </c>
      <c r="AT1274" s="226" t="s">
        <v>174</v>
      </c>
      <c r="AU1274" s="226" t="s">
        <v>82</v>
      </c>
      <c r="AY1274" s="19" t="s">
        <v>171</v>
      </c>
      <c r="BE1274" s="227">
        <f>IF(N1274="základní",J1274,0)</f>
        <v>0</v>
      </c>
      <c r="BF1274" s="227">
        <f>IF(N1274="snížená",J1274,0)</f>
        <v>0</v>
      </c>
      <c r="BG1274" s="227">
        <f>IF(N1274="zákl. přenesená",J1274,0)</f>
        <v>0</v>
      </c>
      <c r="BH1274" s="227">
        <f>IF(N1274="sníž. přenesená",J1274,0)</f>
        <v>0</v>
      </c>
      <c r="BI1274" s="227">
        <f>IF(N1274="nulová",J1274,0)</f>
        <v>0</v>
      </c>
      <c r="BJ1274" s="19" t="s">
        <v>82</v>
      </c>
      <c r="BK1274" s="227">
        <f>ROUND(I1274*H1274,2)</f>
        <v>0</v>
      </c>
      <c r="BL1274" s="19" t="s">
        <v>178</v>
      </c>
      <c r="BM1274" s="226" t="s">
        <v>4248</v>
      </c>
    </row>
    <row r="1275" s="2" customFormat="1">
      <c r="A1275" s="40"/>
      <c r="B1275" s="41"/>
      <c r="C1275" s="42"/>
      <c r="D1275" s="228" t="s">
        <v>180</v>
      </c>
      <c r="E1275" s="42"/>
      <c r="F1275" s="229" t="s">
        <v>3605</v>
      </c>
      <c r="G1275" s="42"/>
      <c r="H1275" s="42"/>
      <c r="I1275" s="230"/>
      <c r="J1275" s="42"/>
      <c r="K1275" s="42"/>
      <c r="L1275" s="46"/>
      <c r="M1275" s="231"/>
      <c r="N1275" s="232"/>
      <c r="O1275" s="86"/>
      <c r="P1275" s="86"/>
      <c r="Q1275" s="86"/>
      <c r="R1275" s="86"/>
      <c r="S1275" s="86"/>
      <c r="T1275" s="87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T1275" s="19" t="s">
        <v>180</v>
      </c>
      <c r="AU1275" s="19" t="s">
        <v>82</v>
      </c>
    </row>
    <row r="1276" s="2" customFormat="1">
      <c r="A1276" s="40"/>
      <c r="B1276" s="41"/>
      <c r="C1276" s="42"/>
      <c r="D1276" s="228" t="s">
        <v>478</v>
      </c>
      <c r="E1276" s="42"/>
      <c r="F1276" s="278" t="s">
        <v>3607</v>
      </c>
      <c r="G1276" s="42"/>
      <c r="H1276" s="42"/>
      <c r="I1276" s="230"/>
      <c r="J1276" s="42"/>
      <c r="K1276" s="42"/>
      <c r="L1276" s="46"/>
      <c r="M1276" s="231"/>
      <c r="N1276" s="232"/>
      <c r="O1276" s="86"/>
      <c r="P1276" s="86"/>
      <c r="Q1276" s="86"/>
      <c r="R1276" s="86"/>
      <c r="S1276" s="86"/>
      <c r="T1276" s="87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T1276" s="19" t="s">
        <v>478</v>
      </c>
      <c r="AU1276" s="19" t="s">
        <v>82</v>
      </c>
    </row>
    <row r="1277" s="2" customFormat="1" ht="16.5" customHeight="1">
      <c r="A1277" s="40"/>
      <c r="B1277" s="41"/>
      <c r="C1277" s="215" t="s">
        <v>4249</v>
      </c>
      <c r="D1277" s="215" t="s">
        <v>174</v>
      </c>
      <c r="E1277" s="216" t="s">
        <v>3967</v>
      </c>
      <c r="F1277" s="217" t="s">
        <v>3968</v>
      </c>
      <c r="G1277" s="218" t="s">
        <v>3296</v>
      </c>
      <c r="H1277" s="219">
        <v>1</v>
      </c>
      <c r="I1277" s="220"/>
      <c r="J1277" s="221">
        <f>ROUND(I1277*H1277,2)</f>
        <v>0</v>
      </c>
      <c r="K1277" s="217" t="s">
        <v>19</v>
      </c>
      <c r="L1277" s="46"/>
      <c r="M1277" s="222" t="s">
        <v>19</v>
      </c>
      <c r="N1277" s="223" t="s">
        <v>45</v>
      </c>
      <c r="O1277" s="86"/>
      <c r="P1277" s="224">
        <f>O1277*H1277</f>
        <v>0</v>
      </c>
      <c r="Q1277" s="224">
        <v>0</v>
      </c>
      <c r="R1277" s="224">
        <f>Q1277*H1277</f>
        <v>0</v>
      </c>
      <c r="S1277" s="224">
        <v>0</v>
      </c>
      <c r="T1277" s="225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26" t="s">
        <v>178</v>
      </c>
      <c r="AT1277" s="226" t="s">
        <v>174</v>
      </c>
      <c r="AU1277" s="226" t="s">
        <v>82</v>
      </c>
      <c r="AY1277" s="19" t="s">
        <v>171</v>
      </c>
      <c r="BE1277" s="227">
        <f>IF(N1277="základní",J1277,0)</f>
        <v>0</v>
      </c>
      <c r="BF1277" s="227">
        <f>IF(N1277="snížená",J1277,0)</f>
        <v>0</v>
      </c>
      <c r="BG1277" s="227">
        <f>IF(N1277="zákl. přenesená",J1277,0)</f>
        <v>0</v>
      </c>
      <c r="BH1277" s="227">
        <f>IF(N1277="sníž. přenesená",J1277,0)</f>
        <v>0</v>
      </c>
      <c r="BI1277" s="227">
        <f>IF(N1277="nulová",J1277,0)</f>
        <v>0</v>
      </c>
      <c r="BJ1277" s="19" t="s">
        <v>82</v>
      </c>
      <c r="BK1277" s="227">
        <f>ROUND(I1277*H1277,2)</f>
        <v>0</v>
      </c>
      <c r="BL1277" s="19" t="s">
        <v>178</v>
      </c>
      <c r="BM1277" s="226" t="s">
        <v>4250</v>
      </c>
    </row>
    <row r="1278" s="2" customFormat="1">
      <c r="A1278" s="40"/>
      <c r="B1278" s="41"/>
      <c r="C1278" s="42"/>
      <c r="D1278" s="228" t="s">
        <v>180</v>
      </c>
      <c r="E1278" s="42"/>
      <c r="F1278" s="229" t="s">
        <v>3968</v>
      </c>
      <c r="G1278" s="42"/>
      <c r="H1278" s="42"/>
      <c r="I1278" s="230"/>
      <c r="J1278" s="42"/>
      <c r="K1278" s="42"/>
      <c r="L1278" s="46"/>
      <c r="M1278" s="231"/>
      <c r="N1278" s="232"/>
      <c r="O1278" s="86"/>
      <c r="P1278" s="86"/>
      <c r="Q1278" s="86"/>
      <c r="R1278" s="86"/>
      <c r="S1278" s="86"/>
      <c r="T1278" s="87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T1278" s="19" t="s">
        <v>180</v>
      </c>
      <c r="AU1278" s="19" t="s">
        <v>82</v>
      </c>
    </row>
    <row r="1279" s="2" customFormat="1">
      <c r="A1279" s="40"/>
      <c r="B1279" s="41"/>
      <c r="C1279" s="42"/>
      <c r="D1279" s="228" t="s">
        <v>478</v>
      </c>
      <c r="E1279" s="42"/>
      <c r="F1279" s="278" t="s">
        <v>3909</v>
      </c>
      <c r="G1279" s="42"/>
      <c r="H1279" s="42"/>
      <c r="I1279" s="230"/>
      <c r="J1279" s="42"/>
      <c r="K1279" s="42"/>
      <c r="L1279" s="46"/>
      <c r="M1279" s="231"/>
      <c r="N1279" s="232"/>
      <c r="O1279" s="86"/>
      <c r="P1279" s="86"/>
      <c r="Q1279" s="86"/>
      <c r="R1279" s="86"/>
      <c r="S1279" s="86"/>
      <c r="T1279" s="87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T1279" s="19" t="s">
        <v>478</v>
      </c>
      <c r="AU1279" s="19" t="s">
        <v>82</v>
      </c>
    </row>
    <row r="1280" s="2" customFormat="1" ht="16.5" customHeight="1">
      <c r="A1280" s="40"/>
      <c r="B1280" s="41"/>
      <c r="C1280" s="215" t="s">
        <v>2142</v>
      </c>
      <c r="D1280" s="215" t="s">
        <v>174</v>
      </c>
      <c r="E1280" s="216" t="s">
        <v>3970</v>
      </c>
      <c r="F1280" s="217" t="s">
        <v>3971</v>
      </c>
      <c r="G1280" s="218" t="s">
        <v>3296</v>
      </c>
      <c r="H1280" s="219">
        <v>1</v>
      </c>
      <c r="I1280" s="220"/>
      <c r="J1280" s="221">
        <f>ROUND(I1280*H1280,2)</f>
        <v>0</v>
      </c>
      <c r="K1280" s="217" t="s">
        <v>19</v>
      </c>
      <c r="L1280" s="46"/>
      <c r="M1280" s="222" t="s">
        <v>19</v>
      </c>
      <c r="N1280" s="223" t="s">
        <v>45</v>
      </c>
      <c r="O1280" s="86"/>
      <c r="P1280" s="224">
        <f>O1280*H1280</f>
        <v>0</v>
      </c>
      <c r="Q1280" s="224">
        <v>0</v>
      </c>
      <c r="R1280" s="224">
        <f>Q1280*H1280</f>
        <v>0</v>
      </c>
      <c r="S1280" s="224">
        <v>0</v>
      </c>
      <c r="T1280" s="225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26" t="s">
        <v>178</v>
      </c>
      <c r="AT1280" s="226" t="s">
        <v>174</v>
      </c>
      <c r="AU1280" s="226" t="s">
        <v>82</v>
      </c>
      <c r="AY1280" s="19" t="s">
        <v>171</v>
      </c>
      <c r="BE1280" s="227">
        <f>IF(N1280="základní",J1280,0)</f>
        <v>0</v>
      </c>
      <c r="BF1280" s="227">
        <f>IF(N1280="snížená",J1280,0)</f>
        <v>0</v>
      </c>
      <c r="BG1280" s="227">
        <f>IF(N1280="zákl. přenesená",J1280,0)</f>
        <v>0</v>
      </c>
      <c r="BH1280" s="227">
        <f>IF(N1280="sníž. přenesená",J1280,0)</f>
        <v>0</v>
      </c>
      <c r="BI1280" s="227">
        <f>IF(N1280="nulová",J1280,0)</f>
        <v>0</v>
      </c>
      <c r="BJ1280" s="19" t="s">
        <v>82</v>
      </c>
      <c r="BK1280" s="227">
        <f>ROUND(I1280*H1280,2)</f>
        <v>0</v>
      </c>
      <c r="BL1280" s="19" t="s">
        <v>178</v>
      </c>
      <c r="BM1280" s="226" t="s">
        <v>4251</v>
      </c>
    </row>
    <row r="1281" s="2" customFormat="1">
      <c r="A1281" s="40"/>
      <c r="B1281" s="41"/>
      <c r="C1281" s="42"/>
      <c r="D1281" s="228" t="s">
        <v>180</v>
      </c>
      <c r="E1281" s="42"/>
      <c r="F1281" s="229" t="s">
        <v>3971</v>
      </c>
      <c r="G1281" s="42"/>
      <c r="H1281" s="42"/>
      <c r="I1281" s="230"/>
      <c r="J1281" s="42"/>
      <c r="K1281" s="42"/>
      <c r="L1281" s="46"/>
      <c r="M1281" s="231"/>
      <c r="N1281" s="232"/>
      <c r="O1281" s="86"/>
      <c r="P1281" s="86"/>
      <c r="Q1281" s="86"/>
      <c r="R1281" s="86"/>
      <c r="S1281" s="86"/>
      <c r="T1281" s="87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9" t="s">
        <v>180</v>
      </c>
      <c r="AU1281" s="19" t="s">
        <v>82</v>
      </c>
    </row>
    <row r="1282" s="2" customFormat="1">
      <c r="A1282" s="40"/>
      <c r="B1282" s="41"/>
      <c r="C1282" s="42"/>
      <c r="D1282" s="228" t="s">
        <v>478</v>
      </c>
      <c r="E1282" s="42"/>
      <c r="F1282" s="278" t="s">
        <v>3740</v>
      </c>
      <c r="G1282" s="42"/>
      <c r="H1282" s="42"/>
      <c r="I1282" s="230"/>
      <c r="J1282" s="42"/>
      <c r="K1282" s="42"/>
      <c r="L1282" s="46"/>
      <c r="M1282" s="231"/>
      <c r="N1282" s="232"/>
      <c r="O1282" s="86"/>
      <c r="P1282" s="86"/>
      <c r="Q1282" s="86"/>
      <c r="R1282" s="86"/>
      <c r="S1282" s="86"/>
      <c r="T1282" s="87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T1282" s="19" t="s">
        <v>478</v>
      </c>
      <c r="AU1282" s="19" t="s">
        <v>82</v>
      </c>
    </row>
    <row r="1283" s="2" customFormat="1" ht="16.5" customHeight="1">
      <c r="A1283" s="40"/>
      <c r="B1283" s="41"/>
      <c r="C1283" s="215" t="s">
        <v>4252</v>
      </c>
      <c r="D1283" s="215" t="s">
        <v>174</v>
      </c>
      <c r="E1283" s="216" t="s">
        <v>4089</v>
      </c>
      <c r="F1283" s="217" t="s">
        <v>4090</v>
      </c>
      <c r="G1283" s="218" t="s">
        <v>3296</v>
      </c>
      <c r="H1283" s="219">
        <v>4</v>
      </c>
      <c r="I1283" s="220"/>
      <c r="J1283" s="221">
        <f>ROUND(I1283*H1283,2)</f>
        <v>0</v>
      </c>
      <c r="K1283" s="217" t="s">
        <v>19</v>
      </c>
      <c r="L1283" s="46"/>
      <c r="M1283" s="222" t="s">
        <v>19</v>
      </c>
      <c r="N1283" s="223" t="s">
        <v>45</v>
      </c>
      <c r="O1283" s="86"/>
      <c r="P1283" s="224">
        <f>O1283*H1283</f>
        <v>0</v>
      </c>
      <c r="Q1283" s="224">
        <v>0</v>
      </c>
      <c r="R1283" s="224">
        <f>Q1283*H1283</f>
        <v>0</v>
      </c>
      <c r="S1283" s="224">
        <v>0</v>
      </c>
      <c r="T1283" s="225">
        <f>S1283*H1283</f>
        <v>0</v>
      </c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R1283" s="226" t="s">
        <v>178</v>
      </c>
      <c r="AT1283" s="226" t="s">
        <v>174</v>
      </c>
      <c r="AU1283" s="226" t="s">
        <v>82</v>
      </c>
      <c r="AY1283" s="19" t="s">
        <v>171</v>
      </c>
      <c r="BE1283" s="227">
        <f>IF(N1283="základní",J1283,0)</f>
        <v>0</v>
      </c>
      <c r="BF1283" s="227">
        <f>IF(N1283="snížená",J1283,0)</f>
        <v>0</v>
      </c>
      <c r="BG1283" s="227">
        <f>IF(N1283="zákl. přenesená",J1283,0)</f>
        <v>0</v>
      </c>
      <c r="BH1283" s="227">
        <f>IF(N1283="sníž. přenesená",J1283,0)</f>
        <v>0</v>
      </c>
      <c r="BI1283" s="227">
        <f>IF(N1283="nulová",J1283,0)</f>
        <v>0</v>
      </c>
      <c r="BJ1283" s="19" t="s">
        <v>82</v>
      </c>
      <c r="BK1283" s="227">
        <f>ROUND(I1283*H1283,2)</f>
        <v>0</v>
      </c>
      <c r="BL1283" s="19" t="s">
        <v>178</v>
      </c>
      <c r="BM1283" s="226" t="s">
        <v>4253</v>
      </c>
    </row>
    <row r="1284" s="2" customFormat="1">
      <c r="A1284" s="40"/>
      <c r="B1284" s="41"/>
      <c r="C1284" s="42"/>
      <c r="D1284" s="228" t="s">
        <v>180</v>
      </c>
      <c r="E1284" s="42"/>
      <c r="F1284" s="229" t="s">
        <v>4090</v>
      </c>
      <c r="G1284" s="42"/>
      <c r="H1284" s="42"/>
      <c r="I1284" s="230"/>
      <c r="J1284" s="42"/>
      <c r="K1284" s="42"/>
      <c r="L1284" s="46"/>
      <c r="M1284" s="231"/>
      <c r="N1284" s="232"/>
      <c r="O1284" s="86"/>
      <c r="P1284" s="86"/>
      <c r="Q1284" s="86"/>
      <c r="R1284" s="86"/>
      <c r="S1284" s="86"/>
      <c r="T1284" s="87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T1284" s="19" t="s">
        <v>180</v>
      </c>
      <c r="AU1284" s="19" t="s">
        <v>82</v>
      </c>
    </row>
    <row r="1285" s="2" customFormat="1">
      <c r="A1285" s="40"/>
      <c r="B1285" s="41"/>
      <c r="C1285" s="42"/>
      <c r="D1285" s="228" t="s">
        <v>478</v>
      </c>
      <c r="E1285" s="42"/>
      <c r="F1285" s="278" t="s">
        <v>3740</v>
      </c>
      <c r="G1285" s="42"/>
      <c r="H1285" s="42"/>
      <c r="I1285" s="230"/>
      <c r="J1285" s="42"/>
      <c r="K1285" s="42"/>
      <c r="L1285" s="46"/>
      <c r="M1285" s="231"/>
      <c r="N1285" s="232"/>
      <c r="O1285" s="86"/>
      <c r="P1285" s="86"/>
      <c r="Q1285" s="86"/>
      <c r="R1285" s="86"/>
      <c r="S1285" s="86"/>
      <c r="T1285" s="87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T1285" s="19" t="s">
        <v>478</v>
      </c>
      <c r="AU1285" s="19" t="s">
        <v>82</v>
      </c>
    </row>
    <row r="1286" s="2" customFormat="1" ht="16.5" customHeight="1">
      <c r="A1286" s="40"/>
      <c r="B1286" s="41"/>
      <c r="C1286" s="215" t="s">
        <v>4254</v>
      </c>
      <c r="D1286" s="215" t="s">
        <v>174</v>
      </c>
      <c r="E1286" s="216" t="s">
        <v>4255</v>
      </c>
      <c r="F1286" s="217" t="s">
        <v>3900</v>
      </c>
      <c r="G1286" s="218" t="s">
        <v>3296</v>
      </c>
      <c r="H1286" s="219">
        <v>1</v>
      </c>
      <c r="I1286" s="220"/>
      <c r="J1286" s="221">
        <f>ROUND(I1286*H1286,2)</f>
        <v>0</v>
      </c>
      <c r="K1286" s="217" t="s">
        <v>19</v>
      </c>
      <c r="L1286" s="46"/>
      <c r="M1286" s="222" t="s">
        <v>19</v>
      </c>
      <c r="N1286" s="223" t="s">
        <v>45</v>
      </c>
      <c r="O1286" s="86"/>
      <c r="P1286" s="224">
        <f>O1286*H1286</f>
        <v>0</v>
      </c>
      <c r="Q1286" s="224">
        <v>0</v>
      </c>
      <c r="R1286" s="224">
        <f>Q1286*H1286</f>
        <v>0</v>
      </c>
      <c r="S1286" s="224">
        <v>0</v>
      </c>
      <c r="T1286" s="225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26" t="s">
        <v>178</v>
      </c>
      <c r="AT1286" s="226" t="s">
        <v>174</v>
      </c>
      <c r="AU1286" s="226" t="s">
        <v>82</v>
      </c>
      <c r="AY1286" s="19" t="s">
        <v>171</v>
      </c>
      <c r="BE1286" s="227">
        <f>IF(N1286="základní",J1286,0)</f>
        <v>0</v>
      </c>
      <c r="BF1286" s="227">
        <f>IF(N1286="snížená",J1286,0)</f>
        <v>0</v>
      </c>
      <c r="BG1286" s="227">
        <f>IF(N1286="zákl. přenesená",J1286,0)</f>
        <v>0</v>
      </c>
      <c r="BH1286" s="227">
        <f>IF(N1286="sníž. přenesená",J1286,0)</f>
        <v>0</v>
      </c>
      <c r="BI1286" s="227">
        <f>IF(N1286="nulová",J1286,0)</f>
        <v>0</v>
      </c>
      <c r="BJ1286" s="19" t="s">
        <v>82</v>
      </c>
      <c r="BK1286" s="227">
        <f>ROUND(I1286*H1286,2)</f>
        <v>0</v>
      </c>
      <c r="BL1286" s="19" t="s">
        <v>178</v>
      </c>
      <c r="BM1286" s="226" t="s">
        <v>4256</v>
      </c>
    </row>
    <row r="1287" s="2" customFormat="1">
      <c r="A1287" s="40"/>
      <c r="B1287" s="41"/>
      <c r="C1287" s="42"/>
      <c r="D1287" s="228" t="s">
        <v>180</v>
      </c>
      <c r="E1287" s="42"/>
      <c r="F1287" s="229" t="s">
        <v>3900</v>
      </c>
      <c r="G1287" s="42"/>
      <c r="H1287" s="42"/>
      <c r="I1287" s="230"/>
      <c r="J1287" s="42"/>
      <c r="K1287" s="42"/>
      <c r="L1287" s="46"/>
      <c r="M1287" s="231"/>
      <c r="N1287" s="232"/>
      <c r="O1287" s="86"/>
      <c r="P1287" s="86"/>
      <c r="Q1287" s="86"/>
      <c r="R1287" s="86"/>
      <c r="S1287" s="86"/>
      <c r="T1287" s="87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T1287" s="19" t="s">
        <v>180</v>
      </c>
      <c r="AU1287" s="19" t="s">
        <v>82</v>
      </c>
    </row>
    <row r="1288" s="2" customFormat="1">
      <c r="A1288" s="40"/>
      <c r="B1288" s="41"/>
      <c r="C1288" s="42"/>
      <c r="D1288" s="228" t="s">
        <v>478</v>
      </c>
      <c r="E1288" s="42"/>
      <c r="F1288" s="278" t="s">
        <v>4257</v>
      </c>
      <c r="G1288" s="42"/>
      <c r="H1288" s="42"/>
      <c r="I1288" s="230"/>
      <c r="J1288" s="42"/>
      <c r="K1288" s="42"/>
      <c r="L1288" s="46"/>
      <c r="M1288" s="231"/>
      <c r="N1288" s="232"/>
      <c r="O1288" s="86"/>
      <c r="P1288" s="86"/>
      <c r="Q1288" s="86"/>
      <c r="R1288" s="86"/>
      <c r="S1288" s="86"/>
      <c r="T1288" s="87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T1288" s="19" t="s">
        <v>478</v>
      </c>
      <c r="AU1288" s="19" t="s">
        <v>82</v>
      </c>
    </row>
    <row r="1289" s="2" customFormat="1" ht="16.5" customHeight="1">
      <c r="A1289" s="40"/>
      <c r="B1289" s="41"/>
      <c r="C1289" s="215" t="s">
        <v>4258</v>
      </c>
      <c r="D1289" s="215" t="s">
        <v>174</v>
      </c>
      <c r="E1289" s="216" t="s">
        <v>4259</v>
      </c>
      <c r="F1289" s="217" t="s">
        <v>4260</v>
      </c>
      <c r="G1289" s="218" t="s">
        <v>3296</v>
      </c>
      <c r="H1289" s="219">
        <v>1</v>
      </c>
      <c r="I1289" s="220"/>
      <c r="J1289" s="221">
        <f>ROUND(I1289*H1289,2)</f>
        <v>0</v>
      </c>
      <c r="K1289" s="217" t="s">
        <v>19</v>
      </c>
      <c r="L1289" s="46"/>
      <c r="M1289" s="222" t="s">
        <v>19</v>
      </c>
      <c r="N1289" s="223" t="s">
        <v>45</v>
      </c>
      <c r="O1289" s="86"/>
      <c r="P1289" s="224">
        <f>O1289*H1289</f>
        <v>0</v>
      </c>
      <c r="Q1289" s="224">
        <v>0</v>
      </c>
      <c r="R1289" s="224">
        <f>Q1289*H1289</f>
        <v>0</v>
      </c>
      <c r="S1289" s="224">
        <v>0</v>
      </c>
      <c r="T1289" s="225">
        <f>S1289*H1289</f>
        <v>0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226" t="s">
        <v>178</v>
      </c>
      <c r="AT1289" s="226" t="s">
        <v>174</v>
      </c>
      <c r="AU1289" s="226" t="s">
        <v>82</v>
      </c>
      <c r="AY1289" s="19" t="s">
        <v>171</v>
      </c>
      <c r="BE1289" s="227">
        <f>IF(N1289="základní",J1289,0)</f>
        <v>0</v>
      </c>
      <c r="BF1289" s="227">
        <f>IF(N1289="snížená",J1289,0)</f>
        <v>0</v>
      </c>
      <c r="BG1289" s="227">
        <f>IF(N1289="zákl. přenesená",J1289,0)</f>
        <v>0</v>
      </c>
      <c r="BH1289" s="227">
        <f>IF(N1289="sníž. přenesená",J1289,0)</f>
        <v>0</v>
      </c>
      <c r="BI1289" s="227">
        <f>IF(N1289="nulová",J1289,0)</f>
        <v>0</v>
      </c>
      <c r="BJ1289" s="19" t="s">
        <v>82</v>
      </c>
      <c r="BK1289" s="227">
        <f>ROUND(I1289*H1289,2)</f>
        <v>0</v>
      </c>
      <c r="BL1289" s="19" t="s">
        <v>178</v>
      </c>
      <c r="BM1289" s="226" t="s">
        <v>4261</v>
      </c>
    </row>
    <row r="1290" s="2" customFormat="1">
      <c r="A1290" s="40"/>
      <c r="B1290" s="41"/>
      <c r="C1290" s="42"/>
      <c r="D1290" s="228" t="s">
        <v>180</v>
      </c>
      <c r="E1290" s="42"/>
      <c r="F1290" s="229" t="s">
        <v>4260</v>
      </c>
      <c r="G1290" s="42"/>
      <c r="H1290" s="42"/>
      <c r="I1290" s="230"/>
      <c r="J1290" s="42"/>
      <c r="K1290" s="42"/>
      <c r="L1290" s="46"/>
      <c r="M1290" s="231"/>
      <c r="N1290" s="232"/>
      <c r="O1290" s="86"/>
      <c r="P1290" s="86"/>
      <c r="Q1290" s="86"/>
      <c r="R1290" s="86"/>
      <c r="S1290" s="86"/>
      <c r="T1290" s="87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T1290" s="19" t="s">
        <v>180</v>
      </c>
      <c r="AU1290" s="19" t="s">
        <v>82</v>
      </c>
    </row>
    <row r="1291" s="2" customFormat="1">
      <c r="A1291" s="40"/>
      <c r="B1291" s="41"/>
      <c r="C1291" s="42"/>
      <c r="D1291" s="228" t="s">
        <v>478</v>
      </c>
      <c r="E1291" s="42"/>
      <c r="F1291" s="278" t="s">
        <v>3740</v>
      </c>
      <c r="G1291" s="42"/>
      <c r="H1291" s="42"/>
      <c r="I1291" s="230"/>
      <c r="J1291" s="42"/>
      <c r="K1291" s="42"/>
      <c r="L1291" s="46"/>
      <c r="M1291" s="231"/>
      <c r="N1291" s="232"/>
      <c r="O1291" s="86"/>
      <c r="P1291" s="86"/>
      <c r="Q1291" s="86"/>
      <c r="R1291" s="86"/>
      <c r="S1291" s="86"/>
      <c r="T1291" s="87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T1291" s="19" t="s">
        <v>478</v>
      </c>
      <c r="AU1291" s="19" t="s">
        <v>82</v>
      </c>
    </row>
    <row r="1292" s="2" customFormat="1" ht="16.5" customHeight="1">
      <c r="A1292" s="40"/>
      <c r="B1292" s="41"/>
      <c r="C1292" s="215" t="s">
        <v>2165</v>
      </c>
      <c r="D1292" s="215" t="s">
        <v>174</v>
      </c>
      <c r="E1292" s="216" t="s">
        <v>4262</v>
      </c>
      <c r="F1292" s="217" t="s">
        <v>4263</v>
      </c>
      <c r="G1292" s="218" t="s">
        <v>3296</v>
      </c>
      <c r="H1292" s="219">
        <v>1</v>
      </c>
      <c r="I1292" s="220"/>
      <c r="J1292" s="221">
        <f>ROUND(I1292*H1292,2)</f>
        <v>0</v>
      </c>
      <c r="K1292" s="217" t="s">
        <v>19</v>
      </c>
      <c r="L1292" s="46"/>
      <c r="M1292" s="222" t="s">
        <v>19</v>
      </c>
      <c r="N1292" s="223" t="s">
        <v>45</v>
      </c>
      <c r="O1292" s="86"/>
      <c r="P1292" s="224">
        <f>O1292*H1292</f>
        <v>0</v>
      </c>
      <c r="Q1292" s="224">
        <v>0</v>
      </c>
      <c r="R1292" s="224">
        <f>Q1292*H1292</f>
        <v>0</v>
      </c>
      <c r="S1292" s="224">
        <v>0</v>
      </c>
      <c r="T1292" s="225">
        <f>S1292*H1292</f>
        <v>0</v>
      </c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R1292" s="226" t="s">
        <v>178</v>
      </c>
      <c r="AT1292" s="226" t="s">
        <v>174</v>
      </c>
      <c r="AU1292" s="226" t="s">
        <v>82</v>
      </c>
      <c r="AY1292" s="19" t="s">
        <v>171</v>
      </c>
      <c r="BE1292" s="227">
        <f>IF(N1292="základní",J1292,0)</f>
        <v>0</v>
      </c>
      <c r="BF1292" s="227">
        <f>IF(N1292="snížená",J1292,0)</f>
        <v>0</v>
      </c>
      <c r="BG1292" s="227">
        <f>IF(N1292="zákl. přenesená",J1292,0)</f>
        <v>0</v>
      </c>
      <c r="BH1292" s="227">
        <f>IF(N1292="sníž. přenesená",J1292,0)</f>
        <v>0</v>
      </c>
      <c r="BI1292" s="227">
        <f>IF(N1292="nulová",J1292,0)</f>
        <v>0</v>
      </c>
      <c r="BJ1292" s="19" t="s">
        <v>82</v>
      </c>
      <c r="BK1292" s="227">
        <f>ROUND(I1292*H1292,2)</f>
        <v>0</v>
      </c>
      <c r="BL1292" s="19" t="s">
        <v>178</v>
      </c>
      <c r="BM1292" s="226" t="s">
        <v>4264</v>
      </c>
    </row>
    <row r="1293" s="2" customFormat="1">
      <c r="A1293" s="40"/>
      <c r="B1293" s="41"/>
      <c r="C1293" s="42"/>
      <c r="D1293" s="228" t="s">
        <v>180</v>
      </c>
      <c r="E1293" s="42"/>
      <c r="F1293" s="229" t="s">
        <v>4263</v>
      </c>
      <c r="G1293" s="42"/>
      <c r="H1293" s="42"/>
      <c r="I1293" s="230"/>
      <c r="J1293" s="42"/>
      <c r="K1293" s="42"/>
      <c r="L1293" s="46"/>
      <c r="M1293" s="231"/>
      <c r="N1293" s="232"/>
      <c r="O1293" s="86"/>
      <c r="P1293" s="86"/>
      <c r="Q1293" s="86"/>
      <c r="R1293" s="86"/>
      <c r="S1293" s="86"/>
      <c r="T1293" s="87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T1293" s="19" t="s">
        <v>180</v>
      </c>
      <c r="AU1293" s="19" t="s">
        <v>82</v>
      </c>
    </row>
    <row r="1294" s="2" customFormat="1">
      <c r="A1294" s="40"/>
      <c r="B1294" s="41"/>
      <c r="C1294" s="42"/>
      <c r="D1294" s="228" t="s">
        <v>478</v>
      </c>
      <c r="E1294" s="42"/>
      <c r="F1294" s="278" t="s">
        <v>4265</v>
      </c>
      <c r="G1294" s="42"/>
      <c r="H1294" s="42"/>
      <c r="I1294" s="230"/>
      <c r="J1294" s="42"/>
      <c r="K1294" s="42"/>
      <c r="L1294" s="46"/>
      <c r="M1294" s="231"/>
      <c r="N1294" s="232"/>
      <c r="O1294" s="86"/>
      <c r="P1294" s="86"/>
      <c r="Q1294" s="86"/>
      <c r="R1294" s="86"/>
      <c r="S1294" s="86"/>
      <c r="T1294" s="87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T1294" s="19" t="s">
        <v>478</v>
      </c>
      <c r="AU1294" s="19" t="s">
        <v>82</v>
      </c>
    </row>
    <row r="1295" s="2" customFormat="1" ht="16.5" customHeight="1">
      <c r="A1295" s="40"/>
      <c r="B1295" s="41"/>
      <c r="C1295" s="215" t="s">
        <v>4266</v>
      </c>
      <c r="D1295" s="215" t="s">
        <v>174</v>
      </c>
      <c r="E1295" s="216" t="s">
        <v>4267</v>
      </c>
      <c r="F1295" s="217" t="s">
        <v>4268</v>
      </c>
      <c r="G1295" s="218" t="s">
        <v>3513</v>
      </c>
      <c r="H1295" s="219">
        <v>3</v>
      </c>
      <c r="I1295" s="220"/>
      <c r="J1295" s="221">
        <f>ROUND(I1295*H1295,2)</f>
        <v>0</v>
      </c>
      <c r="K1295" s="217" t="s">
        <v>19</v>
      </c>
      <c r="L1295" s="46"/>
      <c r="M1295" s="222" t="s">
        <v>19</v>
      </c>
      <c r="N1295" s="223" t="s">
        <v>45</v>
      </c>
      <c r="O1295" s="86"/>
      <c r="P1295" s="224">
        <f>O1295*H1295</f>
        <v>0</v>
      </c>
      <c r="Q1295" s="224">
        <v>0</v>
      </c>
      <c r="R1295" s="224">
        <f>Q1295*H1295</f>
        <v>0</v>
      </c>
      <c r="S1295" s="224">
        <v>0</v>
      </c>
      <c r="T1295" s="225">
        <f>S1295*H1295</f>
        <v>0</v>
      </c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R1295" s="226" t="s">
        <v>178</v>
      </c>
      <c r="AT1295" s="226" t="s">
        <v>174</v>
      </c>
      <c r="AU1295" s="226" t="s">
        <v>82</v>
      </c>
      <c r="AY1295" s="19" t="s">
        <v>171</v>
      </c>
      <c r="BE1295" s="227">
        <f>IF(N1295="základní",J1295,0)</f>
        <v>0</v>
      </c>
      <c r="BF1295" s="227">
        <f>IF(N1295="snížená",J1295,0)</f>
        <v>0</v>
      </c>
      <c r="BG1295" s="227">
        <f>IF(N1295="zákl. přenesená",J1295,0)</f>
        <v>0</v>
      </c>
      <c r="BH1295" s="227">
        <f>IF(N1295="sníž. přenesená",J1295,0)</f>
        <v>0</v>
      </c>
      <c r="BI1295" s="227">
        <f>IF(N1295="nulová",J1295,0)</f>
        <v>0</v>
      </c>
      <c r="BJ1295" s="19" t="s">
        <v>82</v>
      </c>
      <c r="BK1295" s="227">
        <f>ROUND(I1295*H1295,2)</f>
        <v>0</v>
      </c>
      <c r="BL1295" s="19" t="s">
        <v>178</v>
      </c>
      <c r="BM1295" s="226" t="s">
        <v>4269</v>
      </c>
    </row>
    <row r="1296" s="2" customFormat="1">
      <c r="A1296" s="40"/>
      <c r="B1296" s="41"/>
      <c r="C1296" s="42"/>
      <c r="D1296" s="228" t="s">
        <v>180</v>
      </c>
      <c r="E1296" s="42"/>
      <c r="F1296" s="229" t="s">
        <v>4268</v>
      </c>
      <c r="G1296" s="42"/>
      <c r="H1296" s="42"/>
      <c r="I1296" s="230"/>
      <c r="J1296" s="42"/>
      <c r="K1296" s="42"/>
      <c r="L1296" s="46"/>
      <c r="M1296" s="231"/>
      <c r="N1296" s="232"/>
      <c r="O1296" s="86"/>
      <c r="P1296" s="86"/>
      <c r="Q1296" s="86"/>
      <c r="R1296" s="86"/>
      <c r="S1296" s="86"/>
      <c r="T1296" s="87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T1296" s="19" t="s">
        <v>180</v>
      </c>
      <c r="AU1296" s="19" t="s">
        <v>82</v>
      </c>
    </row>
    <row r="1297" s="2" customFormat="1">
      <c r="A1297" s="40"/>
      <c r="B1297" s="41"/>
      <c r="C1297" s="42"/>
      <c r="D1297" s="228" t="s">
        <v>478</v>
      </c>
      <c r="E1297" s="42"/>
      <c r="F1297" s="278" t="s">
        <v>3752</v>
      </c>
      <c r="G1297" s="42"/>
      <c r="H1297" s="42"/>
      <c r="I1297" s="230"/>
      <c r="J1297" s="42"/>
      <c r="K1297" s="42"/>
      <c r="L1297" s="46"/>
      <c r="M1297" s="231"/>
      <c r="N1297" s="232"/>
      <c r="O1297" s="86"/>
      <c r="P1297" s="86"/>
      <c r="Q1297" s="86"/>
      <c r="R1297" s="86"/>
      <c r="S1297" s="86"/>
      <c r="T1297" s="87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T1297" s="19" t="s">
        <v>478</v>
      </c>
      <c r="AU1297" s="19" t="s">
        <v>82</v>
      </c>
    </row>
    <row r="1298" s="2" customFormat="1" ht="16.5" customHeight="1">
      <c r="A1298" s="40"/>
      <c r="B1298" s="41"/>
      <c r="C1298" s="215" t="s">
        <v>2205</v>
      </c>
      <c r="D1298" s="215" t="s">
        <v>174</v>
      </c>
      <c r="E1298" s="216" t="s">
        <v>4270</v>
      </c>
      <c r="F1298" s="217" t="s">
        <v>4271</v>
      </c>
      <c r="G1298" s="218" t="s">
        <v>3513</v>
      </c>
      <c r="H1298" s="219">
        <v>1</v>
      </c>
      <c r="I1298" s="220"/>
      <c r="J1298" s="221">
        <f>ROUND(I1298*H1298,2)</f>
        <v>0</v>
      </c>
      <c r="K1298" s="217" t="s">
        <v>19</v>
      </c>
      <c r="L1298" s="46"/>
      <c r="M1298" s="222" t="s">
        <v>19</v>
      </c>
      <c r="N1298" s="223" t="s">
        <v>45</v>
      </c>
      <c r="O1298" s="86"/>
      <c r="P1298" s="224">
        <f>O1298*H1298</f>
        <v>0</v>
      </c>
      <c r="Q1298" s="224">
        <v>0</v>
      </c>
      <c r="R1298" s="224">
        <f>Q1298*H1298</f>
        <v>0</v>
      </c>
      <c r="S1298" s="224">
        <v>0</v>
      </c>
      <c r="T1298" s="225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26" t="s">
        <v>178</v>
      </c>
      <c r="AT1298" s="226" t="s">
        <v>174</v>
      </c>
      <c r="AU1298" s="226" t="s">
        <v>82</v>
      </c>
      <c r="AY1298" s="19" t="s">
        <v>171</v>
      </c>
      <c r="BE1298" s="227">
        <f>IF(N1298="základní",J1298,0)</f>
        <v>0</v>
      </c>
      <c r="BF1298" s="227">
        <f>IF(N1298="snížená",J1298,0)</f>
        <v>0</v>
      </c>
      <c r="BG1298" s="227">
        <f>IF(N1298="zákl. přenesená",J1298,0)</f>
        <v>0</v>
      </c>
      <c r="BH1298" s="227">
        <f>IF(N1298="sníž. přenesená",J1298,0)</f>
        <v>0</v>
      </c>
      <c r="BI1298" s="227">
        <f>IF(N1298="nulová",J1298,0)</f>
        <v>0</v>
      </c>
      <c r="BJ1298" s="19" t="s">
        <v>82</v>
      </c>
      <c r="BK1298" s="227">
        <f>ROUND(I1298*H1298,2)</f>
        <v>0</v>
      </c>
      <c r="BL1298" s="19" t="s">
        <v>178</v>
      </c>
      <c r="BM1298" s="226" t="s">
        <v>4272</v>
      </c>
    </row>
    <row r="1299" s="2" customFormat="1">
      <c r="A1299" s="40"/>
      <c r="B1299" s="41"/>
      <c r="C1299" s="42"/>
      <c r="D1299" s="228" t="s">
        <v>180</v>
      </c>
      <c r="E1299" s="42"/>
      <c r="F1299" s="229" t="s">
        <v>4271</v>
      </c>
      <c r="G1299" s="42"/>
      <c r="H1299" s="42"/>
      <c r="I1299" s="230"/>
      <c r="J1299" s="42"/>
      <c r="K1299" s="42"/>
      <c r="L1299" s="46"/>
      <c r="M1299" s="231"/>
      <c r="N1299" s="232"/>
      <c r="O1299" s="86"/>
      <c r="P1299" s="86"/>
      <c r="Q1299" s="86"/>
      <c r="R1299" s="86"/>
      <c r="S1299" s="86"/>
      <c r="T1299" s="87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T1299" s="19" t="s">
        <v>180</v>
      </c>
      <c r="AU1299" s="19" t="s">
        <v>82</v>
      </c>
    </row>
    <row r="1300" s="2" customFormat="1">
      <c r="A1300" s="40"/>
      <c r="B1300" s="41"/>
      <c r="C1300" s="42"/>
      <c r="D1300" s="228" t="s">
        <v>478</v>
      </c>
      <c r="E1300" s="42"/>
      <c r="F1300" s="278" t="s">
        <v>3752</v>
      </c>
      <c r="G1300" s="42"/>
      <c r="H1300" s="42"/>
      <c r="I1300" s="230"/>
      <c r="J1300" s="42"/>
      <c r="K1300" s="42"/>
      <c r="L1300" s="46"/>
      <c r="M1300" s="231"/>
      <c r="N1300" s="232"/>
      <c r="O1300" s="86"/>
      <c r="P1300" s="86"/>
      <c r="Q1300" s="86"/>
      <c r="R1300" s="86"/>
      <c r="S1300" s="86"/>
      <c r="T1300" s="87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T1300" s="19" t="s">
        <v>478</v>
      </c>
      <c r="AU1300" s="19" t="s">
        <v>82</v>
      </c>
    </row>
    <row r="1301" s="2" customFormat="1" ht="16.5" customHeight="1">
      <c r="A1301" s="40"/>
      <c r="B1301" s="41"/>
      <c r="C1301" s="215" t="s">
        <v>4273</v>
      </c>
      <c r="D1301" s="215" t="s">
        <v>174</v>
      </c>
      <c r="E1301" s="216" t="s">
        <v>3356</v>
      </c>
      <c r="F1301" s="217" t="s">
        <v>3602</v>
      </c>
      <c r="G1301" s="218" t="s">
        <v>3296</v>
      </c>
      <c r="H1301" s="219">
        <v>29</v>
      </c>
      <c r="I1301" s="220"/>
      <c r="J1301" s="221">
        <f>ROUND(I1301*H1301,2)</f>
        <v>0</v>
      </c>
      <c r="K1301" s="217" t="s">
        <v>19</v>
      </c>
      <c r="L1301" s="46"/>
      <c r="M1301" s="222" t="s">
        <v>19</v>
      </c>
      <c r="N1301" s="223" t="s">
        <v>45</v>
      </c>
      <c r="O1301" s="86"/>
      <c r="P1301" s="224">
        <f>O1301*H1301</f>
        <v>0</v>
      </c>
      <c r="Q1301" s="224">
        <v>0</v>
      </c>
      <c r="R1301" s="224">
        <f>Q1301*H1301</f>
        <v>0</v>
      </c>
      <c r="S1301" s="224">
        <v>0</v>
      </c>
      <c r="T1301" s="225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26" t="s">
        <v>178</v>
      </c>
      <c r="AT1301" s="226" t="s">
        <v>174</v>
      </c>
      <c r="AU1301" s="226" t="s">
        <v>82</v>
      </c>
      <c r="AY1301" s="19" t="s">
        <v>171</v>
      </c>
      <c r="BE1301" s="227">
        <f>IF(N1301="základní",J1301,0)</f>
        <v>0</v>
      </c>
      <c r="BF1301" s="227">
        <f>IF(N1301="snížená",J1301,0)</f>
        <v>0</v>
      </c>
      <c r="BG1301" s="227">
        <f>IF(N1301="zákl. přenesená",J1301,0)</f>
        <v>0</v>
      </c>
      <c r="BH1301" s="227">
        <f>IF(N1301="sníž. přenesená",J1301,0)</f>
        <v>0</v>
      </c>
      <c r="BI1301" s="227">
        <f>IF(N1301="nulová",J1301,0)</f>
        <v>0</v>
      </c>
      <c r="BJ1301" s="19" t="s">
        <v>82</v>
      </c>
      <c r="BK1301" s="227">
        <f>ROUND(I1301*H1301,2)</f>
        <v>0</v>
      </c>
      <c r="BL1301" s="19" t="s">
        <v>178</v>
      </c>
      <c r="BM1301" s="226" t="s">
        <v>4274</v>
      </c>
    </row>
    <row r="1302" s="2" customFormat="1">
      <c r="A1302" s="40"/>
      <c r="B1302" s="41"/>
      <c r="C1302" s="42"/>
      <c r="D1302" s="228" t="s">
        <v>180</v>
      </c>
      <c r="E1302" s="42"/>
      <c r="F1302" s="229" t="s">
        <v>3602</v>
      </c>
      <c r="G1302" s="42"/>
      <c r="H1302" s="42"/>
      <c r="I1302" s="230"/>
      <c r="J1302" s="42"/>
      <c r="K1302" s="42"/>
      <c r="L1302" s="46"/>
      <c r="M1302" s="231"/>
      <c r="N1302" s="232"/>
      <c r="O1302" s="86"/>
      <c r="P1302" s="86"/>
      <c r="Q1302" s="86"/>
      <c r="R1302" s="86"/>
      <c r="S1302" s="86"/>
      <c r="T1302" s="87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T1302" s="19" t="s">
        <v>180</v>
      </c>
      <c r="AU1302" s="19" t="s">
        <v>82</v>
      </c>
    </row>
    <row r="1303" s="2" customFormat="1">
      <c r="A1303" s="40"/>
      <c r="B1303" s="41"/>
      <c r="C1303" s="42"/>
      <c r="D1303" s="228" t="s">
        <v>478</v>
      </c>
      <c r="E1303" s="42"/>
      <c r="F1303" s="278" t="s">
        <v>3604</v>
      </c>
      <c r="G1303" s="42"/>
      <c r="H1303" s="42"/>
      <c r="I1303" s="230"/>
      <c r="J1303" s="42"/>
      <c r="K1303" s="42"/>
      <c r="L1303" s="46"/>
      <c r="M1303" s="231"/>
      <c r="N1303" s="232"/>
      <c r="O1303" s="86"/>
      <c r="P1303" s="86"/>
      <c r="Q1303" s="86"/>
      <c r="R1303" s="86"/>
      <c r="S1303" s="86"/>
      <c r="T1303" s="87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T1303" s="19" t="s">
        <v>478</v>
      </c>
      <c r="AU1303" s="19" t="s">
        <v>82</v>
      </c>
    </row>
    <row r="1304" s="2" customFormat="1" ht="16.5" customHeight="1">
      <c r="A1304" s="40"/>
      <c r="B1304" s="41"/>
      <c r="C1304" s="215" t="s">
        <v>4275</v>
      </c>
      <c r="D1304" s="215" t="s">
        <v>174</v>
      </c>
      <c r="E1304" s="216" t="s">
        <v>3423</v>
      </c>
      <c r="F1304" s="217" t="s">
        <v>3699</v>
      </c>
      <c r="G1304" s="218" t="s">
        <v>3296</v>
      </c>
      <c r="H1304" s="219">
        <v>1</v>
      </c>
      <c r="I1304" s="220"/>
      <c r="J1304" s="221">
        <f>ROUND(I1304*H1304,2)</f>
        <v>0</v>
      </c>
      <c r="K1304" s="217" t="s">
        <v>19</v>
      </c>
      <c r="L1304" s="46"/>
      <c r="M1304" s="222" t="s">
        <v>19</v>
      </c>
      <c r="N1304" s="223" t="s">
        <v>45</v>
      </c>
      <c r="O1304" s="86"/>
      <c r="P1304" s="224">
        <f>O1304*H1304</f>
        <v>0</v>
      </c>
      <c r="Q1304" s="224">
        <v>0</v>
      </c>
      <c r="R1304" s="224">
        <f>Q1304*H1304</f>
        <v>0</v>
      </c>
      <c r="S1304" s="224">
        <v>0</v>
      </c>
      <c r="T1304" s="225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26" t="s">
        <v>178</v>
      </c>
      <c r="AT1304" s="226" t="s">
        <v>174</v>
      </c>
      <c r="AU1304" s="226" t="s">
        <v>82</v>
      </c>
      <c r="AY1304" s="19" t="s">
        <v>171</v>
      </c>
      <c r="BE1304" s="227">
        <f>IF(N1304="základní",J1304,0)</f>
        <v>0</v>
      </c>
      <c r="BF1304" s="227">
        <f>IF(N1304="snížená",J1304,0)</f>
        <v>0</v>
      </c>
      <c r="BG1304" s="227">
        <f>IF(N1304="zákl. přenesená",J1304,0)</f>
        <v>0</v>
      </c>
      <c r="BH1304" s="227">
        <f>IF(N1304="sníž. přenesená",J1304,0)</f>
        <v>0</v>
      </c>
      <c r="BI1304" s="227">
        <f>IF(N1304="nulová",J1304,0)</f>
        <v>0</v>
      </c>
      <c r="BJ1304" s="19" t="s">
        <v>82</v>
      </c>
      <c r="BK1304" s="227">
        <f>ROUND(I1304*H1304,2)</f>
        <v>0</v>
      </c>
      <c r="BL1304" s="19" t="s">
        <v>178</v>
      </c>
      <c r="BM1304" s="226" t="s">
        <v>4276</v>
      </c>
    </row>
    <row r="1305" s="2" customFormat="1">
      <c r="A1305" s="40"/>
      <c r="B1305" s="41"/>
      <c r="C1305" s="42"/>
      <c r="D1305" s="228" t="s">
        <v>180</v>
      </c>
      <c r="E1305" s="42"/>
      <c r="F1305" s="229" t="s">
        <v>3699</v>
      </c>
      <c r="G1305" s="42"/>
      <c r="H1305" s="42"/>
      <c r="I1305" s="230"/>
      <c r="J1305" s="42"/>
      <c r="K1305" s="42"/>
      <c r="L1305" s="46"/>
      <c r="M1305" s="231"/>
      <c r="N1305" s="232"/>
      <c r="O1305" s="86"/>
      <c r="P1305" s="86"/>
      <c r="Q1305" s="86"/>
      <c r="R1305" s="86"/>
      <c r="S1305" s="86"/>
      <c r="T1305" s="87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T1305" s="19" t="s">
        <v>180</v>
      </c>
      <c r="AU1305" s="19" t="s">
        <v>82</v>
      </c>
    </row>
    <row r="1306" s="2" customFormat="1" ht="16.5" customHeight="1">
      <c r="A1306" s="40"/>
      <c r="B1306" s="41"/>
      <c r="C1306" s="215" t="s">
        <v>2120</v>
      </c>
      <c r="D1306" s="215" t="s">
        <v>174</v>
      </c>
      <c r="E1306" s="216" t="s">
        <v>3427</v>
      </c>
      <c r="F1306" s="217" t="s">
        <v>3704</v>
      </c>
      <c r="G1306" s="218" t="s">
        <v>3296</v>
      </c>
      <c r="H1306" s="219">
        <v>1</v>
      </c>
      <c r="I1306" s="220"/>
      <c r="J1306" s="221">
        <f>ROUND(I1306*H1306,2)</f>
        <v>0</v>
      </c>
      <c r="K1306" s="217" t="s">
        <v>19</v>
      </c>
      <c r="L1306" s="46"/>
      <c r="M1306" s="222" t="s">
        <v>19</v>
      </c>
      <c r="N1306" s="223" t="s">
        <v>45</v>
      </c>
      <c r="O1306" s="86"/>
      <c r="P1306" s="224">
        <f>O1306*H1306</f>
        <v>0</v>
      </c>
      <c r="Q1306" s="224">
        <v>0</v>
      </c>
      <c r="R1306" s="224">
        <f>Q1306*H1306</f>
        <v>0</v>
      </c>
      <c r="S1306" s="224">
        <v>0</v>
      </c>
      <c r="T1306" s="225">
        <f>S1306*H1306</f>
        <v>0</v>
      </c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R1306" s="226" t="s">
        <v>178</v>
      </c>
      <c r="AT1306" s="226" t="s">
        <v>174</v>
      </c>
      <c r="AU1306" s="226" t="s">
        <v>82</v>
      </c>
      <c r="AY1306" s="19" t="s">
        <v>171</v>
      </c>
      <c r="BE1306" s="227">
        <f>IF(N1306="základní",J1306,0)</f>
        <v>0</v>
      </c>
      <c r="BF1306" s="227">
        <f>IF(N1306="snížená",J1306,0)</f>
        <v>0</v>
      </c>
      <c r="BG1306" s="227">
        <f>IF(N1306="zákl. přenesená",J1306,0)</f>
        <v>0</v>
      </c>
      <c r="BH1306" s="227">
        <f>IF(N1306="sníž. přenesená",J1306,0)</f>
        <v>0</v>
      </c>
      <c r="BI1306" s="227">
        <f>IF(N1306="nulová",J1306,0)</f>
        <v>0</v>
      </c>
      <c r="BJ1306" s="19" t="s">
        <v>82</v>
      </c>
      <c r="BK1306" s="227">
        <f>ROUND(I1306*H1306,2)</f>
        <v>0</v>
      </c>
      <c r="BL1306" s="19" t="s">
        <v>178</v>
      </c>
      <c r="BM1306" s="226" t="s">
        <v>4277</v>
      </c>
    </row>
    <row r="1307" s="2" customFormat="1">
      <c r="A1307" s="40"/>
      <c r="B1307" s="41"/>
      <c r="C1307" s="42"/>
      <c r="D1307" s="228" t="s">
        <v>180</v>
      </c>
      <c r="E1307" s="42"/>
      <c r="F1307" s="229" t="s">
        <v>3704</v>
      </c>
      <c r="G1307" s="42"/>
      <c r="H1307" s="42"/>
      <c r="I1307" s="230"/>
      <c r="J1307" s="42"/>
      <c r="K1307" s="42"/>
      <c r="L1307" s="46"/>
      <c r="M1307" s="231"/>
      <c r="N1307" s="232"/>
      <c r="O1307" s="86"/>
      <c r="P1307" s="86"/>
      <c r="Q1307" s="86"/>
      <c r="R1307" s="86"/>
      <c r="S1307" s="86"/>
      <c r="T1307" s="87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T1307" s="19" t="s">
        <v>180</v>
      </c>
      <c r="AU1307" s="19" t="s">
        <v>82</v>
      </c>
    </row>
    <row r="1308" s="2" customFormat="1">
      <c r="A1308" s="40"/>
      <c r="B1308" s="41"/>
      <c r="C1308" s="42"/>
      <c r="D1308" s="228" t="s">
        <v>478</v>
      </c>
      <c r="E1308" s="42"/>
      <c r="F1308" s="278" t="s">
        <v>3706</v>
      </c>
      <c r="G1308" s="42"/>
      <c r="H1308" s="42"/>
      <c r="I1308" s="230"/>
      <c r="J1308" s="42"/>
      <c r="K1308" s="42"/>
      <c r="L1308" s="46"/>
      <c r="M1308" s="231"/>
      <c r="N1308" s="232"/>
      <c r="O1308" s="86"/>
      <c r="P1308" s="86"/>
      <c r="Q1308" s="86"/>
      <c r="R1308" s="86"/>
      <c r="S1308" s="86"/>
      <c r="T1308" s="87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T1308" s="19" t="s">
        <v>478</v>
      </c>
      <c r="AU1308" s="19" t="s">
        <v>82</v>
      </c>
    </row>
    <row r="1309" s="2" customFormat="1" ht="16.5" customHeight="1">
      <c r="A1309" s="40"/>
      <c r="B1309" s="41"/>
      <c r="C1309" s="215" t="s">
        <v>4278</v>
      </c>
      <c r="D1309" s="215" t="s">
        <v>174</v>
      </c>
      <c r="E1309" s="216" t="s">
        <v>3450</v>
      </c>
      <c r="F1309" s="217" t="s">
        <v>3735</v>
      </c>
      <c r="G1309" s="218" t="s">
        <v>3296</v>
      </c>
      <c r="H1309" s="219">
        <v>2</v>
      </c>
      <c r="I1309" s="220"/>
      <c r="J1309" s="221">
        <f>ROUND(I1309*H1309,2)</f>
        <v>0</v>
      </c>
      <c r="K1309" s="217" t="s">
        <v>19</v>
      </c>
      <c r="L1309" s="46"/>
      <c r="M1309" s="222" t="s">
        <v>19</v>
      </c>
      <c r="N1309" s="223" t="s">
        <v>45</v>
      </c>
      <c r="O1309" s="86"/>
      <c r="P1309" s="224">
        <f>O1309*H1309</f>
        <v>0</v>
      </c>
      <c r="Q1309" s="224">
        <v>0</v>
      </c>
      <c r="R1309" s="224">
        <f>Q1309*H1309</f>
        <v>0</v>
      </c>
      <c r="S1309" s="224">
        <v>0</v>
      </c>
      <c r="T1309" s="225">
        <f>S1309*H1309</f>
        <v>0</v>
      </c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R1309" s="226" t="s">
        <v>178</v>
      </c>
      <c r="AT1309" s="226" t="s">
        <v>174</v>
      </c>
      <c r="AU1309" s="226" t="s">
        <v>82</v>
      </c>
      <c r="AY1309" s="19" t="s">
        <v>171</v>
      </c>
      <c r="BE1309" s="227">
        <f>IF(N1309="základní",J1309,0)</f>
        <v>0</v>
      </c>
      <c r="BF1309" s="227">
        <f>IF(N1309="snížená",J1309,0)</f>
        <v>0</v>
      </c>
      <c r="BG1309" s="227">
        <f>IF(N1309="zákl. přenesená",J1309,0)</f>
        <v>0</v>
      </c>
      <c r="BH1309" s="227">
        <f>IF(N1309="sníž. přenesená",J1309,0)</f>
        <v>0</v>
      </c>
      <c r="BI1309" s="227">
        <f>IF(N1309="nulová",J1309,0)</f>
        <v>0</v>
      </c>
      <c r="BJ1309" s="19" t="s">
        <v>82</v>
      </c>
      <c r="BK1309" s="227">
        <f>ROUND(I1309*H1309,2)</f>
        <v>0</v>
      </c>
      <c r="BL1309" s="19" t="s">
        <v>178</v>
      </c>
      <c r="BM1309" s="226" t="s">
        <v>4279</v>
      </c>
    </row>
    <row r="1310" s="2" customFormat="1">
      <c r="A1310" s="40"/>
      <c r="B1310" s="41"/>
      <c r="C1310" s="42"/>
      <c r="D1310" s="228" t="s">
        <v>180</v>
      </c>
      <c r="E1310" s="42"/>
      <c r="F1310" s="229" t="s">
        <v>3735</v>
      </c>
      <c r="G1310" s="42"/>
      <c r="H1310" s="42"/>
      <c r="I1310" s="230"/>
      <c r="J1310" s="42"/>
      <c r="K1310" s="42"/>
      <c r="L1310" s="46"/>
      <c r="M1310" s="231"/>
      <c r="N1310" s="232"/>
      <c r="O1310" s="86"/>
      <c r="P1310" s="86"/>
      <c r="Q1310" s="86"/>
      <c r="R1310" s="86"/>
      <c r="S1310" s="86"/>
      <c r="T1310" s="87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T1310" s="19" t="s">
        <v>180</v>
      </c>
      <c r="AU1310" s="19" t="s">
        <v>82</v>
      </c>
    </row>
    <row r="1311" s="2" customFormat="1">
      <c r="A1311" s="40"/>
      <c r="B1311" s="41"/>
      <c r="C1311" s="42"/>
      <c r="D1311" s="228" t="s">
        <v>478</v>
      </c>
      <c r="E1311" s="42"/>
      <c r="F1311" s="278" t="s">
        <v>3737</v>
      </c>
      <c r="G1311" s="42"/>
      <c r="H1311" s="42"/>
      <c r="I1311" s="230"/>
      <c r="J1311" s="42"/>
      <c r="K1311" s="42"/>
      <c r="L1311" s="46"/>
      <c r="M1311" s="231"/>
      <c r="N1311" s="232"/>
      <c r="O1311" s="86"/>
      <c r="P1311" s="86"/>
      <c r="Q1311" s="86"/>
      <c r="R1311" s="86"/>
      <c r="S1311" s="86"/>
      <c r="T1311" s="87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T1311" s="19" t="s">
        <v>478</v>
      </c>
      <c r="AU1311" s="19" t="s">
        <v>82</v>
      </c>
    </row>
    <row r="1312" s="2" customFormat="1" ht="16.5" customHeight="1">
      <c r="A1312" s="40"/>
      <c r="B1312" s="41"/>
      <c r="C1312" s="215" t="s">
        <v>4280</v>
      </c>
      <c r="D1312" s="215" t="s">
        <v>174</v>
      </c>
      <c r="E1312" s="216" t="s">
        <v>3464</v>
      </c>
      <c r="F1312" s="217" t="s">
        <v>3749</v>
      </c>
      <c r="G1312" s="218" t="s">
        <v>3513</v>
      </c>
      <c r="H1312" s="219">
        <v>10</v>
      </c>
      <c r="I1312" s="220"/>
      <c r="J1312" s="221">
        <f>ROUND(I1312*H1312,2)</f>
        <v>0</v>
      </c>
      <c r="K1312" s="217" t="s">
        <v>19</v>
      </c>
      <c r="L1312" s="46"/>
      <c r="M1312" s="222" t="s">
        <v>19</v>
      </c>
      <c r="N1312" s="223" t="s">
        <v>45</v>
      </c>
      <c r="O1312" s="86"/>
      <c r="P1312" s="224">
        <f>O1312*H1312</f>
        <v>0</v>
      </c>
      <c r="Q1312" s="224">
        <v>0</v>
      </c>
      <c r="R1312" s="224">
        <f>Q1312*H1312</f>
        <v>0</v>
      </c>
      <c r="S1312" s="224">
        <v>0</v>
      </c>
      <c r="T1312" s="225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26" t="s">
        <v>178</v>
      </c>
      <c r="AT1312" s="226" t="s">
        <v>174</v>
      </c>
      <c r="AU1312" s="226" t="s">
        <v>82</v>
      </c>
      <c r="AY1312" s="19" t="s">
        <v>171</v>
      </c>
      <c r="BE1312" s="227">
        <f>IF(N1312="základní",J1312,0)</f>
        <v>0</v>
      </c>
      <c r="BF1312" s="227">
        <f>IF(N1312="snížená",J1312,0)</f>
        <v>0</v>
      </c>
      <c r="BG1312" s="227">
        <f>IF(N1312="zákl. přenesená",J1312,0)</f>
        <v>0</v>
      </c>
      <c r="BH1312" s="227">
        <f>IF(N1312="sníž. přenesená",J1312,0)</f>
        <v>0</v>
      </c>
      <c r="BI1312" s="227">
        <f>IF(N1312="nulová",J1312,0)</f>
        <v>0</v>
      </c>
      <c r="BJ1312" s="19" t="s">
        <v>82</v>
      </c>
      <c r="BK1312" s="227">
        <f>ROUND(I1312*H1312,2)</f>
        <v>0</v>
      </c>
      <c r="BL1312" s="19" t="s">
        <v>178</v>
      </c>
      <c r="BM1312" s="226" t="s">
        <v>4281</v>
      </c>
    </row>
    <row r="1313" s="2" customFormat="1">
      <c r="A1313" s="40"/>
      <c r="B1313" s="41"/>
      <c r="C1313" s="42"/>
      <c r="D1313" s="228" t="s">
        <v>180</v>
      </c>
      <c r="E1313" s="42"/>
      <c r="F1313" s="229" t="s">
        <v>3751</v>
      </c>
      <c r="G1313" s="42"/>
      <c r="H1313" s="42"/>
      <c r="I1313" s="230"/>
      <c r="J1313" s="42"/>
      <c r="K1313" s="42"/>
      <c r="L1313" s="46"/>
      <c r="M1313" s="231"/>
      <c r="N1313" s="232"/>
      <c r="O1313" s="86"/>
      <c r="P1313" s="86"/>
      <c r="Q1313" s="86"/>
      <c r="R1313" s="86"/>
      <c r="S1313" s="86"/>
      <c r="T1313" s="87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T1313" s="19" t="s">
        <v>180</v>
      </c>
      <c r="AU1313" s="19" t="s">
        <v>82</v>
      </c>
    </row>
    <row r="1314" s="2" customFormat="1">
      <c r="A1314" s="40"/>
      <c r="B1314" s="41"/>
      <c r="C1314" s="42"/>
      <c r="D1314" s="228" t="s">
        <v>478</v>
      </c>
      <c r="E1314" s="42"/>
      <c r="F1314" s="278" t="s">
        <v>3752</v>
      </c>
      <c r="G1314" s="42"/>
      <c r="H1314" s="42"/>
      <c r="I1314" s="230"/>
      <c r="J1314" s="42"/>
      <c r="K1314" s="42"/>
      <c r="L1314" s="46"/>
      <c r="M1314" s="231"/>
      <c r="N1314" s="232"/>
      <c r="O1314" s="86"/>
      <c r="P1314" s="86"/>
      <c r="Q1314" s="86"/>
      <c r="R1314" s="86"/>
      <c r="S1314" s="86"/>
      <c r="T1314" s="87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T1314" s="19" t="s">
        <v>478</v>
      </c>
      <c r="AU1314" s="19" t="s">
        <v>82</v>
      </c>
    </row>
    <row r="1315" s="2" customFormat="1" ht="16.5" customHeight="1">
      <c r="A1315" s="40"/>
      <c r="B1315" s="41"/>
      <c r="C1315" s="215" t="s">
        <v>2173</v>
      </c>
      <c r="D1315" s="215" t="s">
        <v>174</v>
      </c>
      <c r="E1315" s="216" t="s">
        <v>3466</v>
      </c>
      <c r="F1315" s="217" t="s">
        <v>3753</v>
      </c>
      <c r="G1315" s="218" t="s">
        <v>3513</v>
      </c>
      <c r="H1315" s="219">
        <v>5</v>
      </c>
      <c r="I1315" s="220"/>
      <c r="J1315" s="221">
        <f>ROUND(I1315*H1315,2)</f>
        <v>0</v>
      </c>
      <c r="K1315" s="217" t="s">
        <v>19</v>
      </c>
      <c r="L1315" s="46"/>
      <c r="M1315" s="222" t="s">
        <v>19</v>
      </c>
      <c r="N1315" s="223" t="s">
        <v>45</v>
      </c>
      <c r="O1315" s="86"/>
      <c r="P1315" s="224">
        <f>O1315*H1315</f>
        <v>0</v>
      </c>
      <c r="Q1315" s="224">
        <v>0</v>
      </c>
      <c r="R1315" s="224">
        <f>Q1315*H1315</f>
        <v>0</v>
      </c>
      <c r="S1315" s="224">
        <v>0</v>
      </c>
      <c r="T1315" s="225">
        <f>S1315*H1315</f>
        <v>0</v>
      </c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R1315" s="226" t="s">
        <v>178</v>
      </c>
      <c r="AT1315" s="226" t="s">
        <v>174</v>
      </c>
      <c r="AU1315" s="226" t="s">
        <v>82</v>
      </c>
      <c r="AY1315" s="19" t="s">
        <v>171</v>
      </c>
      <c r="BE1315" s="227">
        <f>IF(N1315="základní",J1315,0)</f>
        <v>0</v>
      </c>
      <c r="BF1315" s="227">
        <f>IF(N1315="snížená",J1315,0)</f>
        <v>0</v>
      </c>
      <c r="BG1315" s="227">
        <f>IF(N1315="zákl. přenesená",J1315,0)</f>
        <v>0</v>
      </c>
      <c r="BH1315" s="227">
        <f>IF(N1315="sníž. přenesená",J1315,0)</f>
        <v>0</v>
      </c>
      <c r="BI1315" s="227">
        <f>IF(N1315="nulová",J1315,0)</f>
        <v>0</v>
      </c>
      <c r="BJ1315" s="19" t="s">
        <v>82</v>
      </c>
      <c r="BK1315" s="227">
        <f>ROUND(I1315*H1315,2)</f>
        <v>0</v>
      </c>
      <c r="BL1315" s="19" t="s">
        <v>178</v>
      </c>
      <c r="BM1315" s="226" t="s">
        <v>4282</v>
      </c>
    </row>
    <row r="1316" s="2" customFormat="1">
      <c r="A1316" s="40"/>
      <c r="B1316" s="41"/>
      <c r="C1316" s="42"/>
      <c r="D1316" s="228" t="s">
        <v>180</v>
      </c>
      <c r="E1316" s="42"/>
      <c r="F1316" s="229" t="s">
        <v>3755</v>
      </c>
      <c r="G1316" s="42"/>
      <c r="H1316" s="42"/>
      <c r="I1316" s="230"/>
      <c r="J1316" s="42"/>
      <c r="K1316" s="42"/>
      <c r="L1316" s="46"/>
      <c r="M1316" s="231"/>
      <c r="N1316" s="232"/>
      <c r="O1316" s="86"/>
      <c r="P1316" s="86"/>
      <c r="Q1316" s="86"/>
      <c r="R1316" s="86"/>
      <c r="S1316" s="86"/>
      <c r="T1316" s="87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T1316" s="19" t="s">
        <v>180</v>
      </c>
      <c r="AU1316" s="19" t="s">
        <v>82</v>
      </c>
    </row>
    <row r="1317" s="2" customFormat="1">
      <c r="A1317" s="40"/>
      <c r="B1317" s="41"/>
      <c r="C1317" s="42"/>
      <c r="D1317" s="228" t="s">
        <v>478</v>
      </c>
      <c r="E1317" s="42"/>
      <c r="F1317" s="278" t="s">
        <v>3752</v>
      </c>
      <c r="G1317" s="42"/>
      <c r="H1317" s="42"/>
      <c r="I1317" s="230"/>
      <c r="J1317" s="42"/>
      <c r="K1317" s="42"/>
      <c r="L1317" s="46"/>
      <c r="M1317" s="231"/>
      <c r="N1317" s="232"/>
      <c r="O1317" s="86"/>
      <c r="P1317" s="86"/>
      <c r="Q1317" s="86"/>
      <c r="R1317" s="86"/>
      <c r="S1317" s="86"/>
      <c r="T1317" s="87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T1317" s="19" t="s">
        <v>478</v>
      </c>
      <c r="AU1317" s="19" t="s">
        <v>82</v>
      </c>
    </row>
    <row r="1318" s="2" customFormat="1" ht="16.5" customHeight="1">
      <c r="A1318" s="40"/>
      <c r="B1318" s="41"/>
      <c r="C1318" s="215" t="s">
        <v>4283</v>
      </c>
      <c r="D1318" s="215" t="s">
        <v>174</v>
      </c>
      <c r="E1318" s="216" t="s">
        <v>3468</v>
      </c>
      <c r="F1318" s="217" t="s">
        <v>3756</v>
      </c>
      <c r="G1318" s="218" t="s">
        <v>3513</v>
      </c>
      <c r="H1318" s="219">
        <v>2</v>
      </c>
      <c r="I1318" s="220"/>
      <c r="J1318" s="221">
        <f>ROUND(I1318*H1318,2)</f>
        <v>0</v>
      </c>
      <c r="K1318" s="217" t="s">
        <v>19</v>
      </c>
      <c r="L1318" s="46"/>
      <c r="M1318" s="222" t="s">
        <v>19</v>
      </c>
      <c r="N1318" s="223" t="s">
        <v>45</v>
      </c>
      <c r="O1318" s="86"/>
      <c r="P1318" s="224">
        <f>O1318*H1318</f>
        <v>0</v>
      </c>
      <c r="Q1318" s="224">
        <v>0</v>
      </c>
      <c r="R1318" s="224">
        <f>Q1318*H1318</f>
        <v>0</v>
      </c>
      <c r="S1318" s="224">
        <v>0</v>
      </c>
      <c r="T1318" s="225">
        <f>S1318*H1318</f>
        <v>0</v>
      </c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R1318" s="226" t="s">
        <v>178</v>
      </c>
      <c r="AT1318" s="226" t="s">
        <v>174</v>
      </c>
      <c r="AU1318" s="226" t="s">
        <v>82</v>
      </c>
      <c r="AY1318" s="19" t="s">
        <v>171</v>
      </c>
      <c r="BE1318" s="227">
        <f>IF(N1318="základní",J1318,0)</f>
        <v>0</v>
      </c>
      <c r="BF1318" s="227">
        <f>IF(N1318="snížená",J1318,0)</f>
        <v>0</v>
      </c>
      <c r="BG1318" s="227">
        <f>IF(N1318="zákl. přenesená",J1318,0)</f>
        <v>0</v>
      </c>
      <c r="BH1318" s="227">
        <f>IF(N1318="sníž. přenesená",J1318,0)</f>
        <v>0</v>
      </c>
      <c r="BI1318" s="227">
        <f>IF(N1318="nulová",J1318,0)</f>
        <v>0</v>
      </c>
      <c r="BJ1318" s="19" t="s">
        <v>82</v>
      </c>
      <c r="BK1318" s="227">
        <f>ROUND(I1318*H1318,2)</f>
        <v>0</v>
      </c>
      <c r="BL1318" s="19" t="s">
        <v>178</v>
      </c>
      <c r="BM1318" s="226" t="s">
        <v>4284</v>
      </c>
    </row>
    <row r="1319" s="2" customFormat="1">
      <c r="A1319" s="40"/>
      <c r="B1319" s="41"/>
      <c r="C1319" s="42"/>
      <c r="D1319" s="228" t="s">
        <v>180</v>
      </c>
      <c r="E1319" s="42"/>
      <c r="F1319" s="229" t="s">
        <v>3758</v>
      </c>
      <c r="G1319" s="42"/>
      <c r="H1319" s="42"/>
      <c r="I1319" s="230"/>
      <c r="J1319" s="42"/>
      <c r="K1319" s="42"/>
      <c r="L1319" s="46"/>
      <c r="M1319" s="231"/>
      <c r="N1319" s="232"/>
      <c r="O1319" s="86"/>
      <c r="P1319" s="86"/>
      <c r="Q1319" s="86"/>
      <c r="R1319" s="86"/>
      <c r="S1319" s="86"/>
      <c r="T1319" s="87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T1319" s="19" t="s">
        <v>180</v>
      </c>
      <c r="AU1319" s="19" t="s">
        <v>82</v>
      </c>
    </row>
    <row r="1320" s="2" customFormat="1">
      <c r="A1320" s="40"/>
      <c r="B1320" s="41"/>
      <c r="C1320" s="42"/>
      <c r="D1320" s="228" t="s">
        <v>478</v>
      </c>
      <c r="E1320" s="42"/>
      <c r="F1320" s="278" t="s">
        <v>3752</v>
      </c>
      <c r="G1320" s="42"/>
      <c r="H1320" s="42"/>
      <c r="I1320" s="230"/>
      <c r="J1320" s="42"/>
      <c r="K1320" s="42"/>
      <c r="L1320" s="46"/>
      <c r="M1320" s="231"/>
      <c r="N1320" s="232"/>
      <c r="O1320" s="86"/>
      <c r="P1320" s="86"/>
      <c r="Q1320" s="86"/>
      <c r="R1320" s="86"/>
      <c r="S1320" s="86"/>
      <c r="T1320" s="87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T1320" s="19" t="s">
        <v>478</v>
      </c>
      <c r="AU1320" s="19" t="s">
        <v>82</v>
      </c>
    </row>
    <row r="1321" s="2" customFormat="1" ht="16.5" customHeight="1">
      <c r="A1321" s="40"/>
      <c r="B1321" s="41"/>
      <c r="C1321" s="215" t="s">
        <v>2178</v>
      </c>
      <c r="D1321" s="215" t="s">
        <v>174</v>
      </c>
      <c r="E1321" s="216" t="s">
        <v>3759</v>
      </c>
      <c r="F1321" s="217" t="s">
        <v>3760</v>
      </c>
      <c r="G1321" s="218" t="s">
        <v>3513</v>
      </c>
      <c r="H1321" s="219">
        <v>13</v>
      </c>
      <c r="I1321" s="220"/>
      <c r="J1321" s="221">
        <f>ROUND(I1321*H1321,2)</f>
        <v>0</v>
      </c>
      <c r="K1321" s="217" t="s">
        <v>19</v>
      </c>
      <c r="L1321" s="46"/>
      <c r="M1321" s="222" t="s">
        <v>19</v>
      </c>
      <c r="N1321" s="223" t="s">
        <v>45</v>
      </c>
      <c r="O1321" s="86"/>
      <c r="P1321" s="224">
        <f>O1321*H1321</f>
        <v>0</v>
      </c>
      <c r="Q1321" s="224">
        <v>0</v>
      </c>
      <c r="R1321" s="224">
        <f>Q1321*H1321</f>
        <v>0</v>
      </c>
      <c r="S1321" s="224">
        <v>0</v>
      </c>
      <c r="T1321" s="225">
        <f>S1321*H1321</f>
        <v>0</v>
      </c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R1321" s="226" t="s">
        <v>178</v>
      </c>
      <c r="AT1321" s="226" t="s">
        <v>174</v>
      </c>
      <c r="AU1321" s="226" t="s">
        <v>82</v>
      </c>
      <c r="AY1321" s="19" t="s">
        <v>171</v>
      </c>
      <c r="BE1321" s="227">
        <f>IF(N1321="základní",J1321,0)</f>
        <v>0</v>
      </c>
      <c r="BF1321" s="227">
        <f>IF(N1321="snížená",J1321,0)</f>
        <v>0</v>
      </c>
      <c r="BG1321" s="227">
        <f>IF(N1321="zákl. přenesená",J1321,0)</f>
        <v>0</v>
      </c>
      <c r="BH1321" s="227">
        <f>IF(N1321="sníž. přenesená",J1321,0)</f>
        <v>0</v>
      </c>
      <c r="BI1321" s="227">
        <f>IF(N1321="nulová",J1321,0)</f>
        <v>0</v>
      </c>
      <c r="BJ1321" s="19" t="s">
        <v>82</v>
      </c>
      <c r="BK1321" s="227">
        <f>ROUND(I1321*H1321,2)</f>
        <v>0</v>
      </c>
      <c r="BL1321" s="19" t="s">
        <v>178</v>
      </c>
      <c r="BM1321" s="226" t="s">
        <v>4285</v>
      </c>
    </row>
    <row r="1322" s="2" customFormat="1">
      <c r="A1322" s="40"/>
      <c r="B1322" s="41"/>
      <c r="C1322" s="42"/>
      <c r="D1322" s="228" t="s">
        <v>180</v>
      </c>
      <c r="E1322" s="42"/>
      <c r="F1322" s="229" t="s">
        <v>3762</v>
      </c>
      <c r="G1322" s="42"/>
      <c r="H1322" s="42"/>
      <c r="I1322" s="230"/>
      <c r="J1322" s="42"/>
      <c r="K1322" s="42"/>
      <c r="L1322" s="46"/>
      <c r="M1322" s="231"/>
      <c r="N1322" s="232"/>
      <c r="O1322" s="86"/>
      <c r="P1322" s="86"/>
      <c r="Q1322" s="86"/>
      <c r="R1322" s="86"/>
      <c r="S1322" s="86"/>
      <c r="T1322" s="87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T1322" s="19" t="s">
        <v>180</v>
      </c>
      <c r="AU1322" s="19" t="s">
        <v>82</v>
      </c>
    </row>
    <row r="1323" s="2" customFormat="1">
      <c r="A1323" s="40"/>
      <c r="B1323" s="41"/>
      <c r="C1323" s="42"/>
      <c r="D1323" s="228" t="s">
        <v>478</v>
      </c>
      <c r="E1323" s="42"/>
      <c r="F1323" s="278" t="s">
        <v>3752</v>
      </c>
      <c r="G1323" s="42"/>
      <c r="H1323" s="42"/>
      <c r="I1323" s="230"/>
      <c r="J1323" s="42"/>
      <c r="K1323" s="42"/>
      <c r="L1323" s="46"/>
      <c r="M1323" s="231"/>
      <c r="N1323" s="232"/>
      <c r="O1323" s="86"/>
      <c r="P1323" s="86"/>
      <c r="Q1323" s="86"/>
      <c r="R1323" s="86"/>
      <c r="S1323" s="86"/>
      <c r="T1323" s="87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T1323" s="19" t="s">
        <v>478</v>
      </c>
      <c r="AU1323" s="19" t="s">
        <v>82</v>
      </c>
    </row>
    <row r="1324" s="2" customFormat="1" ht="16.5" customHeight="1">
      <c r="A1324" s="40"/>
      <c r="B1324" s="41"/>
      <c r="C1324" s="215" t="s">
        <v>4286</v>
      </c>
      <c r="D1324" s="215" t="s">
        <v>174</v>
      </c>
      <c r="E1324" s="216" t="s">
        <v>3763</v>
      </c>
      <c r="F1324" s="217" t="s">
        <v>3764</v>
      </c>
      <c r="G1324" s="218" t="s">
        <v>3513</v>
      </c>
      <c r="H1324" s="219">
        <v>7</v>
      </c>
      <c r="I1324" s="220"/>
      <c r="J1324" s="221">
        <f>ROUND(I1324*H1324,2)</f>
        <v>0</v>
      </c>
      <c r="K1324" s="217" t="s">
        <v>19</v>
      </c>
      <c r="L1324" s="46"/>
      <c r="M1324" s="222" t="s">
        <v>19</v>
      </c>
      <c r="N1324" s="223" t="s">
        <v>45</v>
      </c>
      <c r="O1324" s="86"/>
      <c r="P1324" s="224">
        <f>O1324*H1324</f>
        <v>0</v>
      </c>
      <c r="Q1324" s="224">
        <v>0</v>
      </c>
      <c r="R1324" s="224">
        <f>Q1324*H1324</f>
        <v>0</v>
      </c>
      <c r="S1324" s="224">
        <v>0</v>
      </c>
      <c r="T1324" s="225">
        <f>S1324*H1324</f>
        <v>0</v>
      </c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R1324" s="226" t="s">
        <v>178</v>
      </c>
      <c r="AT1324" s="226" t="s">
        <v>174</v>
      </c>
      <c r="AU1324" s="226" t="s">
        <v>82</v>
      </c>
      <c r="AY1324" s="19" t="s">
        <v>171</v>
      </c>
      <c r="BE1324" s="227">
        <f>IF(N1324="základní",J1324,0)</f>
        <v>0</v>
      </c>
      <c r="BF1324" s="227">
        <f>IF(N1324="snížená",J1324,0)</f>
        <v>0</v>
      </c>
      <c r="BG1324" s="227">
        <f>IF(N1324="zákl. přenesená",J1324,0)</f>
        <v>0</v>
      </c>
      <c r="BH1324" s="227">
        <f>IF(N1324="sníž. přenesená",J1324,0)</f>
        <v>0</v>
      </c>
      <c r="BI1324" s="227">
        <f>IF(N1324="nulová",J1324,0)</f>
        <v>0</v>
      </c>
      <c r="BJ1324" s="19" t="s">
        <v>82</v>
      </c>
      <c r="BK1324" s="227">
        <f>ROUND(I1324*H1324,2)</f>
        <v>0</v>
      </c>
      <c r="BL1324" s="19" t="s">
        <v>178</v>
      </c>
      <c r="BM1324" s="226" t="s">
        <v>4287</v>
      </c>
    </row>
    <row r="1325" s="2" customFormat="1">
      <c r="A1325" s="40"/>
      <c r="B1325" s="41"/>
      <c r="C1325" s="42"/>
      <c r="D1325" s="228" t="s">
        <v>180</v>
      </c>
      <c r="E1325" s="42"/>
      <c r="F1325" s="229" t="s">
        <v>3766</v>
      </c>
      <c r="G1325" s="42"/>
      <c r="H1325" s="42"/>
      <c r="I1325" s="230"/>
      <c r="J1325" s="42"/>
      <c r="K1325" s="42"/>
      <c r="L1325" s="46"/>
      <c r="M1325" s="231"/>
      <c r="N1325" s="232"/>
      <c r="O1325" s="86"/>
      <c r="P1325" s="86"/>
      <c r="Q1325" s="86"/>
      <c r="R1325" s="86"/>
      <c r="S1325" s="86"/>
      <c r="T1325" s="87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T1325" s="19" t="s">
        <v>180</v>
      </c>
      <c r="AU1325" s="19" t="s">
        <v>82</v>
      </c>
    </row>
    <row r="1326" s="2" customFormat="1">
      <c r="A1326" s="40"/>
      <c r="B1326" s="41"/>
      <c r="C1326" s="42"/>
      <c r="D1326" s="228" t="s">
        <v>478</v>
      </c>
      <c r="E1326" s="42"/>
      <c r="F1326" s="278" t="s">
        <v>3752</v>
      </c>
      <c r="G1326" s="42"/>
      <c r="H1326" s="42"/>
      <c r="I1326" s="230"/>
      <c r="J1326" s="42"/>
      <c r="K1326" s="42"/>
      <c r="L1326" s="46"/>
      <c r="M1326" s="231"/>
      <c r="N1326" s="232"/>
      <c r="O1326" s="86"/>
      <c r="P1326" s="86"/>
      <c r="Q1326" s="86"/>
      <c r="R1326" s="86"/>
      <c r="S1326" s="86"/>
      <c r="T1326" s="87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T1326" s="19" t="s">
        <v>478</v>
      </c>
      <c r="AU1326" s="19" t="s">
        <v>82</v>
      </c>
    </row>
    <row r="1327" s="2" customFormat="1" ht="16.5" customHeight="1">
      <c r="A1327" s="40"/>
      <c r="B1327" s="41"/>
      <c r="C1327" s="215" t="s">
        <v>2183</v>
      </c>
      <c r="D1327" s="215" t="s">
        <v>174</v>
      </c>
      <c r="E1327" s="216" t="s">
        <v>3767</v>
      </c>
      <c r="F1327" s="217" t="s">
        <v>3768</v>
      </c>
      <c r="G1327" s="218" t="s">
        <v>3513</v>
      </c>
      <c r="H1327" s="219">
        <v>4</v>
      </c>
      <c r="I1327" s="220"/>
      <c r="J1327" s="221">
        <f>ROUND(I1327*H1327,2)</f>
        <v>0</v>
      </c>
      <c r="K1327" s="217" t="s">
        <v>19</v>
      </c>
      <c r="L1327" s="46"/>
      <c r="M1327" s="222" t="s">
        <v>19</v>
      </c>
      <c r="N1327" s="223" t="s">
        <v>45</v>
      </c>
      <c r="O1327" s="86"/>
      <c r="P1327" s="224">
        <f>O1327*H1327</f>
        <v>0</v>
      </c>
      <c r="Q1327" s="224">
        <v>0</v>
      </c>
      <c r="R1327" s="224">
        <f>Q1327*H1327</f>
        <v>0</v>
      </c>
      <c r="S1327" s="224">
        <v>0</v>
      </c>
      <c r="T1327" s="225">
        <f>S1327*H1327</f>
        <v>0</v>
      </c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R1327" s="226" t="s">
        <v>178</v>
      </c>
      <c r="AT1327" s="226" t="s">
        <v>174</v>
      </c>
      <c r="AU1327" s="226" t="s">
        <v>82</v>
      </c>
      <c r="AY1327" s="19" t="s">
        <v>171</v>
      </c>
      <c r="BE1327" s="227">
        <f>IF(N1327="základní",J1327,0)</f>
        <v>0</v>
      </c>
      <c r="BF1327" s="227">
        <f>IF(N1327="snížená",J1327,0)</f>
        <v>0</v>
      </c>
      <c r="BG1327" s="227">
        <f>IF(N1327="zákl. přenesená",J1327,0)</f>
        <v>0</v>
      </c>
      <c r="BH1327" s="227">
        <f>IF(N1327="sníž. přenesená",J1327,0)</f>
        <v>0</v>
      </c>
      <c r="BI1327" s="227">
        <f>IF(N1327="nulová",J1327,0)</f>
        <v>0</v>
      </c>
      <c r="BJ1327" s="19" t="s">
        <v>82</v>
      </c>
      <c r="BK1327" s="227">
        <f>ROUND(I1327*H1327,2)</f>
        <v>0</v>
      </c>
      <c r="BL1327" s="19" t="s">
        <v>178</v>
      </c>
      <c r="BM1327" s="226" t="s">
        <v>4288</v>
      </c>
    </row>
    <row r="1328" s="2" customFormat="1">
      <c r="A1328" s="40"/>
      <c r="B1328" s="41"/>
      <c r="C1328" s="42"/>
      <c r="D1328" s="228" t="s">
        <v>180</v>
      </c>
      <c r="E1328" s="42"/>
      <c r="F1328" s="229" t="s">
        <v>3770</v>
      </c>
      <c r="G1328" s="42"/>
      <c r="H1328" s="42"/>
      <c r="I1328" s="230"/>
      <c r="J1328" s="42"/>
      <c r="K1328" s="42"/>
      <c r="L1328" s="46"/>
      <c r="M1328" s="231"/>
      <c r="N1328" s="232"/>
      <c r="O1328" s="86"/>
      <c r="P1328" s="86"/>
      <c r="Q1328" s="86"/>
      <c r="R1328" s="86"/>
      <c r="S1328" s="86"/>
      <c r="T1328" s="87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T1328" s="19" t="s">
        <v>180</v>
      </c>
      <c r="AU1328" s="19" t="s">
        <v>82</v>
      </c>
    </row>
    <row r="1329" s="2" customFormat="1">
      <c r="A1329" s="40"/>
      <c r="B1329" s="41"/>
      <c r="C1329" s="42"/>
      <c r="D1329" s="228" t="s">
        <v>478</v>
      </c>
      <c r="E1329" s="42"/>
      <c r="F1329" s="278" t="s">
        <v>3752</v>
      </c>
      <c r="G1329" s="42"/>
      <c r="H1329" s="42"/>
      <c r="I1329" s="230"/>
      <c r="J1329" s="42"/>
      <c r="K1329" s="42"/>
      <c r="L1329" s="46"/>
      <c r="M1329" s="231"/>
      <c r="N1329" s="232"/>
      <c r="O1329" s="86"/>
      <c r="P1329" s="86"/>
      <c r="Q1329" s="86"/>
      <c r="R1329" s="86"/>
      <c r="S1329" s="86"/>
      <c r="T1329" s="87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T1329" s="19" t="s">
        <v>478</v>
      </c>
      <c r="AU1329" s="19" t="s">
        <v>82</v>
      </c>
    </row>
    <row r="1330" s="2" customFormat="1" ht="16.5" customHeight="1">
      <c r="A1330" s="40"/>
      <c r="B1330" s="41"/>
      <c r="C1330" s="215" t="s">
        <v>4289</v>
      </c>
      <c r="D1330" s="215" t="s">
        <v>174</v>
      </c>
      <c r="E1330" s="216" t="s">
        <v>3771</v>
      </c>
      <c r="F1330" s="217" t="s">
        <v>3772</v>
      </c>
      <c r="G1330" s="218" t="s">
        <v>3513</v>
      </c>
      <c r="H1330" s="219">
        <v>6</v>
      </c>
      <c r="I1330" s="220"/>
      <c r="J1330" s="221">
        <f>ROUND(I1330*H1330,2)</f>
        <v>0</v>
      </c>
      <c r="K1330" s="217" t="s">
        <v>19</v>
      </c>
      <c r="L1330" s="46"/>
      <c r="M1330" s="222" t="s">
        <v>19</v>
      </c>
      <c r="N1330" s="223" t="s">
        <v>45</v>
      </c>
      <c r="O1330" s="86"/>
      <c r="P1330" s="224">
        <f>O1330*H1330</f>
        <v>0</v>
      </c>
      <c r="Q1330" s="224">
        <v>0</v>
      </c>
      <c r="R1330" s="224">
        <f>Q1330*H1330</f>
        <v>0</v>
      </c>
      <c r="S1330" s="224">
        <v>0</v>
      </c>
      <c r="T1330" s="225">
        <f>S1330*H1330</f>
        <v>0</v>
      </c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R1330" s="226" t="s">
        <v>178</v>
      </c>
      <c r="AT1330" s="226" t="s">
        <v>174</v>
      </c>
      <c r="AU1330" s="226" t="s">
        <v>82</v>
      </c>
      <c r="AY1330" s="19" t="s">
        <v>171</v>
      </c>
      <c r="BE1330" s="227">
        <f>IF(N1330="základní",J1330,0)</f>
        <v>0</v>
      </c>
      <c r="BF1330" s="227">
        <f>IF(N1330="snížená",J1330,0)</f>
        <v>0</v>
      </c>
      <c r="BG1330" s="227">
        <f>IF(N1330="zákl. přenesená",J1330,0)</f>
        <v>0</v>
      </c>
      <c r="BH1330" s="227">
        <f>IF(N1330="sníž. přenesená",J1330,0)</f>
        <v>0</v>
      </c>
      <c r="BI1330" s="227">
        <f>IF(N1330="nulová",J1330,0)</f>
        <v>0</v>
      </c>
      <c r="BJ1330" s="19" t="s">
        <v>82</v>
      </c>
      <c r="BK1330" s="227">
        <f>ROUND(I1330*H1330,2)</f>
        <v>0</v>
      </c>
      <c r="BL1330" s="19" t="s">
        <v>178</v>
      </c>
      <c r="BM1330" s="226" t="s">
        <v>4290</v>
      </c>
    </row>
    <row r="1331" s="2" customFormat="1">
      <c r="A1331" s="40"/>
      <c r="B1331" s="41"/>
      <c r="C1331" s="42"/>
      <c r="D1331" s="228" t="s">
        <v>180</v>
      </c>
      <c r="E1331" s="42"/>
      <c r="F1331" s="229" t="s">
        <v>3774</v>
      </c>
      <c r="G1331" s="42"/>
      <c r="H1331" s="42"/>
      <c r="I1331" s="230"/>
      <c r="J1331" s="42"/>
      <c r="K1331" s="42"/>
      <c r="L1331" s="46"/>
      <c r="M1331" s="231"/>
      <c r="N1331" s="232"/>
      <c r="O1331" s="86"/>
      <c r="P1331" s="86"/>
      <c r="Q1331" s="86"/>
      <c r="R1331" s="86"/>
      <c r="S1331" s="86"/>
      <c r="T1331" s="87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T1331" s="19" t="s">
        <v>180</v>
      </c>
      <c r="AU1331" s="19" t="s">
        <v>82</v>
      </c>
    </row>
    <row r="1332" s="2" customFormat="1">
      <c r="A1332" s="40"/>
      <c r="B1332" s="41"/>
      <c r="C1332" s="42"/>
      <c r="D1332" s="228" t="s">
        <v>478</v>
      </c>
      <c r="E1332" s="42"/>
      <c r="F1332" s="278" t="s">
        <v>3752</v>
      </c>
      <c r="G1332" s="42"/>
      <c r="H1332" s="42"/>
      <c r="I1332" s="230"/>
      <c r="J1332" s="42"/>
      <c r="K1332" s="42"/>
      <c r="L1332" s="46"/>
      <c r="M1332" s="231"/>
      <c r="N1332" s="232"/>
      <c r="O1332" s="86"/>
      <c r="P1332" s="86"/>
      <c r="Q1332" s="86"/>
      <c r="R1332" s="86"/>
      <c r="S1332" s="86"/>
      <c r="T1332" s="87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T1332" s="19" t="s">
        <v>478</v>
      </c>
      <c r="AU1332" s="19" t="s">
        <v>82</v>
      </c>
    </row>
    <row r="1333" s="2" customFormat="1" ht="16.5" customHeight="1">
      <c r="A1333" s="40"/>
      <c r="B1333" s="41"/>
      <c r="C1333" s="215" t="s">
        <v>2189</v>
      </c>
      <c r="D1333" s="215" t="s">
        <v>174</v>
      </c>
      <c r="E1333" s="216" t="s">
        <v>3779</v>
      </c>
      <c r="F1333" s="217" t="s">
        <v>3780</v>
      </c>
      <c r="G1333" s="218" t="s">
        <v>3513</v>
      </c>
      <c r="H1333" s="219">
        <v>2</v>
      </c>
      <c r="I1333" s="220"/>
      <c r="J1333" s="221">
        <f>ROUND(I1333*H1333,2)</f>
        <v>0</v>
      </c>
      <c r="K1333" s="217" t="s">
        <v>19</v>
      </c>
      <c r="L1333" s="46"/>
      <c r="M1333" s="222" t="s">
        <v>19</v>
      </c>
      <c r="N1333" s="223" t="s">
        <v>45</v>
      </c>
      <c r="O1333" s="86"/>
      <c r="P1333" s="224">
        <f>O1333*H1333</f>
        <v>0</v>
      </c>
      <c r="Q1333" s="224">
        <v>0</v>
      </c>
      <c r="R1333" s="224">
        <f>Q1333*H1333</f>
        <v>0</v>
      </c>
      <c r="S1333" s="224">
        <v>0</v>
      </c>
      <c r="T1333" s="225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26" t="s">
        <v>178</v>
      </c>
      <c r="AT1333" s="226" t="s">
        <v>174</v>
      </c>
      <c r="AU1333" s="226" t="s">
        <v>82</v>
      </c>
      <c r="AY1333" s="19" t="s">
        <v>171</v>
      </c>
      <c r="BE1333" s="227">
        <f>IF(N1333="základní",J1333,0)</f>
        <v>0</v>
      </c>
      <c r="BF1333" s="227">
        <f>IF(N1333="snížená",J1333,0)</f>
        <v>0</v>
      </c>
      <c r="BG1333" s="227">
        <f>IF(N1333="zákl. přenesená",J1333,0)</f>
        <v>0</v>
      </c>
      <c r="BH1333" s="227">
        <f>IF(N1333="sníž. přenesená",J1333,0)</f>
        <v>0</v>
      </c>
      <c r="BI1333" s="227">
        <f>IF(N1333="nulová",J1333,0)</f>
        <v>0</v>
      </c>
      <c r="BJ1333" s="19" t="s">
        <v>82</v>
      </c>
      <c r="BK1333" s="227">
        <f>ROUND(I1333*H1333,2)</f>
        <v>0</v>
      </c>
      <c r="BL1333" s="19" t="s">
        <v>178</v>
      </c>
      <c r="BM1333" s="226" t="s">
        <v>4291</v>
      </c>
    </row>
    <row r="1334" s="2" customFormat="1">
      <c r="A1334" s="40"/>
      <c r="B1334" s="41"/>
      <c r="C1334" s="42"/>
      <c r="D1334" s="228" t="s">
        <v>180</v>
      </c>
      <c r="E1334" s="42"/>
      <c r="F1334" s="229" t="s">
        <v>3782</v>
      </c>
      <c r="G1334" s="42"/>
      <c r="H1334" s="42"/>
      <c r="I1334" s="230"/>
      <c r="J1334" s="42"/>
      <c r="K1334" s="42"/>
      <c r="L1334" s="46"/>
      <c r="M1334" s="231"/>
      <c r="N1334" s="232"/>
      <c r="O1334" s="86"/>
      <c r="P1334" s="86"/>
      <c r="Q1334" s="86"/>
      <c r="R1334" s="86"/>
      <c r="S1334" s="86"/>
      <c r="T1334" s="87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T1334" s="19" t="s">
        <v>180</v>
      </c>
      <c r="AU1334" s="19" t="s">
        <v>82</v>
      </c>
    </row>
    <row r="1335" s="2" customFormat="1">
      <c r="A1335" s="40"/>
      <c r="B1335" s="41"/>
      <c r="C1335" s="42"/>
      <c r="D1335" s="228" t="s">
        <v>478</v>
      </c>
      <c r="E1335" s="42"/>
      <c r="F1335" s="278" t="s">
        <v>3752</v>
      </c>
      <c r="G1335" s="42"/>
      <c r="H1335" s="42"/>
      <c r="I1335" s="230"/>
      <c r="J1335" s="42"/>
      <c r="K1335" s="42"/>
      <c r="L1335" s="46"/>
      <c r="M1335" s="231"/>
      <c r="N1335" s="232"/>
      <c r="O1335" s="86"/>
      <c r="P1335" s="86"/>
      <c r="Q1335" s="86"/>
      <c r="R1335" s="86"/>
      <c r="S1335" s="86"/>
      <c r="T1335" s="87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T1335" s="19" t="s">
        <v>478</v>
      </c>
      <c r="AU1335" s="19" t="s">
        <v>82</v>
      </c>
    </row>
    <row r="1336" s="2" customFormat="1" ht="16.5" customHeight="1">
      <c r="A1336" s="40"/>
      <c r="B1336" s="41"/>
      <c r="C1336" s="215" t="s">
        <v>4292</v>
      </c>
      <c r="D1336" s="215" t="s">
        <v>174</v>
      </c>
      <c r="E1336" s="216" t="s">
        <v>3783</v>
      </c>
      <c r="F1336" s="217" t="s">
        <v>3784</v>
      </c>
      <c r="G1336" s="218" t="s">
        <v>3513</v>
      </c>
      <c r="H1336" s="219">
        <v>3</v>
      </c>
      <c r="I1336" s="220"/>
      <c r="J1336" s="221">
        <f>ROUND(I1336*H1336,2)</f>
        <v>0</v>
      </c>
      <c r="K1336" s="217" t="s">
        <v>19</v>
      </c>
      <c r="L1336" s="46"/>
      <c r="M1336" s="222" t="s">
        <v>19</v>
      </c>
      <c r="N1336" s="223" t="s">
        <v>45</v>
      </c>
      <c r="O1336" s="86"/>
      <c r="P1336" s="224">
        <f>O1336*H1336</f>
        <v>0</v>
      </c>
      <c r="Q1336" s="224">
        <v>0</v>
      </c>
      <c r="R1336" s="224">
        <f>Q1336*H1336</f>
        <v>0</v>
      </c>
      <c r="S1336" s="224">
        <v>0</v>
      </c>
      <c r="T1336" s="225">
        <f>S1336*H1336</f>
        <v>0</v>
      </c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R1336" s="226" t="s">
        <v>178</v>
      </c>
      <c r="AT1336" s="226" t="s">
        <v>174</v>
      </c>
      <c r="AU1336" s="226" t="s">
        <v>82</v>
      </c>
      <c r="AY1336" s="19" t="s">
        <v>171</v>
      </c>
      <c r="BE1336" s="227">
        <f>IF(N1336="základní",J1336,0)</f>
        <v>0</v>
      </c>
      <c r="BF1336" s="227">
        <f>IF(N1336="snížená",J1336,0)</f>
        <v>0</v>
      </c>
      <c r="BG1336" s="227">
        <f>IF(N1336="zákl. přenesená",J1336,0)</f>
        <v>0</v>
      </c>
      <c r="BH1336" s="227">
        <f>IF(N1336="sníž. přenesená",J1336,0)</f>
        <v>0</v>
      </c>
      <c r="BI1336" s="227">
        <f>IF(N1336="nulová",J1336,0)</f>
        <v>0</v>
      </c>
      <c r="BJ1336" s="19" t="s">
        <v>82</v>
      </c>
      <c r="BK1336" s="227">
        <f>ROUND(I1336*H1336,2)</f>
        <v>0</v>
      </c>
      <c r="BL1336" s="19" t="s">
        <v>178</v>
      </c>
      <c r="BM1336" s="226" t="s">
        <v>4293</v>
      </c>
    </row>
    <row r="1337" s="2" customFormat="1">
      <c r="A1337" s="40"/>
      <c r="B1337" s="41"/>
      <c r="C1337" s="42"/>
      <c r="D1337" s="228" t="s">
        <v>180</v>
      </c>
      <c r="E1337" s="42"/>
      <c r="F1337" s="229" t="s">
        <v>3786</v>
      </c>
      <c r="G1337" s="42"/>
      <c r="H1337" s="42"/>
      <c r="I1337" s="230"/>
      <c r="J1337" s="42"/>
      <c r="K1337" s="42"/>
      <c r="L1337" s="46"/>
      <c r="M1337" s="231"/>
      <c r="N1337" s="232"/>
      <c r="O1337" s="86"/>
      <c r="P1337" s="86"/>
      <c r="Q1337" s="86"/>
      <c r="R1337" s="86"/>
      <c r="S1337" s="86"/>
      <c r="T1337" s="87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T1337" s="19" t="s">
        <v>180</v>
      </c>
      <c r="AU1337" s="19" t="s">
        <v>82</v>
      </c>
    </row>
    <row r="1338" s="2" customFormat="1">
      <c r="A1338" s="40"/>
      <c r="B1338" s="41"/>
      <c r="C1338" s="42"/>
      <c r="D1338" s="228" t="s">
        <v>478</v>
      </c>
      <c r="E1338" s="42"/>
      <c r="F1338" s="278" t="s">
        <v>3752</v>
      </c>
      <c r="G1338" s="42"/>
      <c r="H1338" s="42"/>
      <c r="I1338" s="230"/>
      <c r="J1338" s="42"/>
      <c r="K1338" s="42"/>
      <c r="L1338" s="46"/>
      <c r="M1338" s="231"/>
      <c r="N1338" s="232"/>
      <c r="O1338" s="86"/>
      <c r="P1338" s="86"/>
      <c r="Q1338" s="86"/>
      <c r="R1338" s="86"/>
      <c r="S1338" s="86"/>
      <c r="T1338" s="87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T1338" s="19" t="s">
        <v>478</v>
      </c>
      <c r="AU1338" s="19" t="s">
        <v>82</v>
      </c>
    </row>
    <row r="1339" s="2" customFormat="1" ht="16.5" customHeight="1">
      <c r="A1339" s="40"/>
      <c r="B1339" s="41"/>
      <c r="C1339" s="215" t="s">
        <v>2194</v>
      </c>
      <c r="D1339" s="215" t="s">
        <v>174</v>
      </c>
      <c r="E1339" s="216" t="s">
        <v>3787</v>
      </c>
      <c r="F1339" s="217" t="s">
        <v>3788</v>
      </c>
      <c r="G1339" s="218" t="s">
        <v>3513</v>
      </c>
      <c r="H1339" s="219">
        <v>1</v>
      </c>
      <c r="I1339" s="220"/>
      <c r="J1339" s="221">
        <f>ROUND(I1339*H1339,2)</f>
        <v>0</v>
      </c>
      <c r="K1339" s="217" t="s">
        <v>19</v>
      </c>
      <c r="L1339" s="46"/>
      <c r="M1339" s="222" t="s">
        <v>19</v>
      </c>
      <c r="N1339" s="223" t="s">
        <v>45</v>
      </c>
      <c r="O1339" s="86"/>
      <c r="P1339" s="224">
        <f>O1339*H1339</f>
        <v>0</v>
      </c>
      <c r="Q1339" s="224">
        <v>0</v>
      </c>
      <c r="R1339" s="224">
        <f>Q1339*H1339</f>
        <v>0</v>
      </c>
      <c r="S1339" s="224">
        <v>0</v>
      </c>
      <c r="T1339" s="225">
        <f>S1339*H1339</f>
        <v>0</v>
      </c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R1339" s="226" t="s">
        <v>178</v>
      </c>
      <c r="AT1339" s="226" t="s">
        <v>174</v>
      </c>
      <c r="AU1339" s="226" t="s">
        <v>82</v>
      </c>
      <c r="AY1339" s="19" t="s">
        <v>171</v>
      </c>
      <c r="BE1339" s="227">
        <f>IF(N1339="základní",J1339,0)</f>
        <v>0</v>
      </c>
      <c r="BF1339" s="227">
        <f>IF(N1339="snížená",J1339,0)</f>
        <v>0</v>
      </c>
      <c r="BG1339" s="227">
        <f>IF(N1339="zákl. přenesená",J1339,0)</f>
        <v>0</v>
      </c>
      <c r="BH1339" s="227">
        <f>IF(N1339="sníž. přenesená",J1339,0)</f>
        <v>0</v>
      </c>
      <c r="BI1339" s="227">
        <f>IF(N1339="nulová",J1339,0)</f>
        <v>0</v>
      </c>
      <c r="BJ1339" s="19" t="s">
        <v>82</v>
      </c>
      <c r="BK1339" s="227">
        <f>ROUND(I1339*H1339,2)</f>
        <v>0</v>
      </c>
      <c r="BL1339" s="19" t="s">
        <v>178</v>
      </c>
      <c r="BM1339" s="226" t="s">
        <v>4294</v>
      </c>
    </row>
    <row r="1340" s="2" customFormat="1">
      <c r="A1340" s="40"/>
      <c r="B1340" s="41"/>
      <c r="C1340" s="42"/>
      <c r="D1340" s="228" t="s">
        <v>180</v>
      </c>
      <c r="E1340" s="42"/>
      <c r="F1340" s="229" t="s">
        <v>3790</v>
      </c>
      <c r="G1340" s="42"/>
      <c r="H1340" s="42"/>
      <c r="I1340" s="230"/>
      <c r="J1340" s="42"/>
      <c r="K1340" s="42"/>
      <c r="L1340" s="46"/>
      <c r="M1340" s="231"/>
      <c r="N1340" s="232"/>
      <c r="O1340" s="86"/>
      <c r="P1340" s="86"/>
      <c r="Q1340" s="86"/>
      <c r="R1340" s="86"/>
      <c r="S1340" s="86"/>
      <c r="T1340" s="87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T1340" s="19" t="s">
        <v>180</v>
      </c>
      <c r="AU1340" s="19" t="s">
        <v>82</v>
      </c>
    </row>
    <row r="1341" s="2" customFormat="1">
      <c r="A1341" s="40"/>
      <c r="B1341" s="41"/>
      <c r="C1341" s="42"/>
      <c r="D1341" s="228" t="s">
        <v>478</v>
      </c>
      <c r="E1341" s="42"/>
      <c r="F1341" s="278" t="s">
        <v>3752</v>
      </c>
      <c r="G1341" s="42"/>
      <c r="H1341" s="42"/>
      <c r="I1341" s="230"/>
      <c r="J1341" s="42"/>
      <c r="K1341" s="42"/>
      <c r="L1341" s="46"/>
      <c r="M1341" s="231"/>
      <c r="N1341" s="232"/>
      <c r="O1341" s="86"/>
      <c r="P1341" s="86"/>
      <c r="Q1341" s="86"/>
      <c r="R1341" s="86"/>
      <c r="S1341" s="86"/>
      <c r="T1341" s="87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T1341" s="19" t="s">
        <v>478</v>
      </c>
      <c r="AU1341" s="19" t="s">
        <v>82</v>
      </c>
    </row>
    <row r="1342" s="2" customFormat="1" ht="16.5" customHeight="1">
      <c r="A1342" s="40"/>
      <c r="B1342" s="41"/>
      <c r="C1342" s="215" t="s">
        <v>4295</v>
      </c>
      <c r="D1342" s="215" t="s">
        <v>174</v>
      </c>
      <c r="E1342" s="216" t="s">
        <v>3791</v>
      </c>
      <c r="F1342" s="217" t="s">
        <v>3792</v>
      </c>
      <c r="G1342" s="218" t="s">
        <v>3513</v>
      </c>
      <c r="H1342" s="219">
        <v>3</v>
      </c>
      <c r="I1342" s="220"/>
      <c r="J1342" s="221">
        <f>ROUND(I1342*H1342,2)</f>
        <v>0</v>
      </c>
      <c r="K1342" s="217" t="s">
        <v>19</v>
      </c>
      <c r="L1342" s="46"/>
      <c r="M1342" s="222" t="s">
        <v>19</v>
      </c>
      <c r="N1342" s="223" t="s">
        <v>45</v>
      </c>
      <c r="O1342" s="86"/>
      <c r="P1342" s="224">
        <f>O1342*H1342</f>
        <v>0</v>
      </c>
      <c r="Q1342" s="224">
        <v>0</v>
      </c>
      <c r="R1342" s="224">
        <f>Q1342*H1342</f>
        <v>0</v>
      </c>
      <c r="S1342" s="224">
        <v>0</v>
      </c>
      <c r="T1342" s="225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26" t="s">
        <v>178</v>
      </c>
      <c r="AT1342" s="226" t="s">
        <v>174</v>
      </c>
      <c r="AU1342" s="226" t="s">
        <v>82</v>
      </c>
      <c r="AY1342" s="19" t="s">
        <v>171</v>
      </c>
      <c r="BE1342" s="227">
        <f>IF(N1342="základní",J1342,0)</f>
        <v>0</v>
      </c>
      <c r="BF1342" s="227">
        <f>IF(N1342="snížená",J1342,0)</f>
        <v>0</v>
      </c>
      <c r="BG1342" s="227">
        <f>IF(N1342="zákl. přenesená",J1342,0)</f>
        <v>0</v>
      </c>
      <c r="BH1342" s="227">
        <f>IF(N1342="sníž. přenesená",J1342,0)</f>
        <v>0</v>
      </c>
      <c r="BI1342" s="227">
        <f>IF(N1342="nulová",J1342,0)</f>
        <v>0</v>
      </c>
      <c r="BJ1342" s="19" t="s">
        <v>82</v>
      </c>
      <c r="BK1342" s="227">
        <f>ROUND(I1342*H1342,2)</f>
        <v>0</v>
      </c>
      <c r="BL1342" s="19" t="s">
        <v>178</v>
      </c>
      <c r="BM1342" s="226" t="s">
        <v>4296</v>
      </c>
    </row>
    <row r="1343" s="2" customFormat="1">
      <c r="A1343" s="40"/>
      <c r="B1343" s="41"/>
      <c r="C1343" s="42"/>
      <c r="D1343" s="228" t="s">
        <v>180</v>
      </c>
      <c r="E1343" s="42"/>
      <c r="F1343" s="229" t="s">
        <v>3792</v>
      </c>
      <c r="G1343" s="42"/>
      <c r="H1343" s="42"/>
      <c r="I1343" s="230"/>
      <c r="J1343" s="42"/>
      <c r="K1343" s="42"/>
      <c r="L1343" s="46"/>
      <c r="M1343" s="231"/>
      <c r="N1343" s="232"/>
      <c r="O1343" s="86"/>
      <c r="P1343" s="86"/>
      <c r="Q1343" s="86"/>
      <c r="R1343" s="86"/>
      <c r="S1343" s="86"/>
      <c r="T1343" s="87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T1343" s="19" t="s">
        <v>180</v>
      </c>
      <c r="AU1343" s="19" t="s">
        <v>82</v>
      </c>
    </row>
    <row r="1344" s="2" customFormat="1">
      <c r="A1344" s="40"/>
      <c r="B1344" s="41"/>
      <c r="C1344" s="42"/>
      <c r="D1344" s="228" t="s">
        <v>478</v>
      </c>
      <c r="E1344" s="42"/>
      <c r="F1344" s="278" t="s">
        <v>3752</v>
      </c>
      <c r="G1344" s="42"/>
      <c r="H1344" s="42"/>
      <c r="I1344" s="230"/>
      <c r="J1344" s="42"/>
      <c r="K1344" s="42"/>
      <c r="L1344" s="46"/>
      <c r="M1344" s="231"/>
      <c r="N1344" s="232"/>
      <c r="O1344" s="86"/>
      <c r="P1344" s="86"/>
      <c r="Q1344" s="86"/>
      <c r="R1344" s="86"/>
      <c r="S1344" s="86"/>
      <c r="T1344" s="87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T1344" s="19" t="s">
        <v>478</v>
      </c>
      <c r="AU1344" s="19" t="s">
        <v>82</v>
      </c>
    </row>
    <row r="1345" s="2" customFormat="1" ht="16.5" customHeight="1">
      <c r="A1345" s="40"/>
      <c r="B1345" s="41"/>
      <c r="C1345" s="215" t="s">
        <v>2211</v>
      </c>
      <c r="D1345" s="215" t="s">
        <v>174</v>
      </c>
      <c r="E1345" s="216" t="s">
        <v>3795</v>
      </c>
      <c r="F1345" s="217" t="s">
        <v>3796</v>
      </c>
      <c r="G1345" s="218" t="s">
        <v>3513</v>
      </c>
      <c r="H1345" s="219">
        <v>1</v>
      </c>
      <c r="I1345" s="220"/>
      <c r="J1345" s="221">
        <f>ROUND(I1345*H1345,2)</f>
        <v>0</v>
      </c>
      <c r="K1345" s="217" t="s">
        <v>19</v>
      </c>
      <c r="L1345" s="46"/>
      <c r="M1345" s="222" t="s">
        <v>19</v>
      </c>
      <c r="N1345" s="223" t="s">
        <v>45</v>
      </c>
      <c r="O1345" s="86"/>
      <c r="P1345" s="224">
        <f>O1345*H1345</f>
        <v>0</v>
      </c>
      <c r="Q1345" s="224">
        <v>0</v>
      </c>
      <c r="R1345" s="224">
        <f>Q1345*H1345</f>
        <v>0</v>
      </c>
      <c r="S1345" s="224">
        <v>0</v>
      </c>
      <c r="T1345" s="225">
        <f>S1345*H1345</f>
        <v>0</v>
      </c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R1345" s="226" t="s">
        <v>178</v>
      </c>
      <c r="AT1345" s="226" t="s">
        <v>174</v>
      </c>
      <c r="AU1345" s="226" t="s">
        <v>82</v>
      </c>
      <c r="AY1345" s="19" t="s">
        <v>171</v>
      </c>
      <c r="BE1345" s="227">
        <f>IF(N1345="základní",J1345,0)</f>
        <v>0</v>
      </c>
      <c r="BF1345" s="227">
        <f>IF(N1345="snížená",J1345,0)</f>
        <v>0</v>
      </c>
      <c r="BG1345" s="227">
        <f>IF(N1345="zákl. přenesená",J1345,0)</f>
        <v>0</v>
      </c>
      <c r="BH1345" s="227">
        <f>IF(N1345="sníž. přenesená",J1345,0)</f>
        <v>0</v>
      </c>
      <c r="BI1345" s="227">
        <f>IF(N1345="nulová",J1345,0)</f>
        <v>0</v>
      </c>
      <c r="BJ1345" s="19" t="s">
        <v>82</v>
      </c>
      <c r="BK1345" s="227">
        <f>ROUND(I1345*H1345,2)</f>
        <v>0</v>
      </c>
      <c r="BL1345" s="19" t="s">
        <v>178</v>
      </c>
      <c r="BM1345" s="226" t="s">
        <v>4297</v>
      </c>
    </row>
    <row r="1346" s="2" customFormat="1">
      <c r="A1346" s="40"/>
      <c r="B1346" s="41"/>
      <c r="C1346" s="42"/>
      <c r="D1346" s="228" t="s">
        <v>180</v>
      </c>
      <c r="E1346" s="42"/>
      <c r="F1346" s="229" t="s">
        <v>3796</v>
      </c>
      <c r="G1346" s="42"/>
      <c r="H1346" s="42"/>
      <c r="I1346" s="230"/>
      <c r="J1346" s="42"/>
      <c r="K1346" s="42"/>
      <c r="L1346" s="46"/>
      <c r="M1346" s="231"/>
      <c r="N1346" s="232"/>
      <c r="O1346" s="86"/>
      <c r="P1346" s="86"/>
      <c r="Q1346" s="86"/>
      <c r="R1346" s="86"/>
      <c r="S1346" s="86"/>
      <c r="T1346" s="87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T1346" s="19" t="s">
        <v>180</v>
      </c>
      <c r="AU1346" s="19" t="s">
        <v>82</v>
      </c>
    </row>
    <row r="1347" s="2" customFormat="1">
      <c r="A1347" s="40"/>
      <c r="B1347" s="41"/>
      <c r="C1347" s="42"/>
      <c r="D1347" s="228" t="s">
        <v>478</v>
      </c>
      <c r="E1347" s="42"/>
      <c r="F1347" s="278" t="s">
        <v>3752</v>
      </c>
      <c r="G1347" s="42"/>
      <c r="H1347" s="42"/>
      <c r="I1347" s="230"/>
      <c r="J1347" s="42"/>
      <c r="K1347" s="42"/>
      <c r="L1347" s="46"/>
      <c r="M1347" s="231"/>
      <c r="N1347" s="232"/>
      <c r="O1347" s="86"/>
      <c r="P1347" s="86"/>
      <c r="Q1347" s="86"/>
      <c r="R1347" s="86"/>
      <c r="S1347" s="86"/>
      <c r="T1347" s="87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T1347" s="19" t="s">
        <v>478</v>
      </c>
      <c r="AU1347" s="19" t="s">
        <v>82</v>
      </c>
    </row>
    <row r="1348" s="12" customFormat="1" ht="25.92" customHeight="1">
      <c r="A1348" s="12"/>
      <c r="B1348" s="199"/>
      <c r="C1348" s="200"/>
      <c r="D1348" s="201" t="s">
        <v>73</v>
      </c>
      <c r="E1348" s="202" t="s">
        <v>1920</v>
      </c>
      <c r="F1348" s="202" t="s">
        <v>4298</v>
      </c>
      <c r="G1348" s="200"/>
      <c r="H1348" s="200"/>
      <c r="I1348" s="203"/>
      <c r="J1348" s="204">
        <f>BK1348</f>
        <v>0</v>
      </c>
      <c r="K1348" s="200"/>
      <c r="L1348" s="205"/>
      <c r="M1348" s="206"/>
      <c r="N1348" s="207"/>
      <c r="O1348" s="207"/>
      <c r="P1348" s="208">
        <f>SUM(P1349:P1427)</f>
        <v>0</v>
      </c>
      <c r="Q1348" s="207"/>
      <c r="R1348" s="208">
        <f>SUM(R1349:R1427)</f>
        <v>0</v>
      </c>
      <c r="S1348" s="207"/>
      <c r="T1348" s="209">
        <f>SUM(T1349:T1427)</f>
        <v>0</v>
      </c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R1348" s="210" t="s">
        <v>82</v>
      </c>
      <c r="AT1348" s="211" t="s">
        <v>73</v>
      </c>
      <c r="AU1348" s="211" t="s">
        <v>74</v>
      </c>
      <c r="AY1348" s="210" t="s">
        <v>171</v>
      </c>
      <c r="BK1348" s="212">
        <f>SUM(BK1349:BK1427)</f>
        <v>0</v>
      </c>
    </row>
    <row r="1349" s="2" customFormat="1" ht="16.5" customHeight="1">
      <c r="A1349" s="40"/>
      <c r="B1349" s="41"/>
      <c r="C1349" s="215" t="s">
        <v>4299</v>
      </c>
      <c r="D1349" s="215" t="s">
        <v>174</v>
      </c>
      <c r="E1349" s="216" t="s">
        <v>3669</v>
      </c>
      <c r="F1349" s="217" t="s">
        <v>3670</v>
      </c>
      <c r="G1349" s="218" t="s">
        <v>971</v>
      </c>
      <c r="H1349" s="219">
        <v>1</v>
      </c>
      <c r="I1349" s="220"/>
      <c r="J1349" s="221">
        <f>ROUND(I1349*H1349,2)</f>
        <v>0</v>
      </c>
      <c r="K1349" s="217" t="s">
        <v>19</v>
      </c>
      <c r="L1349" s="46"/>
      <c r="M1349" s="222" t="s">
        <v>19</v>
      </c>
      <c r="N1349" s="223" t="s">
        <v>45</v>
      </c>
      <c r="O1349" s="86"/>
      <c r="P1349" s="224">
        <f>O1349*H1349</f>
        <v>0</v>
      </c>
      <c r="Q1349" s="224">
        <v>0</v>
      </c>
      <c r="R1349" s="224">
        <f>Q1349*H1349</f>
        <v>0</v>
      </c>
      <c r="S1349" s="224">
        <v>0</v>
      </c>
      <c r="T1349" s="225">
        <f>S1349*H1349</f>
        <v>0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26" t="s">
        <v>178</v>
      </c>
      <c r="AT1349" s="226" t="s">
        <v>174</v>
      </c>
      <c r="AU1349" s="226" t="s">
        <v>82</v>
      </c>
      <c r="AY1349" s="19" t="s">
        <v>171</v>
      </c>
      <c r="BE1349" s="227">
        <f>IF(N1349="základní",J1349,0)</f>
        <v>0</v>
      </c>
      <c r="BF1349" s="227">
        <f>IF(N1349="snížená",J1349,0)</f>
        <v>0</v>
      </c>
      <c r="BG1349" s="227">
        <f>IF(N1349="zákl. přenesená",J1349,0)</f>
        <v>0</v>
      </c>
      <c r="BH1349" s="227">
        <f>IF(N1349="sníž. přenesená",J1349,0)</f>
        <v>0</v>
      </c>
      <c r="BI1349" s="227">
        <f>IF(N1349="nulová",J1349,0)</f>
        <v>0</v>
      </c>
      <c r="BJ1349" s="19" t="s">
        <v>82</v>
      </c>
      <c r="BK1349" s="227">
        <f>ROUND(I1349*H1349,2)</f>
        <v>0</v>
      </c>
      <c r="BL1349" s="19" t="s">
        <v>178</v>
      </c>
      <c r="BM1349" s="226" t="s">
        <v>4300</v>
      </c>
    </row>
    <row r="1350" s="2" customFormat="1">
      <c r="A1350" s="40"/>
      <c r="B1350" s="41"/>
      <c r="C1350" s="42"/>
      <c r="D1350" s="228" t="s">
        <v>180</v>
      </c>
      <c r="E1350" s="42"/>
      <c r="F1350" s="229" t="s">
        <v>3670</v>
      </c>
      <c r="G1350" s="42"/>
      <c r="H1350" s="42"/>
      <c r="I1350" s="230"/>
      <c r="J1350" s="42"/>
      <c r="K1350" s="42"/>
      <c r="L1350" s="46"/>
      <c r="M1350" s="231"/>
      <c r="N1350" s="232"/>
      <c r="O1350" s="86"/>
      <c r="P1350" s="86"/>
      <c r="Q1350" s="86"/>
      <c r="R1350" s="86"/>
      <c r="S1350" s="86"/>
      <c r="T1350" s="87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T1350" s="19" t="s">
        <v>180</v>
      </c>
      <c r="AU1350" s="19" t="s">
        <v>82</v>
      </c>
    </row>
    <row r="1351" s="2" customFormat="1">
      <c r="A1351" s="40"/>
      <c r="B1351" s="41"/>
      <c r="C1351" s="42"/>
      <c r="D1351" s="228" t="s">
        <v>478</v>
      </c>
      <c r="E1351" s="42"/>
      <c r="F1351" s="278" t="s">
        <v>3672</v>
      </c>
      <c r="G1351" s="42"/>
      <c r="H1351" s="42"/>
      <c r="I1351" s="230"/>
      <c r="J1351" s="42"/>
      <c r="K1351" s="42"/>
      <c r="L1351" s="46"/>
      <c r="M1351" s="231"/>
      <c r="N1351" s="232"/>
      <c r="O1351" s="86"/>
      <c r="P1351" s="86"/>
      <c r="Q1351" s="86"/>
      <c r="R1351" s="86"/>
      <c r="S1351" s="86"/>
      <c r="T1351" s="87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T1351" s="19" t="s">
        <v>478</v>
      </c>
      <c r="AU1351" s="19" t="s">
        <v>82</v>
      </c>
    </row>
    <row r="1352" s="2" customFormat="1" ht="16.5" customHeight="1">
      <c r="A1352" s="40"/>
      <c r="B1352" s="41"/>
      <c r="C1352" s="215" t="s">
        <v>2346</v>
      </c>
      <c r="D1352" s="215" t="s">
        <v>174</v>
      </c>
      <c r="E1352" s="216" t="s">
        <v>3673</v>
      </c>
      <c r="F1352" s="217" t="s">
        <v>3599</v>
      </c>
      <c r="G1352" s="218" t="s">
        <v>971</v>
      </c>
      <c r="H1352" s="219">
        <v>1</v>
      </c>
      <c r="I1352" s="220"/>
      <c r="J1352" s="221">
        <f>ROUND(I1352*H1352,2)</f>
        <v>0</v>
      </c>
      <c r="K1352" s="217" t="s">
        <v>19</v>
      </c>
      <c r="L1352" s="46"/>
      <c r="M1352" s="222" t="s">
        <v>19</v>
      </c>
      <c r="N1352" s="223" t="s">
        <v>45</v>
      </c>
      <c r="O1352" s="86"/>
      <c r="P1352" s="224">
        <f>O1352*H1352</f>
        <v>0</v>
      </c>
      <c r="Q1352" s="224">
        <v>0</v>
      </c>
      <c r="R1352" s="224">
        <f>Q1352*H1352</f>
        <v>0</v>
      </c>
      <c r="S1352" s="224">
        <v>0</v>
      </c>
      <c r="T1352" s="225">
        <f>S1352*H1352</f>
        <v>0</v>
      </c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R1352" s="226" t="s">
        <v>178</v>
      </c>
      <c r="AT1352" s="226" t="s">
        <v>174</v>
      </c>
      <c r="AU1352" s="226" t="s">
        <v>82</v>
      </c>
      <c r="AY1352" s="19" t="s">
        <v>171</v>
      </c>
      <c r="BE1352" s="227">
        <f>IF(N1352="základní",J1352,0)</f>
        <v>0</v>
      </c>
      <c r="BF1352" s="227">
        <f>IF(N1352="snížená",J1352,0)</f>
        <v>0</v>
      </c>
      <c r="BG1352" s="227">
        <f>IF(N1352="zákl. přenesená",J1352,0)</f>
        <v>0</v>
      </c>
      <c r="BH1352" s="227">
        <f>IF(N1352="sníž. přenesená",J1352,0)</f>
        <v>0</v>
      </c>
      <c r="BI1352" s="227">
        <f>IF(N1352="nulová",J1352,0)</f>
        <v>0</v>
      </c>
      <c r="BJ1352" s="19" t="s">
        <v>82</v>
      </c>
      <c r="BK1352" s="227">
        <f>ROUND(I1352*H1352,2)</f>
        <v>0</v>
      </c>
      <c r="BL1352" s="19" t="s">
        <v>178</v>
      </c>
      <c r="BM1352" s="226" t="s">
        <v>4301</v>
      </c>
    </row>
    <row r="1353" s="2" customFormat="1">
      <c r="A1353" s="40"/>
      <c r="B1353" s="41"/>
      <c r="C1353" s="42"/>
      <c r="D1353" s="228" t="s">
        <v>180</v>
      </c>
      <c r="E1353" s="42"/>
      <c r="F1353" s="229" t="s">
        <v>3599</v>
      </c>
      <c r="G1353" s="42"/>
      <c r="H1353" s="42"/>
      <c r="I1353" s="230"/>
      <c r="J1353" s="42"/>
      <c r="K1353" s="42"/>
      <c r="L1353" s="46"/>
      <c r="M1353" s="231"/>
      <c r="N1353" s="232"/>
      <c r="O1353" s="86"/>
      <c r="P1353" s="86"/>
      <c r="Q1353" s="86"/>
      <c r="R1353" s="86"/>
      <c r="S1353" s="86"/>
      <c r="T1353" s="87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T1353" s="19" t="s">
        <v>180</v>
      </c>
      <c r="AU1353" s="19" t="s">
        <v>82</v>
      </c>
    </row>
    <row r="1354" s="2" customFormat="1">
      <c r="A1354" s="40"/>
      <c r="B1354" s="41"/>
      <c r="C1354" s="42"/>
      <c r="D1354" s="228" t="s">
        <v>478</v>
      </c>
      <c r="E1354" s="42"/>
      <c r="F1354" s="278" t="s">
        <v>3601</v>
      </c>
      <c r="G1354" s="42"/>
      <c r="H1354" s="42"/>
      <c r="I1354" s="230"/>
      <c r="J1354" s="42"/>
      <c r="K1354" s="42"/>
      <c r="L1354" s="46"/>
      <c r="M1354" s="231"/>
      <c r="N1354" s="232"/>
      <c r="O1354" s="86"/>
      <c r="P1354" s="86"/>
      <c r="Q1354" s="86"/>
      <c r="R1354" s="86"/>
      <c r="S1354" s="86"/>
      <c r="T1354" s="87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T1354" s="19" t="s">
        <v>478</v>
      </c>
      <c r="AU1354" s="19" t="s">
        <v>82</v>
      </c>
    </row>
    <row r="1355" s="2" customFormat="1" ht="16.5" customHeight="1">
      <c r="A1355" s="40"/>
      <c r="B1355" s="41"/>
      <c r="C1355" s="215" t="s">
        <v>4302</v>
      </c>
      <c r="D1355" s="215" t="s">
        <v>174</v>
      </c>
      <c r="E1355" s="216" t="s">
        <v>3679</v>
      </c>
      <c r="F1355" s="217" t="s">
        <v>3680</v>
      </c>
      <c r="G1355" s="218" t="s">
        <v>3296</v>
      </c>
      <c r="H1355" s="219">
        <v>1</v>
      </c>
      <c r="I1355" s="220"/>
      <c r="J1355" s="221">
        <f>ROUND(I1355*H1355,2)</f>
        <v>0</v>
      </c>
      <c r="K1355" s="217" t="s">
        <v>19</v>
      </c>
      <c r="L1355" s="46"/>
      <c r="M1355" s="222" t="s">
        <v>19</v>
      </c>
      <c r="N1355" s="223" t="s">
        <v>45</v>
      </c>
      <c r="O1355" s="86"/>
      <c r="P1355" s="224">
        <f>O1355*H1355</f>
        <v>0</v>
      </c>
      <c r="Q1355" s="224">
        <v>0</v>
      </c>
      <c r="R1355" s="224">
        <f>Q1355*H1355</f>
        <v>0</v>
      </c>
      <c r="S1355" s="224">
        <v>0</v>
      </c>
      <c r="T1355" s="225">
        <f>S1355*H1355</f>
        <v>0</v>
      </c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R1355" s="226" t="s">
        <v>178</v>
      </c>
      <c r="AT1355" s="226" t="s">
        <v>174</v>
      </c>
      <c r="AU1355" s="226" t="s">
        <v>82</v>
      </c>
      <c r="AY1355" s="19" t="s">
        <v>171</v>
      </c>
      <c r="BE1355" s="227">
        <f>IF(N1355="základní",J1355,0)</f>
        <v>0</v>
      </c>
      <c r="BF1355" s="227">
        <f>IF(N1355="snížená",J1355,0)</f>
        <v>0</v>
      </c>
      <c r="BG1355" s="227">
        <f>IF(N1355="zákl. přenesená",J1355,0)</f>
        <v>0</v>
      </c>
      <c r="BH1355" s="227">
        <f>IF(N1355="sníž. přenesená",J1355,0)</f>
        <v>0</v>
      </c>
      <c r="BI1355" s="227">
        <f>IF(N1355="nulová",J1355,0)</f>
        <v>0</v>
      </c>
      <c r="BJ1355" s="19" t="s">
        <v>82</v>
      </c>
      <c r="BK1355" s="227">
        <f>ROUND(I1355*H1355,2)</f>
        <v>0</v>
      </c>
      <c r="BL1355" s="19" t="s">
        <v>178</v>
      </c>
      <c r="BM1355" s="226" t="s">
        <v>4303</v>
      </c>
    </row>
    <row r="1356" s="2" customFormat="1">
      <c r="A1356" s="40"/>
      <c r="B1356" s="41"/>
      <c r="C1356" s="42"/>
      <c r="D1356" s="228" t="s">
        <v>180</v>
      </c>
      <c r="E1356" s="42"/>
      <c r="F1356" s="229" t="s">
        <v>3680</v>
      </c>
      <c r="G1356" s="42"/>
      <c r="H1356" s="42"/>
      <c r="I1356" s="230"/>
      <c r="J1356" s="42"/>
      <c r="K1356" s="42"/>
      <c r="L1356" s="46"/>
      <c r="M1356" s="231"/>
      <c r="N1356" s="232"/>
      <c r="O1356" s="86"/>
      <c r="P1356" s="86"/>
      <c r="Q1356" s="86"/>
      <c r="R1356" s="86"/>
      <c r="S1356" s="86"/>
      <c r="T1356" s="87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T1356" s="19" t="s">
        <v>180</v>
      </c>
      <c r="AU1356" s="19" t="s">
        <v>82</v>
      </c>
    </row>
    <row r="1357" s="2" customFormat="1" ht="16.5" customHeight="1">
      <c r="A1357" s="40"/>
      <c r="B1357" s="41"/>
      <c r="C1357" s="215" t="s">
        <v>4304</v>
      </c>
      <c r="D1357" s="215" t="s">
        <v>174</v>
      </c>
      <c r="E1357" s="216" t="s">
        <v>3817</v>
      </c>
      <c r="F1357" s="217" t="s">
        <v>3818</v>
      </c>
      <c r="G1357" s="218" t="s">
        <v>3296</v>
      </c>
      <c r="H1357" s="219">
        <v>2</v>
      </c>
      <c r="I1357" s="220"/>
      <c r="J1357" s="221">
        <f>ROUND(I1357*H1357,2)</f>
        <v>0</v>
      </c>
      <c r="K1357" s="217" t="s">
        <v>19</v>
      </c>
      <c r="L1357" s="46"/>
      <c r="M1357" s="222" t="s">
        <v>19</v>
      </c>
      <c r="N1357" s="223" t="s">
        <v>45</v>
      </c>
      <c r="O1357" s="86"/>
      <c r="P1357" s="224">
        <f>O1357*H1357</f>
        <v>0</v>
      </c>
      <c r="Q1357" s="224">
        <v>0</v>
      </c>
      <c r="R1357" s="224">
        <f>Q1357*H1357</f>
        <v>0</v>
      </c>
      <c r="S1357" s="224">
        <v>0</v>
      </c>
      <c r="T1357" s="225">
        <f>S1357*H1357</f>
        <v>0</v>
      </c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R1357" s="226" t="s">
        <v>178</v>
      </c>
      <c r="AT1357" s="226" t="s">
        <v>174</v>
      </c>
      <c r="AU1357" s="226" t="s">
        <v>82</v>
      </c>
      <c r="AY1357" s="19" t="s">
        <v>171</v>
      </c>
      <c r="BE1357" s="227">
        <f>IF(N1357="základní",J1357,0)</f>
        <v>0</v>
      </c>
      <c r="BF1357" s="227">
        <f>IF(N1357="snížená",J1357,0)</f>
        <v>0</v>
      </c>
      <c r="BG1357" s="227">
        <f>IF(N1357="zákl. přenesená",J1357,0)</f>
        <v>0</v>
      </c>
      <c r="BH1357" s="227">
        <f>IF(N1357="sníž. přenesená",J1357,0)</f>
        <v>0</v>
      </c>
      <c r="BI1357" s="227">
        <f>IF(N1357="nulová",J1357,0)</f>
        <v>0</v>
      </c>
      <c r="BJ1357" s="19" t="s">
        <v>82</v>
      </c>
      <c r="BK1357" s="227">
        <f>ROUND(I1357*H1357,2)</f>
        <v>0</v>
      </c>
      <c r="BL1357" s="19" t="s">
        <v>178</v>
      </c>
      <c r="BM1357" s="226" t="s">
        <v>4305</v>
      </c>
    </row>
    <row r="1358" s="2" customFormat="1">
      <c r="A1358" s="40"/>
      <c r="B1358" s="41"/>
      <c r="C1358" s="42"/>
      <c r="D1358" s="228" t="s">
        <v>180</v>
      </c>
      <c r="E1358" s="42"/>
      <c r="F1358" s="229" t="s">
        <v>3818</v>
      </c>
      <c r="G1358" s="42"/>
      <c r="H1358" s="42"/>
      <c r="I1358" s="230"/>
      <c r="J1358" s="42"/>
      <c r="K1358" s="42"/>
      <c r="L1358" s="46"/>
      <c r="M1358" s="231"/>
      <c r="N1358" s="232"/>
      <c r="O1358" s="86"/>
      <c r="P1358" s="86"/>
      <c r="Q1358" s="86"/>
      <c r="R1358" s="86"/>
      <c r="S1358" s="86"/>
      <c r="T1358" s="87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T1358" s="19" t="s">
        <v>180</v>
      </c>
      <c r="AU1358" s="19" t="s">
        <v>82</v>
      </c>
    </row>
    <row r="1359" s="2" customFormat="1">
      <c r="A1359" s="40"/>
      <c r="B1359" s="41"/>
      <c r="C1359" s="42"/>
      <c r="D1359" s="228" t="s">
        <v>478</v>
      </c>
      <c r="E1359" s="42"/>
      <c r="F1359" s="278" t="s">
        <v>3820</v>
      </c>
      <c r="G1359" s="42"/>
      <c r="H1359" s="42"/>
      <c r="I1359" s="230"/>
      <c r="J1359" s="42"/>
      <c r="K1359" s="42"/>
      <c r="L1359" s="46"/>
      <c r="M1359" s="231"/>
      <c r="N1359" s="232"/>
      <c r="O1359" s="86"/>
      <c r="P1359" s="86"/>
      <c r="Q1359" s="86"/>
      <c r="R1359" s="86"/>
      <c r="S1359" s="86"/>
      <c r="T1359" s="87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T1359" s="19" t="s">
        <v>478</v>
      </c>
      <c r="AU1359" s="19" t="s">
        <v>82</v>
      </c>
    </row>
    <row r="1360" s="2" customFormat="1" ht="16.5" customHeight="1">
      <c r="A1360" s="40"/>
      <c r="B1360" s="41"/>
      <c r="C1360" s="215" t="s">
        <v>2275</v>
      </c>
      <c r="D1360" s="215" t="s">
        <v>174</v>
      </c>
      <c r="E1360" s="216" t="s">
        <v>3827</v>
      </c>
      <c r="F1360" s="217" t="s">
        <v>3828</v>
      </c>
      <c r="G1360" s="218" t="s">
        <v>3296</v>
      </c>
      <c r="H1360" s="219">
        <v>2</v>
      </c>
      <c r="I1360" s="220"/>
      <c r="J1360" s="221">
        <f>ROUND(I1360*H1360,2)</f>
        <v>0</v>
      </c>
      <c r="K1360" s="217" t="s">
        <v>19</v>
      </c>
      <c r="L1360" s="46"/>
      <c r="M1360" s="222" t="s">
        <v>19</v>
      </c>
      <c r="N1360" s="223" t="s">
        <v>45</v>
      </c>
      <c r="O1360" s="86"/>
      <c r="P1360" s="224">
        <f>O1360*H1360</f>
        <v>0</v>
      </c>
      <c r="Q1360" s="224">
        <v>0</v>
      </c>
      <c r="R1360" s="224">
        <f>Q1360*H1360</f>
        <v>0</v>
      </c>
      <c r="S1360" s="224">
        <v>0</v>
      </c>
      <c r="T1360" s="225">
        <f>S1360*H1360</f>
        <v>0</v>
      </c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R1360" s="226" t="s">
        <v>178</v>
      </c>
      <c r="AT1360" s="226" t="s">
        <v>174</v>
      </c>
      <c r="AU1360" s="226" t="s">
        <v>82</v>
      </c>
      <c r="AY1360" s="19" t="s">
        <v>171</v>
      </c>
      <c r="BE1360" s="227">
        <f>IF(N1360="základní",J1360,0)</f>
        <v>0</v>
      </c>
      <c r="BF1360" s="227">
        <f>IF(N1360="snížená",J1360,0)</f>
        <v>0</v>
      </c>
      <c r="BG1360" s="227">
        <f>IF(N1360="zákl. přenesená",J1360,0)</f>
        <v>0</v>
      </c>
      <c r="BH1360" s="227">
        <f>IF(N1360="sníž. přenesená",J1360,0)</f>
        <v>0</v>
      </c>
      <c r="BI1360" s="227">
        <f>IF(N1360="nulová",J1360,0)</f>
        <v>0</v>
      </c>
      <c r="BJ1360" s="19" t="s">
        <v>82</v>
      </c>
      <c r="BK1360" s="227">
        <f>ROUND(I1360*H1360,2)</f>
        <v>0</v>
      </c>
      <c r="BL1360" s="19" t="s">
        <v>178</v>
      </c>
      <c r="BM1360" s="226" t="s">
        <v>4306</v>
      </c>
    </row>
    <row r="1361" s="2" customFormat="1">
      <c r="A1361" s="40"/>
      <c r="B1361" s="41"/>
      <c r="C1361" s="42"/>
      <c r="D1361" s="228" t="s">
        <v>180</v>
      </c>
      <c r="E1361" s="42"/>
      <c r="F1361" s="229" t="s">
        <v>3828</v>
      </c>
      <c r="G1361" s="42"/>
      <c r="H1361" s="42"/>
      <c r="I1361" s="230"/>
      <c r="J1361" s="42"/>
      <c r="K1361" s="42"/>
      <c r="L1361" s="46"/>
      <c r="M1361" s="231"/>
      <c r="N1361" s="232"/>
      <c r="O1361" s="86"/>
      <c r="P1361" s="86"/>
      <c r="Q1361" s="86"/>
      <c r="R1361" s="86"/>
      <c r="S1361" s="86"/>
      <c r="T1361" s="87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T1361" s="19" t="s">
        <v>180</v>
      </c>
      <c r="AU1361" s="19" t="s">
        <v>82</v>
      </c>
    </row>
    <row r="1362" s="2" customFormat="1">
      <c r="A1362" s="40"/>
      <c r="B1362" s="41"/>
      <c r="C1362" s="42"/>
      <c r="D1362" s="228" t="s">
        <v>478</v>
      </c>
      <c r="E1362" s="42"/>
      <c r="F1362" s="278" t="s">
        <v>3830</v>
      </c>
      <c r="G1362" s="42"/>
      <c r="H1362" s="42"/>
      <c r="I1362" s="230"/>
      <c r="J1362" s="42"/>
      <c r="K1362" s="42"/>
      <c r="L1362" s="46"/>
      <c r="M1362" s="231"/>
      <c r="N1362" s="232"/>
      <c r="O1362" s="86"/>
      <c r="P1362" s="86"/>
      <c r="Q1362" s="86"/>
      <c r="R1362" s="86"/>
      <c r="S1362" s="86"/>
      <c r="T1362" s="87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T1362" s="19" t="s">
        <v>478</v>
      </c>
      <c r="AU1362" s="19" t="s">
        <v>82</v>
      </c>
    </row>
    <row r="1363" s="2" customFormat="1" ht="16.5" customHeight="1">
      <c r="A1363" s="40"/>
      <c r="B1363" s="41"/>
      <c r="C1363" s="215" t="s">
        <v>4307</v>
      </c>
      <c r="D1363" s="215" t="s">
        <v>174</v>
      </c>
      <c r="E1363" s="216" t="s">
        <v>3837</v>
      </c>
      <c r="F1363" s="217" t="s">
        <v>3838</v>
      </c>
      <c r="G1363" s="218" t="s">
        <v>3296</v>
      </c>
      <c r="H1363" s="219">
        <v>3</v>
      </c>
      <c r="I1363" s="220"/>
      <c r="J1363" s="221">
        <f>ROUND(I1363*H1363,2)</f>
        <v>0</v>
      </c>
      <c r="K1363" s="217" t="s">
        <v>19</v>
      </c>
      <c r="L1363" s="46"/>
      <c r="M1363" s="222" t="s">
        <v>19</v>
      </c>
      <c r="N1363" s="223" t="s">
        <v>45</v>
      </c>
      <c r="O1363" s="86"/>
      <c r="P1363" s="224">
        <f>O1363*H1363</f>
        <v>0</v>
      </c>
      <c r="Q1363" s="224">
        <v>0</v>
      </c>
      <c r="R1363" s="224">
        <f>Q1363*H1363</f>
        <v>0</v>
      </c>
      <c r="S1363" s="224">
        <v>0</v>
      </c>
      <c r="T1363" s="225">
        <f>S1363*H1363</f>
        <v>0</v>
      </c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R1363" s="226" t="s">
        <v>178</v>
      </c>
      <c r="AT1363" s="226" t="s">
        <v>174</v>
      </c>
      <c r="AU1363" s="226" t="s">
        <v>82</v>
      </c>
      <c r="AY1363" s="19" t="s">
        <v>171</v>
      </c>
      <c r="BE1363" s="227">
        <f>IF(N1363="základní",J1363,0)</f>
        <v>0</v>
      </c>
      <c r="BF1363" s="227">
        <f>IF(N1363="snížená",J1363,0)</f>
        <v>0</v>
      </c>
      <c r="BG1363" s="227">
        <f>IF(N1363="zákl. přenesená",J1363,0)</f>
        <v>0</v>
      </c>
      <c r="BH1363" s="227">
        <f>IF(N1363="sníž. přenesená",J1363,0)</f>
        <v>0</v>
      </c>
      <c r="BI1363" s="227">
        <f>IF(N1363="nulová",J1363,0)</f>
        <v>0</v>
      </c>
      <c r="BJ1363" s="19" t="s">
        <v>82</v>
      </c>
      <c r="BK1363" s="227">
        <f>ROUND(I1363*H1363,2)</f>
        <v>0</v>
      </c>
      <c r="BL1363" s="19" t="s">
        <v>178</v>
      </c>
      <c r="BM1363" s="226" t="s">
        <v>4308</v>
      </c>
    </row>
    <row r="1364" s="2" customFormat="1">
      <c r="A1364" s="40"/>
      <c r="B1364" s="41"/>
      <c r="C1364" s="42"/>
      <c r="D1364" s="228" t="s">
        <v>180</v>
      </c>
      <c r="E1364" s="42"/>
      <c r="F1364" s="229" t="s">
        <v>3838</v>
      </c>
      <c r="G1364" s="42"/>
      <c r="H1364" s="42"/>
      <c r="I1364" s="230"/>
      <c r="J1364" s="42"/>
      <c r="K1364" s="42"/>
      <c r="L1364" s="46"/>
      <c r="M1364" s="231"/>
      <c r="N1364" s="232"/>
      <c r="O1364" s="86"/>
      <c r="P1364" s="86"/>
      <c r="Q1364" s="86"/>
      <c r="R1364" s="86"/>
      <c r="S1364" s="86"/>
      <c r="T1364" s="87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T1364" s="19" t="s">
        <v>180</v>
      </c>
      <c r="AU1364" s="19" t="s">
        <v>82</v>
      </c>
    </row>
    <row r="1365" s="2" customFormat="1">
      <c r="A1365" s="40"/>
      <c r="B1365" s="41"/>
      <c r="C1365" s="42"/>
      <c r="D1365" s="228" t="s">
        <v>478</v>
      </c>
      <c r="E1365" s="42"/>
      <c r="F1365" s="278" t="s">
        <v>3737</v>
      </c>
      <c r="G1365" s="42"/>
      <c r="H1365" s="42"/>
      <c r="I1365" s="230"/>
      <c r="J1365" s="42"/>
      <c r="K1365" s="42"/>
      <c r="L1365" s="46"/>
      <c r="M1365" s="231"/>
      <c r="N1365" s="232"/>
      <c r="O1365" s="86"/>
      <c r="P1365" s="86"/>
      <c r="Q1365" s="86"/>
      <c r="R1365" s="86"/>
      <c r="S1365" s="86"/>
      <c r="T1365" s="87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T1365" s="19" t="s">
        <v>478</v>
      </c>
      <c r="AU1365" s="19" t="s">
        <v>82</v>
      </c>
    </row>
    <row r="1366" s="2" customFormat="1" ht="16.5" customHeight="1">
      <c r="A1366" s="40"/>
      <c r="B1366" s="41"/>
      <c r="C1366" s="215" t="s">
        <v>2264</v>
      </c>
      <c r="D1366" s="215" t="s">
        <v>174</v>
      </c>
      <c r="E1366" s="216" t="s">
        <v>3840</v>
      </c>
      <c r="F1366" s="217" t="s">
        <v>3841</v>
      </c>
      <c r="G1366" s="218" t="s">
        <v>3296</v>
      </c>
      <c r="H1366" s="219">
        <v>2</v>
      </c>
      <c r="I1366" s="220"/>
      <c r="J1366" s="221">
        <f>ROUND(I1366*H1366,2)</f>
        <v>0</v>
      </c>
      <c r="K1366" s="217" t="s">
        <v>19</v>
      </c>
      <c r="L1366" s="46"/>
      <c r="M1366" s="222" t="s">
        <v>19</v>
      </c>
      <c r="N1366" s="223" t="s">
        <v>45</v>
      </c>
      <c r="O1366" s="86"/>
      <c r="P1366" s="224">
        <f>O1366*H1366</f>
        <v>0</v>
      </c>
      <c r="Q1366" s="224">
        <v>0</v>
      </c>
      <c r="R1366" s="224">
        <f>Q1366*H1366</f>
        <v>0</v>
      </c>
      <c r="S1366" s="224">
        <v>0</v>
      </c>
      <c r="T1366" s="225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26" t="s">
        <v>178</v>
      </c>
      <c r="AT1366" s="226" t="s">
        <v>174</v>
      </c>
      <c r="AU1366" s="226" t="s">
        <v>82</v>
      </c>
      <c r="AY1366" s="19" t="s">
        <v>171</v>
      </c>
      <c r="BE1366" s="227">
        <f>IF(N1366="základní",J1366,0)</f>
        <v>0</v>
      </c>
      <c r="BF1366" s="227">
        <f>IF(N1366="snížená",J1366,0)</f>
        <v>0</v>
      </c>
      <c r="BG1366" s="227">
        <f>IF(N1366="zákl. přenesená",J1366,0)</f>
        <v>0</v>
      </c>
      <c r="BH1366" s="227">
        <f>IF(N1366="sníž. přenesená",J1366,0)</f>
        <v>0</v>
      </c>
      <c r="BI1366" s="227">
        <f>IF(N1366="nulová",J1366,0)</f>
        <v>0</v>
      </c>
      <c r="BJ1366" s="19" t="s">
        <v>82</v>
      </c>
      <c r="BK1366" s="227">
        <f>ROUND(I1366*H1366,2)</f>
        <v>0</v>
      </c>
      <c r="BL1366" s="19" t="s">
        <v>178</v>
      </c>
      <c r="BM1366" s="226" t="s">
        <v>4309</v>
      </c>
    </row>
    <row r="1367" s="2" customFormat="1">
      <c r="A1367" s="40"/>
      <c r="B1367" s="41"/>
      <c r="C1367" s="42"/>
      <c r="D1367" s="228" t="s">
        <v>180</v>
      </c>
      <c r="E1367" s="42"/>
      <c r="F1367" s="229" t="s">
        <v>3841</v>
      </c>
      <c r="G1367" s="42"/>
      <c r="H1367" s="42"/>
      <c r="I1367" s="230"/>
      <c r="J1367" s="42"/>
      <c r="K1367" s="42"/>
      <c r="L1367" s="46"/>
      <c r="M1367" s="231"/>
      <c r="N1367" s="232"/>
      <c r="O1367" s="86"/>
      <c r="P1367" s="86"/>
      <c r="Q1367" s="86"/>
      <c r="R1367" s="86"/>
      <c r="S1367" s="86"/>
      <c r="T1367" s="87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T1367" s="19" t="s">
        <v>180</v>
      </c>
      <c r="AU1367" s="19" t="s">
        <v>82</v>
      </c>
    </row>
    <row r="1368" s="2" customFormat="1">
      <c r="A1368" s="40"/>
      <c r="B1368" s="41"/>
      <c r="C1368" s="42"/>
      <c r="D1368" s="228" t="s">
        <v>478</v>
      </c>
      <c r="E1368" s="42"/>
      <c r="F1368" s="278" t="s">
        <v>3737</v>
      </c>
      <c r="G1368" s="42"/>
      <c r="H1368" s="42"/>
      <c r="I1368" s="230"/>
      <c r="J1368" s="42"/>
      <c r="K1368" s="42"/>
      <c r="L1368" s="46"/>
      <c r="M1368" s="231"/>
      <c r="N1368" s="232"/>
      <c r="O1368" s="86"/>
      <c r="P1368" s="86"/>
      <c r="Q1368" s="86"/>
      <c r="R1368" s="86"/>
      <c r="S1368" s="86"/>
      <c r="T1368" s="87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T1368" s="19" t="s">
        <v>478</v>
      </c>
      <c r="AU1368" s="19" t="s">
        <v>82</v>
      </c>
    </row>
    <row r="1369" s="2" customFormat="1" ht="16.5" customHeight="1">
      <c r="A1369" s="40"/>
      <c r="B1369" s="41"/>
      <c r="C1369" s="215" t="s">
        <v>2270</v>
      </c>
      <c r="D1369" s="215" t="s">
        <v>174</v>
      </c>
      <c r="E1369" s="216" t="s">
        <v>3850</v>
      </c>
      <c r="F1369" s="217" t="s">
        <v>3851</v>
      </c>
      <c r="G1369" s="218" t="s">
        <v>3296</v>
      </c>
      <c r="H1369" s="219">
        <v>4</v>
      </c>
      <c r="I1369" s="220"/>
      <c r="J1369" s="221">
        <f>ROUND(I1369*H1369,2)</f>
        <v>0</v>
      </c>
      <c r="K1369" s="217" t="s">
        <v>19</v>
      </c>
      <c r="L1369" s="46"/>
      <c r="M1369" s="222" t="s">
        <v>19</v>
      </c>
      <c r="N1369" s="223" t="s">
        <v>45</v>
      </c>
      <c r="O1369" s="86"/>
      <c r="P1369" s="224">
        <f>O1369*H1369</f>
        <v>0</v>
      </c>
      <c r="Q1369" s="224">
        <v>0</v>
      </c>
      <c r="R1369" s="224">
        <f>Q1369*H1369</f>
        <v>0</v>
      </c>
      <c r="S1369" s="224">
        <v>0</v>
      </c>
      <c r="T1369" s="225">
        <f>S1369*H1369</f>
        <v>0</v>
      </c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R1369" s="226" t="s">
        <v>178</v>
      </c>
      <c r="AT1369" s="226" t="s">
        <v>174</v>
      </c>
      <c r="AU1369" s="226" t="s">
        <v>82</v>
      </c>
      <c r="AY1369" s="19" t="s">
        <v>171</v>
      </c>
      <c r="BE1369" s="227">
        <f>IF(N1369="základní",J1369,0)</f>
        <v>0</v>
      </c>
      <c r="BF1369" s="227">
        <f>IF(N1369="snížená",J1369,0)</f>
        <v>0</v>
      </c>
      <c r="BG1369" s="227">
        <f>IF(N1369="zákl. přenesená",J1369,0)</f>
        <v>0</v>
      </c>
      <c r="BH1369" s="227">
        <f>IF(N1369="sníž. přenesená",J1369,0)</f>
        <v>0</v>
      </c>
      <c r="BI1369" s="227">
        <f>IF(N1369="nulová",J1369,0)</f>
        <v>0</v>
      </c>
      <c r="BJ1369" s="19" t="s">
        <v>82</v>
      </c>
      <c r="BK1369" s="227">
        <f>ROUND(I1369*H1369,2)</f>
        <v>0</v>
      </c>
      <c r="BL1369" s="19" t="s">
        <v>178</v>
      </c>
      <c r="BM1369" s="226" t="s">
        <v>4310</v>
      </c>
    </row>
    <row r="1370" s="2" customFormat="1">
      <c r="A1370" s="40"/>
      <c r="B1370" s="41"/>
      <c r="C1370" s="42"/>
      <c r="D1370" s="228" t="s">
        <v>180</v>
      </c>
      <c r="E1370" s="42"/>
      <c r="F1370" s="229" t="s">
        <v>3851</v>
      </c>
      <c r="G1370" s="42"/>
      <c r="H1370" s="42"/>
      <c r="I1370" s="230"/>
      <c r="J1370" s="42"/>
      <c r="K1370" s="42"/>
      <c r="L1370" s="46"/>
      <c r="M1370" s="231"/>
      <c r="N1370" s="232"/>
      <c r="O1370" s="86"/>
      <c r="P1370" s="86"/>
      <c r="Q1370" s="86"/>
      <c r="R1370" s="86"/>
      <c r="S1370" s="86"/>
      <c r="T1370" s="87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T1370" s="19" t="s">
        <v>180</v>
      </c>
      <c r="AU1370" s="19" t="s">
        <v>82</v>
      </c>
    </row>
    <row r="1371" s="2" customFormat="1">
      <c r="A1371" s="40"/>
      <c r="B1371" s="41"/>
      <c r="C1371" s="42"/>
      <c r="D1371" s="228" t="s">
        <v>478</v>
      </c>
      <c r="E1371" s="42"/>
      <c r="F1371" s="278" t="s">
        <v>3737</v>
      </c>
      <c r="G1371" s="42"/>
      <c r="H1371" s="42"/>
      <c r="I1371" s="230"/>
      <c r="J1371" s="42"/>
      <c r="K1371" s="42"/>
      <c r="L1371" s="46"/>
      <c r="M1371" s="231"/>
      <c r="N1371" s="232"/>
      <c r="O1371" s="86"/>
      <c r="P1371" s="86"/>
      <c r="Q1371" s="86"/>
      <c r="R1371" s="86"/>
      <c r="S1371" s="86"/>
      <c r="T1371" s="87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T1371" s="19" t="s">
        <v>478</v>
      </c>
      <c r="AU1371" s="19" t="s">
        <v>82</v>
      </c>
    </row>
    <row r="1372" s="2" customFormat="1" ht="16.5" customHeight="1">
      <c r="A1372" s="40"/>
      <c r="B1372" s="41"/>
      <c r="C1372" s="215" t="s">
        <v>2249</v>
      </c>
      <c r="D1372" s="215" t="s">
        <v>174</v>
      </c>
      <c r="E1372" s="216" t="s">
        <v>3903</v>
      </c>
      <c r="F1372" s="217" t="s">
        <v>3904</v>
      </c>
      <c r="G1372" s="218" t="s">
        <v>971</v>
      </c>
      <c r="H1372" s="219">
        <v>1</v>
      </c>
      <c r="I1372" s="220"/>
      <c r="J1372" s="221">
        <f>ROUND(I1372*H1372,2)</f>
        <v>0</v>
      </c>
      <c r="K1372" s="217" t="s">
        <v>19</v>
      </c>
      <c r="L1372" s="46"/>
      <c r="M1372" s="222" t="s">
        <v>19</v>
      </c>
      <c r="N1372" s="223" t="s">
        <v>45</v>
      </c>
      <c r="O1372" s="86"/>
      <c r="P1372" s="224">
        <f>O1372*H1372</f>
        <v>0</v>
      </c>
      <c r="Q1372" s="224">
        <v>0</v>
      </c>
      <c r="R1372" s="224">
        <f>Q1372*H1372</f>
        <v>0</v>
      </c>
      <c r="S1372" s="224">
        <v>0</v>
      </c>
      <c r="T1372" s="225">
        <f>S1372*H1372</f>
        <v>0</v>
      </c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R1372" s="226" t="s">
        <v>178</v>
      </c>
      <c r="AT1372" s="226" t="s">
        <v>174</v>
      </c>
      <c r="AU1372" s="226" t="s">
        <v>82</v>
      </c>
      <c r="AY1372" s="19" t="s">
        <v>171</v>
      </c>
      <c r="BE1372" s="227">
        <f>IF(N1372="základní",J1372,0)</f>
        <v>0</v>
      </c>
      <c r="BF1372" s="227">
        <f>IF(N1372="snížená",J1372,0)</f>
        <v>0</v>
      </c>
      <c r="BG1372" s="227">
        <f>IF(N1372="zákl. přenesená",J1372,0)</f>
        <v>0</v>
      </c>
      <c r="BH1372" s="227">
        <f>IF(N1372="sníž. přenesená",J1372,0)</f>
        <v>0</v>
      </c>
      <c r="BI1372" s="227">
        <f>IF(N1372="nulová",J1372,0)</f>
        <v>0</v>
      </c>
      <c r="BJ1372" s="19" t="s">
        <v>82</v>
      </c>
      <c r="BK1372" s="227">
        <f>ROUND(I1372*H1372,2)</f>
        <v>0</v>
      </c>
      <c r="BL1372" s="19" t="s">
        <v>178</v>
      </c>
      <c r="BM1372" s="226" t="s">
        <v>4311</v>
      </c>
    </row>
    <row r="1373" s="2" customFormat="1">
      <c r="A1373" s="40"/>
      <c r="B1373" s="41"/>
      <c r="C1373" s="42"/>
      <c r="D1373" s="228" t="s">
        <v>180</v>
      </c>
      <c r="E1373" s="42"/>
      <c r="F1373" s="229" t="s">
        <v>3904</v>
      </c>
      <c r="G1373" s="42"/>
      <c r="H1373" s="42"/>
      <c r="I1373" s="230"/>
      <c r="J1373" s="42"/>
      <c r="K1373" s="42"/>
      <c r="L1373" s="46"/>
      <c r="M1373" s="231"/>
      <c r="N1373" s="232"/>
      <c r="O1373" s="86"/>
      <c r="P1373" s="86"/>
      <c r="Q1373" s="86"/>
      <c r="R1373" s="86"/>
      <c r="S1373" s="86"/>
      <c r="T1373" s="87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T1373" s="19" t="s">
        <v>180</v>
      </c>
      <c r="AU1373" s="19" t="s">
        <v>82</v>
      </c>
    </row>
    <row r="1374" s="2" customFormat="1" ht="16.5" customHeight="1">
      <c r="A1374" s="40"/>
      <c r="B1374" s="41"/>
      <c r="C1374" s="215" t="s">
        <v>4312</v>
      </c>
      <c r="D1374" s="215" t="s">
        <v>174</v>
      </c>
      <c r="E1374" s="216" t="s">
        <v>3906</v>
      </c>
      <c r="F1374" s="217" t="s">
        <v>3907</v>
      </c>
      <c r="G1374" s="218" t="s">
        <v>3296</v>
      </c>
      <c r="H1374" s="219">
        <v>1</v>
      </c>
      <c r="I1374" s="220"/>
      <c r="J1374" s="221">
        <f>ROUND(I1374*H1374,2)</f>
        <v>0</v>
      </c>
      <c r="K1374" s="217" t="s">
        <v>19</v>
      </c>
      <c r="L1374" s="46"/>
      <c r="M1374" s="222" t="s">
        <v>19</v>
      </c>
      <c r="N1374" s="223" t="s">
        <v>45</v>
      </c>
      <c r="O1374" s="86"/>
      <c r="P1374" s="224">
        <f>O1374*H1374</f>
        <v>0</v>
      </c>
      <c r="Q1374" s="224">
        <v>0</v>
      </c>
      <c r="R1374" s="224">
        <f>Q1374*H1374</f>
        <v>0</v>
      </c>
      <c r="S1374" s="224">
        <v>0</v>
      </c>
      <c r="T1374" s="225">
        <f>S1374*H1374</f>
        <v>0</v>
      </c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R1374" s="226" t="s">
        <v>178</v>
      </c>
      <c r="AT1374" s="226" t="s">
        <v>174</v>
      </c>
      <c r="AU1374" s="226" t="s">
        <v>82</v>
      </c>
      <c r="AY1374" s="19" t="s">
        <v>171</v>
      </c>
      <c r="BE1374" s="227">
        <f>IF(N1374="základní",J1374,0)</f>
        <v>0</v>
      </c>
      <c r="BF1374" s="227">
        <f>IF(N1374="snížená",J1374,0)</f>
        <v>0</v>
      </c>
      <c r="BG1374" s="227">
        <f>IF(N1374="zákl. přenesená",J1374,0)</f>
        <v>0</v>
      </c>
      <c r="BH1374" s="227">
        <f>IF(N1374="sníž. přenesená",J1374,0)</f>
        <v>0</v>
      </c>
      <c r="BI1374" s="227">
        <f>IF(N1374="nulová",J1374,0)</f>
        <v>0</v>
      </c>
      <c r="BJ1374" s="19" t="s">
        <v>82</v>
      </c>
      <c r="BK1374" s="227">
        <f>ROUND(I1374*H1374,2)</f>
        <v>0</v>
      </c>
      <c r="BL1374" s="19" t="s">
        <v>178</v>
      </c>
      <c r="BM1374" s="226" t="s">
        <v>4313</v>
      </c>
    </row>
    <row r="1375" s="2" customFormat="1">
      <c r="A1375" s="40"/>
      <c r="B1375" s="41"/>
      <c r="C1375" s="42"/>
      <c r="D1375" s="228" t="s">
        <v>180</v>
      </c>
      <c r="E1375" s="42"/>
      <c r="F1375" s="229" t="s">
        <v>3907</v>
      </c>
      <c r="G1375" s="42"/>
      <c r="H1375" s="42"/>
      <c r="I1375" s="230"/>
      <c r="J1375" s="42"/>
      <c r="K1375" s="42"/>
      <c r="L1375" s="46"/>
      <c r="M1375" s="231"/>
      <c r="N1375" s="232"/>
      <c r="O1375" s="86"/>
      <c r="P1375" s="86"/>
      <c r="Q1375" s="86"/>
      <c r="R1375" s="86"/>
      <c r="S1375" s="86"/>
      <c r="T1375" s="87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T1375" s="19" t="s">
        <v>180</v>
      </c>
      <c r="AU1375" s="19" t="s">
        <v>82</v>
      </c>
    </row>
    <row r="1376" s="2" customFormat="1">
      <c r="A1376" s="40"/>
      <c r="B1376" s="41"/>
      <c r="C1376" s="42"/>
      <c r="D1376" s="228" t="s">
        <v>478</v>
      </c>
      <c r="E1376" s="42"/>
      <c r="F1376" s="278" t="s">
        <v>3909</v>
      </c>
      <c r="G1376" s="42"/>
      <c r="H1376" s="42"/>
      <c r="I1376" s="230"/>
      <c r="J1376" s="42"/>
      <c r="K1376" s="42"/>
      <c r="L1376" s="46"/>
      <c r="M1376" s="231"/>
      <c r="N1376" s="232"/>
      <c r="O1376" s="86"/>
      <c r="P1376" s="86"/>
      <c r="Q1376" s="86"/>
      <c r="R1376" s="86"/>
      <c r="S1376" s="86"/>
      <c r="T1376" s="87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T1376" s="19" t="s">
        <v>478</v>
      </c>
      <c r="AU1376" s="19" t="s">
        <v>82</v>
      </c>
    </row>
    <row r="1377" s="2" customFormat="1" ht="16.5" customHeight="1">
      <c r="A1377" s="40"/>
      <c r="B1377" s="41"/>
      <c r="C1377" s="215" t="s">
        <v>2259</v>
      </c>
      <c r="D1377" s="215" t="s">
        <v>174</v>
      </c>
      <c r="E1377" s="216" t="s">
        <v>3910</v>
      </c>
      <c r="F1377" s="217" t="s">
        <v>3911</v>
      </c>
      <c r="G1377" s="218" t="s">
        <v>3296</v>
      </c>
      <c r="H1377" s="219">
        <v>1</v>
      </c>
      <c r="I1377" s="220"/>
      <c r="J1377" s="221">
        <f>ROUND(I1377*H1377,2)</f>
        <v>0</v>
      </c>
      <c r="K1377" s="217" t="s">
        <v>19</v>
      </c>
      <c r="L1377" s="46"/>
      <c r="M1377" s="222" t="s">
        <v>19</v>
      </c>
      <c r="N1377" s="223" t="s">
        <v>45</v>
      </c>
      <c r="O1377" s="86"/>
      <c r="P1377" s="224">
        <f>O1377*H1377</f>
        <v>0</v>
      </c>
      <c r="Q1377" s="224">
        <v>0</v>
      </c>
      <c r="R1377" s="224">
        <f>Q1377*H1377</f>
        <v>0</v>
      </c>
      <c r="S1377" s="224">
        <v>0</v>
      </c>
      <c r="T1377" s="225">
        <f>S1377*H1377</f>
        <v>0</v>
      </c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R1377" s="226" t="s">
        <v>178</v>
      </c>
      <c r="AT1377" s="226" t="s">
        <v>174</v>
      </c>
      <c r="AU1377" s="226" t="s">
        <v>82</v>
      </c>
      <c r="AY1377" s="19" t="s">
        <v>171</v>
      </c>
      <c r="BE1377" s="227">
        <f>IF(N1377="základní",J1377,0)</f>
        <v>0</v>
      </c>
      <c r="BF1377" s="227">
        <f>IF(N1377="snížená",J1377,0)</f>
        <v>0</v>
      </c>
      <c r="BG1377" s="227">
        <f>IF(N1377="zákl. přenesená",J1377,0)</f>
        <v>0</v>
      </c>
      <c r="BH1377" s="227">
        <f>IF(N1377="sníž. přenesená",J1377,0)</f>
        <v>0</v>
      </c>
      <c r="BI1377" s="227">
        <f>IF(N1377="nulová",J1377,0)</f>
        <v>0</v>
      </c>
      <c r="BJ1377" s="19" t="s">
        <v>82</v>
      </c>
      <c r="BK1377" s="227">
        <f>ROUND(I1377*H1377,2)</f>
        <v>0</v>
      </c>
      <c r="BL1377" s="19" t="s">
        <v>178</v>
      </c>
      <c r="BM1377" s="226" t="s">
        <v>4314</v>
      </c>
    </row>
    <row r="1378" s="2" customFormat="1">
      <c r="A1378" s="40"/>
      <c r="B1378" s="41"/>
      <c r="C1378" s="42"/>
      <c r="D1378" s="228" t="s">
        <v>180</v>
      </c>
      <c r="E1378" s="42"/>
      <c r="F1378" s="229" t="s">
        <v>3911</v>
      </c>
      <c r="G1378" s="42"/>
      <c r="H1378" s="42"/>
      <c r="I1378" s="230"/>
      <c r="J1378" s="42"/>
      <c r="K1378" s="42"/>
      <c r="L1378" s="46"/>
      <c r="M1378" s="231"/>
      <c r="N1378" s="232"/>
      <c r="O1378" s="86"/>
      <c r="P1378" s="86"/>
      <c r="Q1378" s="86"/>
      <c r="R1378" s="86"/>
      <c r="S1378" s="86"/>
      <c r="T1378" s="87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T1378" s="19" t="s">
        <v>180</v>
      </c>
      <c r="AU1378" s="19" t="s">
        <v>82</v>
      </c>
    </row>
    <row r="1379" s="2" customFormat="1">
      <c r="A1379" s="40"/>
      <c r="B1379" s="41"/>
      <c r="C1379" s="42"/>
      <c r="D1379" s="228" t="s">
        <v>478</v>
      </c>
      <c r="E1379" s="42"/>
      <c r="F1379" s="278" t="s">
        <v>3737</v>
      </c>
      <c r="G1379" s="42"/>
      <c r="H1379" s="42"/>
      <c r="I1379" s="230"/>
      <c r="J1379" s="42"/>
      <c r="K1379" s="42"/>
      <c r="L1379" s="46"/>
      <c r="M1379" s="231"/>
      <c r="N1379" s="232"/>
      <c r="O1379" s="86"/>
      <c r="P1379" s="86"/>
      <c r="Q1379" s="86"/>
      <c r="R1379" s="86"/>
      <c r="S1379" s="86"/>
      <c r="T1379" s="87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T1379" s="19" t="s">
        <v>478</v>
      </c>
      <c r="AU1379" s="19" t="s">
        <v>82</v>
      </c>
    </row>
    <row r="1380" s="2" customFormat="1" ht="16.5" customHeight="1">
      <c r="A1380" s="40"/>
      <c r="B1380" s="41"/>
      <c r="C1380" s="215" t="s">
        <v>4315</v>
      </c>
      <c r="D1380" s="215" t="s">
        <v>174</v>
      </c>
      <c r="E1380" s="216" t="s">
        <v>3923</v>
      </c>
      <c r="F1380" s="217" t="s">
        <v>3924</v>
      </c>
      <c r="G1380" s="218" t="s">
        <v>3296</v>
      </c>
      <c r="H1380" s="219">
        <v>1</v>
      </c>
      <c r="I1380" s="220"/>
      <c r="J1380" s="221">
        <f>ROUND(I1380*H1380,2)</f>
        <v>0</v>
      </c>
      <c r="K1380" s="217" t="s">
        <v>19</v>
      </c>
      <c r="L1380" s="46"/>
      <c r="M1380" s="222" t="s">
        <v>19</v>
      </c>
      <c r="N1380" s="223" t="s">
        <v>45</v>
      </c>
      <c r="O1380" s="86"/>
      <c r="P1380" s="224">
        <f>O1380*H1380</f>
        <v>0</v>
      </c>
      <c r="Q1380" s="224">
        <v>0</v>
      </c>
      <c r="R1380" s="224">
        <f>Q1380*H1380</f>
        <v>0</v>
      </c>
      <c r="S1380" s="224">
        <v>0</v>
      </c>
      <c r="T1380" s="225">
        <f>S1380*H1380</f>
        <v>0</v>
      </c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R1380" s="226" t="s">
        <v>178</v>
      </c>
      <c r="AT1380" s="226" t="s">
        <v>174</v>
      </c>
      <c r="AU1380" s="226" t="s">
        <v>82</v>
      </c>
      <c r="AY1380" s="19" t="s">
        <v>171</v>
      </c>
      <c r="BE1380" s="227">
        <f>IF(N1380="základní",J1380,0)</f>
        <v>0</v>
      </c>
      <c r="BF1380" s="227">
        <f>IF(N1380="snížená",J1380,0)</f>
        <v>0</v>
      </c>
      <c r="BG1380" s="227">
        <f>IF(N1380="zákl. přenesená",J1380,0)</f>
        <v>0</v>
      </c>
      <c r="BH1380" s="227">
        <f>IF(N1380="sníž. přenesená",J1380,0)</f>
        <v>0</v>
      </c>
      <c r="BI1380" s="227">
        <f>IF(N1380="nulová",J1380,0)</f>
        <v>0</v>
      </c>
      <c r="BJ1380" s="19" t="s">
        <v>82</v>
      </c>
      <c r="BK1380" s="227">
        <f>ROUND(I1380*H1380,2)</f>
        <v>0</v>
      </c>
      <c r="BL1380" s="19" t="s">
        <v>178</v>
      </c>
      <c r="BM1380" s="226" t="s">
        <v>4316</v>
      </c>
    </row>
    <row r="1381" s="2" customFormat="1">
      <c r="A1381" s="40"/>
      <c r="B1381" s="41"/>
      <c r="C1381" s="42"/>
      <c r="D1381" s="228" t="s">
        <v>180</v>
      </c>
      <c r="E1381" s="42"/>
      <c r="F1381" s="229" t="s">
        <v>3924</v>
      </c>
      <c r="G1381" s="42"/>
      <c r="H1381" s="42"/>
      <c r="I1381" s="230"/>
      <c r="J1381" s="42"/>
      <c r="K1381" s="42"/>
      <c r="L1381" s="46"/>
      <c r="M1381" s="231"/>
      <c r="N1381" s="232"/>
      <c r="O1381" s="86"/>
      <c r="P1381" s="86"/>
      <c r="Q1381" s="86"/>
      <c r="R1381" s="86"/>
      <c r="S1381" s="86"/>
      <c r="T1381" s="87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T1381" s="19" t="s">
        <v>180</v>
      </c>
      <c r="AU1381" s="19" t="s">
        <v>82</v>
      </c>
    </row>
    <row r="1382" s="2" customFormat="1" ht="16.5" customHeight="1">
      <c r="A1382" s="40"/>
      <c r="B1382" s="41"/>
      <c r="C1382" s="215" t="s">
        <v>2296</v>
      </c>
      <c r="D1382" s="215" t="s">
        <v>174</v>
      </c>
      <c r="E1382" s="216" t="s">
        <v>3926</v>
      </c>
      <c r="F1382" s="217" t="s">
        <v>3927</v>
      </c>
      <c r="G1382" s="218" t="s">
        <v>3296</v>
      </c>
      <c r="H1382" s="219">
        <v>1</v>
      </c>
      <c r="I1382" s="220"/>
      <c r="J1382" s="221">
        <f>ROUND(I1382*H1382,2)</f>
        <v>0</v>
      </c>
      <c r="K1382" s="217" t="s">
        <v>19</v>
      </c>
      <c r="L1382" s="46"/>
      <c r="M1382" s="222" t="s">
        <v>19</v>
      </c>
      <c r="N1382" s="223" t="s">
        <v>45</v>
      </c>
      <c r="O1382" s="86"/>
      <c r="P1382" s="224">
        <f>O1382*H1382</f>
        <v>0</v>
      </c>
      <c r="Q1382" s="224">
        <v>0</v>
      </c>
      <c r="R1382" s="224">
        <f>Q1382*H1382</f>
        <v>0</v>
      </c>
      <c r="S1382" s="224">
        <v>0</v>
      </c>
      <c r="T1382" s="225">
        <f>S1382*H1382</f>
        <v>0</v>
      </c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R1382" s="226" t="s">
        <v>178</v>
      </c>
      <c r="AT1382" s="226" t="s">
        <v>174</v>
      </c>
      <c r="AU1382" s="226" t="s">
        <v>82</v>
      </c>
      <c r="AY1382" s="19" t="s">
        <v>171</v>
      </c>
      <c r="BE1382" s="227">
        <f>IF(N1382="základní",J1382,0)</f>
        <v>0</v>
      </c>
      <c r="BF1382" s="227">
        <f>IF(N1382="snížená",J1382,0)</f>
        <v>0</v>
      </c>
      <c r="BG1382" s="227">
        <f>IF(N1382="zákl. přenesená",J1382,0)</f>
        <v>0</v>
      </c>
      <c r="BH1382" s="227">
        <f>IF(N1382="sníž. přenesená",J1382,0)</f>
        <v>0</v>
      </c>
      <c r="BI1382" s="227">
        <f>IF(N1382="nulová",J1382,0)</f>
        <v>0</v>
      </c>
      <c r="BJ1382" s="19" t="s">
        <v>82</v>
      </c>
      <c r="BK1382" s="227">
        <f>ROUND(I1382*H1382,2)</f>
        <v>0</v>
      </c>
      <c r="BL1382" s="19" t="s">
        <v>178</v>
      </c>
      <c r="BM1382" s="226" t="s">
        <v>4317</v>
      </c>
    </row>
    <row r="1383" s="2" customFormat="1">
      <c r="A1383" s="40"/>
      <c r="B1383" s="41"/>
      <c r="C1383" s="42"/>
      <c r="D1383" s="228" t="s">
        <v>180</v>
      </c>
      <c r="E1383" s="42"/>
      <c r="F1383" s="229" t="s">
        <v>3927</v>
      </c>
      <c r="G1383" s="42"/>
      <c r="H1383" s="42"/>
      <c r="I1383" s="230"/>
      <c r="J1383" s="42"/>
      <c r="K1383" s="42"/>
      <c r="L1383" s="46"/>
      <c r="M1383" s="231"/>
      <c r="N1383" s="232"/>
      <c r="O1383" s="86"/>
      <c r="P1383" s="86"/>
      <c r="Q1383" s="86"/>
      <c r="R1383" s="86"/>
      <c r="S1383" s="86"/>
      <c r="T1383" s="87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T1383" s="19" t="s">
        <v>180</v>
      </c>
      <c r="AU1383" s="19" t="s">
        <v>82</v>
      </c>
    </row>
    <row r="1384" s="2" customFormat="1" ht="16.5" customHeight="1">
      <c r="A1384" s="40"/>
      <c r="B1384" s="41"/>
      <c r="C1384" s="215" t="s">
        <v>2354</v>
      </c>
      <c r="D1384" s="215" t="s">
        <v>174</v>
      </c>
      <c r="E1384" s="216" t="s">
        <v>3929</v>
      </c>
      <c r="F1384" s="217" t="s">
        <v>3676</v>
      </c>
      <c r="G1384" s="218" t="s">
        <v>971</v>
      </c>
      <c r="H1384" s="219">
        <v>1</v>
      </c>
      <c r="I1384" s="220"/>
      <c r="J1384" s="221">
        <f>ROUND(I1384*H1384,2)</f>
        <v>0</v>
      </c>
      <c r="K1384" s="217" t="s">
        <v>19</v>
      </c>
      <c r="L1384" s="46"/>
      <c r="M1384" s="222" t="s">
        <v>19</v>
      </c>
      <c r="N1384" s="223" t="s">
        <v>45</v>
      </c>
      <c r="O1384" s="86"/>
      <c r="P1384" s="224">
        <f>O1384*H1384</f>
        <v>0</v>
      </c>
      <c r="Q1384" s="224">
        <v>0</v>
      </c>
      <c r="R1384" s="224">
        <f>Q1384*H1384</f>
        <v>0</v>
      </c>
      <c r="S1384" s="224">
        <v>0</v>
      </c>
      <c r="T1384" s="225">
        <f>S1384*H1384</f>
        <v>0</v>
      </c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R1384" s="226" t="s">
        <v>178</v>
      </c>
      <c r="AT1384" s="226" t="s">
        <v>174</v>
      </c>
      <c r="AU1384" s="226" t="s">
        <v>82</v>
      </c>
      <c r="AY1384" s="19" t="s">
        <v>171</v>
      </c>
      <c r="BE1384" s="227">
        <f>IF(N1384="základní",J1384,0)</f>
        <v>0</v>
      </c>
      <c r="BF1384" s="227">
        <f>IF(N1384="snížená",J1384,0)</f>
        <v>0</v>
      </c>
      <c r="BG1384" s="227">
        <f>IF(N1384="zákl. přenesená",J1384,0)</f>
        <v>0</v>
      </c>
      <c r="BH1384" s="227">
        <f>IF(N1384="sníž. přenesená",J1384,0)</f>
        <v>0</v>
      </c>
      <c r="BI1384" s="227">
        <f>IF(N1384="nulová",J1384,0)</f>
        <v>0</v>
      </c>
      <c r="BJ1384" s="19" t="s">
        <v>82</v>
      </c>
      <c r="BK1384" s="227">
        <f>ROUND(I1384*H1384,2)</f>
        <v>0</v>
      </c>
      <c r="BL1384" s="19" t="s">
        <v>178</v>
      </c>
      <c r="BM1384" s="226" t="s">
        <v>4318</v>
      </c>
    </row>
    <row r="1385" s="2" customFormat="1">
      <c r="A1385" s="40"/>
      <c r="B1385" s="41"/>
      <c r="C1385" s="42"/>
      <c r="D1385" s="228" t="s">
        <v>180</v>
      </c>
      <c r="E1385" s="42"/>
      <c r="F1385" s="229" t="s">
        <v>3676</v>
      </c>
      <c r="G1385" s="42"/>
      <c r="H1385" s="42"/>
      <c r="I1385" s="230"/>
      <c r="J1385" s="42"/>
      <c r="K1385" s="42"/>
      <c r="L1385" s="46"/>
      <c r="M1385" s="231"/>
      <c r="N1385" s="232"/>
      <c r="O1385" s="86"/>
      <c r="P1385" s="86"/>
      <c r="Q1385" s="86"/>
      <c r="R1385" s="86"/>
      <c r="S1385" s="86"/>
      <c r="T1385" s="87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T1385" s="19" t="s">
        <v>180</v>
      </c>
      <c r="AU1385" s="19" t="s">
        <v>82</v>
      </c>
    </row>
    <row r="1386" s="2" customFormat="1">
      <c r="A1386" s="40"/>
      <c r="B1386" s="41"/>
      <c r="C1386" s="42"/>
      <c r="D1386" s="228" t="s">
        <v>478</v>
      </c>
      <c r="E1386" s="42"/>
      <c r="F1386" s="278" t="s">
        <v>3678</v>
      </c>
      <c r="G1386" s="42"/>
      <c r="H1386" s="42"/>
      <c r="I1386" s="230"/>
      <c r="J1386" s="42"/>
      <c r="K1386" s="42"/>
      <c r="L1386" s="46"/>
      <c r="M1386" s="231"/>
      <c r="N1386" s="232"/>
      <c r="O1386" s="86"/>
      <c r="P1386" s="86"/>
      <c r="Q1386" s="86"/>
      <c r="R1386" s="86"/>
      <c r="S1386" s="86"/>
      <c r="T1386" s="87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T1386" s="19" t="s">
        <v>478</v>
      </c>
      <c r="AU1386" s="19" t="s">
        <v>82</v>
      </c>
    </row>
    <row r="1387" s="2" customFormat="1" ht="16.5" customHeight="1">
      <c r="A1387" s="40"/>
      <c r="B1387" s="41"/>
      <c r="C1387" s="215" t="s">
        <v>2358</v>
      </c>
      <c r="D1387" s="215" t="s">
        <v>174</v>
      </c>
      <c r="E1387" s="216" t="s">
        <v>3931</v>
      </c>
      <c r="F1387" s="217" t="s">
        <v>3605</v>
      </c>
      <c r="G1387" s="218" t="s">
        <v>3296</v>
      </c>
      <c r="H1387" s="219">
        <v>1</v>
      </c>
      <c r="I1387" s="220"/>
      <c r="J1387" s="221">
        <f>ROUND(I1387*H1387,2)</f>
        <v>0</v>
      </c>
      <c r="K1387" s="217" t="s">
        <v>19</v>
      </c>
      <c r="L1387" s="46"/>
      <c r="M1387" s="222" t="s">
        <v>19</v>
      </c>
      <c r="N1387" s="223" t="s">
        <v>45</v>
      </c>
      <c r="O1387" s="86"/>
      <c r="P1387" s="224">
        <f>O1387*H1387</f>
        <v>0</v>
      </c>
      <c r="Q1387" s="224">
        <v>0</v>
      </c>
      <c r="R1387" s="224">
        <f>Q1387*H1387</f>
        <v>0</v>
      </c>
      <c r="S1387" s="224">
        <v>0</v>
      </c>
      <c r="T1387" s="225">
        <f>S1387*H1387</f>
        <v>0</v>
      </c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R1387" s="226" t="s">
        <v>178</v>
      </c>
      <c r="AT1387" s="226" t="s">
        <v>174</v>
      </c>
      <c r="AU1387" s="226" t="s">
        <v>82</v>
      </c>
      <c r="AY1387" s="19" t="s">
        <v>171</v>
      </c>
      <c r="BE1387" s="227">
        <f>IF(N1387="základní",J1387,0)</f>
        <v>0</v>
      </c>
      <c r="BF1387" s="227">
        <f>IF(N1387="snížená",J1387,0)</f>
        <v>0</v>
      </c>
      <c r="BG1387" s="227">
        <f>IF(N1387="zákl. přenesená",J1387,0)</f>
        <v>0</v>
      </c>
      <c r="BH1387" s="227">
        <f>IF(N1387="sníž. přenesená",J1387,0)</f>
        <v>0</v>
      </c>
      <c r="BI1387" s="227">
        <f>IF(N1387="nulová",J1387,0)</f>
        <v>0</v>
      </c>
      <c r="BJ1387" s="19" t="s">
        <v>82</v>
      </c>
      <c r="BK1387" s="227">
        <f>ROUND(I1387*H1387,2)</f>
        <v>0</v>
      </c>
      <c r="BL1387" s="19" t="s">
        <v>178</v>
      </c>
      <c r="BM1387" s="226" t="s">
        <v>4319</v>
      </c>
    </row>
    <row r="1388" s="2" customFormat="1">
      <c r="A1388" s="40"/>
      <c r="B1388" s="41"/>
      <c r="C1388" s="42"/>
      <c r="D1388" s="228" t="s">
        <v>180</v>
      </c>
      <c r="E1388" s="42"/>
      <c r="F1388" s="229" t="s">
        <v>3605</v>
      </c>
      <c r="G1388" s="42"/>
      <c r="H1388" s="42"/>
      <c r="I1388" s="230"/>
      <c r="J1388" s="42"/>
      <c r="K1388" s="42"/>
      <c r="L1388" s="46"/>
      <c r="M1388" s="231"/>
      <c r="N1388" s="232"/>
      <c r="O1388" s="86"/>
      <c r="P1388" s="86"/>
      <c r="Q1388" s="86"/>
      <c r="R1388" s="86"/>
      <c r="S1388" s="86"/>
      <c r="T1388" s="87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T1388" s="19" t="s">
        <v>180</v>
      </c>
      <c r="AU1388" s="19" t="s">
        <v>82</v>
      </c>
    </row>
    <row r="1389" s="2" customFormat="1">
      <c r="A1389" s="40"/>
      <c r="B1389" s="41"/>
      <c r="C1389" s="42"/>
      <c r="D1389" s="228" t="s">
        <v>478</v>
      </c>
      <c r="E1389" s="42"/>
      <c r="F1389" s="278" t="s">
        <v>3607</v>
      </c>
      <c r="G1389" s="42"/>
      <c r="H1389" s="42"/>
      <c r="I1389" s="230"/>
      <c r="J1389" s="42"/>
      <c r="K1389" s="42"/>
      <c r="L1389" s="46"/>
      <c r="M1389" s="231"/>
      <c r="N1389" s="232"/>
      <c r="O1389" s="86"/>
      <c r="P1389" s="86"/>
      <c r="Q1389" s="86"/>
      <c r="R1389" s="86"/>
      <c r="S1389" s="86"/>
      <c r="T1389" s="87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T1389" s="19" t="s">
        <v>478</v>
      </c>
      <c r="AU1389" s="19" t="s">
        <v>82</v>
      </c>
    </row>
    <row r="1390" s="2" customFormat="1" ht="16.5" customHeight="1">
      <c r="A1390" s="40"/>
      <c r="B1390" s="41"/>
      <c r="C1390" s="215" t="s">
        <v>4320</v>
      </c>
      <c r="D1390" s="215" t="s">
        <v>174</v>
      </c>
      <c r="E1390" s="216" t="s">
        <v>4145</v>
      </c>
      <c r="F1390" s="217" t="s">
        <v>4146</v>
      </c>
      <c r="G1390" s="218" t="s">
        <v>3296</v>
      </c>
      <c r="H1390" s="219">
        <v>1</v>
      </c>
      <c r="I1390" s="220"/>
      <c r="J1390" s="221">
        <f>ROUND(I1390*H1390,2)</f>
        <v>0</v>
      </c>
      <c r="K1390" s="217" t="s">
        <v>19</v>
      </c>
      <c r="L1390" s="46"/>
      <c r="M1390" s="222" t="s">
        <v>19</v>
      </c>
      <c r="N1390" s="223" t="s">
        <v>45</v>
      </c>
      <c r="O1390" s="86"/>
      <c r="P1390" s="224">
        <f>O1390*H1390</f>
        <v>0</v>
      </c>
      <c r="Q1390" s="224">
        <v>0</v>
      </c>
      <c r="R1390" s="224">
        <f>Q1390*H1390</f>
        <v>0</v>
      </c>
      <c r="S1390" s="224">
        <v>0</v>
      </c>
      <c r="T1390" s="225">
        <f>S1390*H1390</f>
        <v>0</v>
      </c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R1390" s="226" t="s">
        <v>178</v>
      </c>
      <c r="AT1390" s="226" t="s">
        <v>174</v>
      </c>
      <c r="AU1390" s="226" t="s">
        <v>82</v>
      </c>
      <c r="AY1390" s="19" t="s">
        <v>171</v>
      </c>
      <c r="BE1390" s="227">
        <f>IF(N1390="základní",J1390,0)</f>
        <v>0</v>
      </c>
      <c r="BF1390" s="227">
        <f>IF(N1390="snížená",J1390,0)</f>
        <v>0</v>
      </c>
      <c r="BG1390" s="227">
        <f>IF(N1390="zákl. přenesená",J1390,0)</f>
        <v>0</v>
      </c>
      <c r="BH1390" s="227">
        <f>IF(N1390="sníž. přenesená",J1390,0)</f>
        <v>0</v>
      </c>
      <c r="BI1390" s="227">
        <f>IF(N1390="nulová",J1390,0)</f>
        <v>0</v>
      </c>
      <c r="BJ1390" s="19" t="s">
        <v>82</v>
      </c>
      <c r="BK1390" s="227">
        <f>ROUND(I1390*H1390,2)</f>
        <v>0</v>
      </c>
      <c r="BL1390" s="19" t="s">
        <v>178</v>
      </c>
      <c r="BM1390" s="226" t="s">
        <v>4321</v>
      </c>
    </row>
    <row r="1391" s="2" customFormat="1">
      <c r="A1391" s="40"/>
      <c r="B1391" s="41"/>
      <c r="C1391" s="42"/>
      <c r="D1391" s="228" t="s">
        <v>180</v>
      </c>
      <c r="E1391" s="42"/>
      <c r="F1391" s="229" t="s">
        <v>4146</v>
      </c>
      <c r="G1391" s="42"/>
      <c r="H1391" s="42"/>
      <c r="I1391" s="230"/>
      <c r="J1391" s="42"/>
      <c r="K1391" s="42"/>
      <c r="L1391" s="46"/>
      <c r="M1391" s="231"/>
      <c r="N1391" s="232"/>
      <c r="O1391" s="86"/>
      <c r="P1391" s="86"/>
      <c r="Q1391" s="86"/>
      <c r="R1391" s="86"/>
      <c r="S1391" s="86"/>
      <c r="T1391" s="87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T1391" s="19" t="s">
        <v>180</v>
      </c>
      <c r="AU1391" s="19" t="s">
        <v>82</v>
      </c>
    </row>
    <row r="1392" s="2" customFormat="1">
      <c r="A1392" s="40"/>
      <c r="B1392" s="41"/>
      <c r="C1392" s="42"/>
      <c r="D1392" s="228" t="s">
        <v>478</v>
      </c>
      <c r="E1392" s="42"/>
      <c r="F1392" s="278" t="s">
        <v>4148</v>
      </c>
      <c r="G1392" s="42"/>
      <c r="H1392" s="42"/>
      <c r="I1392" s="230"/>
      <c r="J1392" s="42"/>
      <c r="K1392" s="42"/>
      <c r="L1392" s="46"/>
      <c r="M1392" s="231"/>
      <c r="N1392" s="232"/>
      <c r="O1392" s="86"/>
      <c r="P1392" s="86"/>
      <c r="Q1392" s="86"/>
      <c r="R1392" s="86"/>
      <c r="S1392" s="86"/>
      <c r="T1392" s="87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T1392" s="19" t="s">
        <v>478</v>
      </c>
      <c r="AU1392" s="19" t="s">
        <v>82</v>
      </c>
    </row>
    <row r="1393" s="2" customFormat="1" ht="16.5" customHeight="1">
      <c r="A1393" s="40"/>
      <c r="B1393" s="41"/>
      <c r="C1393" s="215" t="s">
        <v>4322</v>
      </c>
      <c r="D1393" s="215" t="s">
        <v>174</v>
      </c>
      <c r="E1393" s="216" t="s">
        <v>3356</v>
      </c>
      <c r="F1393" s="217" t="s">
        <v>3602</v>
      </c>
      <c r="G1393" s="218" t="s">
        <v>3296</v>
      </c>
      <c r="H1393" s="219">
        <v>18</v>
      </c>
      <c r="I1393" s="220"/>
      <c r="J1393" s="221">
        <f>ROUND(I1393*H1393,2)</f>
        <v>0</v>
      </c>
      <c r="K1393" s="217" t="s">
        <v>19</v>
      </c>
      <c r="L1393" s="46"/>
      <c r="M1393" s="222" t="s">
        <v>19</v>
      </c>
      <c r="N1393" s="223" t="s">
        <v>45</v>
      </c>
      <c r="O1393" s="86"/>
      <c r="P1393" s="224">
        <f>O1393*H1393</f>
        <v>0</v>
      </c>
      <c r="Q1393" s="224">
        <v>0</v>
      </c>
      <c r="R1393" s="224">
        <f>Q1393*H1393</f>
        <v>0</v>
      </c>
      <c r="S1393" s="224">
        <v>0</v>
      </c>
      <c r="T1393" s="225">
        <f>S1393*H1393</f>
        <v>0</v>
      </c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R1393" s="226" t="s">
        <v>178</v>
      </c>
      <c r="AT1393" s="226" t="s">
        <v>174</v>
      </c>
      <c r="AU1393" s="226" t="s">
        <v>82</v>
      </c>
      <c r="AY1393" s="19" t="s">
        <v>171</v>
      </c>
      <c r="BE1393" s="227">
        <f>IF(N1393="základní",J1393,0)</f>
        <v>0</v>
      </c>
      <c r="BF1393" s="227">
        <f>IF(N1393="snížená",J1393,0)</f>
        <v>0</v>
      </c>
      <c r="BG1393" s="227">
        <f>IF(N1393="zákl. přenesená",J1393,0)</f>
        <v>0</v>
      </c>
      <c r="BH1393" s="227">
        <f>IF(N1393="sníž. přenesená",J1393,0)</f>
        <v>0</v>
      </c>
      <c r="BI1393" s="227">
        <f>IF(N1393="nulová",J1393,0)</f>
        <v>0</v>
      </c>
      <c r="BJ1393" s="19" t="s">
        <v>82</v>
      </c>
      <c r="BK1393" s="227">
        <f>ROUND(I1393*H1393,2)</f>
        <v>0</v>
      </c>
      <c r="BL1393" s="19" t="s">
        <v>178</v>
      </c>
      <c r="BM1393" s="226" t="s">
        <v>4323</v>
      </c>
    </row>
    <row r="1394" s="2" customFormat="1">
      <c r="A1394" s="40"/>
      <c r="B1394" s="41"/>
      <c r="C1394" s="42"/>
      <c r="D1394" s="228" t="s">
        <v>180</v>
      </c>
      <c r="E1394" s="42"/>
      <c r="F1394" s="229" t="s">
        <v>3602</v>
      </c>
      <c r="G1394" s="42"/>
      <c r="H1394" s="42"/>
      <c r="I1394" s="230"/>
      <c r="J1394" s="42"/>
      <c r="K1394" s="42"/>
      <c r="L1394" s="46"/>
      <c r="M1394" s="231"/>
      <c r="N1394" s="232"/>
      <c r="O1394" s="86"/>
      <c r="P1394" s="86"/>
      <c r="Q1394" s="86"/>
      <c r="R1394" s="86"/>
      <c r="S1394" s="86"/>
      <c r="T1394" s="87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T1394" s="19" t="s">
        <v>180</v>
      </c>
      <c r="AU1394" s="19" t="s">
        <v>82</v>
      </c>
    </row>
    <row r="1395" s="2" customFormat="1">
      <c r="A1395" s="40"/>
      <c r="B1395" s="41"/>
      <c r="C1395" s="42"/>
      <c r="D1395" s="228" t="s">
        <v>478</v>
      </c>
      <c r="E1395" s="42"/>
      <c r="F1395" s="278" t="s">
        <v>3604</v>
      </c>
      <c r="G1395" s="42"/>
      <c r="H1395" s="42"/>
      <c r="I1395" s="230"/>
      <c r="J1395" s="42"/>
      <c r="K1395" s="42"/>
      <c r="L1395" s="46"/>
      <c r="M1395" s="231"/>
      <c r="N1395" s="232"/>
      <c r="O1395" s="86"/>
      <c r="P1395" s="86"/>
      <c r="Q1395" s="86"/>
      <c r="R1395" s="86"/>
      <c r="S1395" s="86"/>
      <c r="T1395" s="87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T1395" s="19" t="s">
        <v>478</v>
      </c>
      <c r="AU1395" s="19" t="s">
        <v>82</v>
      </c>
    </row>
    <row r="1396" s="2" customFormat="1" ht="16.5" customHeight="1">
      <c r="A1396" s="40"/>
      <c r="B1396" s="41"/>
      <c r="C1396" s="215" t="s">
        <v>4324</v>
      </c>
      <c r="D1396" s="215" t="s">
        <v>174</v>
      </c>
      <c r="E1396" s="216" t="s">
        <v>3423</v>
      </c>
      <c r="F1396" s="217" t="s">
        <v>3699</v>
      </c>
      <c r="G1396" s="218" t="s">
        <v>3296</v>
      </c>
      <c r="H1396" s="219">
        <v>1</v>
      </c>
      <c r="I1396" s="220"/>
      <c r="J1396" s="221">
        <f>ROUND(I1396*H1396,2)</f>
        <v>0</v>
      </c>
      <c r="K1396" s="217" t="s">
        <v>19</v>
      </c>
      <c r="L1396" s="46"/>
      <c r="M1396" s="222" t="s">
        <v>19</v>
      </c>
      <c r="N1396" s="223" t="s">
        <v>45</v>
      </c>
      <c r="O1396" s="86"/>
      <c r="P1396" s="224">
        <f>O1396*H1396</f>
        <v>0</v>
      </c>
      <c r="Q1396" s="224">
        <v>0</v>
      </c>
      <c r="R1396" s="224">
        <f>Q1396*H1396</f>
        <v>0</v>
      </c>
      <c r="S1396" s="224">
        <v>0</v>
      </c>
      <c r="T1396" s="225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26" t="s">
        <v>178</v>
      </c>
      <c r="AT1396" s="226" t="s">
        <v>174</v>
      </c>
      <c r="AU1396" s="226" t="s">
        <v>82</v>
      </c>
      <c r="AY1396" s="19" t="s">
        <v>171</v>
      </c>
      <c r="BE1396" s="227">
        <f>IF(N1396="základní",J1396,0)</f>
        <v>0</v>
      </c>
      <c r="BF1396" s="227">
        <f>IF(N1396="snížená",J1396,0)</f>
        <v>0</v>
      </c>
      <c r="BG1396" s="227">
        <f>IF(N1396="zákl. přenesená",J1396,0)</f>
        <v>0</v>
      </c>
      <c r="BH1396" s="227">
        <f>IF(N1396="sníž. přenesená",J1396,0)</f>
        <v>0</v>
      </c>
      <c r="BI1396" s="227">
        <f>IF(N1396="nulová",J1396,0)</f>
        <v>0</v>
      </c>
      <c r="BJ1396" s="19" t="s">
        <v>82</v>
      </c>
      <c r="BK1396" s="227">
        <f>ROUND(I1396*H1396,2)</f>
        <v>0</v>
      </c>
      <c r="BL1396" s="19" t="s">
        <v>178</v>
      </c>
      <c r="BM1396" s="226" t="s">
        <v>4325</v>
      </c>
    </row>
    <row r="1397" s="2" customFormat="1">
      <c r="A1397" s="40"/>
      <c r="B1397" s="41"/>
      <c r="C1397" s="42"/>
      <c r="D1397" s="228" t="s">
        <v>180</v>
      </c>
      <c r="E1397" s="42"/>
      <c r="F1397" s="229" t="s">
        <v>3699</v>
      </c>
      <c r="G1397" s="42"/>
      <c r="H1397" s="42"/>
      <c r="I1397" s="230"/>
      <c r="J1397" s="42"/>
      <c r="K1397" s="42"/>
      <c r="L1397" s="46"/>
      <c r="M1397" s="231"/>
      <c r="N1397" s="232"/>
      <c r="O1397" s="86"/>
      <c r="P1397" s="86"/>
      <c r="Q1397" s="86"/>
      <c r="R1397" s="86"/>
      <c r="S1397" s="86"/>
      <c r="T1397" s="87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T1397" s="19" t="s">
        <v>180</v>
      </c>
      <c r="AU1397" s="19" t="s">
        <v>82</v>
      </c>
    </row>
    <row r="1398" s="2" customFormat="1" ht="16.5" customHeight="1">
      <c r="A1398" s="40"/>
      <c r="B1398" s="41"/>
      <c r="C1398" s="215" t="s">
        <v>2253</v>
      </c>
      <c r="D1398" s="215" t="s">
        <v>174</v>
      </c>
      <c r="E1398" s="216" t="s">
        <v>3427</v>
      </c>
      <c r="F1398" s="217" t="s">
        <v>3704</v>
      </c>
      <c r="G1398" s="218" t="s">
        <v>3296</v>
      </c>
      <c r="H1398" s="219">
        <v>1</v>
      </c>
      <c r="I1398" s="220"/>
      <c r="J1398" s="221">
        <f>ROUND(I1398*H1398,2)</f>
        <v>0</v>
      </c>
      <c r="K1398" s="217" t="s">
        <v>19</v>
      </c>
      <c r="L1398" s="46"/>
      <c r="M1398" s="222" t="s">
        <v>19</v>
      </c>
      <c r="N1398" s="223" t="s">
        <v>45</v>
      </c>
      <c r="O1398" s="86"/>
      <c r="P1398" s="224">
        <f>O1398*H1398</f>
        <v>0</v>
      </c>
      <c r="Q1398" s="224">
        <v>0</v>
      </c>
      <c r="R1398" s="224">
        <f>Q1398*H1398</f>
        <v>0</v>
      </c>
      <c r="S1398" s="224">
        <v>0</v>
      </c>
      <c r="T1398" s="225">
        <f>S1398*H1398</f>
        <v>0</v>
      </c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R1398" s="226" t="s">
        <v>178</v>
      </c>
      <c r="AT1398" s="226" t="s">
        <v>174</v>
      </c>
      <c r="AU1398" s="226" t="s">
        <v>82</v>
      </c>
      <c r="AY1398" s="19" t="s">
        <v>171</v>
      </c>
      <c r="BE1398" s="227">
        <f>IF(N1398="základní",J1398,0)</f>
        <v>0</v>
      </c>
      <c r="BF1398" s="227">
        <f>IF(N1398="snížená",J1398,0)</f>
        <v>0</v>
      </c>
      <c r="BG1398" s="227">
        <f>IF(N1398="zákl. přenesená",J1398,0)</f>
        <v>0</v>
      </c>
      <c r="BH1398" s="227">
        <f>IF(N1398="sníž. přenesená",J1398,0)</f>
        <v>0</v>
      </c>
      <c r="BI1398" s="227">
        <f>IF(N1398="nulová",J1398,0)</f>
        <v>0</v>
      </c>
      <c r="BJ1398" s="19" t="s">
        <v>82</v>
      </c>
      <c r="BK1398" s="227">
        <f>ROUND(I1398*H1398,2)</f>
        <v>0</v>
      </c>
      <c r="BL1398" s="19" t="s">
        <v>178</v>
      </c>
      <c r="BM1398" s="226" t="s">
        <v>4326</v>
      </c>
    </row>
    <row r="1399" s="2" customFormat="1">
      <c r="A1399" s="40"/>
      <c r="B1399" s="41"/>
      <c r="C1399" s="42"/>
      <c r="D1399" s="228" t="s">
        <v>180</v>
      </c>
      <c r="E1399" s="42"/>
      <c r="F1399" s="229" t="s">
        <v>3704</v>
      </c>
      <c r="G1399" s="42"/>
      <c r="H1399" s="42"/>
      <c r="I1399" s="230"/>
      <c r="J1399" s="42"/>
      <c r="K1399" s="42"/>
      <c r="L1399" s="46"/>
      <c r="M1399" s="231"/>
      <c r="N1399" s="232"/>
      <c r="O1399" s="86"/>
      <c r="P1399" s="86"/>
      <c r="Q1399" s="86"/>
      <c r="R1399" s="86"/>
      <c r="S1399" s="86"/>
      <c r="T1399" s="87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T1399" s="19" t="s">
        <v>180</v>
      </c>
      <c r="AU1399" s="19" t="s">
        <v>82</v>
      </c>
    </row>
    <row r="1400" s="2" customFormat="1">
      <c r="A1400" s="40"/>
      <c r="B1400" s="41"/>
      <c r="C1400" s="42"/>
      <c r="D1400" s="228" t="s">
        <v>478</v>
      </c>
      <c r="E1400" s="42"/>
      <c r="F1400" s="278" t="s">
        <v>3706</v>
      </c>
      <c r="G1400" s="42"/>
      <c r="H1400" s="42"/>
      <c r="I1400" s="230"/>
      <c r="J1400" s="42"/>
      <c r="K1400" s="42"/>
      <c r="L1400" s="46"/>
      <c r="M1400" s="231"/>
      <c r="N1400" s="232"/>
      <c r="O1400" s="86"/>
      <c r="P1400" s="86"/>
      <c r="Q1400" s="86"/>
      <c r="R1400" s="86"/>
      <c r="S1400" s="86"/>
      <c r="T1400" s="87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T1400" s="19" t="s">
        <v>478</v>
      </c>
      <c r="AU1400" s="19" t="s">
        <v>82</v>
      </c>
    </row>
    <row r="1401" s="2" customFormat="1" ht="16.5" customHeight="1">
      <c r="A1401" s="40"/>
      <c r="B1401" s="41"/>
      <c r="C1401" s="215" t="s">
        <v>4327</v>
      </c>
      <c r="D1401" s="215" t="s">
        <v>174</v>
      </c>
      <c r="E1401" s="216" t="s">
        <v>3450</v>
      </c>
      <c r="F1401" s="217" t="s">
        <v>3735</v>
      </c>
      <c r="G1401" s="218" t="s">
        <v>3296</v>
      </c>
      <c r="H1401" s="219">
        <v>2</v>
      </c>
      <c r="I1401" s="220"/>
      <c r="J1401" s="221">
        <f>ROUND(I1401*H1401,2)</f>
        <v>0</v>
      </c>
      <c r="K1401" s="217" t="s">
        <v>19</v>
      </c>
      <c r="L1401" s="46"/>
      <c r="M1401" s="222" t="s">
        <v>19</v>
      </c>
      <c r="N1401" s="223" t="s">
        <v>45</v>
      </c>
      <c r="O1401" s="86"/>
      <c r="P1401" s="224">
        <f>O1401*H1401</f>
        <v>0</v>
      </c>
      <c r="Q1401" s="224">
        <v>0</v>
      </c>
      <c r="R1401" s="224">
        <f>Q1401*H1401</f>
        <v>0</v>
      </c>
      <c r="S1401" s="224">
        <v>0</v>
      </c>
      <c r="T1401" s="225">
        <f>S1401*H1401</f>
        <v>0</v>
      </c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R1401" s="226" t="s">
        <v>178</v>
      </c>
      <c r="AT1401" s="226" t="s">
        <v>174</v>
      </c>
      <c r="AU1401" s="226" t="s">
        <v>82</v>
      </c>
      <c r="AY1401" s="19" t="s">
        <v>171</v>
      </c>
      <c r="BE1401" s="227">
        <f>IF(N1401="základní",J1401,0)</f>
        <v>0</v>
      </c>
      <c r="BF1401" s="227">
        <f>IF(N1401="snížená",J1401,0)</f>
        <v>0</v>
      </c>
      <c r="BG1401" s="227">
        <f>IF(N1401="zákl. přenesená",J1401,0)</f>
        <v>0</v>
      </c>
      <c r="BH1401" s="227">
        <f>IF(N1401="sníž. přenesená",J1401,0)</f>
        <v>0</v>
      </c>
      <c r="BI1401" s="227">
        <f>IF(N1401="nulová",J1401,0)</f>
        <v>0</v>
      </c>
      <c r="BJ1401" s="19" t="s">
        <v>82</v>
      </c>
      <c r="BK1401" s="227">
        <f>ROUND(I1401*H1401,2)</f>
        <v>0</v>
      </c>
      <c r="BL1401" s="19" t="s">
        <v>178</v>
      </c>
      <c r="BM1401" s="226" t="s">
        <v>4328</v>
      </c>
    </row>
    <row r="1402" s="2" customFormat="1">
      <c r="A1402" s="40"/>
      <c r="B1402" s="41"/>
      <c r="C1402" s="42"/>
      <c r="D1402" s="228" t="s">
        <v>180</v>
      </c>
      <c r="E1402" s="42"/>
      <c r="F1402" s="229" t="s">
        <v>3735</v>
      </c>
      <c r="G1402" s="42"/>
      <c r="H1402" s="42"/>
      <c r="I1402" s="230"/>
      <c r="J1402" s="42"/>
      <c r="K1402" s="42"/>
      <c r="L1402" s="46"/>
      <c r="M1402" s="231"/>
      <c r="N1402" s="232"/>
      <c r="O1402" s="86"/>
      <c r="P1402" s="86"/>
      <c r="Q1402" s="86"/>
      <c r="R1402" s="86"/>
      <c r="S1402" s="86"/>
      <c r="T1402" s="87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T1402" s="19" t="s">
        <v>180</v>
      </c>
      <c r="AU1402" s="19" t="s">
        <v>82</v>
      </c>
    </row>
    <row r="1403" s="2" customFormat="1">
      <c r="A1403" s="40"/>
      <c r="B1403" s="41"/>
      <c r="C1403" s="42"/>
      <c r="D1403" s="228" t="s">
        <v>478</v>
      </c>
      <c r="E1403" s="42"/>
      <c r="F1403" s="278" t="s">
        <v>3737</v>
      </c>
      <c r="G1403" s="42"/>
      <c r="H1403" s="42"/>
      <c r="I1403" s="230"/>
      <c r="J1403" s="42"/>
      <c r="K1403" s="42"/>
      <c r="L1403" s="46"/>
      <c r="M1403" s="231"/>
      <c r="N1403" s="232"/>
      <c r="O1403" s="86"/>
      <c r="P1403" s="86"/>
      <c r="Q1403" s="86"/>
      <c r="R1403" s="86"/>
      <c r="S1403" s="86"/>
      <c r="T1403" s="87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T1403" s="19" t="s">
        <v>478</v>
      </c>
      <c r="AU1403" s="19" t="s">
        <v>82</v>
      </c>
    </row>
    <row r="1404" s="2" customFormat="1" ht="16.5" customHeight="1">
      <c r="A1404" s="40"/>
      <c r="B1404" s="41"/>
      <c r="C1404" s="215" t="s">
        <v>4329</v>
      </c>
      <c r="D1404" s="215" t="s">
        <v>174</v>
      </c>
      <c r="E1404" s="216" t="s">
        <v>3464</v>
      </c>
      <c r="F1404" s="217" t="s">
        <v>3749</v>
      </c>
      <c r="G1404" s="218" t="s">
        <v>3513</v>
      </c>
      <c r="H1404" s="219">
        <v>8</v>
      </c>
      <c r="I1404" s="220"/>
      <c r="J1404" s="221">
        <f>ROUND(I1404*H1404,2)</f>
        <v>0</v>
      </c>
      <c r="K1404" s="217" t="s">
        <v>19</v>
      </c>
      <c r="L1404" s="46"/>
      <c r="M1404" s="222" t="s">
        <v>19</v>
      </c>
      <c r="N1404" s="223" t="s">
        <v>45</v>
      </c>
      <c r="O1404" s="86"/>
      <c r="P1404" s="224">
        <f>O1404*H1404</f>
        <v>0</v>
      </c>
      <c r="Q1404" s="224">
        <v>0</v>
      </c>
      <c r="R1404" s="224">
        <f>Q1404*H1404</f>
        <v>0</v>
      </c>
      <c r="S1404" s="224">
        <v>0</v>
      </c>
      <c r="T1404" s="225">
        <f>S1404*H1404</f>
        <v>0</v>
      </c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R1404" s="226" t="s">
        <v>178</v>
      </c>
      <c r="AT1404" s="226" t="s">
        <v>174</v>
      </c>
      <c r="AU1404" s="226" t="s">
        <v>82</v>
      </c>
      <c r="AY1404" s="19" t="s">
        <v>171</v>
      </c>
      <c r="BE1404" s="227">
        <f>IF(N1404="základní",J1404,0)</f>
        <v>0</v>
      </c>
      <c r="BF1404" s="227">
        <f>IF(N1404="snížená",J1404,0)</f>
        <v>0</v>
      </c>
      <c r="BG1404" s="227">
        <f>IF(N1404="zákl. přenesená",J1404,0)</f>
        <v>0</v>
      </c>
      <c r="BH1404" s="227">
        <f>IF(N1404="sníž. přenesená",J1404,0)</f>
        <v>0</v>
      </c>
      <c r="BI1404" s="227">
        <f>IF(N1404="nulová",J1404,0)</f>
        <v>0</v>
      </c>
      <c r="BJ1404" s="19" t="s">
        <v>82</v>
      </c>
      <c r="BK1404" s="227">
        <f>ROUND(I1404*H1404,2)</f>
        <v>0</v>
      </c>
      <c r="BL1404" s="19" t="s">
        <v>178</v>
      </c>
      <c r="BM1404" s="226" t="s">
        <v>4330</v>
      </c>
    </row>
    <row r="1405" s="2" customFormat="1">
      <c r="A1405" s="40"/>
      <c r="B1405" s="41"/>
      <c r="C1405" s="42"/>
      <c r="D1405" s="228" t="s">
        <v>180</v>
      </c>
      <c r="E1405" s="42"/>
      <c r="F1405" s="229" t="s">
        <v>3751</v>
      </c>
      <c r="G1405" s="42"/>
      <c r="H1405" s="42"/>
      <c r="I1405" s="230"/>
      <c r="J1405" s="42"/>
      <c r="K1405" s="42"/>
      <c r="L1405" s="46"/>
      <c r="M1405" s="231"/>
      <c r="N1405" s="232"/>
      <c r="O1405" s="86"/>
      <c r="P1405" s="86"/>
      <c r="Q1405" s="86"/>
      <c r="R1405" s="86"/>
      <c r="S1405" s="86"/>
      <c r="T1405" s="87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T1405" s="19" t="s">
        <v>180</v>
      </c>
      <c r="AU1405" s="19" t="s">
        <v>82</v>
      </c>
    </row>
    <row r="1406" s="2" customFormat="1">
      <c r="A1406" s="40"/>
      <c r="B1406" s="41"/>
      <c r="C1406" s="42"/>
      <c r="D1406" s="228" t="s">
        <v>478</v>
      </c>
      <c r="E1406" s="42"/>
      <c r="F1406" s="278" t="s">
        <v>3752</v>
      </c>
      <c r="G1406" s="42"/>
      <c r="H1406" s="42"/>
      <c r="I1406" s="230"/>
      <c r="J1406" s="42"/>
      <c r="K1406" s="42"/>
      <c r="L1406" s="46"/>
      <c r="M1406" s="231"/>
      <c r="N1406" s="232"/>
      <c r="O1406" s="86"/>
      <c r="P1406" s="86"/>
      <c r="Q1406" s="86"/>
      <c r="R1406" s="86"/>
      <c r="S1406" s="86"/>
      <c r="T1406" s="87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T1406" s="19" t="s">
        <v>478</v>
      </c>
      <c r="AU1406" s="19" t="s">
        <v>82</v>
      </c>
    </row>
    <row r="1407" s="2" customFormat="1" ht="16.5" customHeight="1">
      <c r="A1407" s="40"/>
      <c r="B1407" s="41"/>
      <c r="C1407" s="215" t="s">
        <v>2300</v>
      </c>
      <c r="D1407" s="215" t="s">
        <v>174</v>
      </c>
      <c r="E1407" s="216" t="s">
        <v>3466</v>
      </c>
      <c r="F1407" s="217" t="s">
        <v>3753</v>
      </c>
      <c r="G1407" s="218" t="s">
        <v>3513</v>
      </c>
      <c r="H1407" s="219">
        <v>4</v>
      </c>
      <c r="I1407" s="220"/>
      <c r="J1407" s="221">
        <f>ROUND(I1407*H1407,2)</f>
        <v>0</v>
      </c>
      <c r="K1407" s="217" t="s">
        <v>19</v>
      </c>
      <c r="L1407" s="46"/>
      <c r="M1407" s="222" t="s">
        <v>19</v>
      </c>
      <c r="N1407" s="223" t="s">
        <v>45</v>
      </c>
      <c r="O1407" s="86"/>
      <c r="P1407" s="224">
        <f>O1407*H1407</f>
        <v>0</v>
      </c>
      <c r="Q1407" s="224">
        <v>0</v>
      </c>
      <c r="R1407" s="224">
        <f>Q1407*H1407</f>
        <v>0</v>
      </c>
      <c r="S1407" s="224">
        <v>0</v>
      </c>
      <c r="T1407" s="225">
        <f>S1407*H1407</f>
        <v>0</v>
      </c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R1407" s="226" t="s">
        <v>178</v>
      </c>
      <c r="AT1407" s="226" t="s">
        <v>174</v>
      </c>
      <c r="AU1407" s="226" t="s">
        <v>82</v>
      </c>
      <c r="AY1407" s="19" t="s">
        <v>171</v>
      </c>
      <c r="BE1407" s="227">
        <f>IF(N1407="základní",J1407,0)</f>
        <v>0</v>
      </c>
      <c r="BF1407" s="227">
        <f>IF(N1407="snížená",J1407,0)</f>
        <v>0</v>
      </c>
      <c r="BG1407" s="227">
        <f>IF(N1407="zákl. přenesená",J1407,0)</f>
        <v>0</v>
      </c>
      <c r="BH1407" s="227">
        <f>IF(N1407="sníž. přenesená",J1407,0)</f>
        <v>0</v>
      </c>
      <c r="BI1407" s="227">
        <f>IF(N1407="nulová",J1407,0)</f>
        <v>0</v>
      </c>
      <c r="BJ1407" s="19" t="s">
        <v>82</v>
      </c>
      <c r="BK1407" s="227">
        <f>ROUND(I1407*H1407,2)</f>
        <v>0</v>
      </c>
      <c r="BL1407" s="19" t="s">
        <v>178</v>
      </c>
      <c r="BM1407" s="226" t="s">
        <v>4331</v>
      </c>
    </row>
    <row r="1408" s="2" customFormat="1">
      <c r="A1408" s="40"/>
      <c r="B1408" s="41"/>
      <c r="C1408" s="42"/>
      <c r="D1408" s="228" t="s">
        <v>180</v>
      </c>
      <c r="E1408" s="42"/>
      <c r="F1408" s="229" t="s">
        <v>3755</v>
      </c>
      <c r="G1408" s="42"/>
      <c r="H1408" s="42"/>
      <c r="I1408" s="230"/>
      <c r="J1408" s="42"/>
      <c r="K1408" s="42"/>
      <c r="L1408" s="46"/>
      <c r="M1408" s="231"/>
      <c r="N1408" s="232"/>
      <c r="O1408" s="86"/>
      <c r="P1408" s="86"/>
      <c r="Q1408" s="86"/>
      <c r="R1408" s="86"/>
      <c r="S1408" s="86"/>
      <c r="T1408" s="87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T1408" s="19" t="s">
        <v>180</v>
      </c>
      <c r="AU1408" s="19" t="s">
        <v>82</v>
      </c>
    </row>
    <row r="1409" s="2" customFormat="1">
      <c r="A1409" s="40"/>
      <c r="B1409" s="41"/>
      <c r="C1409" s="42"/>
      <c r="D1409" s="228" t="s">
        <v>478</v>
      </c>
      <c r="E1409" s="42"/>
      <c r="F1409" s="278" t="s">
        <v>3752</v>
      </c>
      <c r="G1409" s="42"/>
      <c r="H1409" s="42"/>
      <c r="I1409" s="230"/>
      <c r="J1409" s="42"/>
      <c r="K1409" s="42"/>
      <c r="L1409" s="46"/>
      <c r="M1409" s="231"/>
      <c r="N1409" s="232"/>
      <c r="O1409" s="86"/>
      <c r="P1409" s="86"/>
      <c r="Q1409" s="86"/>
      <c r="R1409" s="86"/>
      <c r="S1409" s="86"/>
      <c r="T1409" s="87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T1409" s="19" t="s">
        <v>478</v>
      </c>
      <c r="AU1409" s="19" t="s">
        <v>82</v>
      </c>
    </row>
    <row r="1410" s="2" customFormat="1" ht="16.5" customHeight="1">
      <c r="A1410" s="40"/>
      <c r="B1410" s="41"/>
      <c r="C1410" s="215" t="s">
        <v>4332</v>
      </c>
      <c r="D1410" s="215" t="s">
        <v>174</v>
      </c>
      <c r="E1410" s="216" t="s">
        <v>3468</v>
      </c>
      <c r="F1410" s="217" t="s">
        <v>3756</v>
      </c>
      <c r="G1410" s="218" t="s">
        <v>3513</v>
      </c>
      <c r="H1410" s="219">
        <v>2</v>
      </c>
      <c r="I1410" s="220"/>
      <c r="J1410" s="221">
        <f>ROUND(I1410*H1410,2)</f>
        <v>0</v>
      </c>
      <c r="K1410" s="217" t="s">
        <v>19</v>
      </c>
      <c r="L1410" s="46"/>
      <c r="M1410" s="222" t="s">
        <v>19</v>
      </c>
      <c r="N1410" s="223" t="s">
        <v>45</v>
      </c>
      <c r="O1410" s="86"/>
      <c r="P1410" s="224">
        <f>O1410*H1410</f>
        <v>0</v>
      </c>
      <c r="Q1410" s="224">
        <v>0</v>
      </c>
      <c r="R1410" s="224">
        <f>Q1410*H1410</f>
        <v>0</v>
      </c>
      <c r="S1410" s="224">
        <v>0</v>
      </c>
      <c r="T1410" s="225">
        <f>S1410*H1410</f>
        <v>0</v>
      </c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R1410" s="226" t="s">
        <v>178</v>
      </c>
      <c r="AT1410" s="226" t="s">
        <v>174</v>
      </c>
      <c r="AU1410" s="226" t="s">
        <v>82</v>
      </c>
      <c r="AY1410" s="19" t="s">
        <v>171</v>
      </c>
      <c r="BE1410" s="227">
        <f>IF(N1410="základní",J1410,0)</f>
        <v>0</v>
      </c>
      <c r="BF1410" s="227">
        <f>IF(N1410="snížená",J1410,0)</f>
        <v>0</v>
      </c>
      <c r="BG1410" s="227">
        <f>IF(N1410="zákl. přenesená",J1410,0)</f>
        <v>0</v>
      </c>
      <c r="BH1410" s="227">
        <f>IF(N1410="sníž. přenesená",J1410,0)</f>
        <v>0</v>
      </c>
      <c r="BI1410" s="227">
        <f>IF(N1410="nulová",J1410,0)</f>
        <v>0</v>
      </c>
      <c r="BJ1410" s="19" t="s">
        <v>82</v>
      </c>
      <c r="BK1410" s="227">
        <f>ROUND(I1410*H1410,2)</f>
        <v>0</v>
      </c>
      <c r="BL1410" s="19" t="s">
        <v>178</v>
      </c>
      <c r="BM1410" s="226" t="s">
        <v>4333</v>
      </c>
    </row>
    <row r="1411" s="2" customFormat="1">
      <c r="A1411" s="40"/>
      <c r="B1411" s="41"/>
      <c r="C1411" s="42"/>
      <c r="D1411" s="228" t="s">
        <v>180</v>
      </c>
      <c r="E1411" s="42"/>
      <c r="F1411" s="229" t="s">
        <v>3758</v>
      </c>
      <c r="G1411" s="42"/>
      <c r="H1411" s="42"/>
      <c r="I1411" s="230"/>
      <c r="J1411" s="42"/>
      <c r="K1411" s="42"/>
      <c r="L1411" s="46"/>
      <c r="M1411" s="231"/>
      <c r="N1411" s="232"/>
      <c r="O1411" s="86"/>
      <c r="P1411" s="86"/>
      <c r="Q1411" s="86"/>
      <c r="R1411" s="86"/>
      <c r="S1411" s="86"/>
      <c r="T1411" s="87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T1411" s="19" t="s">
        <v>180</v>
      </c>
      <c r="AU1411" s="19" t="s">
        <v>82</v>
      </c>
    </row>
    <row r="1412" s="2" customFormat="1">
      <c r="A1412" s="40"/>
      <c r="B1412" s="41"/>
      <c r="C1412" s="42"/>
      <c r="D1412" s="228" t="s">
        <v>478</v>
      </c>
      <c r="E1412" s="42"/>
      <c r="F1412" s="278" t="s">
        <v>3752</v>
      </c>
      <c r="G1412" s="42"/>
      <c r="H1412" s="42"/>
      <c r="I1412" s="230"/>
      <c r="J1412" s="42"/>
      <c r="K1412" s="42"/>
      <c r="L1412" s="46"/>
      <c r="M1412" s="231"/>
      <c r="N1412" s="232"/>
      <c r="O1412" s="86"/>
      <c r="P1412" s="86"/>
      <c r="Q1412" s="86"/>
      <c r="R1412" s="86"/>
      <c r="S1412" s="86"/>
      <c r="T1412" s="87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T1412" s="19" t="s">
        <v>478</v>
      </c>
      <c r="AU1412" s="19" t="s">
        <v>82</v>
      </c>
    </row>
    <row r="1413" s="2" customFormat="1" ht="16.5" customHeight="1">
      <c r="A1413" s="40"/>
      <c r="B1413" s="41"/>
      <c r="C1413" s="215" t="s">
        <v>2306</v>
      </c>
      <c r="D1413" s="215" t="s">
        <v>174</v>
      </c>
      <c r="E1413" s="216" t="s">
        <v>3759</v>
      </c>
      <c r="F1413" s="217" t="s">
        <v>3760</v>
      </c>
      <c r="G1413" s="218" t="s">
        <v>3513</v>
      </c>
      <c r="H1413" s="219">
        <v>3</v>
      </c>
      <c r="I1413" s="220"/>
      <c r="J1413" s="221">
        <f>ROUND(I1413*H1413,2)</f>
        <v>0</v>
      </c>
      <c r="K1413" s="217" t="s">
        <v>19</v>
      </c>
      <c r="L1413" s="46"/>
      <c r="M1413" s="222" t="s">
        <v>19</v>
      </c>
      <c r="N1413" s="223" t="s">
        <v>45</v>
      </c>
      <c r="O1413" s="86"/>
      <c r="P1413" s="224">
        <f>O1413*H1413</f>
        <v>0</v>
      </c>
      <c r="Q1413" s="224">
        <v>0</v>
      </c>
      <c r="R1413" s="224">
        <f>Q1413*H1413</f>
        <v>0</v>
      </c>
      <c r="S1413" s="224">
        <v>0</v>
      </c>
      <c r="T1413" s="225">
        <f>S1413*H1413</f>
        <v>0</v>
      </c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R1413" s="226" t="s">
        <v>178</v>
      </c>
      <c r="AT1413" s="226" t="s">
        <v>174</v>
      </c>
      <c r="AU1413" s="226" t="s">
        <v>82</v>
      </c>
      <c r="AY1413" s="19" t="s">
        <v>171</v>
      </c>
      <c r="BE1413" s="227">
        <f>IF(N1413="základní",J1413,0)</f>
        <v>0</v>
      </c>
      <c r="BF1413" s="227">
        <f>IF(N1413="snížená",J1413,0)</f>
        <v>0</v>
      </c>
      <c r="BG1413" s="227">
        <f>IF(N1413="zákl. přenesená",J1413,0)</f>
        <v>0</v>
      </c>
      <c r="BH1413" s="227">
        <f>IF(N1413="sníž. přenesená",J1413,0)</f>
        <v>0</v>
      </c>
      <c r="BI1413" s="227">
        <f>IF(N1413="nulová",J1413,0)</f>
        <v>0</v>
      </c>
      <c r="BJ1413" s="19" t="s">
        <v>82</v>
      </c>
      <c r="BK1413" s="227">
        <f>ROUND(I1413*H1413,2)</f>
        <v>0</v>
      </c>
      <c r="BL1413" s="19" t="s">
        <v>178</v>
      </c>
      <c r="BM1413" s="226" t="s">
        <v>4334</v>
      </c>
    </row>
    <row r="1414" s="2" customFormat="1">
      <c r="A1414" s="40"/>
      <c r="B1414" s="41"/>
      <c r="C1414" s="42"/>
      <c r="D1414" s="228" t="s">
        <v>180</v>
      </c>
      <c r="E1414" s="42"/>
      <c r="F1414" s="229" t="s">
        <v>3762</v>
      </c>
      <c r="G1414" s="42"/>
      <c r="H1414" s="42"/>
      <c r="I1414" s="230"/>
      <c r="J1414" s="42"/>
      <c r="K1414" s="42"/>
      <c r="L1414" s="46"/>
      <c r="M1414" s="231"/>
      <c r="N1414" s="232"/>
      <c r="O1414" s="86"/>
      <c r="P1414" s="86"/>
      <c r="Q1414" s="86"/>
      <c r="R1414" s="86"/>
      <c r="S1414" s="86"/>
      <c r="T1414" s="87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T1414" s="19" t="s">
        <v>180</v>
      </c>
      <c r="AU1414" s="19" t="s">
        <v>82</v>
      </c>
    </row>
    <row r="1415" s="2" customFormat="1">
      <c r="A1415" s="40"/>
      <c r="B1415" s="41"/>
      <c r="C1415" s="42"/>
      <c r="D1415" s="228" t="s">
        <v>478</v>
      </c>
      <c r="E1415" s="42"/>
      <c r="F1415" s="278" t="s">
        <v>3752</v>
      </c>
      <c r="G1415" s="42"/>
      <c r="H1415" s="42"/>
      <c r="I1415" s="230"/>
      <c r="J1415" s="42"/>
      <c r="K1415" s="42"/>
      <c r="L1415" s="46"/>
      <c r="M1415" s="231"/>
      <c r="N1415" s="232"/>
      <c r="O1415" s="86"/>
      <c r="P1415" s="86"/>
      <c r="Q1415" s="86"/>
      <c r="R1415" s="86"/>
      <c r="S1415" s="86"/>
      <c r="T1415" s="87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T1415" s="19" t="s">
        <v>478</v>
      </c>
      <c r="AU1415" s="19" t="s">
        <v>82</v>
      </c>
    </row>
    <row r="1416" s="2" customFormat="1" ht="16.5" customHeight="1">
      <c r="A1416" s="40"/>
      <c r="B1416" s="41"/>
      <c r="C1416" s="215" t="s">
        <v>4335</v>
      </c>
      <c r="D1416" s="215" t="s">
        <v>174</v>
      </c>
      <c r="E1416" s="216" t="s">
        <v>3763</v>
      </c>
      <c r="F1416" s="217" t="s">
        <v>3764</v>
      </c>
      <c r="G1416" s="218" t="s">
        <v>3513</v>
      </c>
      <c r="H1416" s="219">
        <v>1</v>
      </c>
      <c r="I1416" s="220"/>
      <c r="J1416" s="221">
        <f>ROUND(I1416*H1416,2)</f>
        <v>0</v>
      </c>
      <c r="K1416" s="217" t="s">
        <v>19</v>
      </c>
      <c r="L1416" s="46"/>
      <c r="M1416" s="222" t="s">
        <v>19</v>
      </c>
      <c r="N1416" s="223" t="s">
        <v>45</v>
      </c>
      <c r="O1416" s="86"/>
      <c r="P1416" s="224">
        <f>O1416*H1416</f>
        <v>0</v>
      </c>
      <c r="Q1416" s="224">
        <v>0</v>
      </c>
      <c r="R1416" s="224">
        <f>Q1416*H1416</f>
        <v>0</v>
      </c>
      <c r="S1416" s="224">
        <v>0</v>
      </c>
      <c r="T1416" s="225">
        <f>S1416*H1416</f>
        <v>0</v>
      </c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R1416" s="226" t="s">
        <v>178</v>
      </c>
      <c r="AT1416" s="226" t="s">
        <v>174</v>
      </c>
      <c r="AU1416" s="226" t="s">
        <v>82</v>
      </c>
      <c r="AY1416" s="19" t="s">
        <v>171</v>
      </c>
      <c r="BE1416" s="227">
        <f>IF(N1416="základní",J1416,0)</f>
        <v>0</v>
      </c>
      <c r="BF1416" s="227">
        <f>IF(N1416="snížená",J1416,0)</f>
        <v>0</v>
      </c>
      <c r="BG1416" s="227">
        <f>IF(N1416="zákl. přenesená",J1416,0)</f>
        <v>0</v>
      </c>
      <c r="BH1416" s="227">
        <f>IF(N1416="sníž. přenesená",J1416,0)</f>
        <v>0</v>
      </c>
      <c r="BI1416" s="227">
        <f>IF(N1416="nulová",J1416,0)</f>
        <v>0</v>
      </c>
      <c r="BJ1416" s="19" t="s">
        <v>82</v>
      </c>
      <c r="BK1416" s="227">
        <f>ROUND(I1416*H1416,2)</f>
        <v>0</v>
      </c>
      <c r="BL1416" s="19" t="s">
        <v>178</v>
      </c>
      <c r="BM1416" s="226" t="s">
        <v>4336</v>
      </c>
    </row>
    <row r="1417" s="2" customFormat="1">
      <c r="A1417" s="40"/>
      <c r="B1417" s="41"/>
      <c r="C1417" s="42"/>
      <c r="D1417" s="228" t="s">
        <v>180</v>
      </c>
      <c r="E1417" s="42"/>
      <c r="F1417" s="229" t="s">
        <v>3766</v>
      </c>
      <c r="G1417" s="42"/>
      <c r="H1417" s="42"/>
      <c r="I1417" s="230"/>
      <c r="J1417" s="42"/>
      <c r="K1417" s="42"/>
      <c r="L1417" s="46"/>
      <c r="M1417" s="231"/>
      <c r="N1417" s="232"/>
      <c r="O1417" s="86"/>
      <c r="P1417" s="86"/>
      <c r="Q1417" s="86"/>
      <c r="R1417" s="86"/>
      <c r="S1417" s="86"/>
      <c r="T1417" s="87"/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T1417" s="19" t="s">
        <v>180</v>
      </c>
      <c r="AU1417" s="19" t="s">
        <v>82</v>
      </c>
    </row>
    <row r="1418" s="2" customFormat="1">
      <c r="A1418" s="40"/>
      <c r="B1418" s="41"/>
      <c r="C1418" s="42"/>
      <c r="D1418" s="228" t="s">
        <v>478</v>
      </c>
      <c r="E1418" s="42"/>
      <c r="F1418" s="278" t="s">
        <v>3752</v>
      </c>
      <c r="G1418" s="42"/>
      <c r="H1418" s="42"/>
      <c r="I1418" s="230"/>
      <c r="J1418" s="42"/>
      <c r="K1418" s="42"/>
      <c r="L1418" s="46"/>
      <c r="M1418" s="231"/>
      <c r="N1418" s="232"/>
      <c r="O1418" s="86"/>
      <c r="P1418" s="86"/>
      <c r="Q1418" s="86"/>
      <c r="R1418" s="86"/>
      <c r="S1418" s="86"/>
      <c r="T1418" s="87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T1418" s="19" t="s">
        <v>478</v>
      </c>
      <c r="AU1418" s="19" t="s">
        <v>82</v>
      </c>
    </row>
    <row r="1419" s="2" customFormat="1" ht="16.5" customHeight="1">
      <c r="A1419" s="40"/>
      <c r="B1419" s="41"/>
      <c r="C1419" s="215" t="s">
        <v>2332</v>
      </c>
      <c r="D1419" s="215" t="s">
        <v>174</v>
      </c>
      <c r="E1419" s="216" t="s">
        <v>3767</v>
      </c>
      <c r="F1419" s="217" t="s">
        <v>3768</v>
      </c>
      <c r="G1419" s="218" t="s">
        <v>3513</v>
      </c>
      <c r="H1419" s="219">
        <v>1</v>
      </c>
      <c r="I1419" s="220"/>
      <c r="J1419" s="221">
        <f>ROUND(I1419*H1419,2)</f>
        <v>0</v>
      </c>
      <c r="K1419" s="217" t="s">
        <v>19</v>
      </c>
      <c r="L1419" s="46"/>
      <c r="M1419" s="222" t="s">
        <v>19</v>
      </c>
      <c r="N1419" s="223" t="s">
        <v>45</v>
      </c>
      <c r="O1419" s="86"/>
      <c r="P1419" s="224">
        <f>O1419*H1419</f>
        <v>0</v>
      </c>
      <c r="Q1419" s="224">
        <v>0</v>
      </c>
      <c r="R1419" s="224">
        <f>Q1419*H1419</f>
        <v>0</v>
      </c>
      <c r="S1419" s="224">
        <v>0</v>
      </c>
      <c r="T1419" s="225">
        <f>S1419*H1419</f>
        <v>0</v>
      </c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R1419" s="226" t="s">
        <v>178</v>
      </c>
      <c r="AT1419" s="226" t="s">
        <v>174</v>
      </c>
      <c r="AU1419" s="226" t="s">
        <v>82</v>
      </c>
      <c r="AY1419" s="19" t="s">
        <v>171</v>
      </c>
      <c r="BE1419" s="227">
        <f>IF(N1419="základní",J1419,0)</f>
        <v>0</v>
      </c>
      <c r="BF1419" s="227">
        <f>IF(N1419="snížená",J1419,0)</f>
        <v>0</v>
      </c>
      <c r="BG1419" s="227">
        <f>IF(N1419="zákl. přenesená",J1419,0)</f>
        <v>0</v>
      </c>
      <c r="BH1419" s="227">
        <f>IF(N1419="sníž. přenesená",J1419,0)</f>
        <v>0</v>
      </c>
      <c r="BI1419" s="227">
        <f>IF(N1419="nulová",J1419,0)</f>
        <v>0</v>
      </c>
      <c r="BJ1419" s="19" t="s">
        <v>82</v>
      </c>
      <c r="BK1419" s="227">
        <f>ROUND(I1419*H1419,2)</f>
        <v>0</v>
      </c>
      <c r="BL1419" s="19" t="s">
        <v>178</v>
      </c>
      <c r="BM1419" s="226" t="s">
        <v>4337</v>
      </c>
    </row>
    <row r="1420" s="2" customFormat="1">
      <c r="A1420" s="40"/>
      <c r="B1420" s="41"/>
      <c r="C1420" s="42"/>
      <c r="D1420" s="228" t="s">
        <v>180</v>
      </c>
      <c r="E1420" s="42"/>
      <c r="F1420" s="229" t="s">
        <v>3770</v>
      </c>
      <c r="G1420" s="42"/>
      <c r="H1420" s="42"/>
      <c r="I1420" s="230"/>
      <c r="J1420" s="42"/>
      <c r="K1420" s="42"/>
      <c r="L1420" s="46"/>
      <c r="M1420" s="231"/>
      <c r="N1420" s="232"/>
      <c r="O1420" s="86"/>
      <c r="P1420" s="86"/>
      <c r="Q1420" s="86"/>
      <c r="R1420" s="86"/>
      <c r="S1420" s="86"/>
      <c r="T1420" s="87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T1420" s="19" t="s">
        <v>180</v>
      </c>
      <c r="AU1420" s="19" t="s">
        <v>82</v>
      </c>
    </row>
    <row r="1421" s="2" customFormat="1">
      <c r="A1421" s="40"/>
      <c r="B1421" s="41"/>
      <c r="C1421" s="42"/>
      <c r="D1421" s="228" t="s">
        <v>478</v>
      </c>
      <c r="E1421" s="42"/>
      <c r="F1421" s="278" t="s">
        <v>3752</v>
      </c>
      <c r="G1421" s="42"/>
      <c r="H1421" s="42"/>
      <c r="I1421" s="230"/>
      <c r="J1421" s="42"/>
      <c r="K1421" s="42"/>
      <c r="L1421" s="46"/>
      <c r="M1421" s="231"/>
      <c r="N1421" s="232"/>
      <c r="O1421" s="86"/>
      <c r="P1421" s="86"/>
      <c r="Q1421" s="86"/>
      <c r="R1421" s="86"/>
      <c r="S1421" s="86"/>
      <c r="T1421" s="87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T1421" s="19" t="s">
        <v>478</v>
      </c>
      <c r="AU1421" s="19" t="s">
        <v>82</v>
      </c>
    </row>
    <row r="1422" s="2" customFormat="1" ht="16.5" customHeight="1">
      <c r="A1422" s="40"/>
      <c r="B1422" s="41"/>
      <c r="C1422" s="215" t="s">
        <v>4338</v>
      </c>
      <c r="D1422" s="215" t="s">
        <v>174</v>
      </c>
      <c r="E1422" s="216" t="s">
        <v>3771</v>
      </c>
      <c r="F1422" s="217" t="s">
        <v>3772</v>
      </c>
      <c r="G1422" s="218" t="s">
        <v>3513</v>
      </c>
      <c r="H1422" s="219">
        <v>3</v>
      </c>
      <c r="I1422" s="220"/>
      <c r="J1422" s="221">
        <f>ROUND(I1422*H1422,2)</f>
        <v>0</v>
      </c>
      <c r="K1422" s="217" t="s">
        <v>19</v>
      </c>
      <c r="L1422" s="46"/>
      <c r="M1422" s="222" t="s">
        <v>19</v>
      </c>
      <c r="N1422" s="223" t="s">
        <v>45</v>
      </c>
      <c r="O1422" s="86"/>
      <c r="P1422" s="224">
        <f>O1422*H1422</f>
        <v>0</v>
      </c>
      <c r="Q1422" s="224">
        <v>0</v>
      </c>
      <c r="R1422" s="224">
        <f>Q1422*H1422</f>
        <v>0</v>
      </c>
      <c r="S1422" s="224">
        <v>0</v>
      </c>
      <c r="T1422" s="225">
        <f>S1422*H1422</f>
        <v>0</v>
      </c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R1422" s="226" t="s">
        <v>178</v>
      </c>
      <c r="AT1422" s="226" t="s">
        <v>174</v>
      </c>
      <c r="AU1422" s="226" t="s">
        <v>82</v>
      </c>
      <c r="AY1422" s="19" t="s">
        <v>171</v>
      </c>
      <c r="BE1422" s="227">
        <f>IF(N1422="základní",J1422,0)</f>
        <v>0</v>
      </c>
      <c r="BF1422" s="227">
        <f>IF(N1422="snížená",J1422,0)</f>
        <v>0</v>
      </c>
      <c r="BG1422" s="227">
        <f>IF(N1422="zákl. přenesená",J1422,0)</f>
        <v>0</v>
      </c>
      <c r="BH1422" s="227">
        <f>IF(N1422="sníž. přenesená",J1422,0)</f>
        <v>0</v>
      </c>
      <c r="BI1422" s="227">
        <f>IF(N1422="nulová",J1422,0)</f>
        <v>0</v>
      </c>
      <c r="BJ1422" s="19" t="s">
        <v>82</v>
      </c>
      <c r="BK1422" s="227">
        <f>ROUND(I1422*H1422,2)</f>
        <v>0</v>
      </c>
      <c r="BL1422" s="19" t="s">
        <v>178</v>
      </c>
      <c r="BM1422" s="226" t="s">
        <v>4339</v>
      </c>
    </row>
    <row r="1423" s="2" customFormat="1">
      <c r="A1423" s="40"/>
      <c r="B1423" s="41"/>
      <c r="C1423" s="42"/>
      <c r="D1423" s="228" t="s">
        <v>180</v>
      </c>
      <c r="E1423" s="42"/>
      <c r="F1423" s="229" t="s">
        <v>3774</v>
      </c>
      <c r="G1423" s="42"/>
      <c r="H1423" s="42"/>
      <c r="I1423" s="230"/>
      <c r="J1423" s="42"/>
      <c r="K1423" s="42"/>
      <c r="L1423" s="46"/>
      <c r="M1423" s="231"/>
      <c r="N1423" s="232"/>
      <c r="O1423" s="86"/>
      <c r="P1423" s="86"/>
      <c r="Q1423" s="86"/>
      <c r="R1423" s="86"/>
      <c r="S1423" s="86"/>
      <c r="T1423" s="87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T1423" s="19" t="s">
        <v>180</v>
      </c>
      <c r="AU1423" s="19" t="s">
        <v>82</v>
      </c>
    </row>
    <row r="1424" s="2" customFormat="1">
      <c r="A1424" s="40"/>
      <c r="B1424" s="41"/>
      <c r="C1424" s="42"/>
      <c r="D1424" s="228" t="s">
        <v>478</v>
      </c>
      <c r="E1424" s="42"/>
      <c r="F1424" s="278" t="s">
        <v>3752</v>
      </c>
      <c r="G1424" s="42"/>
      <c r="H1424" s="42"/>
      <c r="I1424" s="230"/>
      <c r="J1424" s="42"/>
      <c r="K1424" s="42"/>
      <c r="L1424" s="46"/>
      <c r="M1424" s="231"/>
      <c r="N1424" s="232"/>
      <c r="O1424" s="86"/>
      <c r="P1424" s="86"/>
      <c r="Q1424" s="86"/>
      <c r="R1424" s="86"/>
      <c r="S1424" s="86"/>
      <c r="T1424" s="87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T1424" s="19" t="s">
        <v>478</v>
      </c>
      <c r="AU1424" s="19" t="s">
        <v>82</v>
      </c>
    </row>
    <row r="1425" s="2" customFormat="1" ht="16.5" customHeight="1">
      <c r="A1425" s="40"/>
      <c r="B1425" s="41"/>
      <c r="C1425" s="215" t="s">
        <v>2340</v>
      </c>
      <c r="D1425" s="215" t="s">
        <v>174</v>
      </c>
      <c r="E1425" s="216" t="s">
        <v>3779</v>
      </c>
      <c r="F1425" s="217" t="s">
        <v>3780</v>
      </c>
      <c r="G1425" s="218" t="s">
        <v>3513</v>
      </c>
      <c r="H1425" s="219">
        <v>1</v>
      </c>
      <c r="I1425" s="220"/>
      <c r="J1425" s="221">
        <f>ROUND(I1425*H1425,2)</f>
        <v>0</v>
      </c>
      <c r="K1425" s="217" t="s">
        <v>19</v>
      </c>
      <c r="L1425" s="46"/>
      <c r="M1425" s="222" t="s">
        <v>19</v>
      </c>
      <c r="N1425" s="223" t="s">
        <v>45</v>
      </c>
      <c r="O1425" s="86"/>
      <c r="P1425" s="224">
        <f>O1425*H1425</f>
        <v>0</v>
      </c>
      <c r="Q1425" s="224">
        <v>0</v>
      </c>
      <c r="R1425" s="224">
        <f>Q1425*H1425</f>
        <v>0</v>
      </c>
      <c r="S1425" s="224">
        <v>0</v>
      </c>
      <c r="T1425" s="225">
        <f>S1425*H1425</f>
        <v>0</v>
      </c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R1425" s="226" t="s">
        <v>178</v>
      </c>
      <c r="AT1425" s="226" t="s">
        <v>174</v>
      </c>
      <c r="AU1425" s="226" t="s">
        <v>82</v>
      </c>
      <c r="AY1425" s="19" t="s">
        <v>171</v>
      </c>
      <c r="BE1425" s="227">
        <f>IF(N1425="základní",J1425,0)</f>
        <v>0</v>
      </c>
      <c r="BF1425" s="227">
        <f>IF(N1425="snížená",J1425,0)</f>
        <v>0</v>
      </c>
      <c r="BG1425" s="227">
        <f>IF(N1425="zákl. přenesená",J1425,0)</f>
        <v>0</v>
      </c>
      <c r="BH1425" s="227">
        <f>IF(N1425="sníž. přenesená",J1425,0)</f>
        <v>0</v>
      </c>
      <c r="BI1425" s="227">
        <f>IF(N1425="nulová",J1425,0)</f>
        <v>0</v>
      </c>
      <c r="BJ1425" s="19" t="s">
        <v>82</v>
      </c>
      <c r="BK1425" s="227">
        <f>ROUND(I1425*H1425,2)</f>
        <v>0</v>
      </c>
      <c r="BL1425" s="19" t="s">
        <v>178</v>
      </c>
      <c r="BM1425" s="226" t="s">
        <v>4340</v>
      </c>
    </row>
    <row r="1426" s="2" customFormat="1">
      <c r="A1426" s="40"/>
      <c r="B1426" s="41"/>
      <c r="C1426" s="42"/>
      <c r="D1426" s="228" t="s">
        <v>180</v>
      </c>
      <c r="E1426" s="42"/>
      <c r="F1426" s="229" t="s">
        <v>3782</v>
      </c>
      <c r="G1426" s="42"/>
      <c r="H1426" s="42"/>
      <c r="I1426" s="230"/>
      <c r="J1426" s="42"/>
      <c r="K1426" s="42"/>
      <c r="L1426" s="46"/>
      <c r="M1426" s="231"/>
      <c r="N1426" s="232"/>
      <c r="O1426" s="86"/>
      <c r="P1426" s="86"/>
      <c r="Q1426" s="86"/>
      <c r="R1426" s="86"/>
      <c r="S1426" s="86"/>
      <c r="T1426" s="87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T1426" s="19" t="s">
        <v>180</v>
      </c>
      <c r="AU1426" s="19" t="s">
        <v>82</v>
      </c>
    </row>
    <row r="1427" s="2" customFormat="1">
      <c r="A1427" s="40"/>
      <c r="B1427" s="41"/>
      <c r="C1427" s="42"/>
      <c r="D1427" s="228" t="s">
        <v>478</v>
      </c>
      <c r="E1427" s="42"/>
      <c r="F1427" s="278" t="s">
        <v>3752</v>
      </c>
      <c r="G1427" s="42"/>
      <c r="H1427" s="42"/>
      <c r="I1427" s="230"/>
      <c r="J1427" s="42"/>
      <c r="K1427" s="42"/>
      <c r="L1427" s="46"/>
      <c r="M1427" s="231"/>
      <c r="N1427" s="232"/>
      <c r="O1427" s="86"/>
      <c r="P1427" s="86"/>
      <c r="Q1427" s="86"/>
      <c r="R1427" s="86"/>
      <c r="S1427" s="86"/>
      <c r="T1427" s="87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T1427" s="19" t="s">
        <v>478</v>
      </c>
      <c r="AU1427" s="19" t="s">
        <v>82</v>
      </c>
    </row>
    <row r="1428" s="12" customFormat="1" ht="25.92" customHeight="1">
      <c r="A1428" s="12"/>
      <c r="B1428" s="199"/>
      <c r="C1428" s="200"/>
      <c r="D1428" s="201" t="s">
        <v>73</v>
      </c>
      <c r="E1428" s="202" t="s">
        <v>1926</v>
      </c>
      <c r="F1428" s="202" t="s">
        <v>4341</v>
      </c>
      <c r="G1428" s="200"/>
      <c r="H1428" s="200"/>
      <c r="I1428" s="203"/>
      <c r="J1428" s="204">
        <f>BK1428</f>
        <v>0</v>
      </c>
      <c r="K1428" s="200"/>
      <c r="L1428" s="205"/>
      <c r="M1428" s="206"/>
      <c r="N1428" s="207"/>
      <c r="O1428" s="207"/>
      <c r="P1428" s="208">
        <f>SUM(P1429:P1529)</f>
        <v>0</v>
      </c>
      <c r="Q1428" s="207"/>
      <c r="R1428" s="208">
        <f>SUM(R1429:R1529)</f>
        <v>0</v>
      </c>
      <c r="S1428" s="207"/>
      <c r="T1428" s="209">
        <f>SUM(T1429:T1529)</f>
        <v>0</v>
      </c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R1428" s="210" t="s">
        <v>82</v>
      </c>
      <c r="AT1428" s="211" t="s">
        <v>73</v>
      </c>
      <c r="AU1428" s="211" t="s">
        <v>74</v>
      </c>
      <c r="AY1428" s="210" t="s">
        <v>171</v>
      </c>
      <c r="BK1428" s="212">
        <f>SUM(BK1429:BK1529)</f>
        <v>0</v>
      </c>
    </row>
    <row r="1429" s="2" customFormat="1" ht="16.5" customHeight="1">
      <c r="A1429" s="40"/>
      <c r="B1429" s="41"/>
      <c r="C1429" s="215" t="s">
        <v>4342</v>
      </c>
      <c r="D1429" s="215" t="s">
        <v>174</v>
      </c>
      <c r="E1429" s="216" t="s">
        <v>3669</v>
      </c>
      <c r="F1429" s="217" t="s">
        <v>3670</v>
      </c>
      <c r="G1429" s="218" t="s">
        <v>971</v>
      </c>
      <c r="H1429" s="219">
        <v>1</v>
      </c>
      <c r="I1429" s="220"/>
      <c r="J1429" s="221">
        <f>ROUND(I1429*H1429,2)</f>
        <v>0</v>
      </c>
      <c r="K1429" s="217" t="s">
        <v>19</v>
      </c>
      <c r="L1429" s="46"/>
      <c r="M1429" s="222" t="s">
        <v>19</v>
      </c>
      <c r="N1429" s="223" t="s">
        <v>45</v>
      </c>
      <c r="O1429" s="86"/>
      <c r="P1429" s="224">
        <f>O1429*H1429</f>
        <v>0</v>
      </c>
      <c r="Q1429" s="224">
        <v>0</v>
      </c>
      <c r="R1429" s="224">
        <f>Q1429*H1429</f>
        <v>0</v>
      </c>
      <c r="S1429" s="224">
        <v>0</v>
      </c>
      <c r="T1429" s="225">
        <f>S1429*H1429</f>
        <v>0</v>
      </c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R1429" s="226" t="s">
        <v>178</v>
      </c>
      <c r="AT1429" s="226" t="s">
        <v>174</v>
      </c>
      <c r="AU1429" s="226" t="s">
        <v>82</v>
      </c>
      <c r="AY1429" s="19" t="s">
        <v>171</v>
      </c>
      <c r="BE1429" s="227">
        <f>IF(N1429="základní",J1429,0)</f>
        <v>0</v>
      </c>
      <c r="BF1429" s="227">
        <f>IF(N1429="snížená",J1429,0)</f>
        <v>0</v>
      </c>
      <c r="BG1429" s="227">
        <f>IF(N1429="zákl. přenesená",J1429,0)</f>
        <v>0</v>
      </c>
      <c r="BH1429" s="227">
        <f>IF(N1429="sníž. přenesená",J1429,0)</f>
        <v>0</v>
      </c>
      <c r="BI1429" s="227">
        <f>IF(N1429="nulová",J1429,0)</f>
        <v>0</v>
      </c>
      <c r="BJ1429" s="19" t="s">
        <v>82</v>
      </c>
      <c r="BK1429" s="227">
        <f>ROUND(I1429*H1429,2)</f>
        <v>0</v>
      </c>
      <c r="BL1429" s="19" t="s">
        <v>178</v>
      </c>
      <c r="BM1429" s="226" t="s">
        <v>4343</v>
      </c>
    </row>
    <row r="1430" s="2" customFormat="1">
      <c r="A1430" s="40"/>
      <c r="B1430" s="41"/>
      <c r="C1430" s="42"/>
      <c r="D1430" s="228" t="s">
        <v>180</v>
      </c>
      <c r="E1430" s="42"/>
      <c r="F1430" s="229" t="s">
        <v>3670</v>
      </c>
      <c r="G1430" s="42"/>
      <c r="H1430" s="42"/>
      <c r="I1430" s="230"/>
      <c r="J1430" s="42"/>
      <c r="K1430" s="42"/>
      <c r="L1430" s="46"/>
      <c r="M1430" s="231"/>
      <c r="N1430" s="232"/>
      <c r="O1430" s="86"/>
      <c r="P1430" s="86"/>
      <c r="Q1430" s="86"/>
      <c r="R1430" s="86"/>
      <c r="S1430" s="86"/>
      <c r="T1430" s="87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T1430" s="19" t="s">
        <v>180</v>
      </c>
      <c r="AU1430" s="19" t="s">
        <v>82</v>
      </c>
    </row>
    <row r="1431" s="2" customFormat="1">
      <c r="A1431" s="40"/>
      <c r="B1431" s="41"/>
      <c r="C1431" s="42"/>
      <c r="D1431" s="228" t="s">
        <v>478</v>
      </c>
      <c r="E1431" s="42"/>
      <c r="F1431" s="278" t="s">
        <v>3672</v>
      </c>
      <c r="G1431" s="42"/>
      <c r="H1431" s="42"/>
      <c r="I1431" s="230"/>
      <c r="J1431" s="42"/>
      <c r="K1431" s="42"/>
      <c r="L1431" s="46"/>
      <c r="M1431" s="231"/>
      <c r="N1431" s="232"/>
      <c r="O1431" s="86"/>
      <c r="P1431" s="86"/>
      <c r="Q1431" s="86"/>
      <c r="R1431" s="86"/>
      <c r="S1431" s="86"/>
      <c r="T1431" s="87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T1431" s="19" t="s">
        <v>478</v>
      </c>
      <c r="AU1431" s="19" t="s">
        <v>82</v>
      </c>
    </row>
    <row r="1432" s="2" customFormat="1" ht="16.5" customHeight="1">
      <c r="A1432" s="40"/>
      <c r="B1432" s="41"/>
      <c r="C1432" s="215" t="s">
        <v>4344</v>
      </c>
      <c r="D1432" s="215" t="s">
        <v>174</v>
      </c>
      <c r="E1432" s="216" t="s">
        <v>3673</v>
      </c>
      <c r="F1432" s="217" t="s">
        <v>3599</v>
      </c>
      <c r="G1432" s="218" t="s">
        <v>971</v>
      </c>
      <c r="H1432" s="219">
        <v>1</v>
      </c>
      <c r="I1432" s="220"/>
      <c r="J1432" s="221">
        <f>ROUND(I1432*H1432,2)</f>
        <v>0</v>
      </c>
      <c r="K1432" s="217" t="s">
        <v>19</v>
      </c>
      <c r="L1432" s="46"/>
      <c r="M1432" s="222" t="s">
        <v>19</v>
      </c>
      <c r="N1432" s="223" t="s">
        <v>45</v>
      </c>
      <c r="O1432" s="86"/>
      <c r="P1432" s="224">
        <f>O1432*H1432</f>
        <v>0</v>
      </c>
      <c r="Q1432" s="224">
        <v>0</v>
      </c>
      <c r="R1432" s="224">
        <f>Q1432*H1432</f>
        <v>0</v>
      </c>
      <c r="S1432" s="224">
        <v>0</v>
      </c>
      <c r="T1432" s="225">
        <f>S1432*H1432</f>
        <v>0</v>
      </c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R1432" s="226" t="s">
        <v>178</v>
      </c>
      <c r="AT1432" s="226" t="s">
        <v>174</v>
      </c>
      <c r="AU1432" s="226" t="s">
        <v>82</v>
      </c>
      <c r="AY1432" s="19" t="s">
        <v>171</v>
      </c>
      <c r="BE1432" s="227">
        <f>IF(N1432="základní",J1432,0)</f>
        <v>0</v>
      </c>
      <c r="BF1432" s="227">
        <f>IF(N1432="snížená",J1432,0)</f>
        <v>0</v>
      </c>
      <c r="BG1432" s="227">
        <f>IF(N1432="zákl. přenesená",J1432,0)</f>
        <v>0</v>
      </c>
      <c r="BH1432" s="227">
        <f>IF(N1432="sníž. přenesená",J1432,0)</f>
        <v>0</v>
      </c>
      <c r="BI1432" s="227">
        <f>IF(N1432="nulová",J1432,0)</f>
        <v>0</v>
      </c>
      <c r="BJ1432" s="19" t="s">
        <v>82</v>
      </c>
      <c r="BK1432" s="227">
        <f>ROUND(I1432*H1432,2)</f>
        <v>0</v>
      </c>
      <c r="BL1432" s="19" t="s">
        <v>178</v>
      </c>
      <c r="BM1432" s="226" t="s">
        <v>4345</v>
      </c>
    </row>
    <row r="1433" s="2" customFormat="1">
      <c r="A1433" s="40"/>
      <c r="B1433" s="41"/>
      <c r="C1433" s="42"/>
      <c r="D1433" s="228" t="s">
        <v>180</v>
      </c>
      <c r="E1433" s="42"/>
      <c r="F1433" s="229" t="s">
        <v>3599</v>
      </c>
      <c r="G1433" s="42"/>
      <c r="H1433" s="42"/>
      <c r="I1433" s="230"/>
      <c r="J1433" s="42"/>
      <c r="K1433" s="42"/>
      <c r="L1433" s="46"/>
      <c r="M1433" s="231"/>
      <c r="N1433" s="232"/>
      <c r="O1433" s="86"/>
      <c r="P1433" s="86"/>
      <c r="Q1433" s="86"/>
      <c r="R1433" s="86"/>
      <c r="S1433" s="86"/>
      <c r="T1433" s="87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T1433" s="19" t="s">
        <v>180</v>
      </c>
      <c r="AU1433" s="19" t="s">
        <v>82</v>
      </c>
    </row>
    <row r="1434" s="2" customFormat="1">
      <c r="A1434" s="40"/>
      <c r="B1434" s="41"/>
      <c r="C1434" s="42"/>
      <c r="D1434" s="228" t="s">
        <v>478</v>
      </c>
      <c r="E1434" s="42"/>
      <c r="F1434" s="278" t="s">
        <v>3601</v>
      </c>
      <c r="G1434" s="42"/>
      <c r="H1434" s="42"/>
      <c r="I1434" s="230"/>
      <c r="J1434" s="42"/>
      <c r="K1434" s="42"/>
      <c r="L1434" s="46"/>
      <c r="M1434" s="231"/>
      <c r="N1434" s="232"/>
      <c r="O1434" s="86"/>
      <c r="P1434" s="86"/>
      <c r="Q1434" s="86"/>
      <c r="R1434" s="86"/>
      <c r="S1434" s="86"/>
      <c r="T1434" s="87"/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T1434" s="19" t="s">
        <v>478</v>
      </c>
      <c r="AU1434" s="19" t="s">
        <v>82</v>
      </c>
    </row>
    <row r="1435" s="2" customFormat="1" ht="16.5" customHeight="1">
      <c r="A1435" s="40"/>
      <c r="B1435" s="41"/>
      <c r="C1435" s="215" t="s">
        <v>4346</v>
      </c>
      <c r="D1435" s="215" t="s">
        <v>174</v>
      </c>
      <c r="E1435" s="216" t="s">
        <v>3679</v>
      </c>
      <c r="F1435" s="217" t="s">
        <v>3680</v>
      </c>
      <c r="G1435" s="218" t="s">
        <v>3296</v>
      </c>
      <c r="H1435" s="219">
        <v>1</v>
      </c>
      <c r="I1435" s="220"/>
      <c r="J1435" s="221">
        <f>ROUND(I1435*H1435,2)</f>
        <v>0</v>
      </c>
      <c r="K1435" s="217" t="s">
        <v>19</v>
      </c>
      <c r="L1435" s="46"/>
      <c r="M1435" s="222" t="s">
        <v>19</v>
      </c>
      <c r="N1435" s="223" t="s">
        <v>45</v>
      </c>
      <c r="O1435" s="86"/>
      <c r="P1435" s="224">
        <f>O1435*H1435</f>
        <v>0</v>
      </c>
      <c r="Q1435" s="224">
        <v>0</v>
      </c>
      <c r="R1435" s="224">
        <f>Q1435*H1435</f>
        <v>0</v>
      </c>
      <c r="S1435" s="224">
        <v>0</v>
      </c>
      <c r="T1435" s="225">
        <f>S1435*H1435</f>
        <v>0</v>
      </c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R1435" s="226" t="s">
        <v>178</v>
      </c>
      <c r="AT1435" s="226" t="s">
        <v>174</v>
      </c>
      <c r="AU1435" s="226" t="s">
        <v>82</v>
      </c>
      <c r="AY1435" s="19" t="s">
        <v>171</v>
      </c>
      <c r="BE1435" s="227">
        <f>IF(N1435="základní",J1435,0)</f>
        <v>0</v>
      </c>
      <c r="BF1435" s="227">
        <f>IF(N1435="snížená",J1435,0)</f>
        <v>0</v>
      </c>
      <c r="BG1435" s="227">
        <f>IF(N1435="zákl. přenesená",J1435,0)</f>
        <v>0</v>
      </c>
      <c r="BH1435" s="227">
        <f>IF(N1435="sníž. přenesená",J1435,0)</f>
        <v>0</v>
      </c>
      <c r="BI1435" s="227">
        <f>IF(N1435="nulová",J1435,0)</f>
        <v>0</v>
      </c>
      <c r="BJ1435" s="19" t="s">
        <v>82</v>
      </c>
      <c r="BK1435" s="227">
        <f>ROUND(I1435*H1435,2)</f>
        <v>0</v>
      </c>
      <c r="BL1435" s="19" t="s">
        <v>178</v>
      </c>
      <c r="BM1435" s="226" t="s">
        <v>4347</v>
      </c>
    </row>
    <row r="1436" s="2" customFormat="1">
      <c r="A1436" s="40"/>
      <c r="B1436" s="41"/>
      <c r="C1436" s="42"/>
      <c r="D1436" s="228" t="s">
        <v>180</v>
      </c>
      <c r="E1436" s="42"/>
      <c r="F1436" s="229" t="s">
        <v>3680</v>
      </c>
      <c r="G1436" s="42"/>
      <c r="H1436" s="42"/>
      <c r="I1436" s="230"/>
      <c r="J1436" s="42"/>
      <c r="K1436" s="42"/>
      <c r="L1436" s="46"/>
      <c r="M1436" s="231"/>
      <c r="N1436" s="232"/>
      <c r="O1436" s="86"/>
      <c r="P1436" s="86"/>
      <c r="Q1436" s="86"/>
      <c r="R1436" s="86"/>
      <c r="S1436" s="86"/>
      <c r="T1436" s="87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T1436" s="19" t="s">
        <v>180</v>
      </c>
      <c r="AU1436" s="19" t="s">
        <v>82</v>
      </c>
    </row>
    <row r="1437" s="2" customFormat="1" ht="16.5" customHeight="1">
      <c r="A1437" s="40"/>
      <c r="B1437" s="41"/>
      <c r="C1437" s="215" t="s">
        <v>4348</v>
      </c>
      <c r="D1437" s="215" t="s">
        <v>174</v>
      </c>
      <c r="E1437" s="216" t="s">
        <v>3817</v>
      </c>
      <c r="F1437" s="217" t="s">
        <v>3818</v>
      </c>
      <c r="G1437" s="218" t="s">
        <v>3296</v>
      </c>
      <c r="H1437" s="219">
        <v>3</v>
      </c>
      <c r="I1437" s="220"/>
      <c r="J1437" s="221">
        <f>ROUND(I1437*H1437,2)</f>
        <v>0</v>
      </c>
      <c r="K1437" s="217" t="s">
        <v>19</v>
      </c>
      <c r="L1437" s="46"/>
      <c r="M1437" s="222" t="s">
        <v>19</v>
      </c>
      <c r="N1437" s="223" t="s">
        <v>45</v>
      </c>
      <c r="O1437" s="86"/>
      <c r="P1437" s="224">
        <f>O1437*H1437</f>
        <v>0</v>
      </c>
      <c r="Q1437" s="224">
        <v>0</v>
      </c>
      <c r="R1437" s="224">
        <f>Q1437*H1437</f>
        <v>0</v>
      </c>
      <c r="S1437" s="224">
        <v>0</v>
      </c>
      <c r="T1437" s="225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26" t="s">
        <v>178</v>
      </c>
      <c r="AT1437" s="226" t="s">
        <v>174</v>
      </c>
      <c r="AU1437" s="226" t="s">
        <v>82</v>
      </c>
      <c r="AY1437" s="19" t="s">
        <v>171</v>
      </c>
      <c r="BE1437" s="227">
        <f>IF(N1437="základní",J1437,0)</f>
        <v>0</v>
      </c>
      <c r="BF1437" s="227">
        <f>IF(N1437="snížená",J1437,0)</f>
        <v>0</v>
      </c>
      <c r="BG1437" s="227">
        <f>IF(N1437="zákl. přenesená",J1437,0)</f>
        <v>0</v>
      </c>
      <c r="BH1437" s="227">
        <f>IF(N1437="sníž. přenesená",J1437,0)</f>
        <v>0</v>
      </c>
      <c r="BI1437" s="227">
        <f>IF(N1437="nulová",J1437,0)</f>
        <v>0</v>
      </c>
      <c r="BJ1437" s="19" t="s">
        <v>82</v>
      </c>
      <c r="BK1437" s="227">
        <f>ROUND(I1437*H1437,2)</f>
        <v>0</v>
      </c>
      <c r="BL1437" s="19" t="s">
        <v>178</v>
      </c>
      <c r="BM1437" s="226" t="s">
        <v>4349</v>
      </c>
    </row>
    <row r="1438" s="2" customFormat="1">
      <c r="A1438" s="40"/>
      <c r="B1438" s="41"/>
      <c r="C1438" s="42"/>
      <c r="D1438" s="228" t="s">
        <v>180</v>
      </c>
      <c r="E1438" s="42"/>
      <c r="F1438" s="229" t="s">
        <v>3818</v>
      </c>
      <c r="G1438" s="42"/>
      <c r="H1438" s="42"/>
      <c r="I1438" s="230"/>
      <c r="J1438" s="42"/>
      <c r="K1438" s="42"/>
      <c r="L1438" s="46"/>
      <c r="M1438" s="231"/>
      <c r="N1438" s="232"/>
      <c r="O1438" s="86"/>
      <c r="P1438" s="86"/>
      <c r="Q1438" s="86"/>
      <c r="R1438" s="86"/>
      <c r="S1438" s="86"/>
      <c r="T1438" s="87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T1438" s="19" t="s">
        <v>180</v>
      </c>
      <c r="AU1438" s="19" t="s">
        <v>82</v>
      </c>
    </row>
    <row r="1439" s="2" customFormat="1">
      <c r="A1439" s="40"/>
      <c r="B1439" s="41"/>
      <c r="C1439" s="42"/>
      <c r="D1439" s="228" t="s">
        <v>478</v>
      </c>
      <c r="E1439" s="42"/>
      <c r="F1439" s="278" t="s">
        <v>3820</v>
      </c>
      <c r="G1439" s="42"/>
      <c r="H1439" s="42"/>
      <c r="I1439" s="230"/>
      <c r="J1439" s="42"/>
      <c r="K1439" s="42"/>
      <c r="L1439" s="46"/>
      <c r="M1439" s="231"/>
      <c r="N1439" s="232"/>
      <c r="O1439" s="86"/>
      <c r="P1439" s="86"/>
      <c r="Q1439" s="86"/>
      <c r="R1439" s="86"/>
      <c r="S1439" s="86"/>
      <c r="T1439" s="87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T1439" s="19" t="s">
        <v>478</v>
      </c>
      <c r="AU1439" s="19" t="s">
        <v>82</v>
      </c>
    </row>
    <row r="1440" s="2" customFormat="1" ht="16.5" customHeight="1">
      <c r="A1440" s="40"/>
      <c r="B1440" s="41"/>
      <c r="C1440" s="215" t="s">
        <v>4350</v>
      </c>
      <c r="D1440" s="215" t="s">
        <v>174</v>
      </c>
      <c r="E1440" s="216" t="s">
        <v>3827</v>
      </c>
      <c r="F1440" s="217" t="s">
        <v>3828</v>
      </c>
      <c r="G1440" s="218" t="s">
        <v>3296</v>
      </c>
      <c r="H1440" s="219">
        <v>5</v>
      </c>
      <c r="I1440" s="220"/>
      <c r="J1440" s="221">
        <f>ROUND(I1440*H1440,2)</f>
        <v>0</v>
      </c>
      <c r="K1440" s="217" t="s">
        <v>19</v>
      </c>
      <c r="L1440" s="46"/>
      <c r="M1440" s="222" t="s">
        <v>19</v>
      </c>
      <c r="N1440" s="223" t="s">
        <v>45</v>
      </c>
      <c r="O1440" s="86"/>
      <c r="P1440" s="224">
        <f>O1440*H1440</f>
        <v>0</v>
      </c>
      <c r="Q1440" s="224">
        <v>0</v>
      </c>
      <c r="R1440" s="224">
        <f>Q1440*H1440</f>
        <v>0</v>
      </c>
      <c r="S1440" s="224">
        <v>0</v>
      </c>
      <c r="T1440" s="225">
        <f>S1440*H1440</f>
        <v>0</v>
      </c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R1440" s="226" t="s">
        <v>178</v>
      </c>
      <c r="AT1440" s="226" t="s">
        <v>174</v>
      </c>
      <c r="AU1440" s="226" t="s">
        <v>82</v>
      </c>
      <c r="AY1440" s="19" t="s">
        <v>171</v>
      </c>
      <c r="BE1440" s="227">
        <f>IF(N1440="základní",J1440,0)</f>
        <v>0</v>
      </c>
      <c r="BF1440" s="227">
        <f>IF(N1440="snížená",J1440,0)</f>
        <v>0</v>
      </c>
      <c r="BG1440" s="227">
        <f>IF(N1440="zákl. přenesená",J1440,0)</f>
        <v>0</v>
      </c>
      <c r="BH1440" s="227">
        <f>IF(N1440="sníž. přenesená",J1440,0)</f>
        <v>0</v>
      </c>
      <c r="BI1440" s="227">
        <f>IF(N1440="nulová",J1440,0)</f>
        <v>0</v>
      </c>
      <c r="BJ1440" s="19" t="s">
        <v>82</v>
      </c>
      <c r="BK1440" s="227">
        <f>ROUND(I1440*H1440,2)</f>
        <v>0</v>
      </c>
      <c r="BL1440" s="19" t="s">
        <v>178</v>
      </c>
      <c r="BM1440" s="226" t="s">
        <v>4351</v>
      </c>
    </row>
    <row r="1441" s="2" customFormat="1">
      <c r="A1441" s="40"/>
      <c r="B1441" s="41"/>
      <c r="C1441" s="42"/>
      <c r="D1441" s="228" t="s">
        <v>180</v>
      </c>
      <c r="E1441" s="42"/>
      <c r="F1441" s="229" t="s">
        <v>3828</v>
      </c>
      <c r="G1441" s="42"/>
      <c r="H1441" s="42"/>
      <c r="I1441" s="230"/>
      <c r="J1441" s="42"/>
      <c r="K1441" s="42"/>
      <c r="L1441" s="46"/>
      <c r="M1441" s="231"/>
      <c r="N1441" s="232"/>
      <c r="O1441" s="86"/>
      <c r="P1441" s="86"/>
      <c r="Q1441" s="86"/>
      <c r="R1441" s="86"/>
      <c r="S1441" s="86"/>
      <c r="T1441" s="87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T1441" s="19" t="s">
        <v>180</v>
      </c>
      <c r="AU1441" s="19" t="s">
        <v>82</v>
      </c>
    </row>
    <row r="1442" s="2" customFormat="1">
      <c r="A1442" s="40"/>
      <c r="B1442" s="41"/>
      <c r="C1442" s="42"/>
      <c r="D1442" s="228" t="s">
        <v>478</v>
      </c>
      <c r="E1442" s="42"/>
      <c r="F1442" s="278" t="s">
        <v>3830</v>
      </c>
      <c r="G1442" s="42"/>
      <c r="H1442" s="42"/>
      <c r="I1442" s="230"/>
      <c r="J1442" s="42"/>
      <c r="K1442" s="42"/>
      <c r="L1442" s="46"/>
      <c r="M1442" s="231"/>
      <c r="N1442" s="232"/>
      <c r="O1442" s="86"/>
      <c r="P1442" s="86"/>
      <c r="Q1442" s="86"/>
      <c r="R1442" s="86"/>
      <c r="S1442" s="86"/>
      <c r="T1442" s="87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T1442" s="19" t="s">
        <v>478</v>
      </c>
      <c r="AU1442" s="19" t="s">
        <v>82</v>
      </c>
    </row>
    <row r="1443" s="2" customFormat="1" ht="16.5" customHeight="1">
      <c r="A1443" s="40"/>
      <c r="B1443" s="41"/>
      <c r="C1443" s="215" t="s">
        <v>4352</v>
      </c>
      <c r="D1443" s="215" t="s">
        <v>174</v>
      </c>
      <c r="E1443" s="216" t="s">
        <v>3834</v>
      </c>
      <c r="F1443" s="217" t="s">
        <v>3835</v>
      </c>
      <c r="G1443" s="218" t="s">
        <v>3296</v>
      </c>
      <c r="H1443" s="219">
        <v>1</v>
      </c>
      <c r="I1443" s="220"/>
      <c r="J1443" s="221">
        <f>ROUND(I1443*H1443,2)</f>
        <v>0</v>
      </c>
      <c r="K1443" s="217" t="s">
        <v>19</v>
      </c>
      <c r="L1443" s="46"/>
      <c r="M1443" s="222" t="s">
        <v>19</v>
      </c>
      <c r="N1443" s="223" t="s">
        <v>45</v>
      </c>
      <c r="O1443" s="86"/>
      <c r="P1443" s="224">
        <f>O1443*H1443</f>
        <v>0</v>
      </c>
      <c r="Q1443" s="224">
        <v>0</v>
      </c>
      <c r="R1443" s="224">
        <f>Q1443*H1443</f>
        <v>0</v>
      </c>
      <c r="S1443" s="224">
        <v>0</v>
      </c>
      <c r="T1443" s="225">
        <f>S1443*H1443</f>
        <v>0</v>
      </c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R1443" s="226" t="s">
        <v>178</v>
      </c>
      <c r="AT1443" s="226" t="s">
        <v>174</v>
      </c>
      <c r="AU1443" s="226" t="s">
        <v>82</v>
      </c>
      <c r="AY1443" s="19" t="s">
        <v>171</v>
      </c>
      <c r="BE1443" s="227">
        <f>IF(N1443="základní",J1443,0)</f>
        <v>0</v>
      </c>
      <c r="BF1443" s="227">
        <f>IF(N1443="snížená",J1443,0)</f>
        <v>0</v>
      </c>
      <c r="BG1443" s="227">
        <f>IF(N1443="zákl. přenesená",J1443,0)</f>
        <v>0</v>
      </c>
      <c r="BH1443" s="227">
        <f>IF(N1443="sníž. přenesená",J1443,0)</f>
        <v>0</v>
      </c>
      <c r="BI1443" s="227">
        <f>IF(N1443="nulová",J1443,0)</f>
        <v>0</v>
      </c>
      <c r="BJ1443" s="19" t="s">
        <v>82</v>
      </c>
      <c r="BK1443" s="227">
        <f>ROUND(I1443*H1443,2)</f>
        <v>0</v>
      </c>
      <c r="BL1443" s="19" t="s">
        <v>178</v>
      </c>
      <c r="BM1443" s="226" t="s">
        <v>4353</v>
      </c>
    </row>
    <row r="1444" s="2" customFormat="1">
      <c r="A1444" s="40"/>
      <c r="B1444" s="41"/>
      <c r="C1444" s="42"/>
      <c r="D1444" s="228" t="s">
        <v>180</v>
      </c>
      <c r="E1444" s="42"/>
      <c r="F1444" s="229" t="s">
        <v>3835</v>
      </c>
      <c r="G1444" s="42"/>
      <c r="H1444" s="42"/>
      <c r="I1444" s="230"/>
      <c r="J1444" s="42"/>
      <c r="K1444" s="42"/>
      <c r="L1444" s="46"/>
      <c r="M1444" s="231"/>
      <c r="N1444" s="232"/>
      <c r="O1444" s="86"/>
      <c r="P1444" s="86"/>
      <c r="Q1444" s="86"/>
      <c r="R1444" s="86"/>
      <c r="S1444" s="86"/>
      <c r="T1444" s="87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T1444" s="19" t="s">
        <v>180</v>
      </c>
      <c r="AU1444" s="19" t="s">
        <v>82</v>
      </c>
    </row>
    <row r="1445" s="2" customFormat="1">
      <c r="A1445" s="40"/>
      <c r="B1445" s="41"/>
      <c r="C1445" s="42"/>
      <c r="D1445" s="228" t="s">
        <v>478</v>
      </c>
      <c r="E1445" s="42"/>
      <c r="F1445" s="278" t="s">
        <v>3737</v>
      </c>
      <c r="G1445" s="42"/>
      <c r="H1445" s="42"/>
      <c r="I1445" s="230"/>
      <c r="J1445" s="42"/>
      <c r="K1445" s="42"/>
      <c r="L1445" s="46"/>
      <c r="M1445" s="231"/>
      <c r="N1445" s="232"/>
      <c r="O1445" s="86"/>
      <c r="P1445" s="86"/>
      <c r="Q1445" s="86"/>
      <c r="R1445" s="86"/>
      <c r="S1445" s="86"/>
      <c r="T1445" s="87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T1445" s="19" t="s">
        <v>478</v>
      </c>
      <c r="AU1445" s="19" t="s">
        <v>82</v>
      </c>
    </row>
    <row r="1446" s="2" customFormat="1" ht="16.5" customHeight="1">
      <c r="A1446" s="40"/>
      <c r="B1446" s="41"/>
      <c r="C1446" s="215" t="s">
        <v>4354</v>
      </c>
      <c r="D1446" s="215" t="s">
        <v>174</v>
      </c>
      <c r="E1446" s="216" t="s">
        <v>3837</v>
      </c>
      <c r="F1446" s="217" t="s">
        <v>3838</v>
      </c>
      <c r="G1446" s="218" t="s">
        <v>3296</v>
      </c>
      <c r="H1446" s="219">
        <v>3</v>
      </c>
      <c r="I1446" s="220"/>
      <c r="J1446" s="221">
        <f>ROUND(I1446*H1446,2)</f>
        <v>0</v>
      </c>
      <c r="K1446" s="217" t="s">
        <v>19</v>
      </c>
      <c r="L1446" s="46"/>
      <c r="M1446" s="222" t="s">
        <v>19</v>
      </c>
      <c r="N1446" s="223" t="s">
        <v>45</v>
      </c>
      <c r="O1446" s="86"/>
      <c r="P1446" s="224">
        <f>O1446*H1446</f>
        <v>0</v>
      </c>
      <c r="Q1446" s="224">
        <v>0</v>
      </c>
      <c r="R1446" s="224">
        <f>Q1446*H1446</f>
        <v>0</v>
      </c>
      <c r="S1446" s="224">
        <v>0</v>
      </c>
      <c r="T1446" s="225">
        <f>S1446*H1446</f>
        <v>0</v>
      </c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R1446" s="226" t="s">
        <v>178</v>
      </c>
      <c r="AT1446" s="226" t="s">
        <v>174</v>
      </c>
      <c r="AU1446" s="226" t="s">
        <v>82</v>
      </c>
      <c r="AY1446" s="19" t="s">
        <v>171</v>
      </c>
      <c r="BE1446" s="227">
        <f>IF(N1446="základní",J1446,0)</f>
        <v>0</v>
      </c>
      <c r="BF1446" s="227">
        <f>IF(N1446="snížená",J1446,0)</f>
        <v>0</v>
      </c>
      <c r="BG1446" s="227">
        <f>IF(N1446="zákl. přenesená",J1446,0)</f>
        <v>0</v>
      </c>
      <c r="BH1446" s="227">
        <f>IF(N1446="sníž. přenesená",J1446,0)</f>
        <v>0</v>
      </c>
      <c r="BI1446" s="227">
        <f>IF(N1446="nulová",J1446,0)</f>
        <v>0</v>
      </c>
      <c r="BJ1446" s="19" t="s">
        <v>82</v>
      </c>
      <c r="BK1446" s="227">
        <f>ROUND(I1446*H1446,2)</f>
        <v>0</v>
      </c>
      <c r="BL1446" s="19" t="s">
        <v>178</v>
      </c>
      <c r="BM1446" s="226" t="s">
        <v>4355</v>
      </c>
    </row>
    <row r="1447" s="2" customFormat="1">
      <c r="A1447" s="40"/>
      <c r="B1447" s="41"/>
      <c r="C1447" s="42"/>
      <c r="D1447" s="228" t="s">
        <v>180</v>
      </c>
      <c r="E1447" s="42"/>
      <c r="F1447" s="229" t="s">
        <v>3838</v>
      </c>
      <c r="G1447" s="42"/>
      <c r="H1447" s="42"/>
      <c r="I1447" s="230"/>
      <c r="J1447" s="42"/>
      <c r="K1447" s="42"/>
      <c r="L1447" s="46"/>
      <c r="M1447" s="231"/>
      <c r="N1447" s="232"/>
      <c r="O1447" s="86"/>
      <c r="P1447" s="86"/>
      <c r="Q1447" s="86"/>
      <c r="R1447" s="86"/>
      <c r="S1447" s="86"/>
      <c r="T1447" s="87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T1447" s="19" t="s">
        <v>180</v>
      </c>
      <c r="AU1447" s="19" t="s">
        <v>82</v>
      </c>
    </row>
    <row r="1448" s="2" customFormat="1">
      <c r="A1448" s="40"/>
      <c r="B1448" s="41"/>
      <c r="C1448" s="42"/>
      <c r="D1448" s="228" t="s">
        <v>478</v>
      </c>
      <c r="E1448" s="42"/>
      <c r="F1448" s="278" t="s">
        <v>3737</v>
      </c>
      <c r="G1448" s="42"/>
      <c r="H1448" s="42"/>
      <c r="I1448" s="230"/>
      <c r="J1448" s="42"/>
      <c r="K1448" s="42"/>
      <c r="L1448" s="46"/>
      <c r="M1448" s="231"/>
      <c r="N1448" s="232"/>
      <c r="O1448" s="86"/>
      <c r="P1448" s="86"/>
      <c r="Q1448" s="86"/>
      <c r="R1448" s="86"/>
      <c r="S1448" s="86"/>
      <c r="T1448" s="87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T1448" s="19" t="s">
        <v>478</v>
      </c>
      <c r="AU1448" s="19" t="s">
        <v>82</v>
      </c>
    </row>
    <row r="1449" s="2" customFormat="1" ht="16.5" customHeight="1">
      <c r="A1449" s="40"/>
      <c r="B1449" s="41"/>
      <c r="C1449" s="215" t="s">
        <v>4356</v>
      </c>
      <c r="D1449" s="215" t="s">
        <v>174</v>
      </c>
      <c r="E1449" s="216" t="s">
        <v>3840</v>
      </c>
      <c r="F1449" s="217" t="s">
        <v>3841</v>
      </c>
      <c r="G1449" s="218" t="s">
        <v>3296</v>
      </c>
      <c r="H1449" s="219">
        <v>2</v>
      </c>
      <c r="I1449" s="220"/>
      <c r="J1449" s="221">
        <f>ROUND(I1449*H1449,2)</f>
        <v>0</v>
      </c>
      <c r="K1449" s="217" t="s">
        <v>19</v>
      </c>
      <c r="L1449" s="46"/>
      <c r="M1449" s="222" t="s">
        <v>19</v>
      </c>
      <c r="N1449" s="223" t="s">
        <v>45</v>
      </c>
      <c r="O1449" s="86"/>
      <c r="P1449" s="224">
        <f>O1449*H1449</f>
        <v>0</v>
      </c>
      <c r="Q1449" s="224">
        <v>0</v>
      </c>
      <c r="R1449" s="224">
        <f>Q1449*H1449</f>
        <v>0</v>
      </c>
      <c r="S1449" s="224">
        <v>0</v>
      </c>
      <c r="T1449" s="225">
        <f>S1449*H1449</f>
        <v>0</v>
      </c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R1449" s="226" t="s">
        <v>178</v>
      </c>
      <c r="AT1449" s="226" t="s">
        <v>174</v>
      </c>
      <c r="AU1449" s="226" t="s">
        <v>82</v>
      </c>
      <c r="AY1449" s="19" t="s">
        <v>171</v>
      </c>
      <c r="BE1449" s="227">
        <f>IF(N1449="základní",J1449,0)</f>
        <v>0</v>
      </c>
      <c r="BF1449" s="227">
        <f>IF(N1449="snížená",J1449,0)</f>
        <v>0</v>
      </c>
      <c r="BG1449" s="227">
        <f>IF(N1449="zákl. přenesená",J1449,0)</f>
        <v>0</v>
      </c>
      <c r="BH1449" s="227">
        <f>IF(N1449="sníž. přenesená",J1449,0)</f>
        <v>0</v>
      </c>
      <c r="BI1449" s="227">
        <f>IF(N1449="nulová",J1449,0)</f>
        <v>0</v>
      </c>
      <c r="BJ1449" s="19" t="s">
        <v>82</v>
      </c>
      <c r="BK1449" s="227">
        <f>ROUND(I1449*H1449,2)</f>
        <v>0</v>
      </c>
      <c r="BL1449" s="19" t="s">
        <v>178</v>
      </c>
      <c r="BM1449" s="226" t="s">
        <v>4357</v>
      </c>
    </row>
    <row r="1450" s="2" customFormat="1">
      <c r="A1450" s="40"/>
      <c r="B1450" s="41"/>
      <c r="C1450" s="42"/>
      <c r="D1450" s="228" t="s">
        <v>180</v>
      </c>
      <c r="E1450" s="42"/>
      <c r="F1450" s="229" t="s">
        <v>3841</v>
      </c>
      <c r="G1450" s="42"/>
      <c r="H1450" s="42"/>
      <c r="I1450" s="230"/>
      <c r="J1450" s="42"/>
      <c r="K1450" s="42"/>
      <c r="L1450" s="46"/>
      <c r="M1450" s="231"/>
      <c r="N1450" s="232"/>
      <c r="O1450" s="86"/>
      <c r="P1450" s="86"/>
      <c r="Q1450" s="86"/>
      <c r="R1450" s="86"/>
      <c r="S1450" s="86"/>
      <c r="T1450" s="87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T1450" s="19" t="s">
        <v>180</v>
      </c>
      <c r="AU1450" s="19" t="s">
        <v>82</v>
      </c>
    </row>
    <row r="1451" s="2" customFormat="1">
      <c r="A1451" s="40"/>
      <c r="B1451" s="41"/>
      <c r="C1451" s="42"/>
      <c r="D1451" s="228" t="s">
        <v>478</v>
      </c>
      <c r="E1451" s="42"/>
      <c r="F1451" s="278" t="s">
        <v>3737</v>
      </c>
      <c r="G1451" s="42"/>
      <c r="H1451" s="42"/>
      <c r="I1451" s="230"/>
      <c r="J1451" s="42"/>
      <c r="K1451" s="42"/>
      <c r="L1451" s="46"/>
      <c r="M1451" s="231"/>
      <c r="N1451" s="232"/>
      <c r="O1451" s="86"/>
      <c r="P1451" s="86"/>
      <c r="Q1451" s="86"/>
      <c r="R1451" s="86"/>
      <c r="S1451" s="86"/>
      <c r="T1451" s="87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T1451" s="19" t="s">
        <v>478</v>
      </c>
      <c r="AU1451" s="19" t="s">
        <v>82</v>
      </c>
    </row>
    <row r="1452" s="2" customFormat="1" ht="16.5" customHeight="1">
      <c r="A1452" s="40"/>
      <c r="B1452" s="41"/>
      <c r="C1452" s="215" t="s">
        <v>4358</v>
      </c>
      <c r="D1452" s="215" t="s">
        <v>174</v>
      </c>
      <c r="E1452" s="216" t="s">
        <v>3850</v>
      </c>
      <c r="F1452" s="217" t="s">
        <v>3851</v>
      </c>
      <c r="G1452" s="218" t="s">
        <v>3296</v>
      </c>
      <c r="H1452" s="219">
        <v>12</v>
      </c>
      <c r="I1452" s="220"/>
      <c r="J1452" s="221">
        <f>ROUND(I1452*H1452,2)</f>
        <v>0</v>
      </c>
      <c r="K1452" s="217" t="s">
        <v>19</v>
      </c>
      <c r="L1452" s="46"/>
      <c r="M1452" s="222" t="s">
        <v>19</v>
      </c>
      <c r="N1452" s="223" t="s">
        <v>45</v>
      </c>
      <c r="O1452" s="86"/>
      <c r="P1452" s="224">
        <f>O1452*H1452</f>
        <v>0</v>
      </c>
      <c r="Q1452" s="224">
        <v>0</v>
      </c>
      <c r="R1452" s="224">
        <f>Q1452*H1452</f>
        <v>0</v>
      </c>
      <c r="S1452" s="224">
        <v>0</v>
      </c>
      <c r="T1452" s="225">
        <f>S1452*H1452</f>
        <v>0</v>
      </c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R1452" s="226" t="s">
        <v>178</v>
      </c>
      <c r="AT1452" s="226" t="s">
        <v>174</v>
      </c>
      <c r="AU1452" s="226" t="s">
        <v>82</v>
      </c>
      <c r="AY1452" s="19" t="s">
        <v>171</v>
      </c>
      <c r="BE1452" s="227">
        <f>IF(N1452="základní",J1452,0)</f>
        <v>0</v>
      </c>
      <c r="BF1452" s="227">
        <f>IF(N1452="snížená",J1452,0)</f>
        <v>0</v>
      </c>
      <c r="BG1452" s="227">
        <f>IF(N1452="zákl. přenesená",J1452,0)</f>
        <v>0</v>
      </c>
      <c r="BH1452" s="227">
        <f>IF(N1452="sníž. přenesená",J1452,0)</f>
        <v>0</v>
      </c>
      <c r="BI1452" s="227">
        <f>IF(N1452="nulová",J1452,0)</f>
        <v>0</v>
      </c>
      <c r="BJ1452" s="19" t="s">
        <v>82</v>
      </c>
      <c r="BK1452" s="227">
        <f>ROUND(I1452*H1452,2)</f>
        <v>0</v>
      </c>
      <c r="BL1452" s="19" t="s">
        <v>178</v>
      </c>
      <c r="BM1452" s="226" t="s">
        <v>4359</v>
      </c>
    </row>
    <row r="1453" s="2" customFormat="1">
      <c r="A1453" s="40"/>
      <c r="B1453" s="41"/>
      <c r="C1453" s="42"/>
      <c r="D1453" s="228" t="s">
        <v>180</v>
      </c>
      <c r="E1453" s="42"/>
      <c r="F1453" s="229" t="s">
        <v>3851</v>
      </c>
      <c r="G1453" s="42"/>
      <c r="H1453" s="42"/>
      <c r="I1453" s="230"/>
      <c r="J1453" s="42"/>
      <c r="K1453" s="42"/>
      <c r="L1453" s="46"/>
      <c r="M1453" s="231"/>
      <c r="N1453" s="232"/>
      <c r="O1453" s="86"/>
      <c r="P1453" s="86"/>
      <c r="Q1453" s="86"/>
      <c r="R1453" s="86"/>
      <c r="S1453" s="86"/>
      <c r="T1453" s="87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T1453" s="19" t="s">
        <v>180</v>
      </c>
      <c r="AU1453" s="19" t="s">
        <v>82</v>
      </c>
    </row>
    <row r="1454" s="2" customFormat="1">
      <c r="A1454" s="40"/>
      <c r="B1454" s="41"/>
      <c r="C1454" s="42"/>
      <c r="D1454" s="228" t="s">
        <v>478</v>
      </c>
      <c r="E1454" s="42"/>
      <c r="F1454" s="278" t="s">
        <v>3737</v>
      </c>
      <c r="G1454" s="42"/>
      <c r="H1454" s="42"/>
      <c r="I1454" s="230"/>
      <c r="J1454" s="42"/>
      <c r="K1454" s="42"/>
      <c r="L1454" s="46"/>
      <c r="M1454" s="231"/>
      <c r="N1454" s="232"/>
      <c r="O1454" s="86"/>
      <c r="P1454" s="86"/>
      <c r="Q1454" s="86"/>
      <c r="R1454" s="86"/>
      <c r="S1454" s="86"/>
      <c r="T1454" s="87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T1454" s="19" t="s">
        <v>478</v>
      </c>
      <c r="AU1454" s="19" t="s">
        <v>82</v>
      </c>
    </row>
    <row r="1455" s="2" customFormat="1" ht="16.5" customHeight="1">
      <c r="A1455" s="40"/>
      <c r="B1455" s="41"/>
      <c r="C1455" s="215" t="s">
        <v>4360</v>
      </c>
      <c r="D1455" s="215" t="s">
        <v>174</v>
      </c>
      <c r="E1455" s="216" t="s">
        <v>3853</v>
      </c>
      <c r="F1455" s="217" t="s">
        <v>3854</v>
      </c>
      <c r="G1455" s="218" t="s">
        <v>3296</v>
      </c>
      <c r="H1455" s="219">
        <v>2</v>
      </c>
      <c r="I1455" s="220"/>
      <c r="J1455" s="221">
        <f>ROUND(I1455*H1455,2)</f>
        <v>0</v>
      </c>
      <c r="K1455" s="217" t="s">
        <v>19</v>
      </c>
      <c r="L1455" s="46"/>
      <c r="M1455" s="222" t="s">
        <v>19</v>
      </c>
      <c r="N1455" s="223" t="s">
        <v>45</v>
      </c>
      <c r="O1455" s="86"/>
      <c r="P1455" s="224">
        <f>O1455*H1455</f>
        <v>0</v>
      </c>
      <c r="Q1455" s="224">
        <v>0</v>
      </c>
      <c r="R1455" s="224">
        <f>Q1455*H1455</f>
        <v>0</v>
      </c>
      <c r="S1455" s="224">
        <v>0</v>
      </c>
      <c r="T1455" s="225">
        <f>S1455*H1455</f>
        <v>0</v>
      </c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R1455" s="226" t="s">
        <v>178</v>
      </c>
      <c r="AT1455" s="226" t="s">
        <v>174</v>
      </c>
      <c r="AU1455" s="226" t="s">
        <v>82</v>
      </c>
      <c r="AY1455" s="19" t="s">
        <v>171</v>
      </c>
      <c r="BE1455" s="227">
        <f>IF(N1455="základní",J1455,0)</f>
        <v>0</v>
      </c>
      <c r="BF1455" s="227">
        <f>IF(N1455="snížená",J1455,0)</f>
        <v>0</v>
      </c>
      <c r="BG1455" s="227">
        <f>IF(N1455="zákl. přenesená",J1455,0)</f>
        <v>0</v>
      </c>
      <c r="BH1455" s="227">
        <f>IF(N1455="sníž. přenesená",J1455,0)</f>
        <v>0</v>
      </c>
      <c r="BI1455" s="227">
        <f>IF(N1455="nulová",J1455,0)</f>
        <v>0</v>
      </c>
      <c r="BJ1455" s="19" t="s">
        <v>82</v>
      </c>
      <c r="BK1455" s="227">
        <f>ROUND(I1455*H1455,2)</f>
        <v>0</v>
      </c>
      <c r="BL1455" s="19" t="s">
        <v>178</v>
      </c>
      <c r="BM1455" s="226" t="s">
        <v>4361</v>
      </c>
    </row>
    <row r="1456" s="2" customFormat="1">
      <c r="A1456" s="40"/>
      <c r="B1456" s="41"/>
      <c r="C1456" s="42"/>
      <c r="D1456" s="228" t="s">
        <v>180</v>
      </c>
      <c r="E1456" s="42"/>
      <c r="F1456" s="229" t="s">
        <v>3854</v>
      </c>
      <c r="G1456" s="42"/>
      <c r="H1456" s="42"/>
      <c r="I1456" s="230"/>
      <c r="J1456" s="42"/>
      <c r="K1456" s="42"/>
      <c r="L1456" s="46"/>
      <c r="M1456" s="231"/>
      <c r="N1456" s="232"/>
      <c r="O1456" s="86"/>
      <c r="P1456" s="86"/>
      <c r="Q1456" s="86"/>
      <c r="R1456" s="86"/>
      <c r="S1456" s="86"/>
      <c r="T1456" s="87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T1456" s="19" t="s">
        <v>180</v>
      </c>
      <c r="AU1456" s="19" t="s">
        <v>82</v>
      </c>
    </row>
    <row r="1457" s="2" customFormat="1">
      <c r="A1457" s="40"/>
      <c r="B1457" s="41"/>
      <c r="C1457" s="42"/>
      <c r="D1457" s="228" t="s">
        <v>478</v>
      </c>
      <c r="E1457" s="42"/>
      <c r="F1457" s="278" t="s">
        <v>3740</v>
      </c>
      <c r="G1457" s="42"/>
      <c r="H1457" s="42"/>
      <c r="I1457" s="230"/>
      <c r="J1457" s="42"/>
      <c r="K1457" s="42"/>
      <c r="L1457" s="46"/>
      <c r="M1457" s="231"/>
      <c r="N1457" s="232"/>
      <c r="O1457" s="86"/>
      <c r="P1457" s="86"/>
      <c r="Q1457" s="86"/>
      <c r="R1457" s="86"/>
      <c r="S1457" s="86"/>
      <c r="T1457" s="87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T1457" s="19" t="s">
        <v>478</v>
      </c>
      <c r="AU1457" s="19" t="s">
        <v>82</v>
      </c>
    </row>
    <row r="1458" s="2" customFormat="1" ht="16.5" customHeight="1">
      <c r="A1458" s="40"/>
      <c r="B1458" s="41"/>
      <c r="C1458" s="215" t="s">
        <v>4362</v>
      </c>
      <c r="D1458" s="215" t="s">
        <v>174</v>
      </c>
      <c r="E1458" s="216" t="s">
        <v>3856</v>
      </c>
      <c r="F1458" s="217" t="s">
        <v>3857</v>
      </c>
      <c r="G1458" s="218" t="s">
        <v>3296</v>
      </c>
      <c r="H1458" s="219">
        <v>1</v>
      </c>
      <c r="I1458" s="220"/>
      <c r="J1458" s="221">
        <f>ROUND(I1458*H1458,2)</f>
        <v>0</v>
      </c>
      <c r="K1458" s="217" t="s">
        <v>19</v>
      </c>
      <c r="L1458" s="46"/>
      <c r="M1458" s="222" t="s">
        <v>19</v>
      </c>
      <c r="N1458" s="223" t="s">
        <v>45</v>
      </c>
      <c r="O1458" s="86"/>
      <c r="P1458" s="224">
        <f>O1458*H1458</f>
        <v>0</v>
      </c>
      <c r="Q1458" s="224">
        <v>0</v>
      </c>
      <c r="R1458" s="224">
        <f>Q1458*H1458</f>
        <v>0</v>
      </c>
      <c r="S1458" s="224">
        <v>0</v>
      </c>
      <c r="T1458" s="225">
        <f>S1458*H1458</f>
        <v>0</v>
      </c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R1458" s="226" t="s">
        <v>178</v>
      </c>
      <c r="AT1458" s="226" t="s">
        <v>174</v>
      </c>
      <c r="AU1458" s="226" t="s">
        <v>82</v>
      </c>
      <c r="AY1458" s="19" t="s">
        <v>171</v>
      </c>
      <c r="BE1458" s="227">
        <f>IF(N1458="základní",J1458,0)</f>
        <v>0</v>
      </c>
      <c r="BF1458" s="227">
        <f>IF(N1458="snížená",J1458,0)</f>
        <v>0</v>
      </c>
      <c r="BG1458" s="227">
        <f>IF(N1458="zákl. přenesená",J1458,0)</f>
        <v>0</v>
      </c>
      <c r="BH1458" s="227">
        <f>IF(N1458="sníž. přenesená",J1458,0)</f>
        <v>0</v>
      </c>
      <c r="BI1458" s="227">
        <f>IF(N1458="nulová",J1458,0)</f>
        <v>0</v>
      </c>
      <c r="BJ1458" s="19" t="s">
        <v>82</v>
      </c>
      <c r="BK1458" s="227">
        <f>ROUND(I1458*H1458,2)</f>
        <v>0</v>
      </c>
      <c r="BL1458" s="19" t="s">
        <v>178</v>
      </c>
      <c r="BM1458" s="226" t="s">
        <v>4363</v>
      </c>
    </row>
    <row r="1459" s="2" customFormat="1">
      <c r="A1459" s="40"/>
      <c r="B1459" s="41"/>
      <c r="C1459" s="42"/>
      <c r="D1459" s="228" t="s">
        <v>180</v>
      </c>
      <c r="E1459" s="42"/>
      <c r="F1459" s="229" t="s">
        <v>3857</v>
      </c>
      <c r="G1459" s="42"/>
      <c r="H1459" s="42"/>
      <c r="I1459" s="230"/>
      <c r="J1459" s="42"/>
      <c r="K1459" s="42"/>
      <c r="L1459" s="46"/>
      <c r="M1459" s="231"/>
      <c r="N1459" s="232"/>
      <c r="O1459" s="86"/>
      <c r="P1459" s="86"/>
      <c r="Q1459" s="86"/>
      <c r="R1459" s="86"/>
      <c r="S1459" s="86"/>
      <c r="T1459" s="87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T1459" s="19" t="s">
        <v>180</v>
      </c>
      <c r="AU1459" s="19" t="s">
        <v>82</v>
      </c>
    </row>
    <row r="1460" s="2" customFormat="1">
      <c r="A1460" s="40"/>
      <c r="B1460" s="41"/>
      <c r="C1460" s="42"/>
      <c r="D1460" s="228" t="s">
        <v>478</v>
      </c>
      <c r="E1460" s="42"/>
      <c r="F1460" s="278" t="s">
        <v>3740</v>
      </c>
      <c r="G1460" s="42"/>
      <c r="H1460" s="42"/>
      <c r="I1460" s="230"/>
      <c r="J1460" s="42"/>
      <c r="K1460" s="42"/>
      <c r="L1460" s="46"/>
      <c r="M1460" s="231"/>
      <c r="N1460" s="232"/>
      <c r="O1460" s="86"/>
      <c r="P1460" s="86"/>
      <c r="Q1460" s="86"/>
      <c r="R1460" s="86"/>
      <c r="S1460" s="86"/>
      <c r="T1460" s="87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T1460" s="19" t="s">
        <v>478</v>
      </c>
      <c r="AU1460" s="19" t="s">
        <v>82</v>
      </c>
    </row>
    <row r="1461" s="2" customFormat="1" ht="16.5" customHeight="1">
      <c r="A1461" s="40"/>
      <c r="B1461" s="41"/>
      <c r="C1461" s="215" t="s">
        <v>2362</v>
      </c>
      <c r="D1461" s="215" t="s">
        <v>174</v>
      </c>
      <c r="E1461" s="216" t="s">
        <v>3903</v>
      </c>
      <c r="F1461" s="217" t="s">
        <v>3904</v>
      </c>
      <c r="G1461" s="218" t="s">
        <v>971</v>
      </c>
      <c r="H1461" s="219">
        <v>1</v>
      </c>
      <c r="I1461" s="220"/>
      <c r="J1461" s="221">
        <f>ROUND(I1461*H1461,2)</f>
        <v>0</v>
      </c>
      <c r="K1461" s="217" t="s">
        <v>19</v>
      </c>
      <c r="L1461" s="46"/>
      <c r="M1461" s="222" t="s">
        <v>19</v>
      </c>
      <c r="N1461" s="223" t="s">
        <v>45</v>
      </c>
      <c r="O1461" s="86"/>
      <c r="P1461" s="224">
        <f>O1461*H1461</f>
        <v>0</v>
      </c>
      <c r="Q1461" s="224">
        <v>0</v>
      </c>
      <c r="R1461" s="224">
        <f>Q1461*H1461</f>
        <v>0</v>
      </c>
      <c r="S1461" s="224">
        <v>0</v>
      </c>
      <c r="T1461" s="225">
        <f>S1461*H1461</f>
        <v>0</v>
      </c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R1461" s="226" t="s">
        <v>178</v>
      </c>
      <c r="AT1461" s="226" t="s">
        <v>174</v>
      </c>
      <c r="AU1461" s="226" t="s">
        <v>82</v>
      </c>
      <c r="AY1461" s="19" t="s">
        <v>171</v>
      </c>
      <c r="BE1461" s="227">
        <f>IF(N1461="základní",J1461,0)</f>
        <v>0</v>
      </c>
      <c r="BF1461" s="227">
        <f>IF(N1461="snížená",J1461,0)</f>
        <v>0</v>
      </c>
      <c r="BG1461" s="227">
        <f>IF(N1461="zákl. přenesená",J1461,0)</f>
        <v>0</v>
      </c>
      <c r="BH1461" s="227">
        <f>IF(N1461="sníž. přenesená",J1461,0)</f>
        <v>0</v>
      </c>
      <c r="BI1461" s="227">
        <f>IF(N1461="nulová",J1461,0)</f>
        <v>0</v>
      </c>
      <c r="BJ1461" s="19" t="s">
        <v>82</v>
      </c>
      <c r="BK1461" s="227">
        <f>ROUND(I1461*H1461,2)</f>
        <v>0</v>
      </c>
      <c r="BL1461" s="19" t="s">
        <v>178</v>
      </c>
      <c r="BM1461" s="226" t="s">
        <v>4364</v>
      </c>
    </row>
    <row r="1462" s="2" customFormat="1">
      <c r="A1462" s="40"/>
      <c r="B1462" s="41"/>
      <c r="C1462" s="42"/>
      <c r="D1462" s="228" t="s">
        <v>180</v>
      </c>
      <c r="E1462" s="42"/>
      <c r="F1462" s="229" t="s">
        <v>3904</v>
      </c>
      <c r="G1462" s="42"/>
      <c r="H1462" s="42"/>
      <c r="I1462" s="230"/>
      <c r="J1462" s="42"/>
      <c r="K1462" s="42"/>
      <c r="L1462" s="46"/>
      <c r="M1462" s="231"/>
      <c r="N1462" s="232"/>
      <c r="O1462" s="86"/>
      <c r="P1462" s="86"/>
      <c r="Q1462" s="86"/>
      <c r="R1462" s="86"/>
      <c r="S1462" s="86"/>
      <c r="T1462" s="87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T1462" s="19" t="s">
        <v>180</v>
      </c>
      <c r="AU1462" s="19" t="s">
        <v>82</v>
      </c>
    </row>
    <row r="1463" s="2" customFormat="1" ht="16.5" customHeight="1">
      <c r="A1463" s="40"/>
      <c r="B1463" s="41"/>
      <c r="C1463" s="215" t="s">
        <v>4365</v>
      </c>
      <c r="D1463" s="215" t="s">
        <v>174</v>
      </c>
      <c r="E1463" s="216" t="s">
        <v>3906</v>
      </c>
      <c r="F1463" s="217" t="s">
        <v>3907</v>
      </c>
      <c r="G1463" s="218" t="s">
        <v>3296</v>
      </c>
      <c r="H1463" s="219">
        <v>1</v>
      </c>
      <c r="I1463" s="220"/>
      <c r="J1463" s="221">
        <f>ROUND(I1463*H1463,2)</f>
        <v>0</v>
      </c>
      <c r="K1463" s="217" t="s">
        <v>19</v>
      </c>
      <c r="L1463" s="46"/>
      <c r="M1463" s="222" t="s">
        <v>19</v>
      </c>
      <c r="N1463" s="223" t="s">
        <v>45</v>
      </c>
      <c r="O1463" s="86"/>
      <c r="P1463" s="224">
        <f>O1463*H1463</f>
        <v>0</v>
      </c>
      <c r="Q1463" s="224">
        <v>0</v>
      </c>
      <c r="R1463" s="224">
        <f>Q1463*H1463</f>
        <v>0</v>
      </c>
      <c r="S1463" s="224">
        <v>0</v>
      </c>
      <c r="T1463" s="225">
        <f>S1463*H1463</f>
        <v>0</v>
      </c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R1463" s="226" t="s">
        <v>178</v>
      </c>
      <c r="AT1463" s="226" t="s">
        <v>174</v>
      </c>
      <c r="AU1463" s="226" t="s">
        <v>82</v>
      </c>
      <c r="AY1463" s="19" t="s">
        <v>171</v>
      </c>
      <c r="BE1463" s="227">
        <f>IF(N1463="základní",J1463,0)</f>
        <v>0</v>
      </c>
      <c r="BF1463" s="227">
        <f>IF(N1463="snížená",J1463,0)</f>
        <v>0</v>
      </c>
      <c r="BG1463" s="227">
        <f>IF(N1463="zákl. přenesená",J1463,0)</f>
        <v>0</v>
      </c>
      <c r="BH1463" s="227">
        <f>IF(N1463="sníž. přenesená",J1463,0)</f>
        <v>0</v>
      </c>
      <c r="BI1463" s="227">
        <f>IF(N1463="nulová",J1463,0)</f>
        <v>0</v>
      </c>
      <c r="BJ1463" s="19" t="s">
        <v>82</v>
      </c>
      <c r="BK1463" s="227">
        <f>ROUND(I1463*H1463,2)</f>
        <v>0</v>
      </c>
      <c r="BL1463" s="19" t="s">
        <v>178</v>
      </c>
      <c r="BM1463" s="226" t="s">
        <v>4366</v>
      </c>
    </row>
    <row r="1464" s="2" customFormat="1">
      <c r="A1464" s="40"/>
      <c r="B1464" s="41"/>
      <c r="C1464" s="42"/>
      <c r="D1464" s="228" t="s">
        <v>180</v>
      </c>
      <c r="E1464" s="42"/>
      <c r="F1464" s="229" t="s">
        <v>3907</v>
      </c>
      <c r="G1464" s="42"/>
      <c r="H1464" s="42"/>
      <c r="I1464" s="230"/>
      <c r="J1464" s="42"/>
      <c r="K1464" s="42"/>
      <c r="L1464" s="46"/>
      <c r="M1464" s="231"/>
      <c r="N1464" s="232"/>
      <c r="O1464" s="86"/>
      <c r="P1464" s="86"/>
      <c r="Q1464" s="86"/>
      <c r="R1464" s="86"/>
      <c r="S1464" s="86"/>
      <c r="T1464" s="87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T1464" s="19" t="s">
        <v>180</v>
      </c>
      <c r="AU1464" s="19" t="s">
        <v>82</v>
      </c>
    </row>
    <row r="1465" s="2" customFormat="1">
      <c r="A1465" s="40"/>
      <c r="B1465" s="41"/>
      <c r="C1465" s="42"/>
      <c r="D1465" s="228" t="s">
        <v>478</v>
      </c>
      <c r="E1465" s="42"/>
      <c r="F1465" s="278" t="s">
        <v>3909</v>
      </c>
      <c r="G1465" s="42"/>
      <c r="H1465" s="42"/>
      <c r="I1465" s="230"/>
      <c r="J1465" s="42"/>
      <c r="K1465" s="42"/>
      <c r="L1465" s="46"/>
      <c r="M1465" s="231"/>
      <c r="N1465" s="232"/>
      <c r="O1465" s="86"/>
      <c r="P1465" s="86"/>
      <c r="Q1465" s="86"/>
      <c r="R1465" s="86"/>
      <c r="S1465" s="86"/>
      <c r="T1465" s="87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T1465" s="19" t="s">
        <v>478</v>
      </c>
      <c r="AU1465" s="19" t="s">
        <v>82</v>
      </c>
    </row>
    <row r="1466" s="2" customFormat="1" ht="16.5" customHeight="1">
      <c r="A1466" s="40"/>
      <c r="B1466" s="41"/>
      <c r="C1466" s="215" t="s">
        <v>4367</v>
      </c>
      <c r="D1466" s="215" t="s">
        <v>174</v>
      </c>
      <c r="E1466" s="216" t="s">
        <v>3910</v>
      </c>
      <c r="F1466" s="217" t="s">
        <v>3911</v>
      </c>
      <c r="G1466" s="218" t="s">
        <v>3296</v>
      </c>
      <c r="H1466" s="219">
        <v>1</v>
      </c>
      <c r="I1466" s="220"/>
      <c r="J1466" s="221">
        <f>ROUND(I1466*H1466,2)</f>
        <v>0</v>
      </c>
      <c r="K1466" s="217" t="s">
        <v>19</v>
      </c>
      <c r="L1466" s="46"/>
      <c r="M1466" s="222" t="s">
        <v>19</v>
      </c>
      <c r="N1466" s="223" t="s">
        <v>45</v>
      </c>
      <c r="O1466" s="86"/>
      <c r="P1466" s="224">
        <f>O1466*H1466</f>
        <v>0</v>
      </c>
      <c r="Q1466" s="224">
        <v>0</v>
      </c>
      <c r="R1466" s="224">
        <f>Q1466*H1466</f>
        <v>0</v>
      </c>
      <c r="S1466" s="224">
        <v>0</v>
      </c>
      <c r="T1466" s="225">
        <f>S1466*H1466</f>
        <v>0</v>
      </c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R1466" s="226" t="s">
        <v>178</v>
      </c>
      <c r="AT1466" s="226" t="s">
        <v>174</v>
      </c>
      <c r="AU1466" s="226" t="s">
        <v>82</v>
      </c>
      <c r="AY1466" s="19" t="s">
        <v>171</v>
      </c>
      <c r="BE1466" s="227">
        <f>IF(N1466="základní",J1466,0)</f>
        <v>0</v>
      </c>
      <c r="BF1466" s="227">
        <f>IF(N1466="snížená",J1466,0)</f>
        <v>0</v>
      </c>
      <c r="BG1466" s="227">
        <f>IF(N1466="zákl. přenesená",J1466,0)</f>
        <v>0</v>
      </c>
      <c r="BH1466" s="227">
        <f>IF(N1466="sníž. přenesená",J1466,0)</f>
        <v>0</v>
      </c>
      <c r="BI1466" s="227">
        <f>IF(N1466="nulová",J1466,0)</f>
        <v>0</v>
      </c>
      <c r="BJ1466" s="19" t="s">
        <v>82</v>
      </c>
      <c r="BK1466" s="227">
        <f>ROUND(I1466*H1466,2)</f>
        <v>0</v>
      </c>
      <c r="BL1466" s="19" t="s">
        <v>178</v>
      </c>
      <c r="BM1466" s="226" t="s">
        <v>4368</v>
      </c>
    </row>
    <row r="1467" s="2" customFormat="1">
      <c r="A1467" s="40"/>
      <c r="B1467" s="41"/>
      <c r="C1467" s="42"/>
      <c r="D1467" s="228" t="s">
        <v>180</v>
      </c>
      <c r="E1467" s="42"/>
      <c r="F1467" s="229" t="s">
        <v>3911</v>
      </c>
      <c r="G1467" s="42"/>
      <c r="H1467" s="42"/>
      <c r="I1467" s="230"/>
      <c r="J1467" s="42"/>
      <c r="K1467" s="42"/>
      <c r="L1467" s="46"/>
      <c r="M1467" s="231"/>
      <c r="N1467" s="232"/>
      <c r="O1467" s="86"/>
      <c r="P1467" s="86"/>
      <c r="Q1467" s="86"/>
      <c r="R1467" s="86"/>
      <c r="S1467" s="86"/>
      <c r="T1467" s="87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T1467" s="19" t="s">
        <v>180</v>
      </c>
      <c r="AU1467" s="19" t="s">
        <v>82</v>
      </c>
    </row>
    <row r="1468" s="2" customFormat="1">
      <c r="A1468" s="40"/>
      <c r="B1468" s="41"/>
      <c r="C1468" s="42"/>
      <c r="D1468" s="228" t="s">
        <v>478</v>
      </c>
      <c r="E1468" s="42"/>
      <c r="F1468" s="278" t="s">
        <v>3737</v>
      </c>
      <c r="G1468" s="42"/>
      <c r="H1468" s="42"/>
      <c r="I1468" s="230"/>
      <c r="J1468" s="42"/>
      <c r="K1468" s="42"/>
      <c r="L1468" s="46"/>
      <c r="M1468" s="231"/>
      <c r="N1468" s="232"/>
      <c r="O1468" s="86"/>
      <c r="P1468" s="86"/>
      <c r="Q1468" s="86"/>
      <c r="R1468" s="86"/>
      <c r="S1468" s="86"/>
      <c r="T1468" s="87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T1468" s="19" t="s">
        <v>478</v>
      </c>
      <c r="AU1468" s="19" t="s">
        <v>82</v>
      </c>
    </row>
    <row r="1469" s="2" customFormat="1" ht="16.5" customHeight="1">
      <c r="A1469" s="40"/>
      <c r="B1469" s="41"/>
      <c r="C1469" s="215" t="s">
        <v>4369</v>
      </c>
      <c r="D1469" s="215" t="s">
        <v>174</v>
      </c>
      <c r="E1469" s="216" t="s">
        <v>3929</v>
      </c>
      <c r="F1469" s="217" t="s">
        <v>3676</v>
      </c>
      <c r="G1469" s="218" t="s">
        <v>971</v>
      </c>
      <c r="H1469" s="219">
        <v>1</v>
      </c>
      <c r="I1469" s="220"/>
      <c r="J1469" s="221">
        <f>ROUND(I1469*H1469,2)</f>
        <v>0</v>
      </c>
      <c r="K1469" s="217" t="s">
        <v>19</v>
      </c>
      <c r="L1469" s="46"/>
      <c r="M1469" s="222" t="s">
        <v>19</v>
      </c>
      <c r="N1469" s="223" t="s">
        <v>45</v>
      </c>
      <c r="O1469" s="86"/>
      <c r="P1469" s="224">
        <f>O1469*H1469</f>
        <v>0</v>
      </c>
      <c r="Q1469" s="224">
        <v>0</v>
      </c>
      <c r="R1469" s="224">
        <f>Q1469*H1469</f>
        <v>0</v>
      </c>
      <c r="S1469" s="224">
        <v>0</v>
      </c>
      <c r="T1469" s="225">
        <f>S1469*H1469</f>
        <v>0</v>
      </c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R1469" s="226" t="s">
        <v>178</v>
      </c>
      <c r="AT1469" s="226" t="s">
        <v>174</v>
      </c>
      <c r="AU1469" s="226" t="s">
        <v>82</v>
      </c>
      <c r="AY1469" s="19" t="s">
        <v>171</v>
      </c>
      <c r="BE1469" s="227">
        <f>IF(N1469="základní",J1469,0)</f>
        <v>0</v>
      </c>
      <c r="BF1469" s="227">
        <f>IF(N1469="snížená",J1469,0)</f>
        <v>0</v>
      </c>
      <c r="BG1469" s="227">
        <f>IF(N1469="zákl. přenesená",J1469,0)</f>
        <v>0</v>
      </c>
      <c r="BH1469" s="227">
        <f>IF(N1469="sníž. přenesená",J1469,0)</f>
        <v>0</v>
      </c>
      <c r="BI1469" s="227">
        <f>IF(N1469="nulová",J1469,0)</f>
        <v>0</v>
      </c>
      <c r="BJ1469" s="19" t="s">
        <v>82</v>
      </c>
      <c r="BK1469" s="227">
        <f>ROUND(I1469*H1469,2)</f>
        <v>0</v>
      </c>
      <c r="BL1469" s="19" t="s">
        <v>178</v>
      </c>
      <c r="BM1469" s="226" t="s">
        <v>4370</v>
      </c>
    </row>
    <row r="1470" s="2" customFormat="1">
      <c r="A1470" s="40"/>
      <c r="B1470" s="41"/>
      <c r="C1470" s="42"/>
      <c r="D1470" s="228" t="s">
        <v>180</v>
      </c>
      <c r="E1470" s="42"/>
      <c r="F1470" s="229" t="s">
        <v>3676</v>
      </c>
      <c r="G1470" s="42"/>
      <c r="H1470" s="42"/>
      <c r="I1470" s="230"/>
      <c r="J1470" s="42"/>
      <c r="K1470" s="42"/>
      <c r="L1470" s="46"/>
      <c r="M1470" s="231"/>
      <c r="N1470" s="232"/>
      <c r="O1470" s="86"/>
      <c r="P1470" s="86"/>
      <c r="Q1470" s="86"/>
      <c r="R1470" s="86"/>
      <c r="S1470" s="86"/>
      <c r="T1470" s="87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T1470" s="19" t="s">
        <v>180</v>
      </c>
      <c r="AU1470" s="19" t="s">
        <v>82</v>
      </c>
    </row>
    <row r="1471" s="2" customFormat="1">
      <c r="A1471" s="40"/>
      <c r="B1471" s="41"/>
      <c r="C1471" s="42"/>
      <c r="D1471" s="228" t="s">
        <v>478</v>
      </c>
      <c r="E1471" s="42"/>
      <c r="F1471" s="278" t="s">
        <v>3678</v>
      </c>
      <c r="G1471" s="42"/>
      <c r="H1471" s="42"/>
      <c r="I1471" s="230"/>
      <c r="J1471" s="42"/>
      <c r="K1471" s="42"/>
      <c r="L1471" s="46"/>
      <c r="M1471" s="231"/>
      <c r="N1471" s="232"/>
      <c r="O1471" s="86"/>
      <c r="P1471" s="86"/>
      <c r="Q1471" s="86"/>
      <c r="R1471" s="86"/>
      <c r="S1471" s="86"/>
      <c r="T1471" s="87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T1471" s="19" t="s">
        <v>478</v>
      </c>
      <c r="AU1471" s="19" t="s">
        <v>82</v>
      </c>
    </row>
    <row r="1472" s="2" customFormat="1" ht="16.5" customHeight="1">
      <c r="A1472" s="40"/>
      <c r="B1472" s="41"/>
      <c r="C1472" s="215" t="s">
        <v>4371</v>
      </c>
      <c r="D1472" s="215" t="s">
        <v>174</v>
      </c>
      <c r="E1472" s="216" t="s">
        <v>3931</v>
      </c>
      <c r="F1472" s="217" t="s">
        <v>3605</v>
      </c>
      <c r="G1472" s="218" t="s">
        <v>3296</v>
      </c>
      <c r="H1472" s="219">
        <v>1</v>
      </c>
      <c r="I1472" s="220"/>
      <c r="J1472" s="221">
        <f>ROUND(I1472*H1472,2)</f>
        <v>0</v>
      </c>
      <c r="K1472" s="217" t="s">
        <v>19</v>
      </c>
      <c r="L1472" s="46"/>
      <c r="M1472" s="222" t="s">
        <v>19</v>
      </c>
      <c r="N1472" s="223" t="s">
        <v>45</v>
      </c>
      <c r="O1472" s="86"/>
      <c r="P1472" s="224">
        <f>O1472*H1472</f>
        <v>0</v>
      </c>
      <c r="Q1472" s="224">
        <v>0</v>
      </c>
      <c r="R1472" s="224">
        <f>Q1472*H1472</f>
        <v>0</v>
      </c>
      <c r="S1472" s="224">
        <v>0</v>
      </c>
      <c r="T1472" s="225">
        <f>S1472*H1472</f>
        <v>0</v>
      </c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R1472" s="226" t="s">
        <v>178</v>
      </c>
      <c r="AT1472" s="226" t="s">
        <v>174</v>
      </c>
      <c r="AU1472" s="226" t="s">
        <v>82</v>
      </c>
      <c r="AY1472" s="19" t="s">
        <v>171</v>
      </c>
      <c r="BE1472" s="227">
        <f>IF(N1472="základní",J1472,0)</f>
        <v>0</v>
      </c>
      <c r="BF1472" s="227">
        <f>IF(N1472="snížená",J1472,0)</f>
        <v>0</v>
      </c>
      <c r="BG1472" s="227">
        <f>IF(N1472="zákl. přenesená",J1472,0)</f>
        <v>0</v>
      </c>
      <c r="BH1472" s="227">
        <f>IF(N1472="sníž. přenesená",J1472,0)</f>
        <v>0</v>
      </c>
      <c r="BI1472" s="227">
        <f>IF(N1472="nulová",J1472,0)</f>
        <v>0</v>
      </c>
      <c r="BJ1472" s="19" t="s">
        <v>82</v>
      </c>
      <c r="BK1472" s="227">
        <f>ROUND(I1472*H1472,2)</f>
        <v>0</v>
      </c>
      <c r="BL1472" s="19" t="s">
        <v>178</v>
      </c>
      <c r="BM1472" s="226" t="s">
        <v>4372</v>
      </c>
    </row>
    <row r="1473" s="2" customFormat="1">
      <c r="A1473" s="40"/>
      <c r="B1473" s="41"/>
      <c r="C1473" s="42"/>
      <c r="D1473" s="228" t="s">
        <v>180</v>
      </c>
      <c r="E1473" s="42"/>
      <c r="F1473" s="229" t="s">
        <v>3605</v>
      </c>
      <c r="G1473" s="42"/>
      <c r="H1473" s="42"/>
      <c r="I1473" s="230"/>
      <c r="J1473" s="42"/>
      <c r="K1473" s="42"/>
      <c r="L1473" s="46"/>
      <c r="M1473" s="231"/>
      <c r="N1473" s="232"/>
      <c r="O1473" s="86"/>
      <c r="P1473" s="86"/>
      <c r="Q1473" s="86"/>
      <c r="R1473" s="86"/>
      <c r="S1473" s="86"/>
      <c r="T1473" s="87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T1473" s="19" t="s">
        <v>180</v>
      </c>
      <c r="AU1473" s="19" t="s">
        <v>82</v>
      </c>
    </row>
    <row r="1474" s="2" customFormat="1">
      <c r="A1474" s="40"/>
      <c r="B1474" s="41"/>
      <c r="C1474" s="42"/>
      <c r="D1474" s="228" t="s">
        <v>478</v>
      </c>
      <c r="E1474" s="42"/>
      <c r="F1474" s="278" t="s">
        <v>3607</v>
      </c>
      <c r="G1474" s="42"/>
      <c r="H1474" s="42"/>
      <c r="I1474" s="230"/>
      <c r="J1474" s="42"/>
      <c r="K1474" s="42"/>
      <c r="L1474" s="46"/>
      <c r="M1474" s="231"/>
      <c r="N1474" s="232"/>
      <c r="O1474" s="86"/>
      <c r="P1474" s="86"/>
      <c r="Q1474" s="86"/>
      <c r="R1474" s="86"/>
      <c r="S1474" s="86"/>
      <c r="T1474" s="87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T1474" s="19" t="s">
        <v>478</v>
      </c>
      <c r="AU1474" s="19" t="s">
        <v>82</v>
      </c>
    </row>
    <row r="1475" s="2" customFormat="1" ht="16.5" customHeight="1">
      <c r="A1475" s="40"/>
      <c r="B1475" s="41"/>
      <c r="C1475" s="215" t="s">
        <v>4373</v>
      </c>
      <c r="D1475" s="215" t="s">
        <v>174</v>
      </c>
      <c r="E1475" s="216" t="s">
        <v>3978</v>
      </c>
      <c r="F1475" s="217" t="s">
        <v>3825</v>
      </c>
      <c r="G1475" s="218" t="s">
        <v>3296</v>
      </c>
      <c r="H1475" s="219">
        <v>1</v>
      </c>
      <c r="I1475" s="220"/>
      <c r="J1475" s="221">
        <f>ROUND(I1475*H1475,2)</f>
        <v>0</v>
      </c>
      <c r="K1475" s="217" t="s">
        <v>19</v>
      </c>
      <c r="L1475" s="46"/>
      <c r="M1475" s="222" t="s">
        <v>19</v>
      </c>
      <c r="N1475" s="223" t="s">
        <v>45</v>
      </c>
      <c r="O1475" s="86"/>
      <c r="P1475" s="224">
        <f>O1475*H1475</f>
        <v>0</v>
      </c>
      <c r="Q1475" s="224">
        <v>0</v>
      </c>
      <c r="R1475" s="224">
        <f>Q1475*H1475</f>
        <v>0</v>
      </c>
      <c r="S1475" s="224">
        <v>0</v>
      </c>
      <c r="T1475" s="225">
        <f>S1475*H1475</f>
        <v>0</v>
      </c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R1475" s="226" t="s">
        <v>178</v>
      </c>
      <c r="AT1475" s="226" t="s">
        <v>174</v>
      </c>
      <c r="AU1475" s="226" t="s">
        <v>82</v>
      </c>
      <c r="AY1475" s="19" t="s">
        <v>171</v>
      </c>
      <c r="BE1475" s="227">
        <f>IF(N1475="základní",J1475,0)</f>
        <v>0</v>
      </c>
      <c r="BF1475" s="227">
        <f>IF(N1475="snížená",J1475,0)</f>
        <v>0</v>
      </c>
      <c r="BG1475" s="227">
        <f>IF(N1475="zákl. přenesená",J1475,0)</f>
        <v>0</v>
      </c>
      <c r="BH1475" s="227">
        <f>IF(N1475="sníž. přenesená",J1475,0)</f>
        <v>0</v>
      </c>
      <c r="BI1475" s="227">
        <f>IF(N1475="nulová",J1475,0)</f>
        <v>0</v>
      </c>
      <c r="BJ1475" s="19" t="s">
        <v>82</v>
      </c>
      <c r="BK1475" s="227">
        <f>ROUND(I1475*H1475,2)</f>
        <v>0</v>
      </c>
      <c r="BL1475" s="19" t="s">
        <v>178</v>
      </c>
      <c r="BM1475" s="226" t="s">
        <v>4374</v>
      </c>
    </row>
    <row r="1476" s="2" customFormat="1">
      <c r="A1476" s="40"/>
      <c r="B1476" s="41"/>
      <c r="C1476" s="42"/>
      <c r="D1476" s="228" t="s">
        <v>180</v>
      </c>
      <c r="E1476" s="42"/>
      <c r="F1476" s="229" t="s">
        <v>3825</v>
      </c>
      <c r="G1476" s="42"/>
      <c r="H1476" s="42"/>
      <c r="I1476" s="230"/>
      <c r="J1476" s="42"/>
      <c r="K1476" s="42"/>
      <c r="L1476" s="46"/>
      <c r="M1476" s="231"/>
      <c r="N1476" s="232"/>
      <c r="O1476" s="86"/>
      <c r="P1476" s="86"/>
      <c r="Q1476" s="86"/>
      <c r="R1476" s="86"/>
      <c r="S1476" s="86"/>
      <c r="T1476" s="87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T1476" s="19" t="s">
        <v>180</v>
      </c>
      <c r="AU1476" s="19" t="s">
        <v>82</v>
      </c>
    </row>
    <row r="1477" s="2" customFormat="1">
      <c r="A1477" s="40"/>
      <c r="B1477" s="41"/>
      <c r="C1477" s="42"/>
      <c r="D1477" s="228" t="s">
        <v>478</v>
      </c>
      <c r="E1477" s="42"/>
      <c r="F1477" s="278" t="s">
        <v>3820</v>
      </c>
      <c r="G1477" s="42"/>
      <c r="H1477" s="42"/>
      <c r="I1477" s="230"/>
      <c r="J1477" s="42"/>
      <c r="K1477" s="42"/>
      <c r="L1477" s="46"/>
      <c r="M1477" s="231"/>
      <c r="N1477" s="232"/>
      <c r="O1477" s="86"/>
      <c r="P1477" s="86"/>
      <c r="Q1477" s="86"/>
      <c r="R1477" s="86"/>
      <c r="S1477" s="86"/>
      <c r="T1477" s="87"/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T1477" s="19" t="s">
        <v>478</v>
      </c>
      <c r="AU1477" s="19" t="s">
        <v>82</v>
      </c>
    </row>
    <row r="1478" s="2" customFormat="1" ht="16.5" customHeight="1">
      <c r="A1478" s="40"/>
      <c r="B1478" s="41"/>
      <c r="C1478" s="215" t="s">
        <v>4375</v>
      </c>
      <c r="D1478" s="215" t="s">
        <v>174</v>
      </c>
      <c r="E1478" s="216" t="s">
        <v>4376</v>
      </c>
      <c r="F1478" s="217" t="s">
        <v>3900</v>
      </c>
      <c r="G1478" s="218" t="s">
        <v>3296</v>
      </c>
      <c r="H1478" s="219">
        <v>1</v>
      </c>
      <c r="I1478" s="220"/>
      <c r="J1478" s="221">
        <f>ROUND(I1478*H1478,2)</f>
        <v>0</v>
      </c>
      <c r="K1478" s="217" t="s">
        <v>19</v>
      </c>
      <c r="L1478" s="46"/>
      <c r="M1478" s="222" t="s">
        <v>19</v>
      </c>
      <c r="N1478" s="223" t="s">
        <v>45</v>
      </c>
      <c r="O1478" s="86"/>
      <c r="P1478" s="224">
        <f>O1478*H1478</f>
        <v>0</v>
      </c>
      <c r="Q1478" s="224">
        <v>0</v>
      </c>
      <c r="R1478" s="224">
        <f>Q1478*H1478</f>
        <v>0</v>
      </c>
      <c r="S1478" s="224">
        <v>0</v>
      </c>
      <c r="T1478" s="225">
        <f>S1478*H1478</f>
        <v>0</v>
      </c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R1478" s="226" t="s">
        <v>178</v>
      </c>
      <c r="AT1478" s="226" t="s">
        <v>174</v>
      </c>
      <c r="AU1478" s="226" t="s">
        <v>82</v>
      </c>
      <c r="AY1478" s="19" t="s">
        <v>171</v>
      </c>
      <c r="BE1478" s="227">
        <f>IF(N1478="základní",J1478,0)</f>
        <v>0</v>
      </c>
      <c r="BF1478" s="227">
        <f>IF(N1478="snížená",J1478,0)</f>
        <v>0</v>
      </c>
      <c r="BG1478" s="227">
        <f>IF(N1478="zákl. přenesená",J1478,0)</f>
        <v>0</v>
      </c>
      <c r="BH1478" s="227">
        <f>IF(N1478="sníž. přenesená",J1478,0)</f>
        <v>0</v>
      </c>
      <c r="BI1478" s="227">
        <f>IF(N1478="nulová",J1478,0)</f>
        <v>0</v>
      </c>
      <c r="BJ1478" s="19" t="s">
        <v>82</v>
      </c>
      <c r="BK1478" s="227">
        <f>ROUND(I1478*H1478,2)</f>
        <v>0</v>
      </c>
      <c r="BL1478" s="19" t="s">
        <v>178</v>
      </c>
      <c r="BM1478" s="226" t="s">
        <v>4377</v>
      </c>
    </row>
    <row r="1479" s="2" customFormat="1">
      <c r="A1479" s="40"/>
      <c r="B1479" s="41"/>
      <c r="C1479" s="42"/>
      <c r="D1479" s="228" t="s">
        <v>180</v>
      </c>
      <c r="E1479" s="42"/>
      <c r="F1479" s="229" t="s">
        <v>3900</v>
      </c>
      <c r="G1479" s="42"/>
      <c r="H1479" s="42"/>
      <c r="I1479" s="230"/>
      <c r="J1479" s="42"/>
      <c r="K1479" s="42"/>
      <c r="L1479" s="46"/>
      <c r="M1479" s="231"/>
      <c r="N1479" s="232"/>
      <c r="O1479" s="86"/>
      <c r="P1479" s="86"/>
      <c r="Q1479" s="86"/>
      <c r="R1479" s="86"/>
      <c r="S1479" s="86"/>
      <c r="T1479" s="87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T1479" s="19" t="s">
        <v>180</v>
      </c>
      <c r="AU1479" s="19" t="s">
        <v>82</v>
      </c>
    </row>
    <row r="1480" s="2" customFormat="1">
      <c r="A1480" s="40"/>
      <c r="B1480" s="41"/>
      <c r="C1480" s="42"/>
      <c r="D1480" s="228" t="s">
        <v>478</v>
      </c>
      <c r="E1480" s="42"/>
      <c r="F1480" s="278" t="s">
        <v>4257</v>
      </c>
      <c r="G1480" s="42"/>
      <c r="H1480" s="42"/>
      <c r="I1480" s="230"/>
      <c r="J1480" s="42"/>
      <c r="K1480" s="42"/>
      <c r="L1480" s="46"/>
      <c r="M1480" s="231"/>
      <c r="N1480" s="232"/>
      <c r="O1480" s="86"/>
      <c r="P1480" s="86"/>
      <c r="Q1480" s="86"/>
      <c r="R1480" s="86"/>
      <c r="S1480" s="86"/>
      <c r="T1480" s="87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T1480" s="19" t="s">
        <v>478</v>
      </c>
      <c r="AU1480" s="19" t="s">
        <v>82</v>
      </c>
    </row>
    <row r="1481" s="2" customFormat="1" ht="16.5" customHeight="1">
      <c r="A1481" s="40"/>
      <c r="B1481" s="41"/>
      <c r="C1481" s="215" t="s">
        <v>4378</v>
      </c>
      <c r="D1481" s="215" t="s">
        <v>174</v>
      </c>
      <c r="E1481" s="216" t="s">
        <v>4379</v>
      </c>
      <c r="F1481" s="217" t="s">
        <v>4380</v>
      </c>
      <c r="G1481" s="218" t="s">
        <v>3296</v>
      </c>
      <c r="H1481" s="219">
        <v>1</v>
      </c>
      <c r="I1481" s="220"/>
      <c r="J1481" s="221">
        <f>ROUND(I1481*H1481,2)</f>
        <v>0</v>
      </c>
      <c r="K1481" s="217" t="s">
        <v>19</v>
      </c>
      <c r="L1481" s="46"/>
      <c r="M1481" s="222" t="s">
        <v>19</v>
      </c>
      <c r="N1481" s="223" t="s">
        <v>45</v>
      </c>
      <c r="O1481" s="86"/>
      <c r="P1481" s="224">
        <f>O1481*H1481</f>
        <v>0</v>
      </c>
      <c r="Q1481" s="224">
        <v>0</v>
      </c>
      <c r="R1481" s="224">
        <f>Q1481*H1481</f>
        <v>0</v>
      </c>
      <c r="S1481" s="224">
        <v>0</v>
      </c>
      <c r="T1481" s="225">
        <f>S1481*H1481</f>
        <v>0</v>
      </c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R1481" s="226" t="s">
        <v>178</v>
      </c>
      <c r="AT1481" s="226" t="s">
        <v>174</v>
      </c>
      <c r="AU1481" s="226" t="s">
        <v>82</v>
      </c>
      <c r="AY1481" s="19" t="s">
        <v>171</v>
      </c>
      <c r="BE1481" s="227">
        <f>IF(N1481="základní",J1481,0)</f>
        <v>0</v>
      </c>
      <c r="BF1481" s="227">
        <f>IF(N1481="snížená",J1481,0)</f>
        <v>0</v>
      </c>
      <c r="BG1481" s="227">
        <f>IF(N1481="zákl. přenesená",J1481,0)</f>
        <v>0</v>
      </c>
      <c r="BH1481" s="227">
        <f>IF(N1481="sníž. přenesená",J1481,0)</f>
        <v>0</v>
      </c>
      <c r="BI1481" s="227">
        <f>IF(N1481="nulová",J1481,0)</f>
        <v>0</v>
      </c>
      <c r="BJ1481" s="19" t="s">
        <v>82</v>
      </c>
      <c r="BK1481" s="227">
        <f>ROUND(I1481*H1481,2)</f>
        <v>0</v>
      </c>
      <c r="BL1481" s="19" t="s">
        <v>178</v>
      </c>
      <c r="BM1481" s="226" t="s">
        <v>4381</v>
      </c>
    </row>
    <row r="1482" s="2" customFormat="1">
      <c r="A1482" s="40"/>
      <c r="B1482" s="41"/>
      <c r="C1482" s="42"/>
      <c r="D1482" s="228" t="s">
        <v>180</v>
      </c>
      <c r="E1482" s="42"/>
      <c r="F1482" s="229" t="s">
        <v>4380</v>
      </c>
      <c r="G1482" s="42"/>
      <c r="H1482" s="42"/>
      <c r="I1482" s="230"/>
      <c r="J1482" s="42"/>
      <c r="K1482" s="42"/>
      <c r="L1482" s="46"/>
      <c r="M1482" s="231"/>
      <c r="N1482" s="232"/>
      <c r="O1482" s="86"/>
      <c r="P1482" s="86"/>
      <c r="Q1482" s="86"/>
      <c r="R1482" s="86"/>
      <c r="S1482" s="86"/>
      <c r="T1482" s="87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T1482" s="19" t="s">
        <v>180</v>
      </c>
      <c r="AU1482" s="19" t="s">
        <v>82</v>
      </c>
    </row>
    <row r="1483" s="2" customFormat="1">
      <c r="A1483" s="40"/>
      <c r="B1483" s="41"/>
      <c r="C1483" s="42"/>
      <c r="D1483" s="228" t="s">
        <v>478</v>
      </c>
      <c r="E1483" s="42"/>
      <c r="F1483" s="278" t="s">
        <v>3919</v>
      </c>
      <c r="G1483" s="42"/>
      <c r="H1483" s="42"/>
      <c r="I1483" s="230"/>
      <c r="J1483" s="42"/>
      <c r="K1483" s="42"/>
      <c r="L1483" s="46"/>
      <c r="M1483" s="231"/>
      <c r="N1483" s="232"/>
      <c r="O1483" s="86"/>
      <c r="P1483" s="86"/>
      <c r="Q1483" s="86"/>
      <c r="R1483" s="86"/>
      <c r="S1483" s="86"/>
      <c r="T1483" s="87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T1483" s="19" t="s">
        <v>478</v>
      </c>
      <c r="AU1483" s="19" t="s">
        <v>82</v>
      </c>
    </row>
    <row r="1484" s="2" customFormat="1" ht="16.5" customHeight="1">
      <c r="A1484" s="40"/>
      <c r="B1484" s="41"/>
      <c r="C1484" s="215" t="s">
        <v>4382</v>
      </c>
      <c r="D1484" s="215" t="s">
        <v>174</v>
      </c>
      <c r="E1484" s="216" t="s">
        <v>4383</v>
      </c>
      <c r="F1484" s="217" t="s">
        <v>4384</v>
      </c>
      <c r="G1484" s="218" t="s">
        <v>3296</v>
      </c>
      <c r="H1484" s="219">
        <v>1</v>
      </c>
      <c r="I1484" s="220"/>
      <c r="J1484" s="221">
        <f>ROUND(I1484*H1484,2)</f>
        <v>0</v>
      </c>
      <c r="K1484" s="217" t="s">
        <v>19</v>
      </c>
      <c r="L1484" s="46"/>
      <c r="M1484" s="222" t="s">
        <v>19</v>
      </c>
      <c r="N1484" s="223" t="s">
        <v>45</v>
      </c>
      <c r="O1484" s="86"/>
      <c r="P1484" s="224">
        <f>O1484*H1484</f>
        <v>0</v>
      </c>
      <c r="Q1484" s="224">
        <v>0</v>
      </c>
      <c r="R1484" s="224">
        <f>Q1484*H1484</f>
        <v>0</v>
      </c>
      <c r="S1484" s="224">
        <v>0</v>
      </c>
      <c r="T1484" s="225">
        <f>S1484*H1484</f>
        <v>0</v>
      </c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R1484" s="226" t="s">
        <v>178</v>
      </c>
      <c r="AT1484" s="226" t="s">
        <v>174</v>
      </c>
      <c r="AU1484" s="226" t="s">
        <v>82</v>
      </c>
      <c r="AY1484" s="19" t="s">
        <v>171</v>
      </c>
      <c r="BE1484" s="227">
        <f>IF(N1484="základní",J1484,0)</f>
        <v>0</v>
      </c>
      <c r="BF1484" s="227">
        <f>IF(N1484="snížená",J1484,0)</f>
        <v>0</v>
      </c>
      <c r="BG1484" s="227">
        <f>IF(N1484="zákl. přenesená",J1484,0)</f>
        <v>0</v>
      </c>
      <c r="BH1484" s="227">
        <f>IF(N1484="sníž. přenesená",J1484,0)</f>
        <v>0</v>
      </c>
      <c r="BI1484" s="227">
        <f>IF(N1484="nulová",J1484,0)</f>
        <v>0</v>
      </c>
      <c r="BJ1484" s="19" t="s">
        <v>82</v>
      </c>
      <c r="BK1484" s="227">
        <f>ROUND(I1484*H1484,2)</f>
        <v>0</v>
      </c>
      <c r="BL1484" s="19" t="s">
        <v>178</v>
      </c>
      <c r="BM1484" s="226" t="s">
        <v>4385</v>
      </c>
    </row>
    <row r="1485" s="2" customFormat="1">
      <c r="A1485" s="40"/>
      <c r="B1485" s="41"/>
      <c r="C1485" s="42"/>
      <c r="D1485" s="228" t="s">
        <v>180</v>
      </c>
      <c r="E1485" s="42"/>
      <c r="F1485" s="229" t="s">
        <v>4384</v>
      </c>
      <c r="G1485" s="42"/>
      <c r="H1485" s="42"/>
      <c r="I1485" s="230"/>
      <c r="J1485" s="42"/>
      <c r="K1485" s="42"/>
      <c r="L1485" s="46"/>
      <c r="M1485" s="231"/>
      <c r="N1485" s="232"/>
      <c r="O1485" s="86"/>
      <c r="P1485" s="86"/>
      <c r="Q1485" s="86"/>
      <c r="R1485" s="86"/>
      <c r="S1485" s="86"/>
      <c r="T1485" s="87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T1485" s="19" t="s">
        <v>180</v>
      </c>
      <c r="AU1485" s="19" t="s">
        <v>82</v>
      </c>
    </row>
    <row r="1486" s="2" customFormat="1" ht="16.5" customHeight="1">
      <c r="A1486" s="40"/>
      <c r="B1486" s="41"/>
      <c r="C1486" s="215" t="s">
        <v>4386</v>
      </c>
      <c r="D1486" s="215" t="s">
        <v>174</v>
      </c>
      <c r="E1486" s="216" t="s">
        <v>3356</v>
      </c>
      <c r="F1486" s="217" t="s">
        <v>3602</v>
      </c>
      <c r="G1486" s="218" t="s">
        <v>3296</v>
      </c>
      <c r="H1486" s="219">
        <v>31</v>
      </c>
      <c r="I1486" s="220"/>
      <c r="J1486" s="221">
        <f>ROUND(I1486*H1486,2)</f>
        <v>0</v>
      </c>
      <c r="K1486" s="217" t="s">
        <v>19</v>
      </c>
      <c r="L1486" s="46"/>
      <c r="M1486" s="222" t="s">
        <v>19</v>
      </c>
      <c r="N1486" s="223" t="s">
        <v>45</v>
      </c>
      <c r="O1486" s="86"/>
      <c r="P1486" s="224">
        <f>O1486*H1486</f>
        <v>0</v>
      </c>
      <c r="Q1486" s="224">
        <v>0</v>
      </c>
      <c r="R1486" s="224">
        <f>Q1486*H1486</f>
        <v>0</v>
      </c>
      <c r="S1486" s="224">
        <v>0</v>
      </c>
      <c r="T1486" s="225">
        <f>S1486*H1486</f>
        <v>0</v>
      </c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R1486" s="226" t="s">
        <v>178</v>
      </c>
      <c r="AT1486" s="226" t="s">
        <v>174</v>
      </c>
      <c r="AU1486" s="226" t="s">
        <v>82</v>
      </c>
      <c r="AY1486" s="19" t="s">
        <v>171</v>
      </c>
      <c r="BE1486" s="227">
        <f>IF(N1486="základní",J1486,0)</f>
        <v>0</v>
      </c>
      <c r="BF1486" s="227">
        <f>IF(N1486="snížená",J1486,0)</f>
        <v>0</v>
      </c>
      <c r="BG1486" s="227">
        <f>IF(N1486="zákl. přenesená",J1486,0)</f>
        <v>0</v>
      </c>
      <c r="BH1486" s="227">
        <f>IF(N1486="sníž. přenesená",J1486,0)</f>
        <v>0</v>
      </c>
      <c r="BI1486" s="227">
        <f>IF(N1486="nulová",J1486,0)</f>
        <v>0</v>
      </c>
      <c r="BJ1486" s="19" t="s">
        <v>82</v>
      </c>
      <c r="BK1486" s="227">
        <f>ROUND(I1486*H1486,2)</f>
        <v>0</v>
      </c>
      <c r="BL1486" s="19" t="s">
        <v>178</v>
      </c>
      <c r="BM1486" s="226" t="s">
        <v>4387</v>
      </c>
    </row>
    <row r="1487" s="2" customFormat="1">
      <c r="A1487" s="40"/>
      <c r="B1487" s="41"/>
      <c r="C1487" s="42"/>
      <c r="D1487" s="228" t="s">
        <v>180</v>
      </c>
      <c r="E1487" s="42"/>
      <c r="F1487" s="229" t="s">
        <v>3602</v>
      </c>
      <c r="G1487" s="42"/>
      <c r="H1487" s="42"/>
      <c r="I1487" s="230"/>
      <c r="J1487" s="42"/>
      <c r="K1487" s="42"/>
      <c r="L1487" s="46"/>
      <c r="M1487" s="231"/>
      <c r="N1487" s="232"/>
      <c r="O1487" s="86"/>
      <c r="P1487" s="86"/>
      <c r="Q1487" s="86"/>
      <c r="R1487" s="86"/>
      <c r="S1487" s="86"/>
      <c r="T1487" s="87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T1487" s="19" t="s">
        <v>180</v>
      </c>
      <c r="AU1487" s="19" t="s">
        <v>82</v>
      </c>
    </row>
    <row r="1488" s="2" customFormat="1">
      <c r="A1488" s="40"/>
      <c r="B1488" s="41"/>
      <c r="C1488" s="42"/>
      <c r="D1488" s="228" t="s">
        <v>478</v>
      </c>
      <c r="E1488" s="42"/>
      <c r="F1488" s="278" t="s">
        <v>3604</v>
      </c>
      <c r="G1488" s="42"/>
      <c r="H1488" s="42"/>
      <c r="I1488" s="230"/>
      <c r="J1488" s="42"/>
      <c r="K1488" s="42"/>
      <c r="L1488" s="46"/>
      <c r="M1488" s="231"/>
      <c r="N1488" s="232"/>
      <c r="O1488" s="86"/>
      <c r="P1488" s="86"/>
      <c r="Q1488" s="86"/>
      <c r="R1488" s="86"/>
      <c r="S1488" s="86"/>
      <c r="T1488" s="87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T1488" s="19" t="s">
        <v>478</v>
      </c>
      <c r="AU1488" s="19" t="s">
        <v>82</v>
      </c>
    </row>
    <row r="1489" s="2" customFormat="1" ht="16.5" customHeight="1">
      <c r="A1489" s="40"/>
      <c r="B1489" s="41"/>
      <c r="C1489" s="215" t="s">
        <v>4388</v>
      </c>
      <c r="D1489" s="215" t="s">
        <v>174</v>
      </c>
      <c r="E1489" s="216" t="s">
        <v>3423</v>
      </c>
      <c r="F1489" s="217" t="s">
        <v>3699</v>
      </c>
      <c r="G1489" s="218" t="s">
        <v>3296</v>
      </c>
      <c r="H1489" s="219">
        <v>1</v>
      </c>
      <c r="I1489" s="220"/>
      <c r="J1489" s="221">
        <f>ROUND(I1489*H1489,2)</f>
        <v>0</v>
      </c>
      <c r="K1489" s="217" t="s">
        <v>19</v>
      </c>
      <c r="L1489" s="46"/>
      <c r="M1489" s="222" t="s">
        <v>19</v>
      </c>
      <c r="N1489" s="223" t="s">
        <v>45</v>
      </c>
      <c r="O1489" s="86"/>
      <c r="P1489" s="224">
        <f>O1489*H1489</f>
        <v>0</v>
      </c>
      <c r="Q1489" s="224">
        <v>0</v>
      </c>
      <c r="R1489" s="224">
        <f>Q1489*H1489</f>
        <v>0</v>
      </c>
      <c r="S1489" s="224">
        <v>0</v>
      </c>
      <c r="T1489" s="225">
        <f>S1489*H1489</f>
        <v>0</v>
      </c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R1489" s="226" t="s">
        <v>178</v>
      </c>
      <c r="AT1489" s="226" t="s">
        <v>174</v>
      </c>
      <c r="AU1489" s="226" t="s">
        <v>82</v>
      </c>
      <c r="AY1489" s="19" t="s">
        <v>171</v>
      </c>
      <c r="BE1489" s="227">
        <f>IF(N1489="základní",J1489,0)</f>
        <v>0</v>
      </c>
      <c r="BF1489" s="227">
        <f>IF(N1489="snížená",J1489,0)</f>
        <v>0</v>
      </c>
      <c r="BG1489" s="227">
        <f>IF(N1489="zákl. přenesená",J1489,0)</f>
        <v>0</v>
      </c>
      <c r="BH1489" s="227">
        <f>IF(N1489="sníž. přenesená",J1489,0)</f>
        <v>0</v>
      </c>
      <c r="BI1489" s="227">
        <f>IF(N1489="nulová",J1489,0)</f>
        <v>0</v>
      </c>
      <c r="BJ1489" s="19" t="s">
        <v>82</v>
      </c>
      <c r="BK1489" s="227">
        <f>ROUND(I1489*H1489,2)</f>
        <v>0</v>
      </c>
      <c r="BL1489" s="19" t="s">
        <v>178</v>
      </c>
      <c r="BM1489" s="226" t="s">
        <v>4389</v>
      </c>
    </row>
    <row r="1490" s="2" customFormat="1">
      <c r="A1490" s="40"/>
      <c r="B1490" s="41"/>
      <c r="C1490" s="42"/>
      <c r="D1490" s="228" t="s">
        <v>180</v>
      </c>
      <c r="E1490" s="42"/>
      <c r="F1490" s="229" t="s">
        <v>3699</v>
      </c>
      <c r="G1490" s="42"/>
      <c r="H1490" s="42"/>
      <c r="I1490" s="230"/>
      <c r="J1490" s="42"/>
      <c r="K1490" s="42"/>
      <c r="L1490" s="46"/>
      <c r="M1490" s="231"/>
      <c r="N1490" s="232"/>
      <c r="O1490" s="86"/>
      <c r="P1490" s="86"/>
      <c r="Q1490" s="86"/>
      <c r="R1490" s="86"/>
      <c r="S1490" s="86"/>
      <c r="T1490" s="87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T1490" s="19" t="s">
        <v>180</v>
      </c>
      <c r="AU1490" s="19" t="s">
        <v>82</v>
      </c>
    </row>
    <row r="1491" s="2" customFormat="1" ht="16.5" customHeight="1">
      <c r="A1491" s="40"/>
      <c r="B1491" s="41"/>
      <c r="C1491" s="215" t="s">
        <v>2365</v>
      </c>
      <c r="D1491" s="215" t="s">
        <v>174</v>
      </c>
      <c r="E1491" s="216" t="s">
        <v>3427</v>
      </c>
      <c r="F1491" s="217" t="s">
        <v>3704</v>
      </c>
      <c r="G1491" s="218" t="s">
        <v>3296</v>
      </c>
      <c r="H1491" s="219">
        <v>1</v>
      </c>
      <c r="I1491" s="220"/>
      <c r="J1491" s="221">
        <f>ROUND(I1491*H1491,2)</f>
        <v>0</v>
      </c>
      <c r="K1491" s="217" t="s">
        <v>19</v>
      </c>
      <c r="L1491" s="46"/>
      <c r="M1491" s="222" t="s">
        <v>19</v>
      </c>
      <c r="N1491" s="223" t="s">
        <v>45</v>
      </c>
      <c r="O1491" s="86"/>
      <c r="P1491" s="224">
        <f>O1491*H1491</f>
        <v>0</v>
      </c>
      <c r="Q1491" s="224">
        <v>0</v>
      </c>
      <c r="R1491" s="224">
        <f>Q1491*H1491</f>
        <v>0</v>
      </c>
      <c r="S1491" s="224">
        <v>0</v>
      </c>
      <c r="T1491" s="225">
        <f>S1491*H1491</f>
        <v>0</v>
      </c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R1491" s="226" t="s">
        <v>178</v>
      </c>
      <c r="AT1491" s="226" t="s">
        <v>174</v>
      </c>
      <c r="AU1491" s="226" t="s">
        <v>82</v>
      </c>
      <c r="AY1491" s="19" t="s">
        <v>171</v>
      </c>
      <c r="BE1491" s="227">
        <f>IF(N1491="základní",J1491,0)</f>
        <v>0</v>
      </c>
      <c r="BF1491" s="227">
        <f>IF(N1491="snížená",J1491,0)</f>
        <v>0</v>
      </c>
      <c r="BG1491" s="227">
        <f>IF(N1491="zákl. přenesená",J1491,0)</f>
        <v>0</v>
      </c>
      <c r="BH1491" s="227">
        <f>IF(N1491="sníž. přenesená",J1491,0)</f>
        <v>0</v>
      </c>
      <c r="BI1491" s="227">
        <f>IF(N1491="nulová",J1491,0)</f>
        <v>0</v>
      </c>
      <c r="BJ1491" s="19" t="s">
        <v>82</v>
      </c>
      <c r="BK1491" s="227">
        <f>ROUND(I1491*H1491,2)</f>
        <v>0</v>
      </c>
      <c r="BL1491" s="19" t="s">
        <v>178</v>
      </c>
      <c r="BM1491" s="226" t="s">
        <v>4390</v>
      </c>
    </row>
    <row r="1492" s="2" customFormat="1">
      <c r="A1492" s="40"/>
      <c r="B1492" s="41"/>
      <c r="C1492" s="42"/>
      <c r="D1492" s="228" t="s">
        <v>180</v>
      </c>
      <c r="E1492" s="42"/>
      <c r="F1492" s="229" t="s">
        <v>3704</v>
      </c>
      <c r="G1492" s="42"/>
      <c r="H1492" s="42"/>
      <c r="I1492" s="230"/>
      <c r="J1492" s="42"/>
      <c r="K1492" s="42"/>
      <c r="L1492" s="46"/>
      <c r="M1492" s="231"/>
      <c r="N1492" s="232"/>
      <c r="O1492" s="86"/>
      <c r="P1492" s="86"/>
      <c r="Q1492" s="86"/>
      <c r="R1492" s="86"/>
      <c r="S1492" s="86"/>
      <c r="T1492" s="87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T1492" s="19" t="s">
        <v>180</v>
      </c>
      <c r="AU1492" s="19" t="s">
        <v>82</v>
      </c>
    </row>
    <row r="1493" s="2" customFormat="1">
      <c r="A1493" s="40"/>
      <c r="B1493" s="41"/>
      <c r="C1493" s="42"/>
      <c r="D1493" s="228" t="s">
        <v>478</v>
      </c>
      <c r="E1493" s="42"/>
      <c r="F1493" s="278" t="s">
        <v>3706</v>
      </c>
      <c r="G1493" s="42"/>
      <c r="H1493" s="42"/>
      <c r="I1493" s="230"/>
      <c r="J1493" s="42"/>
      <c r="K1493" s="42"/>
      <c r="L1493" s="46"/>
      <c r="M1493" s="231"/>
      <c r="N1493" s="232"/>
      <c r="O1493" s="86"/>
      <c r="P1493" s="86"/>
      <c r="Q1493" s="86"/>
      <c r="R1493" s="86"/>
      <c r="S1493" s="86"/>
      <c r="T1493" s="87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T1493" s="19" t="s">
        <v>478</v>
      </c>
      <c r="AU1493" s="19" t="s">
        <v>82</v>
      </c>
    </row>
    <row r="1494" s="2" customFormat="1" ht="16.5" customHeight="1">
      <c r="A1494" s="40"/>
      <c r="B1494" s="41"/>
      <c r="C1494" s="215" t="s">
        <v>4391</v>
      </c>
      <c r="D1494" s="215" t="s">
        <v>174</v>
      </c>
      <c r="E1494" s="216" t="s">
        <v>3450</v>
      </c>
      <c r="F1494" s="217" t="s">
        <v>3735</v>
      </c>
      <c r="G1494" s="218" t="s">
        <v>3296</v>
      </c>
      <c r="H1494" s="219">
        <v>1</v>
      </c>
      <c r="I1494" s="220"/>
      <c r="J1494" s="221">
        <f>ROUND(I1494*H1494,2)</f>
        <v>0</v>
      </c>
      <c r="K1494" s="217" t="s">
        <v>19</v>
      </c>
      <c r="L1494" s="46"/>
      <c r="M1494" s="222" t="s">
        <v>19</v>
      </c>
      <c r="N1494" s="223" t="s">
        <v>45</v>
      </c>
      <c r="O1494" s="86"/>
      <c r="P1494" s="224">
        <f>O1494*H1494</f>
        <v>0</v>
      </c>
      <c r="Q1494" s="224">
        <v>0</v>
      </c>
      <c r="R1494" s="224">
        <f>Q1494*H1494</f>
        <v>0</v>
      </c>
      <c r="S1494" s="224">
        <v>0</v>
      </c>
      <c r="T1494" s="225">
        <f>S1494*H1494</f>
        <v>0</v>
      </c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R1494" s="226" t="s">
        <v>178</v>
      </c>
      <c r="AT1494" s="226" t="s">
        <v>174</v>
      </c>
      <c r="AU1494" s="226" t="s">
        <v>82</v>
      </c>
      <c r="AY1494" s="19" t="s">
        <v>171</v>
      </c>
      <c r="BE1494" s="227">
        <f>IF(N1494="základní",J1494,0)</f>
        <v>0</v>
      </c>
      <c r="BF1494" s="227">
        <f>IF(N1494="snížená",J1494,0)</f>
        <v>0</v>
      </c>
      <c r="BG1494" s="227">
        <f>IF(N1494="zákl. přenesená",J1494,0)</f>
        <v>0</v>
      </c>
      <c r="BH1494" s="227">
        <f>IF(N1494="sníž. přenesená",J1494,0)</f>
        <v>0</v>
      </c>
      <c r="BI1494" s="227">
        <f>IF(N1494="nulová",J1494,0)</f>
        <v>0</v>
      </c>
      <c r="BJ1494" s="19" t="s">
        <v>82</v>
      </c>
      <c r="BK1494" s="227">
        <f>ROUND(I1494*H1494,2)</f>
        <v>0</v>
      </c>
      <c r="BL1494" s="19" t="s">
        <v>178</v>
      </c>
      <c r="BM1494" s="226" t="s">
        <v>4392</v>
      </c>
    </row>
    <row r="1495" s="2" customFormat="1">
      <c r="A1495" s="40"/>
      <c r="B1495" s="41"/>
      <c r="C1495" s="42"/>
      <c r="D1495" s="228" t="s">
        <v>180</v>
      </c>
      <c r="E1495" s="42"/>
      <c r="F1495" s="229" t="s">
        <v>3735</v>
      </c>
      <c r="G1495" s="42"/>
      <c r="H1495" s="42"/>
      <c r="I1495" s="230"/>
      <c r="J1495" s="42"/>
      <c r="K1495" s="42"/>
      <c r="L1495" s="46"/>
      <c r="M1495" s="231"/>
      <c r="N1495" s="232"/>
      <c r="O1495" s="86"/>
      <c r="P1495" s="86"/>
      <c r="Q1495" s="86"/>
      <c r="R1495" s="86"/>
      <c r="S1495" s="86"/>
      <c r="T1495" s="87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T1495" s="19" t="s">
        <v>180</v>
      </c>
      <c r="AU1495" s="19" t="s">
        <v>82</v>
      </c>
    </row>
    <row r="1496" s="2" customFormat="1">
      <c r="A1496" s="40"/>
      <c r="B1496" s="41"/>
      <c r="C1496" s="42"/>
      <c r="D1496" s="228" t="s">
        <v>478</v>
      </c>
      <c r="E1496" s="42"/>
      <c r="F1496" s="278" t="s">
        <v>3737</v>
      </c>
      <c r="G1496" s="42"/>
      <c r="H1496" s="42"/>
      <c r="I1496" s="230"/>
      <c r="J1496" s="42"/>
      <c r="K1496" s="42"/>
      <c r="L1496" s="46"/>
      <c r="M1496" s="231"/>
      <c r="N1496" s="232"/>
      <c r="O1496" s="86"/>
      <c r="P1496" s="86"/>
      <c r="Q1496" s="86"/>
      <c r="R1496" s="86"/>
      <c r="S1496" s="86"/>
      <c r="T1496" s="87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T1496" s="19" t="s">
        <v>478</v>
      </c>
      <c r="AU1496" s="19" t="s">
        <v>82</v>
      </c>
    </row>
    <row r="1497" s="2" customFormat="1" ht="16.5" customHeight="1">
      <c r="A1497" s="40"/>
      <c r="B1497" s="41"/>
      <c r="C1497" s="215" t="s">
        <v>4393</v>
      </c>
      <c r="D1497" s="215" t="s">
        <v>174</v>
      </c>
      <c r="E1497" s="216" t="s">
        <v>3464</v>
      </c>
      <c r="F1497" s="217" t="s">
        <v>3749</v>
      </c>
      <c r="G1497" s="218" t="s">
        <v>3513</v>
      </c>
      <c r="H1497" s="219">
        <v>9</v>
      </c>
      <c r="I1497" s="220"/>
      <c r="J1497" s="221">
        <f>ROUND(I1497*H1497,2)</f>
        <v>0</v>
      </c>
      <c r="K1497" s="217" t="s">
        <v>19</v>
      </c>
      <c r="L1497" s="46"/>
      <c r="M1497" s="222" t="s">
        <v>19</v>
      </c>
      <c r="N1497" s="223" t="s">
        <v>45</v>
      </c>
      <c r="O1497" s="86"/>
      <c r="P1497" s="224">
        <f>O1497*H1497</f>
        <v>0</v>
      </c>
      <c r="Q1497" s="224">
        <v>0</v>
      </c>
      <c r="R1497" s="224">
        <f>Q1497*H1497</f>
        <v>0</v>
      </c>
      <c r="S1497" s="224">
        <v>0</v>
      </c>
      <c r="T1497" s="225">
        <f>S1497*H1497</f>
        <v>0</v>
      </c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R1497" s="226" t="s">
        <v>178</v>
      </c>
      <c r="AT1497" s="226" t="s">
        <v>174</v>
      </c>
      <c r="AU1497" s="226" t="s">
        <v>82</v>
      </c>
      <c r="AY1497" s="19" t="s">
        <v>171</v>
      </c>
      <c r="BE1497" s="227">
        <f>IF(N1497="základní",J1497,0)</f>
        <v>0</v>
      </c>
      <c r="BF1497" s="227">
        <f>IF(N1497="snížená",J1497,0)</f>
        <v>0</v>
      </c>
      <c r="BG1497" s="227">
        <f>IF(N1497="zákl. přenesená",J1497,0)</f>
        <v>0</v>
      </c>
      <c r="BH1497" s="227">
        <f>IF(N1497="sníž. přenesená",J1497,0)</f>
        <v>0</v>
      </c>
      <c r="BI1497" s="227">
        <f>IF(N1497="nulová",J1497,0)</f>
        <v>0</v>
      </c>
      <c r="BJ1497" s="19" t="s">
        <v>82</v>
      </c>
      <c r="BK1497" s="227">
        <f>ROUND(I1497*H1497,2)</f>
        <v>0</v>
      </c>
      <c r="BL1497" s="19" t="s">
        <v>178</v>
      </c>
      <c r="BM1497" s="226" t="s">
        <v>4394</v>
      </c>
    </row>
    <row r="1498" s="2" customFormat="1">
      <c r="A1498" s="40"/>
      <c r="B1498" s="41"/>
      <c r="C1498" s="42"/>
      <c r="D1498" s="228" t="s">
        <v>180</v>
      </c>
      <c r="E1498" s="42"/>
      <c r="F1498" s="229" t="s">
        <v>3751</v>
      </c>
      <c r="G1498" s="42"/>
      <c r="H1498" s="42"/>
      <c r="I1498" s="230"/>
      <c r="J1498" s="42"/>
      <c r="K1498" s="42"/>
      <c r="L1498" s="46"/>
      <c r="M1498" s="231"/>
      <c r="N1498" s="232"/>
      <c r="O1498" s="86"/>
      <c r="P1498" s="86"/>
      <c r="Q1498" s="86"/>
      <c r="R1498" s="86"/>
      <c r="S1498" s="86"/>
      <c r="T1498" s="87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T1498" s="19" t="s">
        <v>180</v>
      </c>
      <c r="AU1498" s="19" t="s">
        <v>82</v>
      </c>
    </row>
    <row r="1499" s="2" customFormat="1">
      <c r="A1499" s="40"/>
      <c r="B1499" s="41"/>
      <c r="C1499" s="42"/>
      <c r="D1499" s="228" t="s">
        <v>478</v>
      </c>
      <c r="E1499" s="42"/>
      <c r="F1499" s="278" t="s">
        <v>3752</v>
      </c>
      <c r="G1499" s="42"/>
      <c r="H1499" s="42"/>
      <c r="I1499" s="230"/>
      <c r="J1499" s="42"/>
      <c r="K1499" s="42"/>
      <c r="L1499" s="46"/>
      <c r="M1499" s="231"/>
      <c r="N1499" s="232"/>
      <c r="O1499" s="86"/>
      <c r="P1499" s="86"/>
      <c r="Q1499" s="86"/>
      <c r="R1499" s="86"/>
      <c r="S1499" s="86"/>
      <c r="T1499" s="87"/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T1499" s="19" t="s">
        <v>478</v>
      </c>
      <c r="AU1499" s="19" t="s">
        <v>82</v>
      </c>
    </row>
    <row r="1500" s="2" customFormat="1" ht="16.5" customHeight="1">
      <c r="A1500" s="40"/>
      <c r="B1500" s="41"/>
      <c r="C1500" s="215" t="s">
        <v>4395</v>
      </c>
      <c r="D1500" s="215" t="s">
        <v>174</v>
      </c>
      <c r="E1500" s="216" t="s">
        <v>3466</v>
      </c>
      <c r="F1500" s="217" t="s">
        <v>3753</v>
      </c>
      <c r="G1500" s="218" t="s">
        <v>3513</v>
      </c>
      <c r="H1500" s="219">
        <v>5</v>
      </c>
      <c r="I1500" s="220"/>
      <c r="J1500" s="221">
        <f>ROUND(I1500*H1500,2)</f>
        <v>0</v>
      </c>
      <c r="K1500" s="217" t="s">
        <v>19</v>
      </c>
      <c r="L1500" s="46"/>
      <c r="M1500" s="222" t="s">
        <v>19</v>
      </c>
      <c r="N1500" s="223" t="s">
        <v>45</v>
      </c>
      <c r="O1500" s="86"/>
      <c r="P1500" s="224">
        <f>O1500*H1500</f>
        <v>0</v>
      </c>
      <c r="Q1500" s="224">
        <v>0</v>
      </c>
      <c r="R1500" s="224">
        <f>Q1500*H1500</f>
        <v>0</v>
      </c>
      <c r="S1500" s="224">
        <v>0</v>
      </c>
      <c r="T1500" s="225">
        <f>S1500*H1500</f>
        <v>0</v>
      </c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R1500" s="226" t="s">
        <v>178</v>
      </c>
      <c r="AT1500" s="226" t="s">
        <v>174</v>
      </c>
      <c r="AU1500" s="226" t="s">
        <v>82</v>
      </c>
      <c r="AY1500" s="19" t="s">
        <v>171</v>
      </c>
      <c r="BE1500" s="227">
        <f>IF(N1500="základní",J1500,0)</f>
        <v>0</v>
      </c>
      <c r="BF1500" s="227">
        <f>IF(N1500="snížená",J1500,0)</f>
        <v>0</v>
      </c>
      <c r="BG1500" s="227">
        <f>IF(N1500="zákl. přenesená",J1500,0)</f>
        <v>0</v>
      </c>
      <c r="BH1500" s="227">
        <f>IF(N1500="sníž. přenesená",J1500,0)</f>
        <v>0</v>
      </c>
      <c r="BI1500" s="227">
        <f>IF(N1500="nulová",J1500,0)</f>
        <v>0</v>
      </c>
      <c r="BJ1500" s="19" t="s">
        <v>82</v>
      </c>
      <c r="BK1500" s="227">
        <f>ROUND(I1500*H1500,2)</f>
        <v>0</v>
      </c>
      <c r="BL1500" s="19" t="s">
        <v>178</v>
      </c>
      <c r="BM1500" s="226" t="s">
        <v>4396</v>
      </c>
    </row>
    <row r="1501" s="2" customFormat="1">
      <c r="A1501" s="40"/>
      <c r="B1501" s="41"/>
      <c r="C1501" s="42"/>
      <c r="D1501" s="228" t="s">
        <v>180</v>
      </c>
      <c r="E1501" s="42"/>
      <c r="F1501" s="229" t="s">
        <v>3755</v>
      </c>
      <c r="G1501" s="42"/>
      <c r="H1501" s="42"/>
      <c r="I1501" s="230"/>
      <c r="J1501" s="42"/>
      <c r="K1501" s="42"/>
      <c r="L1501" s="46"/>
      <c r="M1501" s="231"/>
      <c r="N1501" s="232"/>
      <c r="O1501" s="86"/>
      <c r="P1501" s="86"/>
      <c r="Q1501" s="86"/>
      <c r="R1501" s="86"/>
      <c r="S1501" s="86"/>
      <c r="T1501" s="87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T1501" s="19" t="s">
        <v>180</v>
      </c>
      <c r="AU1501" s="19" t="s">
        <v>82</v>
      </c>
    </row>
    <row r="1502" s="2" customFormat="1">
      <c r="A1502" s="40"/>
      <c r="B1502" s="41"/>
      <c r="C1502" s="42"/>
      <c r="D1502" s="228" t="s">
        <v>478</v>
      </c>
      <c r="E1502" s="42"/>
      <c r="F1502" s="278" t="s">
        <v>3752</v>
      </c>
      <c r="G1502" s="42"/>
      <c r="H1502" s="42"/>
      <c r="I1502" s="230"/>
      <c r="J1502" s="42"/>
      <c r="K1502" s="42"/>
      <c r="L1502" s="46"/>
      <c r="M1502" s="231"/>
      <c r="N1502" s="232"/>
      <c r="O1502" s="86"/>
      <c r="P1502" s="86"/>
      <c r="Q1502" s="86"/>
      <c r="R1502" s="86"/>
      <c r="S1502" s="86"/>
      <c r="T1502" s="87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T1502" s="19" t="s">
        <v>478</v>
      </c>
      <c r="AU1502" s="19" t="s">
        <v>82</v>
      </c>
    </row>
    <row r="1503" s="2" customFormat="1" ht="16.5" customHeight="1">
      <c r="A1503" s="40"/>
      <c r="B1503" s="41"/>
      <c r="C1503" s="215" t="s">
        <v>4397</v>
      </c>
      <c r="D1503" s="215" t="s">
        <v>174</v>
      </c>
      <c r="E1503" s="216" t="s">
        <v>3468</v>
      </c>
      <c r="F1503" s="217" t="s">
        <v>3756</v>
      </c>
      <c r="G1503" s="218" t="s">
        <v>3513</v>
      </c>
      <c r="H1503" s="219">
        <v>2</v>
      </c>
      <c r="I1503" s="220"/>
      <c r="J1503" s="221">
        <f>ROUND(I1503*H1503,2)</f>
        <v>0</v>
      </c>
      <c r="K1503" s="217" t="s">
        <v>19</v>
      </c>
      <c r="L1503" s="46"/>
      <c r="M1503" s="222" t="s">
        <v>19</v>
      </c>
      <c r="N1503" s="223" t="s">
        <v>45</v>
      </c>
      <c r="O1503" s="86"/>
      <c r="P1503" s="224">
        <f>O1503*H1503</f>
        <v>0</v>
      </c>
      <c r="Q1503" s="224">
        <v>0</v>
      </c>
      <c r="R1503" s="224">
        <f>Q1503*H1503</f>
        <v>0</v>
      </c>
      <c r="S1503" s="224">
        <v>0</v>
      </c>
      <c r="T1503" s="225">
        <f>S1503*H1503</f>
        <v>0</v>
      </c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R1503" s="226" t="s">
        <v>178</v>
      </c>
      <c r="AT1503" s="226" t="s">
        <v>174</v>
      </c>
      <c r="AU1503" s="226" t="s">
        <v>82</v>
      </c>
      <c r="AY1503" s="19" t="s">
        <v>171</v>
      </c>
      <c r="BE1503" s="227">
        <f>IF(N1503="základní",J1503,0)</f>
        <v>0</v>
      </c>
      <c r="BF1503" s="227">
        <f>IF(N1503="snížená",J1503,0)</f>
        <v>0</v>
      </c>
      <c r="BG1503" s="227">
        <f>IF(N1503="zákl. přenesená",J1503,0)</f>
        <v>0</v>
      </c>
      <c r="BH1503" s="227">
        <f>IF(N1503="sníž. přenesená",J1503,0)</f>
        <v>0</v>
      </c>
      <c r="BI1503" s="227">
        <f>IF(N1503="nulová",J1503,0)</f>
        <v>0</v>
      </c>
      <c r="BJ1503" s="19" t="s">
        <v>82</v>
      </c>
      <c r="BK1503" s="227">
        <f>ROUND(I1503*H1503,2)</f>
        <v>0</v>
      </c>
      <c r="BL1503" s="19" t="s">
        <v>178</v>
      </c>
      <c r="BM1503" s="226" t="s">
        <v>4398</v>
      </c>
    </row>
    <row r="1504" s="2" customFormat="1">
      <c r="A1504" s="40"/>
      <c r="B1504" s="41"/>
      <c r="C1504" s="42"/>
      <c r="D1504" s="228" t="s">
        <v>180</v>
      </c>
      <c r="E1504" s="42"/>
      <c r="F1504" s="229" t="s">
        <v>3758</v>
      </c>
      <c r="G1504" s="42"/>
      <c r="H1504" s="42"/>
      <c r="I1504" s="230"/>
      <c r="J1504" s="42"/>
      <c r="K1504" s="42"/>
      <c r="L1504" s="46"/>
      <c r="M1504" s="231"/>
      <c r="N1504" s="232"/>
      <c r="O1504" s="86"/>
      <c r="P1504" s="86"/>
      <c r="Q1504" s="86"/>
      <c r="R1504" s="86"/>
      <c r="S1504" s="86"/>
      <c r="T1504" s="87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T1504" s="19" t="s">
        <v>180</v>
      </c>
      <c r="AU1504" s="19" t="s">
        <v>82</v>
      </c>
    </row>
    <row r="1505" s="2" customFormat="1">
      <c r="A1505" s="40"/>
      <c r="B1505" s="41"/>
      <c r="C1505" s="42"/>
      <c r="D1505" s="228" t="s">
        <v>478</v>
      </c>
      <c r="E1505" s="42"/>
      <c r="F1505" s="278" t="s">
        <v>3752</v>
      </c>
      <c r="G1505" s="42"/>
      <c r="H1505" s="42"/>
      <c r="I1505" s="230"/>
      <c r="J1505" s="42"/>
      <c r="K1505" s="42"/>
      <c r="L1505" s="46"/>
      <c r="M1505" s="231"/>
      <c r="N1505" s="232"/>
      <c r="O1505" s="86"/>
      <c r="P1505" s="86"/>
      <c r="Q1505" s="86"/>
      <c r="R1505" s="86"/>
      <c r="S1505" s="86"/>
      <c r="T1505" s="87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T1505" s="19" t="s">
        <v>478</v>
      </c>
      <c r="AU1505" s="19" t="s">
        <v>82</v>
      </c>
    </row>
    <row r="1506" s="2" customFormat="1" ht="16.5" customHeight="1">
      <c r="A1506" s="40"/>
      <c r="B1506" s="41"/>
      <c r="C1506" s="215" t="s">
        <v>4399</v>
      </c>
      <c r="D1506" s="215" t="s">
        <v>174</v>
      </c>
      <c r="E1506" s="216" t="s">
        <v>3759</v>
      </c>
      <c r="F1506" s="217" t="s">
        <v>3760</v>
      </c>
      <c r="G1506" s="218" t="s">
        <v>3513</v>
      </c>
      <c r="H1506" s="219">
        <v>20</v>
      </c>
      <c r="I1506" s="220"/>
      <c r="J1506" s="221">
        <f>ROUND(I1506*H1506,2)</f>
        <v>0</v>
      </c>
      <c r="K1506" s="217" t="s">
        <v>19</v>
      </c>
      <c r="L1506" s="46"/>
      <c r="M1506" s="222" t="s">
        <v>19</v>
      </c>
      <c r="N1506" s="223" t="s">
        <v>45</v>
      </c>
      <c r="O1506" s="86"/>
      <c r="P1506" s="224">
        <f>O1506*H1506</f>
        <v>0</v>
      </c>
      <c r="Q1506" s="224">
        <v>0</v>
      </c>
      <c r="R1506" s="224">
        <f>Q1506*H1506</f>
        <v>0</v>
      </c>
      <c r="S1506" s="224">
        <v>0</v>
      </c>
      <c r="T1506" s="225">
        <f>S1506*H1506</f>
        <v>0</v>
      </c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R1506" s="226" t="s">
        <v>178</v>
      </c>
      <c r="AT1506" s="226" t="s">
        <v>174</v>
      </c>
      <c r="AU1506" s="226" t="s">
        <v>82</v>
      </c>
      <c r="AY1506" s="19" t="s">
        <v>171</v>
      </c>
      <c r="BE1506" s="227">
        <f>IF(N1506="základní",J1506,0)</f>
        <v>0</v>
      </c>
      <c r="BF1506" s="227">
        <f>IF(N1506="snížená",J1506,0)</f>
        <v>0</v>
      </c>
      <c r="BG1506" s="227">
        <f>IF(N1506="zákl. přenesená",J1506,0)</f>
        <v>0</v>
      </c>
      <c r="BH1506" s="227">
        <f>IF(N1506="sníž. přenesená",J1506,0)</f>
        <v>0</v>
      </c>
      <c r="BI1506" s="227">
        <f>IF(N1506="nulová",J1506,0)</f>
        <v>0</v>
      </c>
      <c r="BJ1506" s="19" t="s">
        <v>82</v>
      </c>
      <c r="BK1506" s="227">
        <f>ROUND(I1506*H1506,2)</f>
        <v>0</v>
      </c>
      <c r="BL1506" s="19" t="s">
        <v>178</v>
      </c>
      <c r="BM1506" s="226" t="s">
        <v>4400</v>
      </c>
    </row>
    <row r="1507" s="2" customFormat="1">
      <c r="A1507" s="40"/>
      <c r="B1507" s="41"/>
      <c r="C1507" s="42"/>
      <c r="D1507" s="228" t="s">
        <v>180</v>
      </c>
      <c r="E1507" s="42"/>
      <c r="F1507" s="229" t="s">
        <v>3762</v>
      </c>
      <c r="G1507" s="42"/>
      <c r="H1507" s="42"/>
      <c r="I1507" s="230"/>
      <c r="J1507" s="42"/>
      <c r="K1507" s="42"/>
      <c r="L1507" s="46"/>
      <c r="M1507" s="231"/>
      <c r="N1507" s="232"/>
      <c r="O1507" s="86"/>
      <c r="P1507" s="86"/>
      <c r="Q1507" s="86"/>
      <c r="R1507" s="86"/>
      <c r="S1507" s="86"/>
      <c r="T1507" s="87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T1507" s="19" t="s">
        <v>180</v>
      </c>
      <c r="AU1507" s="19" t="s">
        <v>82</v>
      </c>
    </row>
    <row r="1508" s="2" customFormat="1">
      <c r="A1508" s="40"/>
      <c r="B1508" s="41"/>
      <c r="C1508" s="42"/>
      <c r="D1508" s="228" t="s">
        <v>478</v>
      </c>
      <c r="E1508" s="42"/>
      <c r="F1508" s="278" t="s">
        <v>3752</v>
      </c>
      <c r="G1508" s="42"/>
      <c r="H1508" s="42"/>
      <c r="I1508" s="230"/>
      <c r="J1508" s="42"/>
      <c r="K1508" s="42"/>
      <c r="L1508" s="46"/>
      <c r="M1508" s="231"/>
      <c r="N1508" s="232"/>
      <c r="O1508" s="86"/>
      <c r="P1508" s="86"/>
      <c r="Q1508" s="86"/>
      <c r="R1508" s="86"/>
      <c r="S1508" s="86"/>
      <c r="T1508" s="87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T1508" s="19" t="s">
        <v>478</v>
      </c>
      <c r="AU1508" s="19" t="s">
        <v>82</v>
      </c>
    </row>
    <row r="1509" s="2" customFormat="1" ht="16.5" customHeight="1">
      <c r="A1509" s="40"/>
      <c r="B1509" s="41"/>
      <c r="C1509" s="215" t="s">
        <v>4401</v>
      </c>
      <c r="D1509" s="215" t="s">
        <v>174</v>
      </c>
      <c r="E1509" s="216" t="s">
        <v>3763</v>
      </c>
      <c r="F1509" s="217" t="s">
        <v>3764</v>
      </c>
      <c r="G1509" s="218" t="s">
        <v>3513</v>
      </c>
      <c r="H1509" s="219">
        <v>12</v>
      </c>
      <c r="I1509" s="220"/>
      <c r="J1509" s="221">
        <f>ROUND(I1509*H1509,2)</f>
        <v>0</v>
      </c>
      <c r="K1509" s="217" t="s">
        <v>19</v>
      </c>
      <c r="L1509" s="46"/>
      <c r="M1509" s="222" t="s">
        <v>19</v>
      </c>
      <c r="N1509" s="223" t="s">
        <v>45</v>
      </c>
      <c r="O1509" s="86"/>
      <c r="P1509" s="224">
        <f>O1509*H1509</f>
        <v>0</v>
      </c>
      <c r="Q1509" s="224">
        <v>0</v>
      </c>
      <c r="R1509" s="224">
        <f>Q1509*H1509</f>
        <v>0</v>
      </c>
      <c r="S1509" s="224">
        <v>0</v>
      </c>
      <c r="T1509" s="225">
        <f>S1509*H1509</f>
        <v>0</v>
      </c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R1509" s="226" t="s">
        <v>178</v>
      </c>
      <c r="AT1509" s="226" t="s">
        <v>174</v>
      </c>
      <c r="AU1509" s="226" t="s">
        <v>82</v>
      </c>
      <c r="AY1509" s="19" t="s">
        <v>171</v>
      </c>
      <c r="BE1509" s="227">
        <f>IF(N1509="základní",J1509,0)</f>
        <v>0</v>
      </c>
      <c r="BF1509" s="227">
        <f>IF(N1509="snížená",J1509,0)</f>
        <v>0</v>
      </c>
      <c r="BG1509" s="227">
        <f>IF(N1509="zákl. přenesená",J1509,0)</f>
        <v>0</v>
      </c>
      <c r="BH1509" s="227">
        <f>IF(N1509="sníž. přenesená",J1509,0)</f>
        <v>0</v>
      </c>
      <c r="BI1509" s="227">
        <f>IF(N1509="nulová",J1509,0)</f>
        <v>0</v>
      </c>
      <c r="BJ1509" s="19" t="s">
        <v>82</v>
      </c>
      <c r="BK1509" s="227">
        <f>ROUND(I1509*H1509,2)</f>
        <v>0</v>
      </c>
      <c r="BL1509" s="19" t="s">
        <v>178</v>
      </c>
      <c r="BM1509" s="226" t="s">
        <v>4402</v>
      </c>
    </row>
    <row r="1510" s="2" customFormat="1">
      <c r="A1510" s="40"/>
      <c r="B1510" s="41"/>
      <c r="C1510" s="42"/>
      <c r="D1510" s="228" t="s">
        <v>180</v>
      </c>
      <c r="E1510" s="42"/>
      <c r="F1510" s="229" t="s">
        <v>3766</v>
      </c>
      <c r="G1510" s="42"/>
      <c r="H1510" s="42"/>
      <c r="I1510" s="230"/>
      <c r="J1510" s="42"/>
      <c r="K1510" s="42"/>
      <c r="L1510" s="46"/>
      <c r="M1510" s="231"/>
      <c r="N1510" s="232"/>
      <c r="O1510" s="86"/>
      <c r="P1510" s="86"/>
      <c r="Q1510" s="86"/>
      <c r="R1510" s="86"/>
      <c r="S1510" s="86"/>
      <c r="T1510" s="87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T1510" s="19" t="s">
        <v>180</v>
      </c>
      <c r="AU1510" s="19" t="s">
        <v>82</v>
      </c>
    </row>
    <row r="1511" s="2" customFormat="1">
      <c r="A1511" s="40"/>
      <c r="B1511" s="41"/>
      <c r="C1511" s="42"/>
      <c r="D1511" s="228" t="s">
        <v>478</v>
      </c>
      <c r="E1511" s="42"/>
      <c r="F1511" s="278" t="s">
        <v>3752</v>
      </c>
      <c r="G1511" s="42"/>
      <c r="H1511" s="42"/>
      <c r="I1511" s="230"/>
      <c r="J1511" s="42"/>
      <c r="K1511" s="42"/>
      <c r="L1511" s="46"/>
      <c r="M1511" s="231"/>
      <c r="N1511" s="232"/>
      <c r="O1511" s="86"/>
      <c r="P1511" s="86"/>
      <c r="Q1511" s="86"/>
      <c r="R1511" s="86"/>
      <c r="S1511" s="86"/>
      <c r="T1511" s="87"/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T1511" s="19" t="s">
        <v>478</v>
      </c>
      <c r="AU1511" s="19" t="s">
        <v>82</v>
      </c>
    </row>
    <row r="1512" s="2" customFormat="1" ht="16.5" customHeight="1">
      <c r="A1512" s="40"/>
      <c r="B1512" s="41"/>
      <c r="C1512" s="215" t="s">
        <v>4403</v>
      </c>
      <c r="D1512" s="215" t="s">
        <v>174</v>
      </c>
      <c r="E1512" s="216" t="s">
        <v>3767</v>
      </c>
      <c r="F1512" s="217" t="s">
        <v>3768</v>
      </c>
      <c r="G1512" s="218" t="s">
        <v>3513</v>
      </c>
      <c r="H1512" s="219">
        <v>8</v>
      </c>
      <c r="I1512" s="220"/>
      <c r="J1512" s="221">
        <f>ROUND(I1512*H1512,2)</f>
        <v>0</v>
      </c>
      <c r="K1512" s="217" t="s">
        <v>19</v>
      </c>
      <c r="L1512" s="46"/>
      <c r="M1512" s="222" t="s">
        <v>19</v>
      </c>
      <c r="N1512" s="223" t="s">
        <v>45</v>
      </c>
      <c r="O1512" s="86"/>
      <c r="P1512" s="224">
        <f>O1512*H1512</f>
        <v>0</v>
      </c>
      <c r="Q1512" s="224">
        <v>0</v>
      </c>
      <c r="R1512" s="224">
        <f>Q1512*H1512</f>
        <v>0</v>
      </c>
      <c r="S1512" s="224">
        <v>0</v>
      </c>
      <c r="T1512" s="225">
        <f>S1512*H1512</f>
        <v>0</v>
      </c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R1512" s="226" t="s">
        <v>178</v>
      </c>
      <c r="AT1512" s="226" t="s">
        <v>174</v>
      </c>
      <c r="AU1512" s="226" t="s">
        <v>82</v>
      </c>
      <c r="AY1512" s="19" t="s">
        <v>171</v>
      </c>
      <c r="BE1512" s="227">
        <f>IF(N1512="základní",J1512,0)</f>
        <v>0</v>
      </c>
      <c r="BF1512" s="227">
        <f>IF(N1512="snížená",J1512,0)</f>
        <v>0</v>
      </c>
      <c r="BG1512" s="227">
        <f>IF(N1512="zákl. přenesená",J1512,0)</f>
        <v>0</v>
      </c>
      <c r="BH1512" s="227">
        <f>IF(N1512="sníž. přenesená",J1512,0)</f>
        <v>0</v>
      </c>
      <c r="BI1512" s="227">
        <f>IF(N1512="nulová",J1512,0)</f>
        <v>0</v>
      </c>
      <c r="BJ1512" s="19" t="s">
        <v>82</v>
      </c>
      <c r="BK1512" s="227">
        <f>ROUND(I1512*H1512,2)</f>
        <v>0</v>
      </c>
      <c r="BL1512" s="19" t="s">
        <v>178</v>
      </c>
      <c r="BM1512" s="226" t="s">
        <v>4404</v>
      </c>
    </row>
    <row r="1513" s="2" customFormat="1">
      <c r="A1513" s="40"/>
      <c r="B1513" s="41"/>
      <c r="C1513" s="42"/>
      <c r="D1513" s="228" t="s">
        <v>180</v>
      </c>
      <c r="E1513" s="42"/>
      <c r="F1513" s="229" t="s">
        <v>3770</v>
      </c>
      <c r="G1513" s="42"/>
      <c r="H1513" s="42"/>
      <c r="I1513" s="230"/>
      <c r="J1513" s="42"/>
      <c r="K1513" s="42"/>
      <c r="L1513" s="46"/>
      <c r="M1513" s="231"/>
      <c r="N1513" s="232"/>
      <c r="O1513" s="86"/>
      <c r="P1513" s="86"/>
      <c r="Q1513" s="86"/>
      <c r="R1513" s="86"/>
      <c r="S1513" s="86"/>
      <c r="T1513" s="87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T1513" s="19" t="s">
        <v>180</v>
      </c>
      <c r="AU1513" s="19" t="s">
        <v>82</v>
      </c>
    </row>
    <row r="1514" s="2" customFormat="1">
      <c r="A1514" s="40"/>
      <c r="B1514" s="41"/>
      <c r="C1514" s="42"/>
      <c r="D1514" s="228" t="s">
        <v>478</v>
      </c>
      <c r="E1514" s="42"/>
      <c r="F1514" s="278" t="s">
        <v>3752</v>
      </c>
      <c r="G1514" s="42"/>
      <c r="H1514" s="42"/>
      <c r="I1514" s="230"/>
      <c r="J1514" s="42"/>
      <c r="K1514" s="42"/>
      <c r="L1514" s="46"/>
      <c r="M1514" s="231"/>
      <c r="N1514" s="232"/>
      <c r="O1514" s="86"/>
      <c r="P1514" s="86"/>
      <c r="Q1514" s="86"/>
      <c r="R1514" s="86"/>
      <c r="S1514" s="86"/>
      <c r="T1514" s="87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T1514" s="19" t="s">
        <v>478</v>
      </c>
      <c r="AU1514" s="19" t="s">
        <v>82</v>
      </c>
    </row>
    <row r="1515" s="2" customFormat="1" ht="16.5" customHeight="1">
      <c r="A1515" s="40"/>
      <c r="B1515" s="41"/>
      <c r="C1515" s="215" t="s">
        <v>4405</v>
      </c>
      <c r="D1515" s="215" t="s">
        <v>174</v>
      </c>
      <c r="E1515" s="216" t="s">
        <v>3771</v>
      </c>
      <c r="F1515" s="217" t="s">
        <v>3772</v>
      </c>
      <c r="G1515" s="218" t="s">
        <v>3513</v>
      </c>
      <c r="H1515" s="219">
        <v>3</v>
      </c>
      <c r="I1515" s="220"/>
      <c r="J1515" s="221">
        <f>ROUND(I1515*H1515,2)</f>
        <v>0</v>
      </c>
      <c r="K1515" s="217" t="s">
        <v>19</v>
      </c>
      <c r="L1515" s="46"/>
      <c r="M1515" s="222" t="s">
        <v>19</v>
      </c>
      <c r="N1515" s="223" t="s">
        <v>45</v>
      </c>
      <c r="O1515" s="86"/>
      <c r="P1515" s="224">
        <f>O1515*H1515</f>
        <v>0</v>
      </c>
      <c r="Q1515" s="224">
        <v>0</v>
      </c>
      <c r="R1515" s="224">
        <f>Q1515*H1515</f>
        <v>0</v>
      </c>
      <c r="S1515" s="224">
        <v>0</v>
      </c>
      <c r="T1515" s="225">
        <f>S1515*H1515</f>
        <v>0</v>
      </c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R1515" s="226" t="s">
        <v>178</v>
      </c>
      <c r="AT1515" s="226" t="s">
        <v>174</v>
      </c>
      <c r="AU1515" s="226" t="s">
        <v>82</v>
      </c>
      <c r="AY1515" s="19" t="s">
        <v>171</v>
      </c>
      <c r="BE1515" s="227">
        <f>IF(N1515="základní",J1515,0)</f>
        <v>0</v>
      </c>
      <c r="BF1515" s="227">
        <f>IF(N1515="snížená",J1515,0)</f>
        <v>0</v>
      </c>
      <c r="BG1515" s="227">
        <f>IF(N1515="zákl. přenesená",J1515,0)</f>
        <v>0</v>
      </c>
      <c r="BH1515" s="227">
        <f>IF(N1515="sníž. přenesená",J1515,0)</f>
        <v>0</v>
      </c>
      <c r="BI1515" s="227">
        <f>IF(N1515="nulová",J1515,0)</f>
        <v>0</v>
      </c>
      <c r="BJ1515" s="19" t="s">
        <v>82</v>
      </c>
      <c r="BK1515" s="227">
        <f>ROUND(I1515*H1515,2)</f>
        <v>0</v>
      </c>
      <c r="BL1515" s="19" t="s">
        <v>178</v>
      </c>
      <c r="BM1515" s="226" t="s">
        <v>4406</v>
      </c>
    </row>
    <row r="1516" s="2" customFormat="1">
      <c r="A1516" s="40"/>
      <c r="B1516" s="41"/>
      <c r="C1516" s="42"/>
      <c r="D1516" s="228" t="s">
        <v>180</v>
      </c>
      <c r="E1516" s="42"/>
      <c r="F1516" s="229" t="s">
        <v>3774</v>
      </c>
      <c r="G1516" s="42"/>
      <c r="H1516" s="42"/>
      <c r="I1516" s="230"/>
      <c r="J1516" s="42"/>
      <c r="K1516" s="42"/>
      <c r="L1516" s="46"/>
      <c r="M1516" s="231"/>
      <c r="N1516" s="232"/>
      <c r="O1516" s="86"/>
      <c r="P1516" s="86"/>
      <c r="Q1516" s="86"/>
      <c r="R1516" s="86"/>
      <c r="S1516" s="86"/>
      <c r="T1516" s="87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T1516" s="19" t="s">
        <v>180</v>
      </c>
      <c r="AU1516" s="19" t="s">
        <v>82</v>
      </c>
    </row>
    <row r="1517" s="2" customFormat="1">
      <c r="A1517" s="40"/>
      <c r="B1517" s="41"/>
      <c r="C1517" s="42"/>
      <c r="D1517" s="228" t="s">
        <v>478</v>
      </c>
      <c r="E1517" s="42"/>
      <c r="F1517" s="278" t="s">
        <v>3752</v>
      </c>
      <c r="G1517" s="42"/>
      <c r="H1517" s="42"/>
      <c r="I1517" s="230"/>
      <c r="J1517" s="42"/>
      <c r="K1517" s="42"/>
      <c r="L1517" s="46"/>
      <c r="M1517" s="231"/>
      <c r="N1517" s="232"/>
      <c r="O1517" s="86"/>
      <c r="P1517" s="86"/>
      <c r="Q1517" s="86"/>
      <c r="R1517" s="86"/>
      <c r="S1517" s="86"/>
      <c r="T1517" s="87"/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T1517" s="19" t="s">
        <v>478</v>
      </c>
      <c r="AU1517" s="19" t="s">
        <v>82</v>
      </c>
    </row>
    <row r="1518" s="2" customFormat="1" ht="16.5" customHeight="1">
      <c r="A1518" s="40"/>
      <c r="B1518" s="41"/>
      <c r="C1518" s="215" t="s">
        <v>4407</v>
      </c>
      <c r="D1518" s="215" t="s">
        <v>174</v>
      </c>
      <c r="E1518" s="216" t="s">
        <v>3775</v>
      </c>
      <c r="F1518" s="217" t="s">
        <v>3776</v>
      </c>
      <c r="G1518" s="218" t="s">
        <v>3513</v>
      </c>
      <c r="H1518" s="219">
        <v>1</v>
      </c>
      <c r="I1518" s="220"/>
      <c r="J1518" s="221">
        <f>ROUND(I1518*H1518,2)</f>
        <v>0</v>
      </c>
      <c r="K1518" s="217" t="s">
        <v>19</v>
      </c>
      <c r="L1518" s="46"/>
      <c r="M1518" s="222" t="s">
        <v>19</v>
      </c>
      <c r="N1518" s="223" t="s">
        <v>45</v>
      </c>
      <c r="O1518" s="86"/>
      <c r="P1518" s="224">
        <f>O1518*H1518</f>
        <v>0</v>
      </c>
      <c r="Q1518" s="224">
        <v>0</v>
      </c>
      <c r="R1518" s="224">
        <f>Q1518*H1518</f>
        <v>0</v>
      </c>
      <c r="S1518" s="224">
        <v>0</v>
      </c>
      <c r="T1518" s="225">
        <f>S1518*H1518</f>
        <v>0</v>
      </c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R1518" s="226" t="s">
        <v>178</v>
      </c>
      <c r="AT1518" s="226" t="s">
        <v>174</v>
      </c>
      <c r="AU1518" s="226" t="s">
        <v>82</v>
      </c>
      <c r="AY1518" s="19" t="s">
        <v>171</v>
      </c>
      <c r="BE1518" s="227">
        <f>IF(N1518="základní",J1518,0)</f>
        <v>0</v>
      </c>
      <c r="BF1518" s="227">
        <f>IF(N1518="snížená",J1518,0)</f>
        <v>0</v>
      </c>
      <c r="BG1518" s="227">
        <f>IF(N1518="zákl. přenesená",J1518,0)</f>
        <v>0</v>
      </c>
      <c r="BH1518" s="227">
        <f>IF(N1518="sníž. přenesená",J1518,0)</f>
        <v>0</v>
      </c>
      <c r="BI1518" s="227">
        <f>IF(N1518="nulová",J1518,0)</f>
        <v>0</v>
      </c>
      <c r="BJ1518" s="19" t="s">
        <v>82</v>
      </c>
      <c r="BK1518" s="227">
        <f>ROUND(I1518*H1518,2)</f>
        <v>0</v>
      </c>
      <c r="BL1518" s="19" t="s">
        <v>178</v>
      </c>
      <c r="BM1518" s="226" t="s">
        <v>4408</v>
      </c>
    </row>
    <row r="1519" s="2" customFormat="1">
      <c r="A1519" s="40"/>
      <c r="B1519" s="41"/>
      <c r="C1519" s="42"/>
      <c r="D1519" s="228" t="s">
        <v>180</v>
      </c>
      <c r="E1519" s="42"/>
      <c r="F1519" s="229" t="s">
        <v>3778</v>
      </c>
      <c r="G1519" s="42"/>
      <c r="H1519" s="42"/>
      <c r="I1519" s="230"/>
      <c r="J1519" s="42"/>
      <c r="K1519" s="42"/>
      <c r="L1519" s="46"/>
      <c r="M1519" s="231"/>
      <c r="N1519" s="232"/>
      <c r="O1519" s="86"/>
      <c r="P1519" s="86"/>
      <c r="Q1519" s="86"/>
      <c r="R1519" s="86"/>
      <c r="S1519" s="86"/>
      <c r="T1519" s="87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T1519" s="19" t="s">
        <v>180</v>
      </c>
      <c r="AU1519" s="19" t="s">
        <v>82</v>
      </c>
    </row>
    <row r="1520" s="2" customFormat="1">
      <c r="A1520" s="40"/>
      <c r="B1520" s="41"/>
      <c r="C1520" s="42"/>
      <c r="D1520" s="228" t="s">
        <v>478</v>
      </c>
      <c r="E1520" s="42"/>
      <c r="F1520" s="278" t="s">
        <v>3752</v>
      </c>
      <c r="G1520" s="42"/>
      <c r="H1520" s="42"/>
      <c r="I1520" s="230"/>
      <c r="J1520" s="42"/>
      <c r="K1520" s="42"/>
      <c r="L1520" s="46"/>
      <c r="M1520" s="231"/>
      <c r="N1520" s="232"/>
      <c r="O1520" s="86"/>
      <c r="P1520" s="86"/>
      <c r="Q1520" s="86"/>
      <c r="R1520" s="86"/>
      <c r="S1520" s="86"/>
      <c r="T1520" s="87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T1520" s="19" t="s">
        <v>478</v>
      </c>
      <c r="AU1520" s="19" t="s">
        <v>82</v>
      </c>
    </row>
    <row r="1521" s="2" customFormat="1" ht="16.5" customHeight="1">
      <c r="A1521" s="40"/>
      <c r="B1521" s="41"/>
      <c r="C1521" s="215" t="s">
        <v>4409</v>
      </c>
      <c r="D1521" s="215" t="s">
        <v>174</v>
      </c>
      <c r="E1521" s="216" t="s">
        <v>3779</v>
      </c>
      <c r="F1521" s="217" t="s">
        <v>3780</v>
      </c>
      <c r="G1521" s="218" t="s">
        <v>3513</v>
      </c>
      <c r="H1521" s="219">
        <v>1</v>
      </c>
      <c r="I1521" s="220"/>
      <c r="J1521" s="221">
        <f>ROUND(I1521*H1521,2)</f>
        <v>0</v>
      </c>
      <c r="K1521" s="217" t="s">
        <v>19</v>
      </c>
      <c r="L1521" s="46"/>
      <c r="M1521" s="222" t="s">
        <v>19</v>
      </c>
      <c r="N1521" s="223" t="s">
        <v>45</v>
      </c>
      <c r="O1521" s="86"/>
      <c r="P1521" s="224">
        <f>O1521*H1521</f>
        <v>0</v>
      </c>
      <c r="Q1521" s="224">
        <v>0</v>
      </c>
      <c r="R1521" s="224">
        <f>Q1521*H1521</f>
        <v>0</v>
      </c>
      <c r="S1521" s="224">
        <v>0</v>
      </c>
      <c r="T1521" s="225">
        <f>S1521*H1521</f>
        <v>0</v>
      </c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R1521" s="226" t="s">
        <v>178</v>
      </c>
      <c r="AT1521" s="226" t="s">
        <v>174</v>
      </c>
      <c r="AU1521" s="226" t="s">
        <v>82</v>
      </c>
      <c r="AY1521" s="19" t="s">
        <v>171</v>
      </c>
      <c r="BE1521" s="227">
        <f>IF(N1521="základní",J1521,0)</f>
        <v>0</v>
      </c>
      <c r="BF1521" s="227">
        <f>IF(N1521="snížená",J1521,0)</f>
        <v>0</v>
      </c>
      <c r="BG1521" s="227">
        <f>IF(N1521="zákl. přenesená",J1521,0)</f>
        <v>0</v>
      </c>
      <c r="BH1521" s="227">
        <f>IF(N1521="sníž. přenesená",J1521,0)</f>
        <v>0</v>
      </c>
      <c r="BI1521" s="227">
        <f>IF(N1521="nulová",J1521,0)</f>
        <v>0</v>
      </c>
      <c r="BJ1521" s="19" t="s">
        <v>82</v>
      </c>
      <c r="BK1521" s="227">
        <f>ROUND(I1521*H1521,2)</f>
        <v>0</v>
      </c>
      <c r="BL1521" s="19" t="s">
        <v>178</v>
      </c>
      <c r="BM1521" s="226" t="s">
        <v>4410</v>
      </c>
    </row>
    <row r="1522" s="2" customFormat="1">
      <c r="A1522" s="40"/>
      <c r="B1522" s="41"/>
      <c r="C1522" s="42"/>
      <c r="D1522" s="228" t="s">
        <v>180</v>
      </c>
      <c r="E1522" s="42"/>
      <c r="F1522" s="229" t="s">
        <v>3782</v>
      </c>
      <c r="G1522" s="42"/>
      <c r="H1522" s="42"/>
      <c r="I1522" s="230"/>
      <c r="J1522" s="42"/>
      <c r="K1522" s="42"/>
      <c r="L1522" s="46"/>
      <c r="M1522" s="231"/>
      <c r="N1522" s="232"/>
      <c r="O1522" s="86"/>
      <c r="P1522" s="86"/>
      <c r="Q1522" s="86"/>
      <c r="R1522" s="86"/>
      <c r="S1522" s="86"/>
      <c r="T1522" s="87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T1522" s="19" t="s">
        <v>180</v>
      </c>
      <c r="AU1522" s="19" t="s">
        <v>82</v>
      </c>
    </row>
    <row r="1523" s="2" customFormat="1">
      <c r="A1523" s="40"/>
      <c r="B1523" s="41"/>
      <c r="C1523" s="42"/>
      <c r="D1523" s="228" t="s">
        <v>478</v>
      </c>
      <c r="E1523" s="42"/>
      <c r="F1523" s="278" t="s">
        <v>3752</v>
      </c>
      <c r="G1523" s="42"/>
      <c r="H1523" s="42"/>
      <c r="I1523" s="230"/>
      <c r="J1523" s="42"/>
      <c r="K1523" s="42"/>
      <c r="L1523" s="46"/>
      <c r="M1523" s="231"/>
      <c r="N1523" s="232"/>
      <c r="O1523" s="86"/>
      <c r="P1523" s="86"/>
      <c r="Q1523" s="86"/>
      <c r="R1523" s="86"/>
      <c r="S1523" s="86"/>
      <c r="T1523" s="87"/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T1523" s="19" t="s">
        <v>478</v>
      </c>
      <c r="AU1523" s="19" t="s">
        <v>82</v>
      </c>
    </row>
    <row r="1524" s="2" customFormat="1" ht="16.5" customHeight="1">
      <c r="A1524" s="40"/>
      <c r="B1524" s="41"/>
      <c r="C1524" s="215" t="s">
        <v>4411</v>
      </c>
      <c r="D1524" s="215" t="s">
        <v>174</v>
      </c>
      <c r="E1524" s="216" t="s">
        <v>3783</v>
      </c>
      <c r="F1524" s="217" t="s">
        <v>3784</v>
      </c>
      <c r="G1524" s="218" t="s">
        <v>3513</v>
      </c>
      <c r="H1524" s="219">
        <v>3</v>
      </c>
      <c r="I1524" s="220"/>
      <c r="J1524" s="221">
        <f>ROUND(I1524*H1524,2)</f>
        <v>0</v>
      </c>
      <c r="K1524" s="217" t="s">
        <v>19</v>
      </c>
      <c r="L1524" s="46"/>
      <c r="M1524" s="222" t="s">
        <v>19</v>
      </c>
      <c r="N1524" s="223" t="s">
        <v>45</v>
      </c>
      <c r="O1524" s="86"/>
      <c r="P1524" s="224">
        <f>O1524*H1524</f>
        <v>0</v>
      </c>
      <c r="Q1524" s="224">
        <v>0</v>
      </c>
      <c r="R1524" s="224">
        <f>Q1524*H1524</f>
        <v>0</v>
      </c>
      <c r="S1524" s="224">
        <v>0</v>
      </c>
      <c r="T1524" s="225">
        <f>S1524*H1524</f>
        <v>0</v>
      </c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R1524" s="226" t="s">
        <v>178</v>
      </c>
      <c r="AT1524" s="226" t="s">
        <v>174</v>
      </c>
      <c r="AU1524" s="226" t="s">
        <v>82</v>
      </c>
      <c r="AY1524" s="19" t="s">
        <v>171</v>
      </c>
      <c r="BE1524" s="227">
        <f>IF(N1524="základní",J1524,0)</f>
        <v>0</v>
      </c>
      <c r="BF1524" s="227">
        <f>IF(N1524="snížená",J1524,0)</f>
        <v>0</v>
      </c>
      <c r="BG1524" s="227">
        <f>IF(N1524="zákl. přenesená",J1524,0)</f>
        <v>0</v>
      </c>
      <c r="BH1524" s="227">
        <f>IF(N1524="sníž. přenesená",J1524,0)</f>
        <v>0</v>
      </c>
      <c r="BI1524" s="227">
        <f>IF(N1524="nulová",J1524,0)</f>
        <v>0</v>
      </c>
      <c r="BJ1524" s="19" t="s">
        <v>82</v>
      </c>
      <c r="BK1524" s="227">
        <f>ROUND(I1524*H1524,2)</f>
        <v>0</v>
      </c>
      <c r="BL1524" s="19" t="s">
        <v>178</v>
      </c>
      <c r="BM1524" s="226" t="s">
        <v>4412</v>
      </c>
    </row>
    <row r="1525" s="2" customFormat="1">
      <c r="A1525" s="40"/>
      <c r="B1525" s="41"/>
      <c r="C1525" s="42"/>
      <c r="D1525" s="228" t="s">
        <v>180</v>
      </c>
      <c r="E1525" s="42"/>
      <c r="F1525" s="229" t="s">
        <v>3786</v>
      </c>
      <c r="G1525" s="42"/>
      <c r="H1525" s="42"/>
      <c r="I1525" s="230"/>
      <c r="J1525" s="42"/>
      <c r="K1525" s="42"/>
      <c r="L1525" s="46"/>
      <c r="M1525" s="231"/>
      <c r="N1525" s="232"/>
      <c r="O1525" s="86"/>
      <c r="P1525" s="86"/>
      <c r="Q1525" s="86"/>
      <c r="R1525" s="86"/>
      <c r="S1525" s="86"/>
      <c r="T1525" s="87"/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T1525" s="19" t="s">
        <v>180</v>
      </c>
      <c r="AU1525" s="19" t="s">
        <v>82</v>
      </c>
    </row>
    <row r="1526" s="2" customFormat="1">
      <c r="A1526" s="40"/>
      <c r="B1526" s="41"/>
      <c r="C1526" s="42"/>
      <c r="D1526" s="228" t="s">
        <v>478</v>
      </c>
      <c r="E1526" s="42"/>
      <c r="F1526" s="278" t="s">
        <v>3752</v>
      </c>
      <c r="G1526" s="42"/>
      <c r="H1526" s="42"/>
      <c r="I1526" s="230"/>
      <c r="J1526" s="42"/>
      <c r="K1526" s="42"/>
      <c r="L1526" s="46"/>
      <c r="M1526" s="231"/>
      <c r="N1526" s="232"/>
      <c r="O1526" s="86"/>
      <c r="P1526" s="86"/>
      <c r="Q1526" s="86"/>
      <c r="R1526" s="86"/>
      <c r="S1526" s="86"/>
      <c r="T1526" s="87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T1526" s="19" t="s">
        <v>478</v>
      </c>
      <c r="AU1526" s="19" t="s">
        <v>82</v>
      </c>
    </row>
    <row r="1527" s="2" customFormat="1" ht="16.5" customHeight="1">
      <c r="A1527" s="40"/>
      <c r="B1527" s="41"/>
      <c r="C1527" s="215" t="s">
        <v>4413</v>
      </c>
      <c r="D1527" s="215" t="s">
        <v>174</v>
      </c>
      <c r="E1527" s="216" t="s">
        <v>3787</v>
      </c>
      <c r="F1527" s="217" t="s">
        <v>3788</v>
      </c>
      <c r="G1527" s="218" t="s">
        <v>3513</v>
      </c>
      <c r="H1527" s="219">
        <v>1</v>
      </c>
      <c r="I1527" s="220"/>
      <c r="J1527" s="221">
        <f>ROUND(I1527*H1527,2)</f>
        <v>0</v>
      </c>
      <c r="K1527" s="217" t="s">
        <v>19</v>
      </c>
      <c r="L1527" s="46"/>
      <c r="M1527" s="222" t="s">
        <v>19</v>
      </c>
      <c r="N1527" s="223" t="s">
        <v>45</v>
      </c>
      <c r="O1527" s="86"/>
      <c r="P1527" s="224">
        <f>O1527*H1527</f>
        <v>0</v>
      </c>
      <c r="Q1527" s="224">
        <v>0</v>
      </c>
      <c r="R1527" s="224">
        <f>Q1527*H1527</f>
        <v>0</v>
      </c>
      <c r="S1527" s="224">
        <v>0</v>
      </c>
      <c r="T1527" s="225">
        <f>S1527*H1527</f>
        <v>0</v>
      </c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R1527" s="226" t="s">
        <v>178</v>
      </c>
      <c r="AT1527" s="226" t="s">
        <v>174</v>
      </c>
      <c r="AU1527" s="226" t="s">
        <v>82</v>
      </c>
      <c r="AY1527" s="19" t="s">
        <v>171</v>
      </c>
      <c r="BE1527" s="227">
        <f>IF(N1527="základní",J1527,0)</f>
        <v>0</v>
      </c>
      <c r="BF1527" s="227">
        <f>IF(N1527="snížená",J1527,0)</f>
        <v>0</v>
      </c>
      <c r="BG1527" s="227">
        <f>IF(N1527="zákl. přenesená",J1527,0)</f>
        <v>0</v>
      </c>
      <c r="BH1527" s="227">
        <f>IF(N1527="sníž. přenesená",J1527,0)</f>
        <v>0</v>
      </c>
      <c r="BI1527" s="227">
        <f>IF(N1527="nulová",J1527,0)</f>
        <v>0</v>
      </c>
      <c r="BJ1527" s="19" t="s">
        <v>82</v>
      </c>
      <c r="BK1527" s="227">
        <f>ROUND(I1527*H1527,2)</f>
        <v>0</v>
      </c>
      <c r="BL1527" s="19" t="s">
        <v>178</v>
      </c>
      <c r="BM1527" s="226" t="s">
        <v>4414</v>
      </c>
    </row>
    <row r="1528" s="2" customFormat="1">
      <c r="A1528" s="40"/>
      <c r="B1528" s="41"/>
      <c r="C1528" s="42"/>
      <c r="D1528" s="228" t="s">
        <v>180</v>
      </c>
      <c r="E1528" s="42"/>
      <c r="F1528" s="229" t="s">
        <v>3790</v>
      </c>
      <c r="G1528" s="42"/>
      <c r="H1528" s="42"/>
      <c r="I1528" s="230"/>
      <c r="J1528" s="42"/>
      <c r="K1528" s="42"/>
      <c r="L1528" s="46"/>
      <c r="M1528" s="231"/>
      <c r="N1528" s="232"/>
      <c r="O1528" s="86"/>
      <c r="P1528" s="86"/>
      <c r="Q1528" s="86"/>
      <c r="R1528" s="86"/>
      <c r="S1528" s="86"/>
      <c r="T1528" s="87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T1528" s="19" t="s">
        <v>180</v>
      </c>
      <c r="AU1528" s="19" t="s">
        <v>82</v>
      </c>
    </row>
    <row r="1529" s="2" customFormat="1">
      <c r="A1529" s="40"/>
      <c r="B1529" s="41"/>
      <c r="C1529" s="42"/>
      <c r="D1529" s="228" t="s">
        <v>478</v>
      </c>
      <c r="E1529" s="42"/>
      <c r="F1529" s="278" t="s">
        <v>3752</v>
      </c>
      <c r="G1529" s="42"/>
      <c r="H1529" s="42"/>
      <c r="I1529" s="230"/>
      <c r="J1529" s="42"/>
      <c r="K1529" s="42"/>
      <c r="L1529" s="46"/>
      <c r="M1529" s="231"/>
      <c r="N1529" s="232"/>
      <c r="O1529" s="86"/>
      <c r="P1529" s="86"/>
      <c r="Q1529" s="86"/>
      <c r="R1529" s="86"/>
      <c r="S1529" s="86"/>
      <c r="T1529" s="87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T1529" s="19" t="s">
        <v>478</v>
      </c>
      <c r="AU1529" s="19" t="s">
        <v>82</v>
      </c>
    </row>
    <row r="1530" s="12" customFormat="1" ht="25.92" customHeight="1">
      <c r="A1530" s="12"/>
      <c r="B1530" s="199"/>
      <c r="C1530" s="200"/>
      <c r="D1530" s="201" t="s">
        <v>73</v>
      </c>
      <c r="E1530" s="202" t="s">
        <v>1932</v>
      </c>
      <c r="F1530" s="202" t="s">
        <v>4415</v>
      </c>
      <c r="G1530" s="200"/>
      <c r="H1530" s="200"/>
      <c r="I1530" s="203"/>
      <c r="J1530" s="204">
        <f>BK1530</f>
        <v>0</v>
      </c>
      <c r="K1530" s="200"/>
      <c r="L1530" s="205"/>
      <c r="M1530" s="206"/>
      <c r="N1530" s="207"/>
      <c r="O1530" s="207"/>
      <c r="P1530" s="208">
        <f>SUM(P1531:P1616)</f>
        <v>0</v>
      </c>
      <c r="Q1530" s="207"/>
      <c r="R1530" s="208">
        <f>SUM(R1531:R1616)</f>
        <v>0</v>
      </c>
      <c r="S1530" s="207"/>
      <c r="T1530" s="209">
        <f>SUM(T1531:T1616)</f>
        <v>0</v>
      </c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R1530" s="210" t="s">
        <v>82</v>
      </c>
      <c r="AT1530" s="211" t="s">
        <v>73</v>
      </c>
      <c r="AU1530" s="211" t="s">
        <v>74</v>
      </c>
      <c r="AY1530" s="210" t="s">
        <v>171</v>
      </c>
      <c r="BK1530" s="212">
        <f>SUM(BK1531:BK1616)</f>
        <v>0</v>
      </c>
    </row>
    <row r="1531" s="2" customFormat="1" ht="16.5" customHeight="1">
      <c r="A1531" s="40"/>
      <c r="B1531" s="41"/>
      <c r="C1531" s="215" t="s">
        <v>4416</v>
      </c>
      <c r="D1531" s="215" t="s">
        <v>174</v>
      </c>
      <c r="E1531" s="216" t="s">
        <v>3669</v>
      </c>
      <c r="F1531" s="217" t="s">
        <v>3670</v>
      </c>
      <c r="G1531" s="218" t="s">
        <v>971</v>
      </c>
      <c r="H1531" s="219">
        <v>1</v>
      </c>
      <c r="I1531" s="220"/>
      <c r="J1531" s="221">
        <f>ROUND(I1531*H1531,2)</f>
        <v>0</v>
      </c>
      <c r="K1531" s="217" t="s">
        <v>19</v>
      </c>
      <c r="L1531" s="46"/>
      <c r="M1531" s="222" t="s">
        <v>19</v>
      </c>
      <c r="N1531" s="223" t="s">
        <v>45</v>
      </c>
      <c r="O1531" s="86"/>
      <c r="P1531" s="224">
        <f>O1531*H1531</f>
        <v>0</v>
      </c>
      <c r="Q1531" s="224">
        <v>0</v>
      </c>
      <c r="R1531" s="224">
        <f>Q1531*H1531</f>
        <v>0</v>
      </c>
      <c r="S1531" s="224">
        <v>0</v>
      </c>
      <c r="T1531" s="225">
        <f>S1531*H1531</f>
        <v>0</v>
      </c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R1531" s="226" t="s">
        <v>178</v>
      </c>
      <c r="AT1531" s="226" t="s">
        <v>174</v>
      </c>
      <c r="AU1531" s="226" t="s">
        <v>82</v>
      </c>
      <c r="AY1531" s="19" t="s">
        <v>171</v>
      </c>
      <c r="BE1531" s="227">
        <f>IF(N1531="základní",J1531,0)</f>
        <v>0</v>
      </c>
      <c r="BF1531" s="227">
        <f>IF(N1531="snížená",J1531,0)</f>
        <v>0</v>
      </c>
      <c r="BG1531" s="227">
        <f>IF(N1531="zákl. přenesená",J1531,0)</f>
        <v>0</v>
      </c>
      <c r="BH1531" s="227">
        <f>IF(N1531="sníž. přenesená",J1531,0)</f>
        <v>0</v>
      </c>
      <c r="BI1531" s="227">
        <f>IF(N1531="nulová",J1531,0)</f>
        <v>0</v>
      </c>
      <c r="BJ1531" s="19" t="s">
        <v>82</v>
      </c>
      <c r="BK1531" s="227">
        <f>ROUND(I1531*H1531,2)</f>
        <v>0</v>
      </c>
      <c r="BL1531" s="19" t="s">
        <v>178</v>
      </c>
      <c r="BM1531" s="226" t="s">
        <v>4417</v>
      </c>
    </row>
    <row r="1532" s="2" customFormat="1">
      <c r="A1532" s="40"/>
      <c r="B1532" s="41"/>
      <c r="C1532" s="42"/>
      <c r="D1532" s="228" t="s">
        <v>180</v>
      </c>
      <c r="E1532" s="42"/>
      <c r="F1532" s="229" t="s">
        <v>3670</v>
      </c>
      <c r="G1532" s="42"/>
      <c r="H1532" s="42"/>
      <c r="I1532" s="230"/>
      <c r="J1532" s="42"/>
      <c r="K1532" s="42"/>
      <c r="L1532" s="46"/>
      <c r="M1532" s="231"/>
      <c r="N1532" s="232"/>
      <c r="O1532" s="86"/>
      <c r="P1532" s="86"/>
      <c r="Q1532" s="86"/>
      <c r="R1532" s="86"/>
      <c r="S1532" s="86"/>
      <c r="T1532" s="87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T1532" s="19" t="s">
        <v>180</v>
      </c>
      <c r="AU1532" s="19" t="s">
        <v>82</v>
      </c>
    </row>
    <row r="1533" s="2" customFormat="1">
      <c r="A1533" s="40"/>
      <c r="B1533" s="41"/>
      <c r="C1533" s="42"/>
      <c r="D1533" s="228" t="s">
        <v>478</v>
      </c>
      <c r="E1533" s="42"/>
      <c r="F1533" s="278" t="s">
        <v>3672</v>
      </c>
      <c r="G1533" s="42"/>
      <c r="H1533" s="42"/>
      <c r="I1533" s="230"/>
      <c r="J1533" s="42"/>
      <c r="K1533" s="42"/>
      <c r="L1533" s="46"/>
      <c r="M1533" s="231"/>
      <c r="N1533" s="232"/>
      <c r="O1533" s="86"/>
      <c r="P1533" s="86"/>
      <c r="Q1533" s="86"/>
      <c r="R1533" s="86"/>
      <c r="S1533" s="86"/>
      <c r="T1533" s="87"/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T1533" s="19" t="s">
        <v>478</v>
      </c>
      <c r="AU1533" s="19" t="s">
        <v>82</v>
      </c>
    </row>
    <row r="1534" s="2" customFormat="1" ht="16.5" customHeight="1">
      <c r="A1534" s="40"/>
      <c r="B1534" s="41"/>
      <c r="C1534" s="215" t="s">
        <v>4418</v>
      </c>
      <c r="D1534" s="215" t="s">
        <v>174</v>
      </c>
      <c r="E1534" s="216" t="s">
        <v>3673</v>
      </c>
      <c r="F1534" s="217" t="s">
        <v>3599</v>
      </c>
      <c r="G1534" s="218" t="s">
        <v>971</v>
      </c>
      <c r="H1534" s="219">
        <v>1</v>
      </c>
      <c r="I1534" s="220"/>
      <c r="J1534" s="221">
        <f>ROUND(I1534*H1534,2)</f>
        <v>0</v>
      </c>
      <c r="K1534" s="217" t="s">
        <v>19</v>
      </c>
      <c r="L1534" s="46"/>
      <c r="M1534" s="222" t="s">
        <v>19</v>
      </c>
      <c r="N1534" s="223" t="s">
        <v>45</v>
      </c>
      <c r="O1534" s="86"/>
      <c r="P1534" s="224">
        <f>O1534*H1534</f>
        <v>0</v>
      </c>
      <c r="Q1534" s="224">
        <v>0</v>
      </c>
      <c r="R1534" s="224">
        <f>Q1534*H1534</f>
        <v>0</v>
      </c>
      <c r="S1534" s="224">
        <v>0</v>
      </c>
      <c r="T1534" s="225">
        <f>S1534*H1534</f>
        <v>0</v>
      </c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R1534" s="226" t="s">
        <v>178</v>
      </c>
      <c r="AT1534" s="226" t="s">
        <v>174</v>
      </c>
      <c r="AU1534" s="226" t="s">
        <v>82</v>
      </c>
      <c r="AY1534" s="19" t="s">
        <v>171</v>
      </c>
      <c r="BE1534" s="227">
        <f>IF(N1534="základní",J1534,0)</f>
        <v>0</v>
      </c>
      <c r="BF1534" s="227">
        <f>IF(N1534="snížená",J1534,0)</f>
        <v>0</v>
      </c>
      <c r="BG1534" s="227">
        <f>IF(N1534="zákl. přenesená",J1534,0)</f>
        <v>0</v>
      </c>
      <c r="BH1534" s="227">
        <f>IF(N1534="sníž. přenesená",J1534,0)</f>
        <v>0</v>
      </c>
      <c r="BI1534" s="227">
        <f>IF(N1534="nulová",J1534,0)</f>
        <v>0</v>
      </c>
      <c r="BJ1534" s="19" t="s">
        <v>82</v>
      </c>
      <c r="BK1534" s="227">
        <f>ROUND(I1534*H1534,2)</f>
        <v>0</v>
      </c>
      <c r="BL1534" s="19" t="s">
        <v>178</v>
      </c>
      <c r="BM1534" s="226" t="s">
        <v>4419</v>
      </c>
    </row>
    <row r="1535" s="2" customFormat="1">
      <c r="A1535" s="40"/>
      <c r="B1535" s="41"/>
      <c r="C1535" s="42"/>
      <c r="D1535" s="228" t="s">
        <v>180</v>
      </c>
      <c r="E1535" s="42"/>
      <c r="F1535" s="229" t="s">
        <v>3599</v>
      </c>
      <c r="G1535" s="42"/>
      <c r="H1535" s="42"/>
      <c r="I1535" s="230"/>
      <c r="J1535" s="42"/>
      <c r="K1535" s="42"/>
      <c r="L1535" s="46"/>
      <c r="M1535" s="231"/>
      <c r="N1535" s="232"/>
      <c r="O1535" s="86"/>
      <c r="P1535" s="86"/>
      <c r="Q1535" s="86"/>
      <c r="R1535" s="86"/>
      <c r="S1535" s="86"/>
      <c r="T1535" s="87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T1535" s="19" t="s">
        <v>180</v>
      </c>
      <c r="AU1535" s="19" t="s">
        <v>82</v>
      </c>
    </row>
    <row r="1536" s="2" customFormat="1">
      <c r="A1536" s="40"/>
      <c r="B1536" s="41"/>
      <c r="C1536" s="42"/>
      <c r="D1536" s="228" t="s">
        <v>478</v>
      </c>
      <c r="E1536" s="42"/>
      <c r="F1536" s="278" t="s">
        <v>3601</v>
      </c>
      <c r="G1536" s="42"/>
      <c r="H1536" s="42"/>
      <c r="I1536" s="230"/>
      <c r="J1536" s="42"/>
      <c r="K1536" s="42"/>
      <c r="L1536" s="46"/>
      <c r="M1536" s="231"/>
      <c r="N1536" s="232"/>
      <c r="O1536" s="86"/>
      <c r="P1536" s="86"/>
      <c r="Q1536" s="86"/>
      <c r="R1536" s="86"/>
      <c r="S1536" s="86"/>
      <c r="T1536" s="87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T1536" s="19" t="s">
        <v>478</v>
      </c>
      <c r="AU1536" s="19" t="s">
        <v>82</v>
      </c>
    </row>
    <row r="1537" s="2" customFormat="1" ht="16.5" customHeight="1">
      <c r="A1537" s="40"/>
      <c r="B1537" s="41"/>
      <c r="C1537" s="215" t="s">
        <v>4420</v>
      </c>
      <c r="D1537" s="215" t="s">
        <v>174</v>
      </c>
      <c r="E1537" s="216" t="s">
        <v>3679</v>
      </c>
      <c r="F1537" s="217" t="s">
        <v>3680</v>
      </c>
      <c r="G1537" s="218" t="s">
        <v>3296</v>
      </c>
      <c r="H1537" s="219">
        <v>1</v>
      </c>
      <c r="I1537" s="220"/>
      <c r="J1537" s="221">
        <f>ROUND(I1537*H1537,2)</f>
        <v>0</v>
      </c>
      <c r="K1537" s="217" t="s">
        <v>19</v>
      </c>
      <c r="L1537" s="46"/>
      <c r="M1537" s="222" t="s">
        <v>19</v>
      </c>
      <c r="N1537" s="223" t="s">
        <v>45</v>
      </c>
      <c r="O1537" s="86"/>
      <c r="P1537" s="224">
        <f>O1537*H1537</f>
        <v>0</v>
      </c>
      <c r="Q1537" s="224">
        <v>0</v>
      </c>
      <c r="R1537" s="224">
        <f>Q1537*H1537</f>
        <v>0</v>
      </c>
      <c r="S1537" s="224">
        <v>0</v>
      </c>
      <c r="T1537" s="225">
        <f>S1537*H1537</f>
        <v>0</v>
      </c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R1537" s="226" t="s">
        <v>178</v>
      </c>
      <c r="AT1537" s="226" t="s">
        <v>174</v>
      </c>
      <c r="AU1537" s="226" t="s">
        <v>82</v>
      </c>
      <c r="AY1537" s="19" t="s">
        <v>171</v>
      </c>
      <c r="BE1537" s="227">
        <f>IF(N1537="základní",J1537,0)</f>
        <v>0</v>
      </c>
      <c r="BF1537" s="227">
        <f>IF(N1537="snížená",J1537,0)</f>
        <v>0</v>
      </c>
      <c r="BG1537" s="227">
        <f>IF(N1537="zákl. přenesená",J1537,0)</f>
        <v>0</v>
      </c>
      <c r="BH1537" s="227">
        <f>IF(N1537="sníž. přenesená",J1537,0)</f>
        <v>0</v>
      </c>
      <c r="BI1537" s="227">
        <f>IF(N1537="nulová",J1537,0)</f>
        <v>0</v>
      </c>
      <c r="BJ1537" s="19" t="s">
        <v>82</v>
      </c>
      <c r="BK1537" s="227">
        <f>ROUND(I1537*H1537,2)</f>
        <v>0</v>
      </c>
      <c r="BL1537" s="19" t="s">
        <v>178</v>
      </c>
      <c r="BM1537" s="226" t="s">
        <v>4421</v>
      </c>
    </row>
    <row r="1538" s="2" customFormat="1">
      <c r="A1538" s="40"/>
      <c r="B1538" s="41"/>
      <c r="C1538" s="42"/>
      <c r="D1538" s="228" t="s">
        <v>180</v>
      </c>
      <c r="E1538" s="42"/>
      <c r="F1538" s="229" t="s">
        <v>3680</v>
      </c>
      <c r="G1538" s="42"/>
      <c r="H1538" s="42"/>
      <c r="I1538" s="230"/>
      <c r="J1538" s="42"/>
      <c r="K1538" s="42"/>
      <c r="L1538" s="46"/>
      <c r="M1538" s="231"/>
      <c r="N1538" s="232"/>
      <c r="O1538" s="86"/>
      <c r="P1538" s="86"/>
      <c r="Q1538" s="86"/>
      <c r="R1538" s="86"/>
      <c r="S1538" s="86"/>
      <c r="T1538" s="87"/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T1538" s="19" t="s">
        <v>180</v>
      </c>
      <c r="AU1538" s="19" t="s">
        <v>82</v>
      </c>
    </row>
    <row r="1539" s="2" customFormat="1" ht="16.5" customHeight="1">
      <c r="A1539" s="40"/>
      <c r="B1539" s="41"/>
      <c r="C1539" s="215" t="s">
        <v>4422</v>
      </c>
      <c r="D1539" s="215" t="s">
        <v>174</v>
      </c>
      <c r="E1539" s="216" t="s">
        <v>3817</v>
      </c>
      <c r="F1539" s="217" t="s">
        <v>3818</v>
      </c>
      <c r="G1539" s="218" t="s">
        <v>3296</v>
      </c>
      <c r="H1539" s="219">
        <v>9</v>
      </c>
      <c r="I1539" s="220"/>
      <c r="J1539" s="221">
        <f>ROUND(I1539*H1539,2)</f>
        <v>0</v>
      </c>
      <c r="K1539" s="217" t="s">
        <v>19</v>
      </c>
      <c r="L1539" s="46"/>
      <c r="M1539" s="222" t="s">
        <v>19</v>
      </c>
      <c r="N1539" s="223" t="s">
        <v>45</v>
      </c>
      <c r="O1539" s="86"/>
      <c r="P1539" s="224">
        <f>O1539*H1539</f>
        <v>0</v>
      </c>
      <c r="Q1539" s="224">
        <v>0</v>
      </c>
      <c r="R1539" s="224">
        <f>Q1539*H1539</f>
        <v>0</v>
      </c>
      <c r="S1539" s="224">
        <v>0</v>
      </c>
      <c r="T1539" s="225">
        <f>S1539*H1539</f>
        <v>0</v>
      </c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R1539" s="226" t="s">
        <v>178</v>
      </c>
      <c r="AT1539" s="226" t="s">
        <v>174</v>
      </c>
      <c r="AU1539" s="226" t="s">
        <v>82</v>
      </c>
      <c r="AY1539" s="19" t="s">
        <v>171</v>
      </c>
      <c r="BE1539" s="227">
        <f>IF(N1539="základní",J1539,0)</f>
        <v>0</v>
      </c>
      <c r="BF1539" s="227">
        <f>IF(N1539="snížená",J1539,0)</f>
        <v>0</v>
      </c>
      <c r="BG1539" s="227">
        <f>IF(N1539="zákl. přenesená",J1539,0)</f>
        <v>0</v>
      </c>
      <c r="BH1539" s="227">
        <f>IF(N1539="sníž. přenesená",J1539,0)</f>
        <v>0</v>
      </c>
      <c r="BI1539" s="227">
        <f>IF(N1539="nulová",J1539,0)</f>
        <v>0</v>
      </c>
      <c r="BJ1539" s="19" t="s">
        <v>82</v>
      </c>
      <c r="BK1539" s="227">
        <f>ROUND(I1539*H1539,2)</f>
        <v>0</v>
      </c>
      <c r="BL1539" s="19" t="s">
        <v>178</v>
      </c>
      <c r="BM1539" s="226" t="s">
        <v>4423</v>
      </c>
    </row>
    <row r="1540" s="2" customFormat="1">
      <c r="A1540" s="40"/>
      <c r="B1540" s="41"/>
      <c r="C1540" s="42"/>
      <c r="D1540" s="228" t="s">
        <v>180</v>
      </c>
      <c r="E1540" s="42"/>
      <c r="F1540" s="229" t="s">
        <v>3818</v>
      </c>
      <c r="G1540" s="42"/>
      <c r="H1540" s="42"/>
      <c r="I1540" s="230"/>
      <c r="J1540" s="42"/>
      <c r="K1540" s="42"/>
      <c r="L1540" s="46"/>
      <c r="M1540" s="231"/>
      <c r="N1540" s="232"/>
      <c r="O1540" s="86"/>
      <c r="P1540" s="86"/>
      <c r="Q1540" s="86"/>
      <c r="R1540" s="86"/>
      <c r="S1540" s="86"/>
      <c r="T1540" s="87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T1540" s="19" t="s">
        <v>180</v>
      </c>
      <c r="AU1540" s="19" t="s">
        <v>82</v>
      </c>
    </row>
    <row r="1541" s="2" customFormat="1">
      <c r="A1541" s="40"/>
      <c r="B1541" s="41"/>
      <c r="C1541" s="42"/>
      <c r="D1541" s="228" t="s">
        <v>478</v>
      </c>
      <c r="E1541" s="42"/>
      <c r="F1541" s="278" t="s">
        <v>3820</v>
      </c>
      <c r="G1541" s="42"/>
      <c r="H1541" s="42"/>
      <c r="I1541" s="230"/>
      <c r="J1541" s="42"/>
      <c r="K1541" s="42"/>
      <c r="L1541" s="46"/>
      <c r="M1541" s="231"/>
      <c r="N1541" s="232"/>
      <c r="O1541" s="86"/>
      <c r="P1541" s="86"/>
      <c r="Q1541" s="86"/>
      <c r="R1541" s="86"/>
      <c r="S1541" s="86"/>
      <c r="T1541" s="87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T1541" s="19" t="s">
        <v>478</v>
      </c>
      <c r="AU1541" s="19" t="s">
        <v>82</v>
      </c>
    </row>
    <row r="1542" s="2" customFormat="1" ht="16.5" customHeight="1">
      <c r="A1542" s="40"/>
      <c r="B1542" s="41"/>
      <c r="C1542" s="215" t="s">
        <v>4424</v>
      </c>
      <c r="D1542" s="215" t="s">
        <v>174</v>
      </c>
      <c r="E1542" s="216" t="s">
        <v>3827</v>
      </c>
      <c r="F1542" s="217" t="s">
        <v>3828</v>
      </c>
      <c r="G1542" s="218" t="s">
        <v>3296</v>
      </c>
      <c r="H1542" s="219">
        <v>10</v>
      </c>
      <c r="I1542" s="220"/>
      <c r="J1542" s="221">
        <f>ROUND(I1542*H1542,2)</f>
        <v>0</v>
      </c>
      <c r="K1542" s="217" t="s">
        <v>19</v>
      </c>
      <c r="L1542" s="46"/>
      <c r="M1542" s="222" t="s">
        <v>19</v>
      </c>
      <c r="N1542" s="223" t="s">
        <v>45</v>
      </c>
      <c r="O1542" s="86"/>
      <c r="P1542" s="224">
        <f>O1542*H1542</f>
        <v>0</v>
      </c>
      <c r="Q1542" s="224">
        <v>0</v>
      </c>
      <c r="R1542" s="224">
        <f>Q1542*H1542</f>
        <v>0</v>
      </c>
      <c r="S1542" s="224">
        <v>0</v>
      </c>
      <c r="T1542" s="225">
        <f>S1542*H1542</f>
        <v>0</v>
      </c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R1542" s="226" t="s">
        <v>178</v>
      </c>
      <c r="AT1542" s="226" t="s">
        <v>174</v>
      </c>
      <c r="AU1542" s="226" t="s">
        <v>82</v>
      </c>
      <c r="AY1542" s="19" t="s">
        <v>171</v>
      </c>
      <c r="BE1542" s="227">
        <f>IF(N1542="základní",J1542,0)</f>
        <v>0</v>
      </c>
      <c r="BF1542" s="227">
        <f>IF(N1542="snížená",J1542,0)</f>
        <v>0</v>
      </c>
      <c r="BG1542" s="227">
        <f>IF(N1542="zákl. přenesená",J1542,0)</f>
        <v>0</v>
      </c>
      <c r="BH1542" s="227">
        <f>IF(N1542="sníž. přenesená",J1542,0)</f>
        <v>0</v>
      </c>
      <c r="BI1542" s="227">
        <f>IF(N1542="nulová",J1542,0)</f>
        <v>0</v>
      </c>
      <c r="BJ1542" s="19" t="s">
        <v>82</v>
      </c>
      <c r="BK1542" s="227">
        <f>ROUND(I1542*H1542,2)</f>
        <v>0</v>
      </c>
      <c r="BL1542" s="19" t="s">
        <v>178</v>
      </c>
      <c r="BM1542" s="226" t="s">
        <v>4425</v>
      </c>
    </row>
    <row r="1543" s="2" customFormat="1">
      <c r="A1543" s="40"/>
      <c r="B1543" s="41"/>
      <c r="C1543" s="42"/>
      <c r="D1543" s="228" t="s">
        <v>180</v>
      </c>
      <c r="E1543" s="42"/>
      <c r="F1543" s="229" t="s">
        <v>3828</v>
      </c>
      <c r="G1543" s="42"/>
      <c r="H1543" s="42"/>
      <c r="I1543" s="230"/>
      <c r="J1543" s="42"/>
      <c r="K1543" s="42"/>
      <c r="L1543" s="46"/>
      <c r="M1543" s="231"/>
      <c r="N1543" s="232"/>
      <c r="O1543" s="86"/>
      <c r="P1543" s="86"/>
      <c r="Q1543" s="86"/>
      <c r="R1543" s="86"/>
      <c r="S1543" s="86"/>
      <c r="T1543" s="87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T1543" s="19" t="s">
        <v>180</v>
      </c>
      <c r="AU1543" s="19" t="s">
        <v>82</v>
      </c>
    </row>
    <row r="1544" s="2" customFormat="1">
      <c r="A1544" s="40"/>
      <c r="B1544" s="41"/>
      <c r="C1544" s="42"/>
      <c r="D1544" s="228" t="s">
        <v>478</v>
      </c>
      <c r="E1544" s="42"/>
      <c r="F1544" s="278" t="s">
        <v>3830</v>
      </c>
      <c r="G1544" s="42"/>
      <c r="H1544" s="42"/>
      <c r="I1544" s="230"/>
      <c r="J1544" s="42"/>
      <c r="K1544" s="42"/>
      <c r="L1544" s="46"/>
      <c r="M1544" s="231"/>
      <c r="N1544" s="232"/>
      <c r="O1544" s="86"/>
      <c r="P1544" s="86"/>
      <c r="Q1544" s="86"/>
      <c r="R1544" s="86"/>
      <c r="S1544" s="86"/>
      <c r="T1544" s="87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T1544" s="19" t="s">
        <v>478</v>
      </c>
      <c r="AU1544" s="19" t="s">
        <v>82</v>
      </c>
    </row>
    <row r="1545" s="2" customFormat="1" ht="16.5" customHeight="1">
      <c r="A1545" s="40"/>
      <c r="B1545" s="41"/>
      <c r="C1545" s="215" t="s">
        <v>4426</v>
      </c>
      <c r="D1545" s="215" t="s">
        <v>174</v>
      </c>
      <c r="E1545" s="216" t="s">
        <v>3834</v>
      </c>
      <c r="F1545" s="217" t="s">
        <v>3835</v>
      </c>
      <c r="G1545" s="218" t="s">
        <v>3296</v>
      </c>
      <c r="H1545" s="219">
        <v>2</v>
      </c>
      <c r="I1545" s="220"/>
      <c r="J1545" s="221">
        <f>ROUND(I1545*H1545,2)</f>
        <v>0</v>
      </c>
      <c r="K1545" s="217" t="s">
        <v>19</v>
      </c>
      <c r="L1545" s="46"/>
      <c r="M1545" s="222" t="s">
        <v>19</v>
      </c>
      <c r="N1545" s="223" t="s">
        <v>45</v>
      </c>
      <c r="O1545" s="86"/>
      <c r="P1545" s="224">
        <f>O1545*H1545</f>
        <v>0</v>
      </c>
      <c r="Q1545" s="224">
        <v>0</v>
      </c>
      <c r="R1545" s="224">
        <f>Q1545*H1545</f>
        <v>0</v>
      </c>
      <c r="S1545" s="224">
        <v>0</v>
      </c>
      <c r="T1545" s="225">
        <f>S1545*H1545</f>
        <v>0</v>
      </c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R1545" s="226" t="s">
        <v>178</v>
      </c>
      <c r="AT1545" s="226" t="s">
        <v>174</v>
      </c>
      <c r="AU1545" s="226" t="s">
        <v>82</v>
      </c>
      <c r="AY1545" s="19" t="s">
        <v>171</v>
      </c>
      <c r="BE1545" s="227">
        <f>IF(N1545="základní",J1545,0)</f>
        <v>0</v>
      </c>
      <c r="BF1545" s="227">
        <f>IF(N1545="snížená",J1545,0)</f>
        <v>0</v>
      </c>
      <c r="BG1545" s="227">
        <f>IF(N1545="zákl. přenesená",J1545,0)</f>
        <v>0</v>
      </c>
      <c r="BH1545" s="227">
        <f>IF(N1545="sníž. přenesená",J1545,0)</f>
        <v>0</v>
      </c>
      <c r="BI1545" s="227">
        <f>IF(N1545="nulová",J1545,0)</f>
        <v>0</v>
      </c>
      <c r="BJ1545" s="19" t="s">
        <v>82</v>
      </c>
      <c r="BK1545" s="227">
        <f>ROUND(I1545*H1545,2)</f>
        <v>0</v>
      </c>
      <c r="BL1545" s="19" t="s">
        <v>178</v>
      </c>
      <c r="BM1545" s="226" t="s">
        <v>4427</v>
      </c>
    </row>
    <row r="1546" s="2" customFormat="1">
      <c r="A1546" s="40"/>
      <c r="B1546" s="41"/>
      <c r="C1546" s="42"/>
      <c r="D1546" s="228" t="s">
        <v>180</v>
      </c>
      <c r="E1546" s="42"/>
      <c r="F1546" s="229" t="s">
        <v>3835</v>
      </c>
      <c r="G1546" s="42"/>
      <c r="H1546" s="42"/>
      <c r="I1546" s="230"/>
      <c r="J1546" s="42"/>
      <c r="K1546" s="42"/>
      <c r="L1546" s="46"/>
      <c r="M1546" s="231"/>
      <c r="N1546" s="232"/>
      <c r="O1546" s="86"/>
      <c r="P1546" s="86"/>
      <c r="Q1546" s="86"/>
      <c r="R1546" s="86"/>
      <c r="S1546" s="86"/>
      <c r="T1546" s="87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T1546" s="19" t="s">
        <v>180</v>
      </c>
      <c r="AU1546" s="19" t="s">
        <v>82</v>
      </c>
    </row>
    <row r="1547" s="2" customFormat="1">
      <c r="A1547" s="40"/>
      <c r="B1547" s="41"/>
      <c r="C1547" s="42"/>
      <c r="D1547" s="228" t="s">
        <v>478</v>
      </c>
      <c r="E1547" s="42"/>
      <c r="F1547" s="278" t="s">
        <v>3737</v>
      </c>
      <c r="G1547" s="42"/>
      <c r="H1547" s="42"/>
      <c r="I1547" s="230"/>
      <c r="J1547" s="42"/>
      <c r="K1547" s="42"/>
      <c r="L1547" s="46"/>
      <c r="M1547" s="231"/>
      <c r="N1547" s="232"/>
      <c r="O1547" s="86"/>
      <c r="P1547" s="86"/>
      <c r="Q1547" s="86"/>
      <c r="R1547" s="86"/>
      <c r="S1547" s="86"/>
      <c r="T1547" s="87"/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T1547" s="19" t="s">
        <v>478</v>
      </c>
      <c r="AU1547" s="19" t="s">
        <v>82</v>
      </c>
    </row>
    <row r="1548" s="2" customFormat="1" ht="16.5" customHeight="1">
      <c r="A1548" s="40"/>
      <c r="B1548" s="41"/>
      <c r="C1548" s="215" t="s">
        <v>4428</v>
      </c>
      <c r="D1548" s="215" t="s">
        <v>174</v>
      </c>
      <c r="E1548" s="216" t="s">
        <v>3837</v>
      </c>
      <c r="F1548" s="217" t="s">
        <v>3838</v>
      </c>
      <c r="G1548" s="218" t="s">
        <v>3296</v>
      </c>
      <c r="H1548" s="219">
        <v>9</v>
      </c>
      <c r="I1548" s="220"/>
      <c r="J1548" s="221">
        <f>ROUND(I1548*H1548,2)</f>
        <v>0</v>
      </c>
      <c r="K1548" s="217" t="s">
        <v>19</v>
      </c>
      <c r="L1548" s="46"/>
      <c r="M1548" s="222" t="s">
        <v>19</v>
      </c>
      <c r="N1548" s="223" t="s">
        <v>45</v>
      </c>
      <c r="O1548" s="86"/>
      <c r="P1548" s="224">
        <f>O1548*H1548</f>
        <v>0</v>
      </c>
      <c r="Q1548" s="224">
        <v>0</v>
      </c>
      <c r="R1548" s="224">
        <f>Q1548*H1548</f>
        <v>0</v>
      </c>
      <c r="S1548" s="224">
        <v>0</v>
      </c>
      <c r="T1548" s="225">
        <f>S1548*H1548</f>
        <v>0</v>
      </c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R1548" s="226" t="s">
        <v>178</v>
      </c>
      <c r="AT1548" s="226" t="s">
        <v>174</v>
      </c>
      <c r="AU1548" s="226" t="s">
        <v>82</v>
      </c>
      <c r="AY1548" s="19" t="s">
        <v>171</v>
      </c>
      <c r="BE1548" s="227">
        <f>IF(N1548="základní",J1548,0)</f>
        <v>0</v>
      </c>
      <c r="BF1548" s="227">
        <f>IF(N1548="snížená",J1548,0)</f>
        <v>0</v>
      </c>
      <c r="BG1548" s="227">
        <f>IF(N1548="zákl. přenesená",J1548,0)</f>
        <v>0</v>
      </c>
      <c r="BH1548" s="227">
        <f>IF(N1548="sníž. přenesená",J1548,0)</f>
        <v>0</v>
      </c>
      <c r="BI1548" s="227">
        <f>IF(N1548="nulová",J1548,0)</f>
        <v>0</v>
      </c>
      <c r="BJ1548" s="19" t="s">
        <v>82</v>
      </c>
      <c r="BK1548" s="227">
        <f>ROUND(I1548*H1548,2)</f>
        <v>0</v>
      </c>
      <c r="BL1548" s="19" t="s">
        <v>178</v>
      </c>
      <c r="BM1548" s="226" t="s">
        <v>4429</v>
      </c>
    </row>
    <row r="1549" s="2" customFormat="1">
      <c r="A1549" s="40"/>
      <c r="B1549" s="41"/>
      <c r="C1549" s="42"/>
      <c r="D1549" s="228" t="s">
        <v>180</v>
      </c>
      <c r="E1549" s="42"/>
      <c r="F1549" s="229" t="s">
        <v>3838</v>
      </c>
      <c r="G1549" s="42"/>
      <c r="H1549" s="42"/>
      <c r="I1549" s="230"/>
      <c r="J1549" s="42"/>
      <c r="K1549" s="42"/>
      <c r="L1549" s="46"/>
      <c r="M1549" s="231"/>
      <c r="N1549" s="232"/>
      <c r="O1549" s="86"/>
      <c r="P1549" s="86"/>
      <c r="Q1549" s="86"/>
      <c r="R1549" s="86"/>
      <c r="S1549" s="86"/>
      <c r="T1549" s="87"/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T1549" s="19" t="s">
        <v>180</v>
      </c>
      <c r="AU1549" s="19" t="s">
        <v>82</v>
      </c>
    </row>
    <row r="1550" s="2" customFormat="1">
      <c r="A1550" s="40"/>
      <c r="B1550" s="41"/>
      <c r="C1550" s="42"/>
      <c r="D1550" s="228" t="s">
        <v>478</v>
      </c>
      <c r="E1550" s="42"/>
      <c r="F1550" s="278" t="s">
        <v>3737</v>
      </c>
      <c r="G1550" s="42"/>
      <c r="H1550" s="42"/>
      <c r="I1550" s="230"/>
      <c r="J1550" s="42"/>
      <c r="K1550" s="42"/>
      <c r="L1550" s="46"/>
      <c r="M1550" s="231"/>
      <c r="N1550" s="232"/>
      <c r="O1550" s="86"/>
      <c r="P1550" s="86"/>
      <c r="Q1550" s="86"/>
      <c r="R1550" s="86"/>
      <c r="S1550" s="86"/>
      <c r="T1550" s="87"/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T1550" s="19" t="s">
        <v>478</v>
      </c>
      <c r="AU1550" s="19" t="s">
        <v>82</v>
      </c>
    </row>
    <row r="1551" s="2" customFormat="1" ht="16.5" customHeight="1">
      <c r="A1551" s="40"/>
      <c r="B1551" s="41"/>
      <c r="C1551" s="215" t="s">
        <v>4430</v>
      </c>
      <c r="D1551" s="215" t="s">
        <v>174</v>
      </c>
      <c r="E1551" s="216" t="s">
        <v>3840</v>
      </c>
      <c r="F1551" s="217" t="s">
        <v>3841</v>
      </c>
      <c r="G1551" s="218" t="s">
        <v>3296</v>
      </c>
      <c r="H1551" s="219">
        <v>2</v>
      </c>
      <c r="I1551" s="220"/>
      <c r="J1551" s="221">
        <f>ROUND(I1551*H1551,2)</f>
        <v>0</v>
      </c>
      <c r="K1551" s="217" t="s">
        <v>19</v>
      </c>
      <c r="L1551" s="46"/>
      <c r="M1551" s="222" t="s">
        <v>19</v>
      </c>
      <c r="N1551" s="223" t="s">
        <v>45</v>
      </c>
      <c r="O1551" s="86"/>
      <c r="P1551" s="224">
        <f>O1551*H1551</f>
        <v>0</v>
      </c>
      <c r="Q1551" s="224">
        <v>0</v>
      </c>
      <c r="R1551" s="224">
        <f>Q1551*H1551</f>
        <v>0</v>
      </c>
      <c r="S1551" s="224">
        <v>0</v>
      </c>
      <c r="T1551" s="225">
        <f>S1551*H1551</f>
        <v>0</v>
      </c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R1551" s="226" t="s">
        <v>178</v>
      </c>
      <c r="AT1551" s="226" t="s">
        <v>174</v>
      </c>
      <c r="AU1551" s="226" t="s">
        <v>82</v>
      </c>
      <c r="AY1551" s="19" t="s">
        <v>171</v>
      </c>
      <c r="BE1551" s="227">
        <f>IF(N1551="základní",J1551,0)</f>
        <v>0</v>
      </c>
      <c r="BF1551" s="227">
        <f>IF(N1551="snížená",J1551,0)</f>
        <v>0</v>
      </c>
      <c r="BG1551" s="227">
        <f>IF(N1551="zákl. přenesená",J1551,0)</f>
        <v>0</v>
      </c>
      <c r="BH1551" s="227">
        <f>IF(N1551="sníž. přenesená",J1551,0)</f>
        <v>0</v>
      </c>
      <c r="BI1551" s="227">
        <f>IF(N1551="nulová",J1551,0)</f>
        <v>0</v>
      </c>
      <c r="BJ1551" s="19" t="s">
        <v>82</v>
      </c>
      <c r="BK1551" s="227">
        <f>ROUND(I1551*H1551,2)</f>
        <v>0</v>
      </c>
      <c r="BL1551" s="19" t="s">
        <v>178</v>
      </c>
      <c r="BM1551" s="226" t="s">
        <v>4431</v>
      </c>
    </row>
    <row r="1552" s="2" customFormat="1">
      <c r="A1552" s="40"/>
      <c r="B1552" s="41"/>
      <c r="C1552" s="42"/>
      <c r="D1552" s="228" t="s">
        <v>180</v>
      </c>
      <c r="E1552" s="42"/>
      <c r="F1552" s="229" t="s">
        <v>3841</v>
      </c>
      <c r="G1552" s="42"/>
      <c r="H1552" s="42"/>
      <c r="I1552" s="230"/>
      <c r="J1552" s="42"/>
      <c r="K1552" s="42"/>
      <c r="L1552" s="46"/>
      <c r="M1552" s="231"/>
      <c r="N1552" s="232"/>
      <c r="O1552" s="86"/>
      <c r="P1552" s="86"/>
      <c r="Q1552" s="86"/>
      <c r="R1552" s="86"/>
      <c r="S1552" s="86"/>
      <c r="T1552" s="87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T1552" s="19" t="s">
        <v>180</v>
      </c>
      <c r="AU1552" s="19" t="s">
        <v>82</v>
      </c>
    </row>
    <row r="1553" s="2" customFormat="1">
      <c r="A1553" s="40"/>
      <c r="B1553" s="41"/>
      <c r="C1553" s="42"/>
      <c r="D1553" s="228" t="s">
        <v>478</v>
      </c>
      <c r="E1553" s="42"/>
      <c r="F1553" s="278" t="s">
        <v>3737</v>
      </c>
      <c r="G1553" s="42"/>
      <c r="H1553" s="42"/>
      <c r="I1553" s="230"/>
      <c r="J1553" s="42"/>
      <c r="K1553" s="42"/>
      <c r="L1553" s="46"/>
      <c r="M1553" s="231"/>
      <c r="N1553" s="232"/>
      <c r="O1553" s="86"/>
      <c r="P1553" s="86"/>
      <c r="Q1553" s="86"/>
      <c r="R1553" s="86"/>
      <c r="S1553" s="86"/>
      <c r="T1553" s="87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T1553" s="19" t="s">
        <v>478</v>
      </c>
      <c r="AU1553" s="19" t="s">
        <v>82</v>
      </c>
    </row>
    <row r="1554" s="2" customFormat="1" ht="16.5" customHeight="1">
      <c r="A1554" s="40"/>
      <c r="B1554" s="41"/>
      <c r="C1554" s="215" t="s">
        <v>4432</v>
      </c>
      <c r="D1554" s="215" t="s">
        <v>174</v>
      </c>
      <c r="E1554" s="216" t="s">
        <v>3850</v>
      </c>
      <c r="F1554" s="217" t="s">
        <v>3851</v>
      </c>
      <c r="G1554" s="218" t="s">
        <v>3296</v>
      </c>
      <c r="H1554" s="219">
        <v>19</v>
      </c>
      <c r="I1554" s="220"/>
      <c r="J1554" s="221">
        <f>ROUND(I1554*H1554,2)</f>
        <v>0</v>
      </c>
      <c r="K1554" s="217" t="s">
        <v>19</v>
      </c>
      <c r="L1554" s="46"/>
      <c r="M1554" s="222" t="s">
        <v>19</v>
      </c>
      <c r="N1554" s="223" t="s">
        <v>45</v>
      </c>
      <c r="O1554" s="86"/>
      <c r="P1554" s="224">
        <f>O1554*H1554</f>
        <v>0</v>
      </c>
      <c r="Q1554" s="224">
        <v>0</v>
      </c>
      <c r="R1554" s="224">
        <f>Q1554*H1554</f>
        <v>0</v>
      </c>
      <c r="S1554" s="224">
        <v>0</v>
      </c>
      <c r="T1554" s="225">
        <f>S1554*H1554</f>
        <v>0</v>
      </c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R1554" s="226" t="s">
        <v>178</v>
      </c>
      <c r="AT1554" s="226" t="s">
        <v>174</v>
      </c>
      <c r="AU1554" s="226" t="s">
        <v>82</v>
      </c>
      <c r="AY1554" s="19" t="s">
        <v>171</v>
      </c>
      <c r="BE1554" s="227">
        <f>IF(N1554="základní",J1554,0)</f>
        <v>0</v>
      </c>
      <c r="BF1554" s="227">
        <f>IF(N1554="snížená",J1554,0)</f>
        <v>0</v>
      </c>
      <c r="BG1554" s="227">
        <f>IF(N1554="zákl. přenesená",J1554,0)</f>
        <v>0</v>
      </c>
      <c r="BH1554" s="227">
        <f>IF(N1554="sníž. přenesená",J1554,0)</f>
        <v>0</v>
      </c>
      <c r="BI1554" s="227">
        <f>IF(N1554="nulová",J1554,0)</f>
        <v>0</v>
      </c>
      <c r="BJ1554" s="19" t="s">
        <v>82</v>
      </c>
      <c r="BK1554" s="227">
        <f>ROUND(I1554*H1554,2)</f>
        <v>0</v>
      </c>
      <c r="BL1554" s="19" t="s">
        <v>178</v>
      </c>
      <c r="BM1554" s="226" t="s">
        <v>4433</v>
      </c>
    </row>
    <row r="1555" s="2" customFormat="1">
      <c r="A1555" s="40"/>
      <c r="B1555" s="41"/>
      <c r="C1555" s="42"/>
      <c r="D1555" s="228" t="s">
        <v>180</v>
      </c>
      <c r="E1555" s="42"/>
      <c r="F1555" s="229" t="s">
        <v>3851</v>
      </c>
      <c r="G1555" s="42"/>
      <c r="H1555" s="42"/>
      <c r="I1555" s="230"/>
      <c r="J1555" s="42"/>
      <c r="K1555" s="42"/>
      <c r="L1555" s="46"/>
      <c r="M1555" s="231"/>
      <c r="N1555" s="232"/>
      <c r="O1555" s="86"/>
      <c r="P1555" s="86"/>
      <c r="Q1555" s="86"/>
      <c r="R1555" s="86"/>
      <c r="S1555" s="86"/>
      <c r="T1555" s="87"/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T1555" s="19" t="s">
        <v>180</v>
      </c>
      <c r="AU1555" s="19" t="s">
        <v>82</v>
      </c>
    </row>
    <row r="1556" s="2" customFormat="1">
      <c r="A1556" s="40"/>
      <c r="B1556" s="41"/>
      <c r="C1556" s="42"/>
      <c r="D1556" s="228" t="s">
        <v>478</v>
      </c>
      <c r="E1556" s="42"/>
      <c r="F1556" s="278" t="s">
        <v>3737</v>
      </c>
      <c r="G1556" s="42"/>
      <c r="H1556" s="42"/>
      <c r="I1556" s="230"/>
      <c r="J1556" s="42"/>
      <c r="K1556" s="42"/>
      <c r="L1556" s="46"/>
      <c r="M1556" s="231"/>
      <c r="N1556" s="232"/>
      <c r="O1556" s="86"/>
      <c r="P1556" s="86"/>
      <c r="Q1556" s="86"/>
      <c r="R1556" s="86"/>
      <c r="S1556" s="86"/>
      <c r="T1556" s="87"/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T1556" s="19" t="s">
        <v>478</v>
      </c>
      <c r="AU1556" s="19" t="s">
        <v>82</v>
      </c>
    </row>
    <row r="1557" s="2" customFormat="1" ht="16.5" customHeight="1">
      <c r="A1557" s="40"/>
      <c r="B1557" s="41"/>
      <c r="C1557" s="215" t="s">
        <v>4434</v>
      </c>
      <c r="D1557" s="215" t="s">
        <v>174</v>
      </c>
      <c r="E1557" s="216" t="s">
        <v>3853</v>
      </c>
      <c r="F1557" s="217" t="s">
        <v>3854</v>
      </c>
      <c r="G1557" s="218" t="s">
        <v>3296</v>
      </c>
      <c r="H1557" s="219">
        <v>1</v>
      </c>
      <c r="I1557" s="220"/>
      <c r="J1557" s="221">
        <f>ROUND(I1557*H1557,2)</f>
        <v>0</v>
      </c>
      <c r="K1557" s="217" t="s">
        <v>19</v>
      </c>
      <c r="L1557" s="46"/>
      <c r="M1557" s="222" t="s">
        <v>19</v>
      </c>
      <c r="N1557" s="223" t="s">
        <v>45</v>
      </c>
      <c r="O1557" s="86"/>
      <c r="P1557" s="224">
        <f>O1557*H1557</f>
        <v>0</v>
      </c>
      <c r="Q1557" s="224">
        <v>0</v>
      </c>
      <c r="R1557" s="224">
        <f>Q1557*H1557</f>
        <v>0</v>
      </c>
      <c r="S1557" s="224">
        <v>0</v>
      </c>
      <c r="T1557" s="225">
        <f>S1557*H1557</f>
        <v>0</v>
      </c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R1557" s="226" t="s">
        <v>178</v>
      </c>
      <c r="AT1557" s="226" t="s">
        <v>174</v>
      </c>
      <c r="AU1557" s="226" t="s">
        <v>82</v>
      </c>
      <c r="AY1557" s="19" t="s">
        <v>171</v>
      </c>
      <c r="BE1557" s="227">
        <f>IF(N1557="základní",J1557,0)</f>
        <v>0</v>
      </c>
      <c r="BF1557" s="227">
        <f>IF(N1557="snížená",J1557,0)</f>
        <v>0</v>
      </c>
      <c r="BG1557" s="227">
        <f>IF(N1557="zákl. přenesená",J1557,0)</f>
        <v>0</v>
      </c>
      <c r="BH1557" s="227">
        <f>IF(N1557="sníž. přenesená",J1557,0)</f>
        <v>0</v>
      </c>
      <c r="BI1557" s="227">
        <f>IF(N1557="nulová",J1557,0)</f>
        <v>0</v>
      </c>
      <c r="BJ1557" s="19" t="s">
        <v>82</v>
      </c>
      <c r="BK1557" s="227">
        <f>ROUND(I1557*H1557,2)</f>
        <v>0</v>
      </c>
      <c r="BL1557" s="19" t="s">
        <v>178</v>
      </c>
      <c r="BM1557" s="226" t="s">
        <v>4435</v>
      </c>
    </row>
    <row r="1558" s="2" customFormat="1">
      <c r="A1558" s="40"/>
      <c r="B1558" s="41"/>
      <c r="C1558" s="42"/>
      <c r="D1558" s="228" t="s">
        <v>180</v>
      </c>
      <c r="E1558" s="42"/>
      <c r="F1558" s="229" t="s">
        <v>3854</v>
      </c>
      <c r="G1558" s="42"/>
      <c r="H1558" s="42"/>
      <c r="I1558" s="230"/>
      <c r="J1558" s="42"/>
      <c r="K1558" s="42"/>
      <c r="L1558" s="46"/>
      <c r="M1558" s="231"/>
      <c r="N1558" s="232"/>
      <c r="O1558" s="86"/>
      <c r="P1558" s="86"/>
      <c r="Q1558" s="86"/>
      <c r="R1558" s="86"/>
      <c r="S1558" s="86"/>
      <c r="T1558" s="87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T1558" s="19" t="s">
        <v>180</v>
      </c>
      <c r="AU1558" s="19" t="s">
        <v>82</v>
      </c>
    </row>
    <row r="1559" s="2" customFormat="1">
      <c r="A1559" s="40"/>
      <c r="B1559" s="41"/>
      <c r="C1559" s="42"/>
      <c r="D1559" s="228" t="s">
        <v>478</v>
      </c>
      <c r="E1559" s="42"/>
      <c r="F1559" s="278" t="s">
        <v>3740</v>
      </c>
      <c r="G1559" s="42"/>
      <c r="H1559" s="42"/>
      <c r="I1559" s="230"/>
      <c r="J1559" s="42"/>
      <c r="K1559" s="42"/>
      <c r="L1559" s="46"/>
      <c r="M1559" s="231"/>
      <c r="N1559" s="232"/>
      <c r="O1559" s="86"/>
      <c r="P1559" s="86"/>
      <c r="Q1559" s="86"/>
      <c r="R1559" s="86"/>
      <c r="S1559" s="86"/>
      <c r="T1559" s="87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T1559" s="19" t="s">
        <v>478</v>
      </c>
      <c r="AU1559" s="19" t="s">
        <v>82</v>
      </c>
    </row>
    <row r="1560" s="2" customFormat="1" ht="16.5" customHeight="1">
      <c r="A1560" s="40"/>
      <c r="B1560" s="41"/>
      <c r="C1560" s="215" t="s">
        <v>4436</v>
      </c>
      <c r="D1560" s="215" t="s">
        <v>174</v>
      </c>
      <c r="E1560" s="216" t="s">
        <v>3862</v>
      </c>
      <c r="F1560" s="217" t="s">
        <v>3863</v>
      </c>
      <c r="G1560" s="218" t="s">
        <v>3513</v>
      </c>
      <c r="H1560" s="219">
        <v>3</v>
      </c>
      <c r="I1560" s="220"/>
      <c r="J1560" s="221">
        <f>ROUND(I1560*H1560,2)</f>
        <v>0</v>
      </c>
      <c r="K1560" s="217" t="s">
        <v>19</v>
      </c>
      <c r="L1560" s="46"/>
      <c r="M1560" s="222" t="s">
        <v>19</v>
      </c>
      <c r="N1560" s="223" t="s">
        <v>45</v>
      </c>
      <c r="O1560" s="86"/>
      <c r="P1560" s="224">
        <f>O1560*H1560</f>
        <v>0</v>
      </c>
      <c r="Q1560" s="224">
        <v>0</v>
      </c>
      <c r="R1560" s="224">
        <f>Q1560*H1560</f>
        <v>0</v>
      </c>
      <c r="S1560" s="224">
        <v>0</v>
      </c>
      <c r="T1560" s="225">
        <f>S1560*H1560</f>
        <v>0</v>
      </c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R1560" s="226" t="s">
        <v>178</v>
      </c>
      <c r="AT1560" s="226" t="s">
        <v>174</v>
      </c>
      <c r="AU1560" s="226" t="s">
        <v>82</v>
      </c>
      <c r="AY1560" s="19" t="s">
        <v>171</v>
      </c>
      <c r="BE1560" s="227">
        <f>IF(N1560="základní",J1560,0)</f>
        <v>0</v>
      </c>
      <c r="BF1560" s="227">
        <f>IF(N1560="snížená",J1560,0)</f>
        <v>0</v>
      </c>
      <c r="BG1560" s="227">
        <f>IF(N1560="zákl. přenesená",J1560,0)</f>
        <v>0</v>
      </c>
      <c r="BH1560" s="227">
        <f>IF(N1560="sníž. přenesená",J1560,0)</f>
        <v>0</v>
      </c>
      <c r="BI1560" s="227">
        <f>IF(N1560="nulová",J1560,0)</f>
        <v>0</v>
      </c>
      <c r="BJ1560" s="19" t="s">
        <v>82</v>
      </c>
      <c r="BK1560" s="227">
        <f>ROUND(I1560*H1560,2)</f>
        <v>0</v>
      </c>
      <c r="BL1560" s="19" t="s">
        <v>178</v>
      </c>
      <c r="BM1560" s="226" t="s">
        <v>4437</v>
      </c>
    </row>
    <row r="1561" s="2" customFormat="1">
      <c r="A1561" s="40"/>
      <c r="B1561" s="41"/>
      <c r="C1561" s="42"/>
      <c r="D1561" s="228" t="s">
        <v>180</v>
      </c>
      <c r="E1561" s="42"/>
      <c r="F1561" s="229" t="s">
        <v>3863</v>
      </c>
      <c r="G1561" s="42"/>
      <c r="H1561" s="42"/>
      <c r="I1561" s="230"/>
      <c r="J1561" s="42"/>
      <c r="K1561" s="42"/>
      <c r="L1561" s="46"/>
      <c r="M1561" s="231"/>
      <c r="N1561" s="232"/>
      <c r="O1561" s="86"/>
      <c r="P1561" s="86"/>
      <c r="Q1561" s="86"/>
      <c r="R1561" s="86"/>
      <c r="S1561" s="86"/>
      <c r="T1561" s="87"/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T1561" s="19" t="s">
        <v>180</v>
      </c>
      <c r="AU1561" s="19" t="s">
        <v>82</v>
      </c>
    </row>
    <row r="1562" s="2" customFormat="1">
      <c r="A1562" s="40"/>
      <c r="B1562" s="41"/>
      <c r="C1562" s="42"/>
      <c r="D1562" s="228" t="s">
        <v>478</v>
      </c>
      <c r="E1562" s="42"/>
      <c r="F1562" s="278" t="s">
        <v>3752</v>
      </c>
      <c r="G1562" s="42"/>
      <c r="H1562" s="42"/>
      <c r="I1562" s="230"/>
      <c r="J1562" s="42"/>
      <c r="K1562" s="42"/>
      <c r="L1562" s="46"/>
      <c r="M1562" s="231"/>
      <c r="N1562" s="232"/>
      <c r="O1562" s="86"/>
      <c r="P1562" s="86"/>
      <c r="Q1562" s="86"/>
      <c r="R1562" s="86"/>
      <c r="S1562" s="86"/>
      <c r="T1562" s="87"/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T1562" s="19" t="s">
        <v>478</v>
      </c>
      <c r="AU1562" s="19" t="s">
        <v>82</v>
      </c>
    </row>
    <row r="1563" s="2" customFormat="1" ht="16.5" customHeight="1">
      <c r="A1563" s="40"/>
      <c r="B1563" s="41"/>
      <c r="C1563" s="215" t="s">
        <v>4438</v>
      </c>
      <c r="D1563" s="215" t="s">
        <v>174</v>
      </c>
      <c r="E1563" s="216" t="s">
        <v>3868</v>
      </c>
      <c r="F1563" s="217" t="s">
        <v>3869</v>
      </c>
      <c r="G1563" s="218" t="s">
        <v>3513</v>
      </c>
      <c r="H1563" s="219">
        <v>1</v>
      </c>
      <c r="I1563" s="220"/>
      <c r="J1563" s="221">
        <f>ROUND(I1563*H1563,2)</f>
        <v>0</v>
      </c>
      <c r="K1563" s="217" t="s">
        <v>19</v>
      </c>
      <c r="L1563" s="46"/>
      <c r="M1563" s="222" t="s">
        <v>19</v>
      </c>
      <c r="N1563" s="223" t="s">
        <v>45</v>
      </c>
      <c r="O1563" s="86"/>
      <c r="P1563" s="224">
        <f>O1563*H1563</f>
        <v>0</v>
      </c>
      <c r="Q1563" s="224">
        <v>0</v>
      </c>
      <c r="R1563" s="224">
        <f>Q1563*H1563</f>
        <v>0</v>
      </c>
      <c r="S1563" s="224">
        <v>0</v>
      </c>
      <c r="T1563" s="225">
        <f>S1563*H1563</f>
        <v>0</v>
      </c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R1563" s="226" t="s">
        <v>178</v>
      </c>
      <c r="AT1563" s="226" t="s">
        <v>174</v>
      </c>
      <c r="AU1563" s="226" t="s">
        <v>82</v>
      </c>
      <c r="AY1563" s="19" t="s">
        <v>171</v>
      </c>
      <c r="BE1563" s="227">
        <f>IF(N1563="základní",J1563,0)</f>
        <v>0</v>
      </c>
      <c r="BF1563" s="227">
        <f>IF(N1563="snížená",J1563,0)</f>
        <v>0</v>
      </c>
      <c r="BG1563" s="227">
        <f>IF(N1563="zákl. přenesená",J1563,0)</f>
        <v>0</v>
      </c>
      <c r="BH1563" s="227">
        <f>IF(N1563="sníž. přenesená",J1563,0)</f>
        <v>0</v>
      </c>
      <c r="BI1563" s="227">
        <f>IF(N1563="nulová",J1563,0)</f>
        <v>0</v>
      </c>
      <c r="BJ1563" s="19" t="s">
        <v>82</v>
      </c>
      <c r="BK1563" s="227">
        <f>ROUND(I1563*H1563,2)</f>
        <v>0</v>
      </c>
      <c r="BL1563" s="19" t="s">
        <v>178</v>
      </c>
      <c r="BM1563" s="226" t="s">
        <v>4439</v>
      </c>
    </row>
    <row r="1564" s="2" customFormat="1">
      <c r="A1564" s="40"/>
      <c r="B1564" s="41"/>
      <c r="C1564" s="42"/>
      <c r="D1564" s="228" t="s">
        <v>180</v>
      </c>
      <c r="E1564" s="42"/>
      <c r="F1564" s="229" t="s">
        <v>3869</v>
      </c>
      <c r="G1564" s="42"/>
      <c r="H1564" s="42"/>
      <c r="I1564" s="230"/>
      <c r="J1564" s="42"/>
      <c r="K1564" s="42"/>
      <c r="L1564" s="46"/>
      <c r="M1564" s="231"/>
      <c r="N1564" s="232"/>
      <c r="O1564" s="86"/>
      <c r="P1564" s="86"/>
      <c r="Q1564" s="86"/>
      <c r="R1564" s="86"/>
      <c r="S1564" s="86"/>
      <c r="T1564" s="87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T1564" s="19" t="s">
        <v>180</v>
      </c>
      <c r="AU1564" s="19" t="s">
        <v>82</v>
      </c>
    </row>
    <row r="1565" s="2" customFormat="1">
      <c r="A1565" s="40"/>
      <c r="B1565" s="41"/>
      <c r="C1565" s="42"/>
      <c r="D1565" s="228" t="s">
        <v>478</v>
      </c>
      <c r="E1565" s="42"/>
      <c r="F1565" s="278" t="s">
        <v>3752</v>
      </c>
      <c r="G1565" s="42"/>
      <c r="H1565" s="42"/>
      <c r="I1565" s="230"/>
      <c r="J1565" s="42"/>
      <c r="K1565" s="42"/>
      <c r="L1565" s="46"/>
      <c r="M1565" s="231"/>
      <c r="N1565" s="232"/>
      <c r="O1565" s="86"/>
      <c r="P1565" s="86"/>
      <c r="Q1565" s="86"/>
      <c r="R1565" s="86"/>
      <c r="S1565" s="86"/>
      <c r="T1565" s="87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T1565" s="19" t="s">
        <v>478</v>
      </c>
      <c r="AU1565" s="19" t="s">
        <v>82</v>
      </c>
    </row>
    <row r="1566" s="2" customFormat="1" ht="16.5" customHeight="1">
      <c r="A1566" s="40"/>
      <c r="B1566" s="41"/>
      <c r="C1566" s="215" t="s">
        <v>4440</v>
      </c>
      <c r="D1566" s="215" t="s">
        <v>174</v>
      </c>
      <c r="E1566" s="216" t="s">
        <v>3899</v>
      </c>
      <c r="F1566" s="217" t="s">
        <v>3900</v>
      </c>
      <c r="G1566" s="218" t="s">
        <v>3296</v>
      </c>
      <c r="H1566" s="219">
        <v>1</v>
      </c>
      <c r="I1566" s="220"/>
      <c r="J1566" s="221">
        <f>ROUND(I1566*H1566,2)</f>
        <v>0</v>
      </c>
      <c r="K1566" s="217" t="s">
        <v>19</v>
      </c>
      <c r="L1566" s="46"/>
      <c r="M1566" s="222" t="s">
        <v>19</v>
      </c>
      <c r="N1566" s="223" t="s">
        <v>45</v>
      </c>
      <c r="O1566" s="86"/>
      <c r="P1566" s="224">
        <f>O1566*H1566</f>
        <v>0</v>
      </c>
      <c r="Q1566" s="224">
        <v>0</v>
      </c>
      <c r="R1566" s="224">
        <f>Q1566*H1566</f>
        <v>0</v>
      </c>
      <c r="S1566" s="224">
        <v>0</v>
      </c>
      <c r="T1566" s="225">
        <f>S1566*H1566</f>
        <v>0</v>
      </c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R1566" s="226" t="s">
        <v>178</v>
      </c>
      <c r="AT1566" s="226" t="s">
        <v>174</v>
      </c>
      <c r="AU1566" s="226" t="s">
        <v>82</v>
      </c>
      <c r="AY1566" s="19" t="s">
        <v>171</v>
      </c>
      <c r="BE1566" s="227">
        <f>IF(N1566="základní",J1566,0)</f>
        <v>0</v>
      </c>
      <c r="BF1566" s="227">
        <f>IF(N1566="snížená",J1566,0)</f>
        <v>0</v>
      </c>
      <c r="BG1566" s="227">
        <f>IF(N1566="zákl. přenesená",J1566,0)</f>
        <v>0</v>
      </c>
      <c r="BH1566" s="227">
        <f>IF(N1566="sníž. přenesená",J1566,0)</f>
        <v>0</v>
      </c>
      <c r="BI1566" s="227">
        <f>IF(N1566="nulová",J1566,0)</f>
        <v>0</v>
      </c>
      <c r="BJ1566" s="19" t="s">
        <v>82</v>
      </c>
      <c r="BK1566" s="227">
        <f>ROUND(I1566*H1566,2)</f>
        <v>0</v>
      </c>
      <c r="BL1566" s="19" t="s">
        <v>178</v>
      </c>
      <c r="BM1566" s="226" t="s">
        <v>4441</v>
      </c>
    </row>
    <row r="1567" s="2" customFormat="1">
      <c r="A1567" s="40"/>
      <c r="B1567" s="41"/>
      <c r="C1567" s="42"/>
      <c r="D1567" s="228" t="s">
        <v>180</v>
      </c>
      <c r="E1567" s="42"/>
      <c r="F1567" s="229" t="s">
        <v>3900</v>
      </c>
      <c r="G1567" s="42"/>
      <c r="H1567" s="42"/>
      <c r="I1567" s="230"/>
      <c r="J1567" s="42"/>
      <c r="K1567" s="42"/>
      <c r="L1567" s="46"/>
      <c r="M1567" s="231"/>
      <c r="N1567" s="232"/>
      <c r="O1567" s="86"/>
      <c r="P1567" s="86"/>
      <c r="Q1567" s="86"/>
      <c r="R1567" s="86"/>
      <c r="S1567" s="86"/>
      <c r="T1567" s="87"/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T1567" s="19" t="s">
        <v>180</v>
      </c>
      <c r="AU1567" s="19" t="s">
        <v>82</v>
      </c>
    </row>
    <row r="1568" s="2" customFormat="1">
      <c r="A1568" s="40"/>
      <c r="B1568" s="41"/>
      <c r="C1568" s="42"/>
      <c r="D1568" s="228" t="s">
        <v>478</v>
      </c>
      <c r="E1568" s="42"/>
      <c r="F1568" s="278" t="s">
        <v>3902</v>
      </c>
      <c r="G1568" s="42"/>
      <c r="H1568" s="42"/>
      <c r="I1568" s="230"/>
      <c r="J1568" s="42"/>
      <c r="K1568" s="42"/>
      <c r="L1568" s="46"/>
      <c r="M1568" s="231"/>
      <c r="N1568" s="232"/>
      <c r="O1568" s="86"/>
      <c r="P1568" s="86"/>
      <c r="Q1568" s="86"/>
      <c r="R1568" s="86"/>
      <c r="S1568" s="86"/>
      <c r="T1568" s="87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T1568" s="19" t="s">
        <v>478</v>
      </c>
      <c r="AU1568" s="19" t="s">
        <v>82</v>
      </c>
    </row>
    <row r="1569" s="2" customFormat="1" ht="16.5" customHeight="1">
      <c r="A1569" s="40"/>
      <c r="B1569" s="41"/>
      <c r="C1569" s="215" t="s">
        <v>4442</v>
      </c>
      <c r="D1569" s="215" t="s">
        <v>174</v>
      </c>
      <c r="E1569" s="216" t="s">
        <v>3903</v>
      </c>
      <c r="F1569" s="217" t="s">
        <v>3904</v>
      </c>
      <c r="G1569" s="218" t="s">
        <v>971</v>
      </c>
      <c r="H1569" s="219">
        <v>1</v>
      </c>
      <c r="I1569" s="220"/>
      <c r="J1569" s="221">
        <f>ROUND(I1569*H1569,2)</f>
        <v>0</v>
      </c>
      <c r="K1569" s="217" t="s">
        <v>19</v>
      </c>
      <c r="L1569" s="46"/>
      <c r="M1569" s="222" t="s">
        <v>19</v>
      </c>
      <c r="N1569" s="223" t="s">
        <v>45</v>
      </c>
      <c r="O1569" s="86"/>
      <c r="P1569" s="224">
        <f>O1569*H1569</f>
        <v>0</v>
      </c>
      <c r="Q1569" s="224">
        <v>0</v>
      </c>
      <c r="R1569" s="224">
        <f>Q1569*H1569</f>
        <v>0</v>
      </c>
      <c r="S1569" s="224">
        <v>0</v>
      </c>
      <c r="T1569" s="225">
        <f>S1569*H1569</f>
        <v>0</v>
      </c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R1569" s="226" t="s">
        <v>178</v>
      </c>
      <c r="AT1569" s="226" t="s">
        <v>174</v>
      </c>
      <c r="AU1569" s="226" t="s">
        <v>82</v>
      </c>
      <c r="AY1569" s="19" t="s">
        <v>171</v>
      </c>
      <c r="BE1569" s="227">
        <f>IF(N1569="základní",J1569,0)</f>
        <v>0</v>
      </c>
      <c r="BF1569" s="227">
        <f>IF(N1569="snížená",J1569,0)</f>
        <v>0</v>
      </c>
      <c r="BG1569" s="227">
        <f>IF(N1569="zákl. přenesená",J1569,0)</f>
        <v>0</v>
      </c>
      <c r="BH1569" s="227">
        <f>IF(N1569="sníž. přenesená",J1569,0)</f>
        <v>0</v>
      </c>
      <c r="BI1569" s="227">
        <f>IF(N1569="nulová",J1569,0)</f>
        <v>0</v>
      </c>
      <c r="BJ1569" s="19" t="s">
        <v>82</v>
      </c>
      <c r="BK1569" s="227">
        <f>ROUND(I1569*H1569,2)</f>
        <v>0</v>
      </c>
      <c r="BL1569" s="19" t="s">
        <v>178</v>
      </c>
      <c r="BM1569" s="226" t="s">
        <v>4443</v>
      </c>
    </row>
    <row r="1570" s="2" customFormat="1">
      <c r="A1570" s="40"/>
      <c r="B1570" s="41"/>
      <c r="C1570" s="42"/>
      <c r="D1570" s="228" t="s">
        <v>180</v>
      </c>
      <c r="E1570" s="42"/>
      <c r="F1570" s="229" t="s">
        <v>3904</v>
      </c>
      <c r="G1570" s="42"/>
      <c r="H1570" s="42"/>
      <c r="I1570" s="230"/>
      <c r="J1570" s="42"/>
      <c r="K1570" s="42"/>
      <c r="L1570" s="46"/>
      <c r="M1570" s="231"/>
      <c r="N1570" s="232"/>
      <c r="O1570" s="86"/>
      <c r="P1570" s="86"/>
      <c r="Q1570" s="86"/>
      <c r="R1570" s="86"/>
      <c r="S1570" s="86"/>
      <c r="T1570" s="87"/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T1570" s="19" t="s">
        <v>180</v>
      </c>
      <c r="AU1570" s="19" t="s">
        <v>82</v>
      </c>
    </row>
    <row r="1571" s="2" customFormat="1" ht="16.5" customHeight="1">
      <c r="A1571" s="40"/>
      <c r="B1571" s="41"/>
      <c r="C1571" s="215" t="s">
        <v>4444</v>
      </c>
      <c r="D1571" s="215" t="s">
        <v>174</v>
      </c>
      <c r="E1571" s="216" t="s">
        <v>3910</v>
      </c>
      <c r="F1571" s="217" t="s">
        <v>3911</v>
      </c>
      <c r="G1571" s="218" t="s">
        <v>3296</v>
      </c>
      <c r="H1571" s="219">
        <v>1</v>
      </c>
      <c r="I1571" s="220"/>
      <c r="J1571" s="221">
        <f>ROUND(I1571*H1571,2)</f>
        <v>0</v>
      </c>
      <c r="K1571" s="217" t="s">
        <v>19</v>
      </c>
      <c r="L1571" s="46"/>
      <c r="M1571" s="222" t="s">
        <v>19</v>
      </c>
      <c r="N1571" s="223" t="s">
        <v>45</v>
      </c>
      <c r="O1571" s="86"/>
      <c r="P1571" s="224">
        <f>O1571*H1571</f>
        <v>0</v>
      </c>
      <c r="Q1571" s="224">
        <v>0</v>
      </c>
      <c r="R1571" s="224">
        <f>Q1571*H1571</f>
        <v>0</v>
      </c>
      <c r="S1571" s="224">
        <v>0</v>
      </c>
      <c r="T1571" s="225">
        <f>S1571*H1571</f>
        <v>0</v>
      </c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R1571" s="226" t="s">
        <v>178</v>
      </c>
      <c r="AT1571" s="226" t="s">
        <v>174</v>
      </c>
      <c r="AU1571" s="226" t="s">
        <v>82</v>
      </c>
      <c r="AY1571" s="19" t="s">
        <v>171</v>
      </c>
      <c r="BE1571" s="227">
        <f>IF(N1571="základní",J1571,0)</f>
        <v>0</v>
      </c>
      <c r="BF1571" s="227">
        <f>IF(N1571="snížená",J1571,0)</f>
        <v>0</v>
      </c>
      <c r="BG1571" s="227">
        <f>IF(N1571="zákl. přenesená",J1571,0)</f>
        <v>0</v>
      </c>
      <c r="BH1571" s="227">
        <f>IF(N1571="sníž. přenesená",J1571,0)</f>
        <v>0</v>
      </c>
      <c r="BI1571" s="227">
        <f>IF(N1571="nulová",J1571,0)</f>
        <v>0</v>
      </c>
      <c r="BJ1571" s="19" t="s">
        <v>82</v>
      </c>
      <c r="BK1571" s="227">
        <f>ROUND(I1571*H1571,2)</f>
        <v>0</v>
      </c>
      <c r="BL1571" s="19" t="s">
        <v>178</v>
      </c>
      <c r="BM1571" s="226" t="s">
        <v>4445</v>
      </c>
    </row>
    <row r="1572" s="2" customFormat="1">
      <c r="A1572" s="40"/>
      <c r="B1572" s="41"/>
      <c r="C1572" s="42"/>
      <c r="D1572" s="228" t="s">
        <v>180</v>
      </c>
      <c r="E1572" s="42"/>
      <c r="F1572" s="229" t="s">
        <v>3911</v>
      </c>
      <c r="G1572" s="42"/>
      <c r="H1572" s="42"/>
      <c r="I1572" s="230"/>
      <c r="J1572" s="42"/>
      <c r="K1572" s="42"/>
      <c r="L1572" s="46"/>
      <c r="M1572" s="231"/>
      <c r="N1572" s="232"/>
      <c r="O1572" s="86"/>
      <c r="P1572" s="86"/>
      <c r="Q1572" s="86"/>
      <c r="R1572" s="86"/>
      <c r="S1572" s="86"/>
      <c r="T1572" s="87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T1572" s="19" t="s">
        <v>180</v>
      </c>
      <c r="AU1572" s="19" t="s">
        <v>82</v>
      </c>
    </row>
    <row r="1573" s="2" customFormat="1">
      <c r="A1573" s="40"/>
      <c r="B1573" s="41"/>
      <c r="C1573" s="42"/>
      <c r="D1573" s="228" t="s">
        <v>478</v>
      </c>
      <c r="E1573" s="42"/>
      <c r="F1573" s="278" t="s">
        <v>3737</v>
      </c>
      <c r="G1573" s="42"/>
      <c r="H1573" s="42"/>
      <c r="I1573" s="230"/>
      <c r="J1573" s="42"/>
      <c r="K1573" s="42"/>
      <c r="L1573" s="46"/>
      <c r="M1573" s="231"/>
      <c r="N1573" s="232"/>
      <c r="O1573" s="86"/>
      <c r="P1573" s="86"/>
      <c r="Q1573" s="86"/>
      <c r="R1573" s="86"/>
      <c r="S1573" s="86"/>
      <c r="T1573" s="87"/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T1573" s="19" t="s">
        <v>478</v>
      </c>
      <c r="AU1573" s="19" t="s">
        <v>82</v>
      </c>
    </row>
    <row r="1574" s="2" customFormat="1" ht="16.5" customHeight="1">
      <c r="A1574" s="40"/>
      <c r="B1574" s="41"/>
      <c r="C1574" s="215" t="s">
        <v>4446</v>
      </c>
      <c r="D1574" s="215" t="s">
        <v>174</v>
      </c>
      <c r="E1574" s="216" t="s">
        <v>3929</v>
      </c>
      <c r="F1574" s="217" t="s">
        <v>3676</v>
      </c>
      <c r="G1574" s="218" t="s">
        <v>971</v>
      </c>
      <c r="H1574" s="219">
        <v>1</v>
      </c>
      <c r="I1574" s="220"/>
      <c r="J1574" s="221">
        <f>ROUND(I1574*H1574,2)</f>
        <v>0</v>
      </c>
      <c r="K1574" s="217" t="s">
        <v>19</v>
      </c>
      <c r="L1574" s="46"/>
      <c r="M1574" s="222" t="s">
        <v>19</v>
      </c>
      <c r="N1574" s="223" t="s">
        <v>45</v>
      </c>
      <c r="O1574" s="86"/>
      <c r="P1574" s="224">
        <f>O1574*H1574</f>
        <v>0</v>
      </c>
      <c r="Q1574" s="224">
        <v>0</v>
      </c>
      <c r="R1574" s="224">
        <f>Q1574*H1574</f>
        <v>0</v>
      </c>
      <c r="S1574" s="224">
        <v>0</v>
      </c>
      <c r="T1574" s="225">
        <f>S1574*H1574</f>
        <v>0</v>
      </c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R1574" s="226" t="s">
        <v>178</v>
      </c>
      <c r="AT1574" s="226" t="s">
        <v>174</v>
      </c>
      <c r="AU1574" s="226" t="s">
        <v>82</v>
      </c>
      <c r="AY1574" s="19" t="s">
        <v>171</v>
      </c>
      <c r="BE1574" s="227">
        <f>IF(N1574="základní",J1574,0)</f>
        <v>0</v>
      </c>
      <c r="BF1574" s="227">
        <f>IF(N1574="snížená",J1574,0)</f>
        <v>0</v>
      </c>
      <c r="BG1574" s="227">
        <f>IF(N1574="zákl. přenesená",J1574,0)</f>
        <v>0</v>
      </c>
      <c r="BH1574" s="227">
        <f>IF(N1574="sníž. přenesená",J1574,0)</f>
        <v>0</v>
      </c>
      <c r="BI1574" s="227">
        <f>IF(N1574="nulová",J1574,0)</f>
        <v>0</v>
      </c>
      <c r="BJ1574" s="19" t="s">
        <v>82</v>
      </c>
      <c r="BK1574" s="227">
        <f>ROUND(I1574*H1574,2)</f>
        <v>0</v>
      </c>
      <c r="BL1574" s="19" t="s">
        <v>178</v>
      </c>
      <c r="BM1574" s="226" t="s">
        <v>4447</v>
      </c>
    </row>
    <row r="1575" s="2" customFormat="1">
      <c r="A1575" s="40"/>
      <c r="B1575" s="41"/>
      <c r="C1575" s="42"/>
      <c r="D1575" s="228" t="s">
        <v>180</v>
      </c>
      <c r="E1575" s="42"/>
      <c r="F1575" s="229" t="s">
        <v>3676</v>
      </c>
      <c r="G1575" s="42"/>
      <c r="H1575" s="42"/>
      <c r="I1575" s="230"/>
      <c r="J1575" s="42"/>
      <c r="K1575" s="42"/>
      <c r="L1575" s="46"/>
      <c r="M1575" s="231"/>
      <c r="N1575" s="232"/>
      <c r="O1575" s="86"/>
      <c r="P1575" s="86"/>
      <c r="Q1575" s="86"/>
      <c r="R1575" s="86"/>
      <c r="S1575" s="86"/>
      <c r="T1575" s="87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T1575" s="19" t="s">
        <v>180</v>
      </c>
      <c r="AU1575" s="19" t="s">
        <v>82</v>
      </c>
    </row>
    <row r="1576" s="2" customFormat="1">
      <c r="A1576" s="40"/>
      <c r="B1576" s="41"/>
      <c r="C1576" s="42"/>
      <c r="D1576" s="228" t="s">
        <v>478</v>
      </c>
      <c r="E1576" s="42"/>
      <c r="F1576" s="278" t="s">
        <v>3678</v>
      </c>
      <c r="G1576" s="42"/>
      <c r="H1576" s="42"/>
      <c r="I1576" s="230"/>
      <c r="J1576" s="42"/>
      <c r="K1576" s="42"/>
      <c r="L1576" s="46"/>
      <c r="M1576" s="231"/>
      <c r="N1576" s="232"/>
      <c r="O1576" s="86"/>
      <c r="P1576" s="86"/>
      <c r="Q1576" s="86"/>
      <c r="R1576" s="86"/>
      <c r="S1576" s="86"/>
      <c r="T1576" s="87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T1576" s="19" t="s">
        <v>478</v>
      </c>
      <c r="AU1576" s="19" t="s">
        <v>82</v>
      </c>
    </row>
    <row r="1577" s="2" customFormat="1" ht="16.5" customHeight="1">
      <c r="A1577" s="40"/>
      <c r="B1577" s="41"/>
      <c r="C1577" s="215" t="s">
        <v>4448</v>
      </c>
      <c r="D1577" s="215" t="s">
        <v>174</v>
      </c>
      <c r="E1577" s="216" t="s">
        <v>3931</v>
      </c>
      <c r="F1577" s="217" t="s">
        <v>3605</v>
      </c>
      <c r="G1577" s="218" t="s">
        <v>3296</v>
      </c>
      <c r="H1577" s="219">
        <v>1</v>
      </c>
      <c r="I1577" s="220"/>
      <c r="J1577" s="221">
        <f>ROUND(I1577*H1577,2)</f>
        <v>0</v>
      </c>
      <c r="K1577" s="217" t="s">
        <v>19</v>
      </c>
      <c r="L1577" s="46"/>
      <c r="M1577" s="222" t="s">
        <v>19</v>
      </c>
      <c r="N1577" s="223" t="s">
        <v>45</v>
      </c>
      <c r="O1577" s="86"/>
      <c r="P1577" s="224">
        <f>O1577*H1577</f>
        <v>0</v>
      </c>
      <c r="Q1577" s="224">
        <v>0</v>
      </c>
      <c r="R1577" s="224">
        <f>Q1577*H1577</f>
        <v>0</v>
      </c>
      <c r="S1577" s="224">
        <v>0</v>
      </c>
      <c r="T1577" s="225">
        <f>S1577*H1577</f>
        <v>0</v>
      </c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R1577" s="226" t="s">
        <v>178</v>
      </c>
      <c r="AT1577" s="226" t="s">
        <v>174</v>
      </c>
      <c r="AU1577" s="226" t="s">
        <v>82</v>
      </c>
      <c r="AY1577" s="19" t="s">
        <v>171</v>
      </c>
      <c r="BE1577" s="227">
        <f>IF(N1577="základní",J1577,0)</f>
        <v>0</v>
      </c>
      <c r="BF1577" s="227">
        <f>IF(N1577="snížená",J1577,0)</f>
        <v>0</v>
      </c>
      <c r="BG1577" s="227">
        <f>IF(N1577="zákl. přenesená",J1577,0)</f>
        <v>0</v>
      </c>
      <c r="BH1577" s="227">
        <f>IF(N1577="sníž. přenesená",J1577,0)</f>
        <v>0</v>
      </c>
      <c r="BI1577" s="227">
        <f>IF(N1577="nulová",J1577,0)</f>
        <v>0</v>
      </c>
      <c r="BJ1577" s="19" t="s">
        <v>82</v>
      </c>
      <c r="BK1577" s="227">
        <f>ROUND(I1577*H1577,2)</f>
        <v>0</v>
      </c>
      <c r="BL1577" s="19" t="s">
        <v>178</v>
      </c>
      <c r="BM1577" s="226" t="s">
        <v>4449</v>
      </c>
    </row>
    <row r="1578" s="2" customFormat="1">
      <c r="A1578" s="40"/>
      <c r="B1578" s="41"/>
      <c r="C1578" s="42"/>
      <c r="D1578" s="228" t="s">
        <v>180</v>
      </c>
      <c r="E1578" s="42"/>
      <c r="F1578" s="229" t="s">
        <v>3605</v>
      </c>
      <c r="G1578" s="42"/>
      <c r="H1578" s="42"/>
      <c r="I1578" s="230"/>
      <c r="J1578" s="42"/>
      <c r="K1578" s="42"/>
      <c r="L1578" s="46"/>
      <c r="M1578" s="231"/>
      <c r="N1578" s="232"/>
      <c r="O1578" s="86"/>
      <c r="P1578" s="86"/>
      <c r="Q1578" s="86"/>
      <c r="R1578" s="86"/>
      <c r="S1578" s="86"/>
      <c r="T1578" s="87"/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T1578" s="19" t="s">
        <v>180</v>
      </c>
      <c r="AU1578" s="19" t="s">
        <v>82</v>
      </c>
    </row>
    <row r="1579" s="2" customFormat="1">
      <c r="A1579" s="40"/>
      <c r="B1579" s="41"/>
      <c r="C1579" s="42"/>
      <c r="D1579" s="228" t="s">
        <v>478</v>
      </c>
      <c r="E1579" s="42"/>
      <c r="F1579" s="278" t="s">
        <v>3607</v>
      </c>
      <c r="G1579" s="42"/>
      <c r="H1579" s="42"/>
      <c r="I1579" s="230"/>
      <c r="J1579" s="42"/>
      <c r="K1579" s="42"/>
      <c r="L1579" s="46"/>
      <c r="M1579" s="231"/>
      <c r="N1579" s="232"/>
      <c r="O1579" s="86"/>
      <c r="P1579" s="86"/>
      <c r="Q1579" s="86"/>
      <c r="R1579" s="86"/>
      <c r="S1579" s="86"/>
      <c r="T1579" s="87"/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T1579" s="19" t="s">
        <v>478</v>
      </c>
      <c r="AU1579" s="19" t="s">
        <v>82</v>
      </c>
    </row>
    <row r="1580" s="2" customFormat="1" ht="16.5" customHeight="1">
      <c r="A1580" s="40"/>
      <c r="B1580" s="41"/>
      <c r="C1580" s="215" t="s">
        <v>4450</v>
      </c>
      <c r="D1580" s="215" t="s">
        <v>174</v>
      </c>
      <c r="E1580" s="216" t="s">
        <v>4031</v>
      </c>
      <c r="F1580" s="217" t="s">
        <v>4032</v>
      </c>
      <c r="G1580" s="218" t="s">
        <v>3296</v>
      </c>
      <c r="H1580" s="219">
        <v>1</v>
      </c>
      <c r="I1580" s="220"/>
      <c r="J1580" s="221">
        <f>ROUND(I1580*H1580,2)</f>
        <v>0</v>
      </c>
      <c r="K1580" s="217" t="s">
        <v>19</v>
      </c>
      <c r="L1580" s="46"/>
      <c r="M1580" s="222" t="s">
        <v>19</v>
      </c>
      <c r="N1580" s="223" t="s">
        <v>45</v>
      </c>
      <c r="O1580" s="86"/>
      <c r="P1580" s="224">
        <f>O1580*H1580</f>
        <v>0</v>
      </c>
      <c r="Q1580" s="224">
        <v>0</v>
      </c>
      <c r="R1580" s="224">
        <f>Q1580*H1580</f>
        <v>0</v>
      </c>
      <c r="S1580" s="224">
        <v>0</v>
      </c>
      <c r="T1580" s="225">
        <f>S1580*H1580</f>
        <v>0</v>
      </c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R1580" s="226" t="s">
        <v>178</v>
      </c>
      <c r="AT1580" s="226" t="s">
        <v>174</v>
      </c>
      <c r="AU1580" s="226" t="s">
        <v>82</v>
      </c>
      <c r="AY1580" s="19" t="s">
        <v>171</v>
      </c>
      <c r="BE1580" s="227">
        <f>IF(N1580="základní",J1580,0)</f>
        <v>0</v>
      </c>
      <c r="BF1580" s="227">
        <f>IF(N1580="snížená",J1580,0)</f>
        <v>0</v>
      </c>
      <c r="BG1580" s="227">
        <f>IF(N1580="zákl. přenesená",J1580,0)</f>
        <v>0</v>
      </c>
      <c r="BH1580" s="227">
        <f>IF(N1580="sníž. přenesená",J1580,0)</f>
        <v>0</v>
      </c>
      <c r="BI1580" s="227">
        <f>IF(N1580="nulová",J1580,0)</f>
        <v>0</v>
      </c>
      <c r="BJ1580" s="19" t="s">
        <v>82</v>
      </c>
      <c r="BK1580" s="227">
        <f>ROUND(I1580*H1580,2)</f>
        <v>0</v>
      </c>
      <c r="BL1580" s="19" t="s">
        <v>178</v>
      </c>
      <c r="BM1580" s="226" t="s">
        <v>4451</v>
      </c>
    </row>
    <row r="1581" s="2" customFormat="1">
      <c r="A1581" s="40"/>
      <c r="B1581" s="41"/>
      <c r="C1581" s="42"/>
      <c r="D1581" s="228" t="s">
        <v>180</v>
      </c>
      <c r="E1581" s="42"/>
      <c r="F1581" s="229" t="s">
        <v>4032</v>
      </c>
      <c r="G1581" s="42"/>
      <c r="H1581" s="42"/>
      <c r="I1581" s="230"/>
      <c r="J1581" s="42"/>
      <c r="K1581" s="42"/>
      <c r="L1581" s="46"/>
      <c r="M1581" s="231"/>
      <c r="N1581" s="232"/>
      <c r="O1581" s="86"/>
      <c r="P1581" s="86"/>
      <c r="Q1581" s="86"/>
      <c r="R1581" s="86"/>
      <c r="S1581" s="86"/>
      <c r="T1581" s="87"/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T1581" s="19" t="s">
        <v>180</v>
      </c>
      <c r="AU1581" s="19" t="s">
        <v>82</v>
      </c>
    </row>
    <row r="1582" s="2" customFormat="1" ht="16.5" customHeight="1">
      <c r="A1582" s="40"/>
      <c r="B1582" s="41"/>
      <c r="C1582" s="215" t="s">
        <v>4452</v>
      </c>
      <c r="D1582" s="215" t="s">
        <v>174</v>
      </c>
      <c r="E1582" s="216" t="s">
        <v>4204</v>
      </c>
      <c r="F1582" s="217" t="s">
        <v>4205</v>
      </c>
      <c r="G1582" s="218" t="s">
        <v>3296</v>
      </c>
      <c r="H1582" s="219">
        <v>1</v>
      </c>
      <c r="I1582" s="220"/>
      <c r="J1582" s="221">
        <f>ROUND(I1582*H1582,2)</f>
        <v>0</v>
      </c>
      <c r="K1582" s="217" t="s">
        <v>19</v>
      </c>
      <c r="L1582" s="46"/>
      <c r="M1582" s="222" t="s">
        <v>19</v>
      </c>
      <c r="N1582" s="223" t="s">
        <v>45</v>
      </c>
      <c r="O1582" s="86"/>
      <c r="P1582" s="224">
        <f>O1582*H1582</f>
        <v>0</v>
      </c>
      <c r="Q1582" s="224">
        <v>0</v>
      </c>
      <c r="R1582" s="224">
        <f>Q1582*H1582</f>
        <v>0</v>
      </c>
      <c r="S1582" s="224">
        <v>0</v>
      </c>
      <c r="T1582" s="225">
        <f>S1582*H1582</f>
        <v>0</v>
      </c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R1582" s="226" t="s">
        <v>178</v>
      </c>
      <c r="AT1582" s="226" t="s">
        <v>174</v>
      </c>
      <c r="AU1582" s="226" t="s">
        <v>82</v>
      </c>
      <c r="AY1582" s="19" t="s">
        <v>171</v>
      </c>
      <c r="BE1582" s="227">
        <f>IF(N1582="základní",J1582,0)</f>
        <v>0</v>
      </c>
      <c r="BF1582" s="227">
        <f>IF(N1582="snížená",J1582,0)</f>
        <v>0</v>
      </c>
      <c r="BG1582" s="227">
        <f>IF(N1582="zákl. přenesená",J1582,0)</f>
        <v>0</v>
      </c>
      <c r="BH1582" s="227">
        <f>IF(N1582="sníž. přenesená",J1582,0)</f>
        <v>0</v>
      </c>
      <c r="BI1582" s="227">
        <f>IF(N1582="nulová",J1582,0)</f>
        <v>0</v>
      </c>
      <c r="BJ1582" s="19" t="s">
        <v>82</v>
      </c>
      <c r="BK1582" s="227">
        <f>ROUND(I1582*H1582,2)</f>
        <v>0</v>
      </c>
      <c r="BL1582" s="19" t="s">
        <v>178</v>
      </c>
      <c r="BM1582" s="226" t="s">
        <v>4453</v>
      </c>
    </row>
    <row r="1583" s="2" customFormat="1">
      <c r="A1583" s="40"/>
      <c r="B1583" s="41"/>
      <c r="C1583" s="42"/>
      <c r="D1583" s="228" t="s">
        <v>180</v>
      </c>
      <c r="E1583" s="42"/>
      <c r="F1583" s="229" t="s">
        <v>4205</v>
      </c>
      <c r="G1583" s="42"/>
      <c r="H1583" s="42"/>
      <c r="I1583" s="230"/>
      <c r="J1583" s="42"/>
      <c r="K1583" s="42"/>
      <c r="L1583" s="46"/>
      <c r="M1583" s="231"/>
      <c r="N1583" s="232"/>
      <c r="O1583" s="86"/>
      <c r="P1583" s="86"/>
      <c r="Q1583" s="86"/>
      <c r="R1583" s="86"/>
      <c r="S1583" s="86"/>
      <c r="T1583" s="87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T1583" s="19" t="s">
        <v>180</v>
      </c>
      <c r="AU1583" s="19" t="s">
        <v>82</v>
      </c>
    </row>
    <row r="1584" s="2" customFormat="1">
      <c r="A1584" s="40"/>
      <c r="B1584" s="41"/>
      <c r="C1584" s="42"/>
      <c r="D1584" s="228" t="s">
        <v>478</v>
      </c>
      <c r="E1584" s="42"/>
      <c r="F1584" s="278" t="s">
        <v>3909</v>
      </c>
      <c r="G1584" s="42"/>
      <c r="H1584" s="42"/>
      <c r="I1584" s="230"/>
      <c r="J1584" s="42"/>
      <c r="K1584" s="42"/>
      <c r="L1584" s="46"/>
      <c r="M1584" s="231"/>
      <c r="N1584" s="232"/>
      <c r="O1584" s="86"/>
      <c r="P1584" s="86"/>
      <c r="Q1584" s="86"/>
      <c r="R1584" s="86"/>
      <c r="S1584" s="86"/>
      <c r="T1584" s="87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T1584" s="19" t="s">
        <v>478</v>
      </c>
      <c r="AU1584" s="19" t="s">
        <v>82</v>
      </c>
    </row>
    <row r="1585" s="2" customFormat="1" ht="16.5" customHeight="1">
      <c r="A1585" s="40"/>
      <c r="B1585" s="41"/>
      <c r="C1585" s="215" t="s">
        <v>4454</v>
      </c>
      <c r="D1585" s="215" t="s">
        <v>174</v>
      </c>
      <c r="E1585" s="216" t="s">
        <v>4379</v>
      </c>
      <c r="F1585" s="217" t="s">
        <v>4380</v>
      </c>
      <c r="G1585" s="218" t="s">
        <v>3296</v>
      </c>
      <c r="H1585" s="219">
        <v>1</v>
      </c>
      <c r="I1585" s="220"/>
      <c r="J1585" s="221">
        <f>ROUND(I1585*H1585,2)</f>
        <v>0</v>
      </c>
      <c r="K1585" s="217" t="s">
        <v>19</v>
      </c>
      <c r="L1585" s="46"/>
      <c r="M1585" s="222" t="s">
        <v>19</v>
      </c>
      <c r="N1585" s="223" t="s">
        <v>45</v>
      </c>
      <c r="O1585" s="86"/>
      <c r="P1585" s="224">
        <f>O1585*H1585</f>
        <v>0</v>
      </c>
      <c r="Q1585" s="224">
        <v>0</v>
      </c>
      <c r="R1585" s="224">
        <f>Q1585*H1585</f>
        <v>0</v>
      </c>
      <c r="S1585" s="224">
        <v>0</v>
      </c>
      <c r="T1585" s="225">
        <f>S1585*H1585</f>
        <v>0</v>
      </c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R1585" s="226" t="s">
        <v>178</v>
      </c>
      <c r="AT1585" s="226" t="s">
        <v>174</v>
      </c>
      <c r="AU1585" s="226" t="s">
        <v>82</v>
      </c>
      <c r="AY1585" s="19" t="s">
        <v>171</v>
      </c>
      <c r="BE1585" s="227">
        <f>IF(N1585="základní",J1585,0)</f>
        <v>0</v>
      </c>
      <c r="BF1585" s="227">
        <f>IF(N1585="snížená",J1585,0)</f>
        <v>0</v>
      </c>
      <c r="BG1585" s="227">
        <f>IF(N1585="zákl. přenesená",J1585,0)</f>
        <v>0</v>
      </c>
      <c r="BH1585" s="227">
        <f>IF(N1585="sníž. přenesená",J1585,0)</f>
        <v>0</v>
      </c>
      <c r="BI1585" s="227">
        <f>IF(N1585="nulová",J1585,0)</f>
        <v>0</v>
      </c>
      <c r="BJ1585" s="19" t="s">
        <v>82</v>
      </c>
      <c r="BK1585" s="227">
        <f>ROUND(I1585*H1585,2)</f>
        <v>0</v>
      </c>
      <c r="BL1585" s="19" t="s">
        <v>178</v>
      </c>
      <c r="BM1585" s="226" t="s">
        <v>4455</v>
      </c>
    </row>
    <row r="1586" s="2" customFormat="1">
      <c r="A1586" s="40"/>
      <c r="B1586" s="41"/>
      <c r="C1586" s="42"/>
      <c r="D1586" s="228" t="s">
        <v>180</v>
      </c>
      <c r="E1586" s="42"/>
      <c r="F1586" s="229" t="s">
        <v>4380</v>
      </c>
      <c r="G1586" s="42"/>
      <c r="H1586" s="42"/>
      <c r="I1586" s="230"/>
      <c r="J1586" s="42"/>
      <c r="K1586" s="42"/>
      <c r="L1586" s="46"/>
      <c r="M1586" s="231"/>
      <c r="N1586" s="232"/>
      <c r="O1586" s="86"/>
      <c r="P1586" s="86"/>
      <c r="Q1586" s="86"/>
      <c r="R1586" s="86"/>
      <c r="S1586" s="86"/>
      <c r="T1586" s="87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T1586" s="19" t="s">
        <v>180</v>
      </c>
      <c r="AU1586" s="19" t="s">
        <v>82</v>
      </c>
    </row>
    <row r="1587" s="2" customFormat="1">
      <c r="A1587" s="40"/>
      <c r="B1587" s="41"/>
      <c r="C1587" s="42"/>
      <c r="D1587" s="228" t="s">
        <v>478</v>
      </c>
      <c r="E1587" s="42"/>
      <c r="F1587" s="278" t="s">
        <v>3919</v>
      </c>
      <c r="G1587" s="42"/>
      <c r="H1587" s="42"/>
      <c r="I1587" s="230"/>
      <c r="J1587" s="42"/>
      <c r="K1587" s="42"/>
      <c r="L1587" s="46"/>
      <c r="M1587" s="231"/>
      <c r="N1587" s="232"/>
      <c r="O1587" s="86"/>
      <c r="P1587" s="86"/>
      <c r="Q1587" s="86"/>
      <c r="R1587" s="86"/>
      <c r="S1587" s="86"/>
      <c r="T1587" s="87"/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T1587" s="19" t="s">
        <v>478</v>
      </c>
      <c r="AU1587" s="19" t="s">
        <v>82</v>
      </c>
    </row>
    <row r="1588" s="2" customFormat="1" ht="16.5" customHeight="1">
      <c r="A1588" s="40"/>
      <c r="B1588" s="41"/>
      <c r="C1588" s="215" t="s">
        <v>4456</v>
      </c>
      <c r="D1588" s="215" t="s">
        <v>174</v>
      </c>
      <c r="E1588" s="216" t="s">
        <v>4457</v>
      </c>
      <c r="F1588" s="217" t="s">
        <v>4458</v>
      </c>
      <c r="G1588" s="218" t="s">
        <v>3296</v>
      </c>
      <c r="H1588" s="219">
        <v>1</v>
      </c>
      <c r="I1588" s="220"/>
      <c r="J1588" s="221">
        <f>ROUND(I1588*H1588,2)</f>
        <v>0</v>
      </c>
      <c r="K1588" s="217" t="s">
        <v>19</v>
      </c>
      <c r="L1588" s="46"/>
      <c r="M1588" s="222" t="s">
        <v>19</v>
      </c>
      <c r="N1588" s="223" t="s">
        <v>45</v>
      </c>
      <c r="O1588" s="86"/>
      <c r="P1588" s="224">
        <f>O1588*H1588</f>
        <v>0</v>
      </c>
      <c r="Q1588" s="224">
        <v>0</v>
      </c>
      <c r="R1588" s="224">
        <f>Q1588*H1588</f>
        <v>0</v>
      </c>
      <c r="S1588" s="224">
        <v>0</v>
      </c>
      <c r="T1588" s="225">
        <f>S1588*H1588</f>
        <v>0</v>
      </c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R1588" s="226" t="s">
        <v>178</v>
      </c>
      <c r="AT1588" s="226" t="s">
        <v>174</v>
      </c>
      <c r="AU1588" s="226" t="s">
        <v>82</v>
      </c>
      <c r="AY1588" s="19" t="s">
        <v>171</v>
      </c>
      <c r="BE1588" s="227">
        <f>IF(N1588="základní",J1588,0)</f>
        <v>0</v>
      </c>
      <c r="BF1588" s="227">
        <f>IF(N1588="snížená",J1588,0)</f>
        <v>0</v>
      </c>
      <c r="BG1588" s="227">
        <f>IF(N1588="zákl. přenesená",J1588,0)</f>
        <v>0</v>
      </c>
      <c r="BH1588" s="227">
        <f>IF(N1588="sníž. přenesená",J1588,0)</f>
        <v>0</v>
      </c>
      <c r="BI1588" s="227">
        <f>IF(N1588="nulová",J1588,0)</f>
        <v>0</v>
      </c>
      <c r="BJ1588" s="19" t="s">
        <v>82</v>
      </c>
      <c r="BK1588" s="227">
        <f>ROUND(I1588*H1588,2)</f>
        <v>0</v>
      </c>
      <c r="BL1588" s="19" t="s">
        <v>178</v>
      </c>
      <c r="BM1588" s="226" t="s">
        <v>4459</v>
      </c>
    </row>
    <row r="1589" s="2" customFormat="1">
      <c r="A1589" s="40"/>
      <c r="B1589" s="41"/>
      <c r="C1589" s="42"/>
      <c r="D1589" s="228" t="s">
        <v>180</v>
      </c>
      <c r="E1589" s="42"/>
      <c r="F1589" s="229" t="s">
        <v>4458</v>
      </c>
      <c r="G1589" s="42"/>
      <c r="H1589" s="42"/>
      <c r="I1589" s="230"/>
      <c r="J1589" s="42"/>
      <c r="K1589" s="42"/>
      <c r="L1589" s="46"/>
      <c r="M1589" s="231"/>
      <c r="N1589" s="232"/>
      <c r="O1589" s="86"/>
      <c r="P1589" s="86"/>
      <c r="Q1589" s="86"/>
      <c r="R1589" s="86"/>
      <c r="S1589" s="86"/>
      <c r="T1589" s="87"/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T1589" s="19" t="s">
        <v>180</v>
      </c>
      <c r="AU1589" s="19" t="s">
        <v>82</v>
      </c>
    </row>
    <row r="1590" s="2" customFormat="1">
      <c r="A1590" s="40"/>
      <c r="B1590" s="41"/>
      <c r="C1590" s="42"/>
      <c r="D1590" s="228" t="s">
        <v>478</v>
      </c>
      <c r="E1590" s="42"/>
      <c r="F1590" s="278" t="s">
        <v>3820</v>
      </c>
      <c r="G1590" s="42"/>
      <c r="H1590" s="42"/>
      <c r="I1590" s="230"/>
      <c r="J1590" s="42"/>
      <c r="K1590" s="42"/>
      <c r="L1590" s="46"/>
      <c r="M1590" s="231"/>
      <c r="N1590" s="232"/>
      <c r="O1590" s="86"/>
      <c r="P1590" s="86"/>
      <c r="Q1590" s="86"/>
      <c r="R1590" s="86"/>
      <c r="S1590" s="86"/>
      <c r="T1590" s="87"/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T1590" s="19" t="s">
        <v>478</v>
      </c>
      <c r="AU1590" s="19" t="s">
        <v>82</v>
      </c>
    </row>
    <row r="1591" s="2" customFormat="1" ht="16.5" customHeight="1">
      <c r="A1591" s="40"/>
      <c r="B1591" s="41"/>
      <c r="C1591" s="215" t="s">
        <v>4460</v>
      </c>
      <c r="D1591" s="215" t="s">
        <v>174</v>
      </c>
      <c r="E1591" s="216" t="s">
        <v>3356</v>
      </c>
      <c r="F1591" s="217" t="s">
        <v>3602</v>
      </c>
      <c r="G1591" s="218" t="s">
        <v>3296</v>
      </c>
      <c r="H1591" s="219">
        <v>40</v>
      </c>
      <c r="I1591" s="220"/>
      <c r="J1591" s="221">
        <f>ROUND(I1591*H1591,2)</f>
        <v>0</v>
      </c>
      <c r="K1591" s="217" t="s">
        <v>19</v>
      </c>
      <c r="L1591" s="46"/>
      <c r="M1591" s="222" t="s">
        <v>19</v>
      </c>
      <c r="N1591" s="223" t="s">
        <v>45</v>
      </c>
      <c r="O1591" s="86"/>
      <c r="P1591" s="224">
        <f>O1591*H1591</f>
        <v>0</v>
      </c>
      <c r="Q1591" s="224">
        <v>0</v>
      </c>
      <c r="R1591" s="224">
        <f>Q1591*H1591</f>
        <v>0</v>
      </c>
      <c r="S1591" s="224">
        <v>0</v>
      </c>
      <c r="T1591" s="225">
        <f>S1591*H1591</f>
        <v>0</v>
      </c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R1591" s="226" t="s">
        <v>178</v>
      </c>
      <c r="AT1591" s="226" t="s">
        <v>174</v>
      </c>
      <c r="AU1591" s="226" t="s">
        <v>82</v>
      </c>
      <c r="AY1591" s="19" t="s">
        <v>171</v>
      </c>
      <c r="BE1591" s="227">
        <f>IF(N1591="základní",J1591,0)</f>
        <v>0</v>
      </c>
      <c r="BF1591" s="227">
        <f>IF(N1591="snížená",J1591,0)</f>
        <v>0</v>
      </c>
      <c r="BG1591" s="227">
        <f>IF(N1591="zákl. přenesená",J1591,0)</f>
        <v>0</v>
      </c>
      <c r="BH1591" s="227">
        <f>IF(N1591="sníž. přenesená",J1591,0)</f>
        <v>0</v>
      </c>
      <c r="BI1591" s="227">
        <f>IF(N1591="nulová",J1591,0)</f>
        <v>0</v>
      </c>
      <c r="BJ1591" s="19" t="s">
        <v>82</v>
      </c>
      <c r="BK1591" s="227">
        <f>ROUND(I1591*H1591,2)</f>
        <v>0</v>
      </c>
      <c r="BL1591" s="19" t="s">
        <v>178</v>
      </c>
      <c r="BM1591" s="226" t="s">
        <v>4461</v>
      </c>
    </row>
    <row r="1592" s="2" customFormat="1">
      <c r="A1592" s="40"/>
      <c r="B1592" s="41"/>
      <c r="C1592" s="42"/>
      <c r="D1592" s="228" t="s">
        <v>180</v>
      </c>
      <c r="E1592" s="42"/>
      <c r="F1592" s="229" t="s">
        <v>3602</v>
      </c>
      <c r="G1592" s="42"/>
      <c r="H1592" s="42"/>
      <c r="I1592" s="230"/>
      <c r="J1592" s="42"/>
      <c r="K1592" s="42"/>
      <c r="L1592" s="46"/>
      <c r="M1592" s="231"/>
      <c r="N1592" s="232"/>
      <c r="O1592" s="86"/>
      <c r="P1592" s="86"/>
      <c r="Q1592" s="86"/>
      <c r="R1592" s="86"/>
      <c r="S1592" s="86"/>
      <c r="T1592" s="87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T1592" s="19" t="s">
        <v>180</v>
      </c>
      <c r="AU1592" s="19" t="s">
        <v>82</v>
      </c>
    </row>
    <row r="1593" s="2" customFormat="1">
      <c r="A1593" s="40"/>
      <c r="B1593" s="41"/>
      <c r="C1593" s="42"/>
      <c r="D1593" s="228" t="s">
        <v>478</v>
      </c>
      <c r="E1593" s="42"/>
      <c r="F1593" s="278" t="s">
        <v>3604</v>
      </c>
      <c r="G1593" s="42"/>
      <c r="H1593" s="42"/>
      <c r="I1593" s="230"/>
      <c r="J1593" s="42"/>
      <c r="K1593" s="42"/>
      <c r="L1593" s="46"/>
      <c r="M1593" s="231"/>
      <c r="N1593" s="232"/>
      <c r="O1593" s="86"/>
      <c r="P1593" s="86"/>
      <c r="Q1593" s="86"/>
      <c r="R1593" s="86"/>
      <c r="S1593" s="86"/>
      <c r="T1593" s="87"/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T1593" s="19" t="s">
        <v>478</v>
      </c>
      <c r="AU1593" s="19" t="s">
        <v>82</v>
      </c>
    </row>
    <row r="1594" s="2" customFormat="1" ht="16.5" customHeight="1">
      <c r="A1594" s="40"/>
      <c r="B1594" s="41"/>
      <c r="C1594" s="215" t="s">
        <v>4462</v>
      </c>
      <c r="D1594" s="215" t="s">
        <v>174</v>
      </c>
      <c r="E1594" s="216" t="s">
        <v>3423</v>
      </c>
      <c r="F1594" s="217" t="s">
        <v>3699</v>
      </c>
      <c r="G1594" s="218" t="s">
        <v>3296</v>
      </c>
      <c r="H1594" s="219">
        <v>1</v>
      </c>
      <c r="I1594" s="220"/>
      <c r="J1594" s="221">
        <f>ROUND(I1594*H1594,2)</f>
        <v>0</v>
      </c>
      <c r="K1594" s="217" t="s">
        <v>19</v>
      </c>
      <c r="L1594" s="46"/>
      <c r="M1594" s="222" t="s">
        <v>19</v>
      </c>
      <c r="N1594" s="223" t="s">
        <v>45</v>
      </c>
      <c r="O1594" s="86"/>
      <c r="P1594" s="224">
        <f>O1594*H1594</f>
        <v>0</v>
      </c>
      <c r="Q1594" s="224">
        <v>0</v>
      </c>
      <c r="R1594" s="224">
        <f>Q1594*H1594</f>
        <v>0</v>
      </c>
      <c r="S1594" s="224">
        <v>0</v>
      </c>
      <c r="T1594" s="225">
        <f>S1594*H1594</f>
        <v>0</v>
      </c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R1594" s="226" t="s">
        <v>178</v>
      </c>
      <c r="AT1594" s="226" t="s">
        <v>174</v>
      </c>
      <c r="AU1594" s="226" t="s">
        <v>82</v>
      </c>
      <c r="AY1594" s="19" t="s">
        <v>171</v>
      </c>
      <c r="BE1594" s="227">
        <f>IF(N1594="základní",J1594,0)</f>
        <v>0</v>
      </c>
      <c r="BF1594" s="227">
        <f>IF(N1594="snížená",J1594,0)</f>
        <v>0</v>
      </c>
      <c r="BG1594" s="227">
        <f>IF(N1594="zákl. přenesená",J1594,0)</f>
        <v>0</v>
      </c>
      <c r="BH1594" s="227">
        <f>IF(N1594="sníž. přenesená",J1594,0)</f>
        <v>0</v>
      </c>
      <c r="BI1594" s="227">
        <f>IF(N1594="nulová",J1594,0)</f>
        <v>0</v>
      </c>
      <c r="BJ1594" s="19" t="s">
        <v>82</v>
      </c>
      <c r="BK1594" s="227">
        <f>ROUND(I1594*H1594,2)</f>
        <v>0</v>
      </c>
      <c r="BL1594" s="19" t="s">
        <v>178</v>
      </c>
      <c r="BM1594" s="226" t="s">
        <v>4463</v>
      </c>
    </row>
    <row r="1595" s="2" customFormat="1">
      <c r="A1595" s="40"/>
      <c r="B1595" s="41"/>
      <c r="C1595" s="42"/>
      <c r="D1595" s="228" t="s">
        <v>180</v>
      </c>
      <c r="E1595" s="42"/>
      <c r="F1595" s="229" t="s">
        <v>3699</v>
      </c>
      <c r="G1595" s="42"/>
      <c r="H1595" s="42"/>
      <c r="I1595" s="230"/>
      <c r="J1595" s="42"/>
      <c r="K1595" s="42"/>
      <c r="L1595" s="46"/>
      <c r="M1595" s="231"/>
      <c r="N1595" s="232"/>
      <c r="O1595" s="86"/>
      <c r="P1595" s="86"/>
      <c r="Q1595" s="86"/>
      <c r="R1595" s="86"/>
      <c r="S1595" s="86"/>
      <c r="T1595" s="87"/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T1595" s="19" t="s">
        <v>180</v>
      </c>
      <c r="AU1595" s="19" t="s">
        <v>82</v>
      </c>
    </row>
    <row r="1596" s="2" customFormat="1" ht="16.5" customHeight="1">
      <c r="A1596" s="40"/>
      <c r="B1596" s="41"/>
      <c r="C1596" s="215" t="s">
        <v>4464</v>
      </c>
      <c r="D1596" s="215" t="s">
        <v>174</v>
      </c>
      <c r="E1596" s="216" t="s">
        <v>3427</v>
      </c>
      <c r="F1596" s="217" t="s">
        <v>3704</v>
      </c>
      <c r="G1596" s="218" t="s">
        <v>3296</v>
      </c>
      <c r="H1596" s="219">
        <v>1</v>
      </c>
      <c r="I1596" s="220"/>
      <c r="J1596" s="221">
        <f>ROUND(I1596*H1596,2)</f>
        <v>0</v>
      </c>
      <c r="K1596" s="217" t="s">
        <v>19</v>
      </c>
      <c r="L1596" s="46"/>
      <c r="M1596" s="222" t="s">
        <v>19</v>
      </c>
      <c r="N1596" s="223" t="s">
        <v>45</v>
      </c>
      <c r="O1596" s="86"/>
      <c r="P1596" s="224">
        <f>O1596*H1596</f>
        <v>0</v>
      </c>
      <c r="Q1596" s="224">
        <v>0</v>
      </c>
      <c r="R1596" s="224">
        <f>Q1596*H1596</f>
        <v>0</v>
      </c>
      <c r="S1596" s="224">
        <v>0</v>
      </c>
      <c r="T1596" s="225">
        <f>S1596*H1596</f>
        <v>0</v>
      </c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R1596" s="226" t="s">
        <v>178</v>
      </c>
      <c r="AT1596" s="226" t="s">
        <v>174</v>
      </c>
      <c r="AU1596" s="226" t="s">
        <v>82</v>
      </c>
      <c r="AY1596" s="19" t="s">
        <v>171</v>
      </c>
      <c r="BE1596" s="227">
        <f>IF(N1596="základní",J1596,0)</f>
        <v>0</v>
      </c>
      <c r="BF1596" s="227">
        <f>IF(N1596="snížená",J1596,0)</f>
        <v>0</v>
      </c>
      <c r="BG1596" s="227">
        <f>IF(N1596="zákl. přenesená",J1596,0)</f>
        <v>0</v>
      </c>
      <c r="BH1596" s="227">
        <f>IF(N1596="sníž. přenesená",J1596,0)</f>
        <v>0</v>
      </c>
      <c r="BI1596" s="227">
        <f>IF(N1596="nulová",J1596,0)</f>
        <v>0</v>
      </c>
      <c r="BJ1596" s="19" t="s">
        <v>82</v>
      </c>
      <c r="BK1596" s="227">
        <f>ROUND(I1596*H1596,2)</f>
        <v>0</v>
      </c>
      <c r="BL1596" s="19" t="s">
        <v>178</v>
      </c>
      <c r="BM1596" s="226" t="s">
        <v>4465</v>
      </c>
    </row>
    <row r="1597" s="2" customFormat="1">
      <c r="A1597" s="40"/>
      <c r="B1597" s="41"/>
      <c r="C1597" s="42"/>
      <c r="D1597" s="228" t="s">
        <v>180</v>
      </c>
      <c r="E1597" s="42"/>
      <c r="F1597" s="229" t="s">
        <v>3704</v>
      </c>
      <c r="G1597" s="42"/>
      <c r="H1597" s="42"/>
      <c r="I1597" s="230"/>
      <c r="J1597" s="42"/>
      <c r="K1597" s="42"/>
      <c r="L1597" s="46"/>
      <c r="M1597" s="231"/>
      <c r="N1597" s="232"/>
      <c r="O1597" s="86"/>
      <c r="P1597" s="86"/>
      <c r="Q1597" s="86"/>
      <c r="R1597" s="86"/>
      <c r="S1597" s="86"/>
      <c r="T1597" s="87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T1597" s="19" t="s">
        <v>180</v>
      </c>
      <c r="AU1597" s="19" t="s">
        <v>82</v>
      </c>
    </row>
    <row r="1598" s="2" customFormat="1">
      <c r="A1598" s="40"/>
      <c r="B1598" s="41"/>
      <c r="C1598" s="42"/>
      <c r="D1598" s="228" t="s">
        <v>478</v>
      </c>
      <c r="E1598" s="42"/>
      <c r="F1598" s="278" t="s">
        <v>3706</v>
      </c>
      <c r="G1598" s="42"/>
      <c r="H1598" s="42"/>
      <c r="I1598" s="230"/>
      <c r="J1598" s="42"/>
      <c r="K1598" s="42"/>
      <c r="L1598" s="46"/>
      <c r="M1598" s="231"/>
      <c r="N1598" s="232"/>
      <c r="O1598" s="86"/>
      <c r="P1598" s="86"/>
      <c r="Q1598" s="86"/>
      <c r="R1598" s="86"/>
      <c r="S1598" s="86"/>
      <c r="T1598" s="87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T1598" s="19" t="s">
        <v>478</v>
      </c>
      <c r="AU1598" s="19" t="s">
        <v>82</v>
      </c>
    </row>
    <row r="1599" s="2" customFormat="1" ht="16.5" customHeight="1">
      <c r="A1599" s="40"/>
      <c r="B1599" s="41"/>
      <c r="C1599" s="215" t="s">
        <v>4466</v>
      </c>
      <c r="D1599" s="215" t="s">
        <v>174</v>
      </c>
      <c r="E1599" s="216" t="s">
        <v>3464</v>
      </c>
      <c r="F1599" s="217" t="s">
        <v>3749</v>
      </c>
      <c r="G1599" s="218" t="s">
        <v>3513</v>
      </c>
      <c r="H1599" s="219">
        <v>15</v>
      </c>
      <c r="I1599" s="220"/>
      <c r="J1599" s="221">
        <f>ROUND(I1599*H1599,2)</f>
        <v>0</v>
      </c>
      <c r="K1599" s="217" t="s">
        <v>19</v>
      </c>
      <c r="L1599" s="46"/>
      <c r="M1599" s="222" t="s">
        <v>19</v>
      </c>
      <c r="N1599" s="223" t="s">
        <v>45</v>
      </c>
      <c r="O1599" s="86"/>
      <c r="P1599" s="224">
        <f>O1599*H1599</f>
        <v>0</v>
      </c>
      <c r="Q1599" s="224">
        <v>0</v>
      </c>
      <c r="R1599" s="224">
        <f>Q1599*H1599</f>
        <v>0</v>
      </c>
      <c r="S1599" s="224">
        <v>0</v>
      </c>
      <c r="T1599" s="225">
        <f>S1599*H1599</f>
        <v>0</v>
      </c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R1599" s="226" t="s">
        <v>178</v>
      </c>
      <c r="AT1599" s="226" t="s">
        <v>174</v>
      </c>
      <c r="AU1599" s="226" t="s">
        <v>82</v>
      </c>
      <c r="AY1599" s="19" t="s">
        <v>171</v>
      </c>
      <c r="BE1599" s="227">
        <f>IF(N1599="základní",J1599,0)</f>
        <v>0</v>
      </c>
      <c r="BF1599" s="227">
        <f>IF(N1599="snížená",J1599,0)</f>
        <v>0</v>
      </c>
      <c r="BG1599" s="227">
        <f>IF(N1599="zákl. přenesená",J1599,0)</f>
        <v>0</v>
      </c>
      <c r="BH1599" s="227">
        <f>IF(N1599="sníž. přenesená",J1599,0)</f>
        <v>0</v>
      </c>
      <c r="BI1599" s="227">
        <f>IF(N1599="nulová",J1599,0)</f>
        <v>0</v>
      </c>
      <c r="BJ1599" s="19" t="s">
        <v>82</v>
      </c>
      <c r="BK1599" s="227">
        <f>ROUND(I1599*H1599,2)</f>
        <v>0</v>
      </c>
      <c r="BL1599" s="19" t="s">
        <v>178</v>
      </c>
      <c r="BM1599" s="226" t="s">
        <v>4467</v>
      </c>
    </row>
    <row r="1600" s="2" customFormat="1">
      <c r="A1600" s="40"/>
      <c r="B1600" s="41"/>
      <c r="C1600" s="42"/>
      <c r="D1600" s="228" t="s">
        <v>180</v>
      </c>
      <c r="E1600" s="42"/>
      <c r="F1600" s="229" t="s">
        <v>3751</v>
      </c>
      <c r="G1600" s="42"/>
      <c r="H1600" s="42"/>
      <c r="I1600" s="230"/>
      <c r="J1600" s="42"/>
      <c r="K1600" s="42"/>
      <c r="L1600" s="46"/>
      <c r="M1600" s="231"/>
      <c r="N1600" s="232"/>
      <c r="O1600" s="86"/>
      <c r="P1600" s="86"/>
      <c r="Q1600" s="86"/>
      <c r="R1600" s="86"/>
      <c r="S1600" s="86"/>
      <c r="T1600" s="87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T1600" s="19" t="s">
        <v>180</v>
      </c>
      <c r="AU1600" s="19" t="s">
        <v>82</v>
      </c>
    </row>
    <row r="1601" s="2" customFormat="1">
      <c r="A1601" s="40"/>
      <c r="B1601" s="41"/>
      <c r="C1601" s="42"/>
      <c r="D1601" s="228" t="s">
        <v>478</v>
      </c>
      <c r="E1601" s="42"/>
      <c r="F1601" s="278" t="s">
        <v>3752</v>
      </c>
      <c r="G1601" s="42"/>
      <c r="H1601" s="42"/>
      <c r="I1601" s="230"/>
      <c r="J1601" s="42"/>
      <c r="K1601" s="42"/>
      <c r="L1601" s="46"/>
      <c r="M1601" s="231"/>
      <c r="N1601" s="232"/>
      <c r="O1601" s="86"/>
      <c r="P1601" s="86"/>
      <c r="Q1601" s="86"/>
      <c r="R1601" s="86"/>
      <c r="S1601" s="86"/>
      <c r="T1601" s="87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T1601" s="19" t="s">
        <v>478</v>
      </c>
      <c r="AU1601" s="19" t="s">
        <v>82</v>
      </c>
    </row>
    <row r="1602" s="2" customFormat="1" ht="16.5" customHeight="1">
      <c r="A1602" s="40"/>
      <c r="B1602" s="41"/>
      <c r="C1602" s="215" t="s">
        <v>4468</v>
      </c>
      <c r="D1602" s="215" t="s">
        <v>174</v>
      </c>
      <c r="E1602" s="216" t="s">
        <v>3466</v>
      </c>
      <c r="F1602" s="217" t="s">
        <v>3753</v>
      </c>
      <c r="G1602" s="218" t="s">
        <v>3513</v>
      </c>
      <c r="H1602" s="219">
        <v>10</v>
      </c>
      <c r="I1602" s="220"/>
      <c r="J1602" s="221">
        <f>ROUND(I1602*H1602,2)</f>
        <v>0</v>
      </c>
      <c r="K1602" s="217" t="s">
        <v>19</v>
      </c>
      <c r="L1602" s="46"/>
      <c r="M1602" s="222" t="s">
        <v>19</v>
      </c>
      <c r="N1602" s="223" t="s">
        <v>45</v>
      </c>
      <c r="O1602" s="86"/>
      <c r="P1602" s="224">
        <f>O1602*H1602</f>
        <v>0</v>
      </c>
      <c r="Q1602" s="224">
        <v>0</v>
      </c>
      <c r="R1602" s="224">
        <f>Q1602*H1602</f>
        <v>0</v>
      </c>
      <c r="S1602" s="224">
        <v>0</v>
      </c>
      <c r="T1602" s="225">
        <f>S1602*H1602</f>
        <v>0</v>
      </c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R1602" s="226" t="s">
        <v>178</v>
      </c>
      <c r="AT1602" s="226" t="s">
        <v>174</v>
      </c>
      <c r="AU1602" s="226" t="s">
        <v>82</v>
      </c>
      <c r="AY1602" s="19" t="s">
        <v>171</v>
      </c>
      <c r="BE1602" s="227">
        <f>IF(N1602="základní",J1602,0)</f>
        <v>0</v>
      </c>
      <c r="BF1602" s="227">
        <f>IF(N1602="snížená",J1602,0)</f>
        <v>0</v>
      </c>
      <c r="BG1602" s="227">
        <f>IF(N1602="zákl. přenesená",J1602,0)</f>
        <v>0</v>
      </c>
      <c r="BH1602" s="227">
        <f>IF(N1602="sníž. přenesená",J1602,0)</f>
        <v>0</v>
      </c>
      <c r="BI1602" s="227">
        <f>IF(N1602="nulová",J1602,0)</f>
        <v>0</v>
      </c>
      <c r="BJ1602" s="19" t="s">
        <v>82</v>
      </c>
      <c r="BK1602" s="227">
        <f>ROUND(I1602*H1602,2)</f>
        <v>0</v>
      </c>
      <c r="BL1602" s="19" t="s">
        <v>178</v>
      </c>
      <c r="BM1602" s="226" t="s">
        <v>4469</v>
      </c>
    </row>
    <row r="1603" s="2" customFormat="1">
      <c r="A1603" s="40"/>
      <c r="B1603" s="41"/>
      <c r="C1603" s="42"/>
      <c r="D1603" s="228" t="s">
        <v>180</v>
      </c>
      <c r="E1603" s="42"/>
      <c r="F1603" s="229" t="s">
        <v>3755</v>
      </c>
      <c r="G1603" s="42"/>
      <c r="H1603" s="42"/>
      <c r="I1603" s="230"/>
      <c r="J1603" s="42"/>
      <c r="K1603" s="42"/>
      <c r="L1603" s="46"/>
      <c r="M1603" s="231"/>
      <c r="N1603" s="232"/>
      <c r="O1603" s="86"/>
      <c r="P1603" s="86"/>
      <c r="Q1603" s="86"/>
      <c r="R1603" s="86"/>
      <c r="S1603" s="86"/>
      <c r="T1603" s="87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T1603" s="19" t="s">
        <v>180</v>
      </c>
      <c r="AU1603" s="19" t="s">
        <v>82</v>
      </c>
    </row>
    <row r="1604" s="2" customFormat="1">
      <c r="A1604" s="40"/>
      <c r="B1604" s="41"/>
      <c r="C1604" s="42"/>
      <c r="D1604" s="228" t="s">
        <v>478</v>
      </c>
      <c r="E1604" s="42"/>
      <c r="F1604" s="278" t="s">
        <v>3752</v>
      </c>
      <c r="G1604" s="42"/>
      <c r="H1604" s="42"/>
      <c r="I1604" s="230"/>
      <c r="J1604" s="42"/>
      <c r="K1604" s="42"/>
      <c r="L1604" s="46"/>
      <c r="M1604" s="231"/>
      <c r="N1604" s="232"/>
      <c r="O1604" s="86"/>
      <c r="P1604" s="86"/>
      <c r="Q1604" s="86"/>
      <c r="R1604" s="86"/>
      <c r="S1604" s="86"/>
      <c r="T1604" s="87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T1604" s="19" t="s">
        <v>478</v>
      </c>
      <c r="AU1604" s="19" t="s">
        <v>82</v>
      </c>
    </row>
    <row r="1605" s="2" customFormat="1" ht="16.5" customHeight="1">
      <c r="A1605" s="40"/>
      <c r="B1605" s="41"/>
      <c r="C1605" s="215" t="s">
        <v>4470</v>
      </c>
      <c r="D1605" s="215" t="s">
        <v>174</v>
      </c>
      <c r="E1605" s="216" t="s">
        <v>3468</v>
      </c>
      <c r="F1605" s="217" t="s">
        <v>3756</v>
      </c>
      <c r="G1605" s="218" t="s">
        <v>3513</v>
      </c>
      <c r="H1605" s="219">
        <v>5</v>
      </c>
      <c r="I1605" s="220"/>
      <c r="J1605" s="221">
        <f>ROUND(I1605*H1605,2)</f>
        <v>0</v>
      </c>
      <c r="K1605" s="217" t="s">
        <v>19</v>
      </c>
      <c r="L1605" s="46"/>
      <c r="M1605" s="222" t="s">
        <v>19</v>
      </c>
      <c r="N1605" s="223" t="s">
        <v>45</v>
      </c>
      <c r="O1605" s="86"/>
      <c r="P1605" s="224">
        <f>O1605*H1605</f>
        <v>0</v>
      </c>
      <c r="Q1605" s="224">
        <v>0</v>
      </c>
      <c r="R1605" s="224">
        <f>Q1605*H1605</f>
        <v>0</v>
      </c>
      <c r="S1605" s="224">
        <v>0</v>
      </c>
      <c r="T1605" s="225">
        <f>S1605*H1605</f>
        <v>0</v>
      </c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R1605" s="226" t="s">
        <v>178</v>
      </c>
      <c r="AT1605" s="226" t="s">
        <v>174</v>
      </c>
      <c r="AU1605" s="226" t="s">
        <v>82</v>
      </c>
      <c r="AY1605" s="19" t="s">
        <v>171</v>
      </c>
      <c r="BE1605" s="227">
        <f>IF(N1605="základní",J1605,0)</f>
        <v>0</v>
      </c>
      <c r="BF1605" s="227">
        <f>IF(N1605="snížená",J1605,0)</f>
        <v>0</v>
      </c>
      <c r="BG1605" s="227">
        <f>IF(N1605="zákl. přenesená",J1605,0)</f>
        <v>0</v>
      </c>
      <c r="BH1605" s="227">
        <f>IF(N1605="sníž. přenesená",J1605,0)</f>
        <v>0</v>
      </c>
      <c r="BI1605" s="227">
        <f>IF(N1605="nulová",J1605,0)</f>
        <v>0</v>
      </c>
      <c r="BJ1605" s="19" t="s">
        <v>82</v>
      </c>
      <c r="BK1605" s="227">
        <f>ROUND(I1605*H1605,2)</f>
        <v>0</v>
      </c>
      <c r="BL1605" s="19" t="s">
        <v>178</v>
      </c>
      <c r="BM1605" s="226" t="s">
        <v>4471</v>
      </c>
    </row>
    <row r="1606" s="2" customFormat="1">
      <c r="A1606" s="40"/>
      <c r="B1606" s="41"/>
      <c r="C1606" s="42"/>
      <c r="D1606" s="228" t="s">
        <v>180</v>
      </c>
      <c r="E1606" s="42"/>
      <c r="F1606" s="229" t="s">
        <v>3758</v>
      </c>
      <c r="G1606" s="42"/>
      <c r="H1606" s="42"/>
      <c r="I1606" s="230"/>
      <c r="J1606" s="42"/>
      <c r="K1606" s="42"/>
      <c r="L1606" s="46"/>
      <c r="M1606" s="231"/>
      <c r="N1606" s="232"/>
      <c r="O1606" s="86"/>
      <c r="P1606" s="86"/>
      <c r="Q1606" s="86"/>
      <c r="R1606" s="86"/>
      <c r="S1606" s="86"/>
      <c r="T1606" s="87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T1606" s="19" t="s">
        <v>180</v>
      </c>
      <c r="AU1606" s="19" t="s">
        <v>82</v>
      </c>
    </row>
    <row r="1607" s="2" customFormat="1">
      <c r="A1607" s="40"/>
      <c r="B1607" s="41"/>
      <c r="C1607" s="42"/>
      <c r="D1607" s="228" t="s">
        <v>478</v>
      </c>
      <c r="E1607" s="42"/>
      <c r="F1607" s="278" t="s">
        <v>3752</v>
      </c>
      <c r="G1607" s="42"/>
      <c r="H1607" s="42"/>
      <c r="I1607" s="230"/>
      <c r="J1607" s="42"/>
      <c r="K1607" s="42"/>
      <c r="L1607" s="46"/>
      <c r="M1607" s="231"/>
      <c r="N1607" s="232"/>
      <c r="O1607" s="86"/>
      <c r="P1607" s="86"/>
      <c r="Q1607" s="86"/>
      <c r="R1607" s="86"/>
      <c r="S1607" s="86"/>
      <c r="T1607" s="87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T1607" s="19" t="s">
        <v>478</v>
      </c>
      <c r="AU1607" s="19" t="s">
        <v>82</v>
      </c>
    </row>
    <row r="1608" s="2" customFormat="1" ht="16.5" customHeight="1">
      <c r="A1608" s="40"/>
      <c r="B1608" s="41"/>
      <c r="C1608" s="215" t="s">
        <v>4472</v>
      </c>
      <c r="D1608" s="215" t="s">
        <v>174</v>
      </c>
      <c r="E1608" s="216" t="s">
        <v>3759</v>
      </c>
      <c r="F1608" s="217" t="s">
        <v>3760</v>
      </c>
      <c r="G1608" s="218" t="s">
        <v>3513</v>
      </c>
      <c r="H1608" s="219">
        <v>23</v>
      </c>
      <c r="I1608" s="220"/>
      <c r="J1608" s="221">
        <f>ROUND(I1608*H1608,2)</f>
        <v>0</v>
      </c>
      <c r="K1608" s="217" t="s">
        <v>19</v>
      </c>
      <c r="L1608" s="46"/>
      <c r="M1608" s="222" t="s">
        <v>19</v>
      </c>
      <c r="N1608" s="223" t="s">
        <v>45</v>
      </c>
      <c r="O1608" s="86"/>
      <c r="P1608" s="224">
        <f>O1608*H1608</f>
        <v>0</v>
      </c>
      <c r="Q1608" s="224">
        <v>0</v>
      </c>
      <c r="R1608" s="224">
        <f>Q1608*H1608</f>
        <v>0</v>
      </c>
      <c r="S1608" s="224">
        <v>0</v>
      </c>
      <c r="T1608" s="225">
        <f>S1608*H1608</f>
        <v>0</v>
      </c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R1608" s="226" t="s">
        <v>178</v>
      </c>
      <c r="AT1608" s="226" t="s">
        <v>174</v>
      </c>
      <c r="AU1608" s="226" t="s">
        <v>82</v>
      </c>
      <c r="AY1608" s="19" t="s">
        <v>171</v>
      </c>
      <c r="BE1608" s="227">
        <f>IF(N1608="základní",J1608,0)</f>
        <v>0</v>
      </c>
      <c r="BF1608" s="227">
        <f>IF(N1608="snížená",J1608,0)</f>
        <v>0</v>
      </c>
      <c r="BG1608" s="227">
        <f>IF(N1608="zákl. přenesená",J1608,0)</f>
        <v>0</v>
      </c>
      <c r="BH1608" s="227">
        <f>IF(N1608="sníž. přenesená",J1608,0)</f>
        <v>0</v>
      </c>
      <c r="BI1608" s="227">
        <f>IF(N1608="nulová",J1608,0)</f>
        <v>0</v>
      </c>
      <c r="BJ1608" s="19" t="s">
        <v>82</v>
      </c>
      <c r="BK1608" s="227">
        <f>ROUND(I1608*H1608,2)</f>
        <v>0</v>
      </c>
      <c r="BL1608" s="19" t="s">
        <v>178</v>
      </c>
      <c r="BM1608" s="226" t="s">
        <v>4473</v>
      </c>
    </row>
    <row r="1609" s="2" customFormat="1">
      <c r="A1609" s="40"/>
      <c r="B1609" s="41"/>
      <c r="C1609" s="42"/>
      <c r="D1609" s="228" t="s">
        <v>180</v>
      </c>
      <c r="E1609" s="42"/>
      <c r="F1609" s="229" t="s">
        <v>3762</v>
      </c>
      <c r="G1609" s="42"/>
      <c r="H1609" s="42"/>
      <c r="I1609" s="230"/>
      <c r="J1609" s="42"/>
      <c r="K1609" s="42"/>
      <c r="L1609" s="46"/>
      <c r="M1609" s="231"/>
      <c r="N1609" s="232"/>
      <c r="O1609" s="86"/>
      <c r="P1609" s="86"/>
      <c r="Q1609" s="86"/>
      <c r="R1609" s="86"/>
      <c r="S1609" s="86"/>
      <c r="T1609" s="87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T1609" s="19" t="s">
        <v>180</v>
      </c>
      <c r="AU1609" s="19" t="s">
        <v>82</v>
      </c>
    </row>
    <row r="1610" s="2" customFormat="1">
      <c r="A1610" s="40"/>
      <c r="B1610" s="41"/>
      <c r="C1610" s="42"/>
      <c r="D1610" s="228" t="s">
        <v>478</v>
      </c>
      <c r="E1610" s="42"/>
      <c r="F1610" s="278" t="s">
        <v>3752</v>
      </c>
      <c r="G1610" s="42"/>
      <c r="H1610" s="42"/>
      <c r="I1610" s="230"/>
      <c r="J1610" s="42"/>
      <c r="K1610" s="42"/>
      <c r="L1610" s="46"/>
      <c r="M1610" s="231"/>
      <c r="N1610" s="232"/>
      <c r="O1610" s="86"/>
      <c r="P1610" s="86"/>
      <c r="Q1610" s="86"/>
      <c r="R1610" s="86"/>
      <c r="S1610" s="86"/>
      <c r="T1610" s="87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T1610" s="19" t="s">
        <v>478</v>
      </c>
      <c r="AU1610" s="19" t="s">
        <v>82</v>
      </c>
    </row>
    <row r="1611" s="2" customFormat="1" ht="16.5" customHeight="1">
      <c r="A1611" s="40"/>
      <c r="B1611" s="41"/>
      <c r="C1611" s="215" t="s">
        <v>486</v>
      </c>
      <c r="D1611" s="215" t="s">
        <v>174</v>
      </c>
      <c r="E1611" s="216" t="s">
        <v>3763</v>
      </c>
      <c r="F1611" s="217" t="s">
        <v>3764</v>
      </c>
      <c r="G1611" s="218" t="s">
        <v>3513</v>
      </c>
      <c r="H1611" s="219">
        <v>12</v>
      </c>
      <c r="I1611" s="220"/>
      <c r="J1611" s="221">
        <f>ROUND(I1611*H1611,2)</f>
        <v>0</v>
      </c>
      <c r="K1611" s="217" t="s">
        <v>19</v>
      </c>
      <c r="L1611" s="46"/>
      <c r="M1611" s="222" t="s">
        <v>19</v>
      </c>
      <c r="N1611" s="223" t="s">
        <v>45</v>
      </c>
      <c r="O1611" s="86"/>
      <c r="P1611" s="224">
        <f>O1611*H1611</f>
        <v>0</v>
      </c>
      <c r="Q1611" s="224">
        <v>0</v>
      </c>
      <c r="R1611" s="224">
        <f>Q1611*H1611</f>
        <v>0</v>
      </c>
      <c r="S1611" s="224">
        <v>0</v>
      </c>
      <c r="T1611" s="225">
        <f>S1611*H1611</f>
        <v>0</v>
      </c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R1611" s="226" t="s">
        <v>178</v>
      </c>
      <c r="AT1611" s="226" t="s">
        <v>174</v>
      </c>
      <c r="AU1611" s="226" t="s">
        <v>82</v>
      </c>
      <c r="AY1611" s="19" t="s">
        <v>171</v>
      </c>
      <c r="BE1611" s="227">
        <f>IF(N1611="základní",J1611,0)</f>
        <v>0</v>
      </c>
      <c r="BF1611" s="227">
        <f>IF(N1611="snížená",J1611,0)</f>
        <v>0</v>
      </c>
      <c r="BG1611" s="227">
        <f>IF(N1611="zákl. přenesená",J1611,0)</f>
        <v>0</v>
      </c>
      <c r="BH1611" s="227">
        <f>IF(N1611="sníž. přenesená",J1611,0)</f>
        <v>0</v>
      </c>
      <c r="BI1611" s="227">
        <f>IF(N1611="nulová",J1611,0)</f>
        <v>0</v>
      </c>
      <c r="BJ1611" s="19" t="s">
        <v>82</v>
      </c>
      <c r="BK1611" s="227">
        <f>ROUND(I1611*H1611,2)</f>
        <v>0</v>
      </c>
      <c r="BL1611" s="19" t="s">
        <v>178</v>
      </c>
      <c r="BM1611" s="226" t="s">
        <v>4474</v>
      </c>
    </row>
    <row r="1612" s="2" customFormat="1">
      <c r="A1612" s="40"/>
      <c r="B1612" s="41"/>
      <c r="C1612" s="42"/>
      <c r="D1612" s="228" t="s">
        <v>180</v>
      </c>
      <c r="E1612" s="42"/>
      <c r="F1612" s="229" t="s">
        <v>3766</v>
      </c>
      <c r="G1612" s="42"/>
      <c r="H1612" s="42"/>
      <c r="I1612" s="230"/>
      <c r="J1612" s="42"/>
      <c r="K1612" s="42"/>
      <c r="L1612" s="46"/>
      <c r="M1612" s="231"/>
      <c r="N1612" s="232"/>
      <c r="O1612" s="86"/>
      <c r="P1612" s="86"/>
      <c r="Q1612" s="86"/>
      <c r="R1612" s="86"/>
      <c r="S1612" s="86"/>
      <c r="T1612" s="87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T1612" s="19" t="s">
        <v>180</v>
      </c>
      <c r="AU1612" s="19" t="s">
        <v>82</v>
      </c>
    </row>
    <row r="1613" s="2" customFormat="1">
      <c r="A1613" s="40"/>
      <c r="B1613" s="41"/>
      <c r="C1613" s="42"/>
      <c r="D1613" s="228" t="s">
        <v>478</v>
      </c>
      <c r="E1613" s="42"/>
      <c r="F1613" s="278" t="s">
        <v>3752</v>
      </c>
      <c r="G1613" s="42"/>
      <c r="H1613" s="42"/>
      <c r="I1613" s="230"/>
      <c r="J1613" s="42"/>
      <c r="K1613" s="42"/>
      <c r="L1613" s="46"/>
      <c r="M1613" s="231"/>
      <c r="N1613" s="232"/>
      <c r="O1613" s="86"/>
      <c r="P1613" s="86"/>
      <c r="Q1613" s="86"/>
      <c r="R1613" s="86"/>
      <c r="S1613" s="86"/>
      <c r="T1613" s="87"/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T1613" s="19" t="s">
        <v>478</v>
      </c>
      <c r="AU1613" s="19" t="s">
        <v>82</v>
      </c>
    </row>
    <row r="1614" s="2" customFormat="1" ht="16.5" customHeight="1">
      <c r="A1614" s="40"/>
      <c r="B1614" s="41"/>
      <c r="C1614" s="215" t="s">
        <v>4475</v>
      </c>
      <c r="D1614" s="215" t="s">
        <v>174</v>
      </c>
      <c r="E1614" s="216" t="s">
        <v>3767</v>
      </c>
      <c r="F1614" s="217" t="s">
        <v>3768</v>
      </c>
      <c r="G1614" s="218" t="s">
        <v>3513</v>
      </c>
      <c r="H1614" s="219">
        <v>8</v>
      </c>
      <c r="I1614" s="220"/>
      <c r="J1614" s="221">
        <f>ROUND(I1614*H1614,2)</f>
        <v>0</v>
      </c>
      <c r="K1614" s="217" t="s">
        <v>19</v>
      </c>
      <c r="L1614" s="46"/>
      <c r="M1614" s="222" t="s">
        <v>19</v>
      </c>
      <c r="N1614" s="223" t="s">
        <v>45</v>
      </c>
      <c r="O1614" s="86"/>
      <c r="P1614" s="224">
        <f>O1614*H1614</f>
        <v>0</v>
      </c>
      <c r="Q1614" s="224">
        <v>0</v>
      </c>
      <c r="R1614" s="224">
        <f>Q1614*H1614</f>
        <v>0</v>
      </c>
      <c r="S1614" s="224">
        <v>0</v>
      </c>
      <c r="T1614" s="225">
        <f>S1614*H1614</f>
        <v>0</v>
      </c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R1614" s="226" t="s">
        <v>178</v>
      </c>
      <c r="AT1614" s="226" t="s">
        <v>174</v>
      </c>
      <c r="AU1614" s="226" t="s">
        <v>82</v>
      </c>
      <c r="AY1614" s="19" t="s">
        <v>171</v>
      </c>
      <c r="BE1614" s="227">
        <f>IF(N1614="základní",J1614,0)</f>
        <v>0</v>
      </c>
      <c r="BF1614" s="227">
        <f>IF(N1614="snížená",J1614,0)</f>
        <v>0</v>
      </c>
      <c r="BG1614" s="227">
        <f>IF(N1614="zákl. přenesená",J1614,0)</f>
        <v>0</v>
      </c>
      <c r="BH1614" s="227">
        <f>IF(N1614="sníž. přenesená",J1614,0)</f>
        <v>0</v>
      </c>
      <c r="BI1614" s="227">
        <f>IF(N1614="nulová",J1614,0)</f>
        <v>0</v>
      </c>
      <c r="BJ1614" s="19" t="s">
        <v>82</v>
      </c>
      <c r="BK1614" s="227">
        <f>ROUND(I1614*H1614,2)</f>
        <v>0</v>
      </c>
      <c r="BL1614" s="19" t="s">
        <v>178</v>
      </c>
      <c r="BM1614" s="226" t="s">
        <v>4476</v>
      </c>
    </row>
    <row r="1615" s="2" customFormat="1">
      <c r="A1615" s="40"/>
      <c r="B1615" s="41"/>
      <c r="C1615" s="42"/>
      <c r="D1615" s="228" t="s">
        <v>180</v>
      </c>
      <c r="E1615" s="42"/>
      <c r="F1615" s="229" t="s">
        <v>3770</v>
      </c>
      <c r="G1615" s="42"/>
      <c r="H1615" s="42"/>
      <c r="I1615" s="230"/>
      <c r="J1615" s="42"/>
      <c r="K1615" s="42"/>
      <c r="L1615" s="46"/>
      <c r="M1615" s="231"/>
      <c r="N1615" s="232"/>
      <c r="O1615" s="86"/>
      <c r="P1615" s="86"/>
      <c r="Q1615" s="86"/>
      <c r="R1615" s="86"/>
      <c r="S1615" s="86"/>
      <c r="T1615" s="87"/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T1615" s="19" t="s">
        <v>180</v>
      </c>
      <c r="AU1615" s="19" t="s">
        <v>82</v>
      </c>
    </row>
    <row r="1616" s="2" customFormat="1">
      <c r="A1616" s="40"/>
      <c r="B1616" s="41"/>
      <c r="C1616" s="42"/>
      <c r="D1616" s="228" t="s">
        <v>478</v>
      </c>
      <c r="E1616" s="42"/>
      <c r="F1616" s="278" t="s">
        <v>3752</v>
      </c>
      <c r="G1616" s="42"/>
      <c r="H1616" s="42"/>
      <c r="I1616" s="230"/>
      <c r="J1616" s="42"/>
      <c r="K1616" s="42"/>
      <c r="L1616" s="46"/>
      <c r="M1616" s="231"/>
      <c r="N1616" s="232"/>
      <c r="O1616" s="86"/>
      <c r="P1616" s="86"/>
      <c r="Q1616" s="86"/>
      <c r="R1616" s="86"/>
      <c r="S1616" s="86"/>
      <c r="T1616" s="87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T1616" s="19" t="s">
        <v>478</v>
      </c>
      <c r="AU1616" s="19" t="s">
        <v>82</v>
      </c>
    </row>
    <row r="1617" s="12" customFormat="1" ht="25.92" customHeight="1">
      <c r="A1617" s="12"/>
      <c r="B1617" s="199"/>
      <c r="C1617" s="200"/>
      <c r="D1617" s="201" t="s">
        <v>73</v>
      </c>
      <c r="E1617" s="202" t="s">
        <v>1938</v>
      </c>
      <c r="F1617" s="202" t="s">
        <v>4477</v>
      </c>
      <c r="G1617" s="200"/>
      <c r="H1617" s="200"/>
      <c r="I1617" s="203"/>
      <c r="J1617" s="204">
        <f>BK1617</f>
        <v>0</v>
      </c>
      <c r="K1617" s="200"/>
      <c r="L1617" s="205"/>
      <c r="M1617" s="206"/>
      <c r="N1617" s="207"/>
      <c r="O1617" s="207"/>
      <c r="P1617" s="208">
        <f>SUM(P1618:P1651)</f>
        <v>0</v>
      </c>
      <c r="Q1617" s="207"/>
      <c r="R1617" s="208">
        <f>SUM(R1618:R1651)</f>
        <v>0</v>
      </c>
      <c r="S1617" s="207"/>
      <c r="T1617" s="209">
        <f>SUM(T1618:T1651)</f>
        <v>0</v>
      </c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R1617" s="210" t="s">
        <v>82</v>
      </c>
      <c r="AT1617" s="211" t="s">
        <v>73</v>
      </c>
      <c r="AU1617" s="211" t="s">
        <v>74</v>
      </c>
      <c r="AY1617" s="210" t="s">
        <v>171</v>
      </c>
      <c r="BK1617" s="212">
        <f>SUM(BK1618:BK1651)</f>
        <v>0</v>
      </c>
    </row>
    <row r="1618" s="2" customFormat="1" ht="16.5" customHeight="1">
      <c r="A1618" s="40"/>
      <c r="B1618" s="41"/>
      <c r="C1618" s="215" t="s">
        <v>4478</v>
      </c>
      <c r="D1618" s="215" t="s">
        <v>174</v>
      </c>
      <c r="E1618" s="216" t="s">
        <v>3669</v>
      </c>
      <c r="F1618" s="217" t="s">
        <v>3670</v>
      </c>
      <c r="G1618" s="218" t="s">
        <v>971</v>
      </c>
      <c r="H1618" s="219">
        <v>1</v>
      </c>
      <c r="I1618" s="220"/>
      <c r="J1618" s="221">
        <f>ROUND(I1618*H1618,2)</f>
        <v>0</v>
      </c>
      <c r="K1618" s="217" t="s">
        <v>19</v>
      </c>
      <c r="L1618" s="46"/>
      <c r="M1618" s="222" t="s">
        <v>19</v>
      </c>
      <c r="N1618" s="223" t="s">
        <v>45</v>
      </c>
      <c r="O1618" s="86"/>
      <c r="P1618" s="224">
        <f>O1618*H1618</f>
        <v>0</v>
      </c>
      <c r="Q1618" s="224">
        <v>0</v>
      </c>
      <c r="R1618" s="224">
        <f>Q1618*H1618</f>
        <v>0</v>
      </c>
      <c r="S1618" s="224">
        <v>0</v>
      </c>
      <c r="T1618" s="225">
        <f>S1618*H1618</f>
        <v>0</v>
      </c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R1618" s="226" t="s">
        <v>178</v>
      </c>
      <c r="AT1618" s="226" t="s">
        <v>174</v>
      </c>
      <c r="AU1618" s="226" t="s">
        <v>82</v>
      </c>
      <c r="AY1618" s="19" t="s">
        <v>171</v>
      </c>
      <c r="BE1618" s="227">
        <f>IF(N1618="základní",J1618,0)</f>
        <v>0</v>
      </c>
      <c r="BF1618" s="227">
        <f>IF(N1618="snížená",J1618,0)</f>
        <v>0</v>
      </c>
      <c r="BG1618" s="227">
        <f>IF(N1618="zákl. přenesená",J1618,0)</f>
        <v>0</v>
      </c>
      <c r="BH1618" s="227">
        <f>IF(N1618="sníž. přenesená",J1618,0)</f>
        <v>0</v>
      </c>
      <c r="BI1618" s="227">
        <f>IF(N1618="nulová",J1618,0)</f>
        <v>0</v>
      </c>
      <c r="BJ1618" s="19" t="s">
        <v>82</v>
      </c>
      <c r="BK1618" s="227">
        <f>ROUND(I1618*H1618,2)</f>
        <v>0</v>
      </c>
      <c r="BL1618" s="19" t="s">
        <v>178</v>
      </c>
      <c r="BM1618" s="226" t="s">
        <v>4479</v>
      </c>
    </row>
    <row r="1619" s="2" customFormat="1">
      <c r="A1619" s="40"/>
      <c r="B1619" s="41"/>
      <c r="C1619" s="42"/>
      <c r="D1619" s="228" t="s">
        <v>180</v>
      </c>
      <c r="E1619" s="42"/>
      <c r="F1619" s="229" t="s">
        <v>3670</v>
      </c>
      <c r="G1619" s="42"/>
      <c r="H1619" s="42"/>
      <c r="I1619" s="230"/>
      <c r="J1619" s="42"/>
      <c r="K1619" s="42"/>
      <c r="L1619" s="46"/>
      <c r="M1619" s="231"/>
      <c r="N1619" s="232"/>
      <c r="O1619" s="86"/>
      <c r="P1619" s="86"/>
      <c r="Q1619" s="86"/>
      <c r="R1619" s="86"/>
      <c r="S1619" s="86"/>
      <c r="T1619" s="87"/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T1619" s="19" t="s">
        <v>180</v>
      </c>
      <c r="AU1619" s="19" t="s">
        <v>82</v>
      </c>
    </row>
    <row r="1620" s="2" customFormat="1">
      <c r="A1620" s="40"/>
      <c r="B1620" s="41"/>
      <c r="C1620" s="42"/>
      <c r="D1620" s="228" t="s">
        <v>478</v>
      </c>
      <c r="E1620" s="42"/>
      <c r="F1620" s="278" t="s">
        <v>3672</v>
      </c>
      <c r="G1620" s="42"/>
      <c r="H1620" s="42"/>
      <c r="I1620" s="230"/>
      <c r="J1620" s="42"/>
      <c r="K1620" s="42"/>
      <c r="L1620" s="46"/>
      <c r="M1620" s="231"/>
      <c r="N1620" s="232"/>
      <c r="O1620" s="86"/>
      <c r="P1620" s="86"/>
      <c r="Q1620" s="86"/>
      <c r="R1620" s="86"/>
      <c r="S1620" s="86"/>
      <c r="T1620" s="87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T1620" s="19" t="s">
        <v>478</v>
      </c>
      <c r="AU1620" s="19" t="s">
        <v>82</v>
      </c>
    </row>
    <row r="1621" s="2" customFormat="1" ht="16.5" customHeight="1">
      <c r="A1621" s="40"/>
      <c r="B1621" s="41"/>
      <c r="C1621" s="215" t="s">
        <v>4480</v>
      </c>
      <c r="D1621" s="215" t="s">
        <v>174</v>
      </c>
      <c r="E1621" s="216" t="s">
        <v>3673</v>
      </c>
      <c r="F1621" s="217" t="s">
        <v>3599</v>
      </c>
      <c r="G1621" s="218" t="s">
        <v>971</v>
      </c>
      <c r="H1621" s="219">
        <v>1</v>
      </c>
      <c r="I1621" s="220"/>
      <c r="J1621" s="221">
        <f>ROUND(I1621*H1621,2)</f>
        <v>0</v>
      </c>
      <c r="K1621" s="217" t="s">
        <v>19</v>
      </c>
      <c r="L1621" s="46"/>
      <c r="M1621" s="222" t="s">
        <v>19</v>
      </c>
      <c r="N1621" s="223" t="s">
        <v>45</v>
      </c>
      <c r="O1621" s="86"/>
      <c r="P1621" s="224">
        <f>O1621*H1621</f>
        <v>0</v>
      </c>
      <c r="Q1621" s="224">
        <v>0</v>
      </c>
      <c r="R1621" s="224">
        <f>Q1621*H1621</f>
        <v>0</v>
      </c>
      <c r="S1621" s="224">
        <v>0</v>
      </c>
      <c r="T1621" s="225">
        <f>S1621*H1621</f>
        <v>0</v>
      </c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R1621" s="226" t="s">
        <v>178</v>
      </c>
      <c r="AT1621" s="226" t="s">
        <v>174</v>
      </c>
      <c r="AU1621" s="226" t="s">
        <v>82</v>
      </c>
      <c r="AY1621" s="19" t="s">
        <v>171</v>
      </c>
      <c r="BE1621" s="227">
        <f>IF(N1621="základní",J1621,0)</f>
        <v>0</v>
      </c>
      <c r="BF1621" s="227">
        <f>IF(N1621="snížená",J1621,0)</f>
        <v>0</v>
      </c>
      <c r="BG1621" s="227">
        <f>IF(N1621="zákl. přenesená",J1621,0)</f>
        <v>0</v>
      </c>
      <c r="BH1621" s="227">
        <f>IF(N1621="sníž. přenesená",J1621,0)</f>
        <v>0</v>
      </c>
      <c r="BI1621" s="227">
        <f>IF(N1621="nulová",J1621,0)</f>
        <v>0</v>
      </c>
      <c r="BJ1621" s="19" t="s">
        <v>82</v>
      </c>
      <c r="BK1621" s="227">
        <f>ROUND(I1621*H1621,2)</f>
        <v>0</v>
      </c>
      <c r="BL1621" s="19" t="s">
        <v>178</v>
      </c>
      <c r="BM1621" s="226" t="s">
        <v>4481</v>
      </c>
    </row>
    <row r="1622" s="2" customFormat="1">
      <c r="A1622" s="40"/>
      <c r="B1622" s="41"/>
      <c r="C1622" s="42"/>
      <c r="D1622" s="228" t="s">
        <v>180</v>
      </c>
      <c r="E1622" s="42"/>
      <c r="F1622" s="229" t="s">
        <v>3599</v>
      </c>
      <c r="G1622" s="42"/>
      <c r="H1622" s="42"/>
      <c r="I1622" s="230"/>
      <c r="J1622" s="42"/>
      <c r="K1622" s="42"/>
      <c r="L1622" s="46"/>
      <c r="M1622" s="231"/>
      <c r="N1622" s="232"/>
      <c r="O1622" s="86"/>
      <c r="P1622" s="86"/>
      <c r="Q1622" s="86"/>
      <c r="R1622" s="86"/>
      <c r="S1622" s="86"/>
      <c r="T1622" s="87"/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T1622" s="19" t="s">
        <v>180</v>
      </c>
      <c r="AU1622" s="19" t="s">
        <v>82</v>
      </c>
    </row>
    <row r="1623" s="2" customFormat="1">
      <c r="A1623" s="40"/>
      <c r="B1623" s="41"/>
      <c r="C1623" s="42"/>
      <c r="D1623" s="228" t="s">
        <v>478</v>
      </c>
      <c r="E1623" s="42"/>
      <c r="F1623" s="278" t="s">
        <v>3601</v>
      </c>
      <c r="G1623" s="42"/>
      <c r="H1623" s="42"/>
      <c r="I1623" s="230"/>
      <c r="J1623" s="42"/>
      <c r="K1623" s="42"/>
      <c r="L1623" s="46"/>
      <c r="M1623" s="231"/>
      <c r="N1623" s="232"/>
      <c r="O1623" s="86"/>
      <c r="P1623" s="86"/>
      <c r="Q1623" s="86"/>
      <c r="R1623" s="86"/>
      <c r="S1623" s="86"/>
      <c r="T1623" s="87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T1623" s="19" t="s">
        <v>478</v>
      </c>
      <c r="AU1623" s="19" t="s">
        <v>82</v>
      </c>
    </row>
    <row r="1624" s="2" customFormat="1" ht="16.5" customHeight="1">
      <c r="A1624" s="40"/>
      <c r="B1624" s="41"/>
      <c r="C1624" s="215" t="s">
        <v>4482</v>
      </c>
      <c r="D1624" s="215" t="s">
        <v>174</v>
      </c>
      <c r="E1624" s="216" t="s">
        <v>3679</v>
      </c>
      <c r="F1624" s="217" t="s">
        <v>3680</v>
      </c>
      <c r="G1624" s="218" t="s">
        <v>3296</v>
      </c>
      <c r="H1624" s="219">
        <v>1</v>
      </c>
      <c r="I1624" s="220"/>
      <c r="J1624" s="221">
        <f>ROUND(I1624*H1624,2)</f>
        <v>0</v>
      </c>
      <c r="K1624" s="217" t="s">
        <v>19</v>
      </c>
      <c r="L1624" s="46"/>
      <c r="M1624" s="222" t="s">
        <v>19</v>
      </c>
      <c r="N1624" s="223" t="s">
        <v>45</v>
      </c>
      <c r="O1624" s="86"/>
      <c r="P1624" s="224">
        <f>O1624*H1624</f>
        <v>0</v>
      </c>
      <c r="Q1624" s="224">
        <v>0</v>
      </c>
      <c r="R1624" s="224">
        <f>Q1624*H1624</f>
        <v>0</v>
      </c>
      <c r="S1624" s="224">
        <v>0</v>
      </c>
      <c r="T1624" s="225">
        <f>S1624*H1624</f>
        <v>0</v>
      </c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R1624" s="226" t="s">
        <v>178</v>
      </c>
      <c r="AT1624" s="226" t="s">
        <v>174</v>
      </c>
      <c r="AU1624" s="226" t="s">
        <v>82</v>
      </c>
      <c r="AY1624" s="19" t="s">
        <v>171</v>
      </c>
      <c r="BE1624" s="227">
        <f>IF(N1624="základní",J1624,0)</f>
        <v>0</v>
      </c>
      <c r="BF1624" s="227">
        <f>IF(N1624="snížená",J1624,0)</f>
        <v>0</v>
      </c>
      <c r="BG1624" s="227">
        <f>IF(N1624="zákl. přenesená",J1624,0)</f>
        <v>0</v>
      </c>
      <c r="BH1624" s="227">
        <f>IF(N1624="sníž. přenesená",J1624,0)</f>
        <v>0</v>
      </c>
      <c r="BI1624" s="227">
        <f>IF(N1624="nulová",J1624,0)</f>
        <v>0</v>
      </c>
      <c r="BJ1624" s="19" t="s">
        <v>82</v>
      </c>
      <c r="BK1624" s="227">
        <f>ROUND(I1624*H1624,2)</f>
        <v>0</v>
      </c>
      <c r="BL1624" s="19" t="s">
        <v>178</v>
      </c>
      <c r="BM1624" s="226" t="s">
        <v>4483</v>
      </c>
    </row>
    <row r="1625" s="2" customFormat="1">
      <c r="A1625" s="40"/>
      <c r="B1625" s="41"/>
      <c r="C1625" s="42"/>
      <c r="D1625" s="228" t="s">
        <v>180</v>
      </c>
      <c r="E1625" s="42"/>
      <c r="F1625" s="229" t="s">
        <v>3680</v>
      </c>
      <c r="G1625" s="42"/>
      <c r="H1625" s="42"/>
      <c r="I1625" s="230"/>
      <c r="J1625" s="42"/>
      <c r="K1625" s="42"/>
      <c r="L1625" s="46"/>
      <c r="M1625" s="231"/>
      <c r="N1625" s="232"/>
      <c r="O1625" s="86"/>
      <c r="P1625" s="86"/>
      <c r="Q1625" s="86"/>
      <c r="R1625" s="86"/>
      <c r="S1625" s="86"/>
      <c r="T1625" s="87"/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T1625" s="19" t="s">
        <v>180</v>
      </c>
      <c r="AU1625" s="19" t="s">
        <v>82</v>
      </c>
    </row>
    <row r="1626" s="2" customFormat="1" ht="16.5" customHeight="1">
      <c r="A1626" s="40"/>
      <c r="B1626" s="41"/>
      <c r="C1626" s="215" t="s">
        <v>4484</v>
      </c>
      <c r="D1626" s="215" t="s">
        <v>174</v>
      </c>
      <c r="E1626" s="216" t="s">
        <v>3899</v>
      </c>
      <c r="F1626" s="217" t="s">
        <v>3900</v>
      </c>
      <c r="G1626" s="218" t="s">
        <v>3296</v>
      </c>
      <c r="H1626" s="219">
        <v>1</v>
      </c>
      <c r="I1626" s="220"/>
      <c r="J1626" s="221">
        <f>ROUND(I1626*H1626,2)</f>
        <v>0</v>
      </c>
      <c r="K1626" s="217" t="s">
        <v>19</v>
      </c>
      <c r="L1626" s="46"/>
      <c r="M1626" s="222" t="s">
        <v>19</v>
      </c>
      <c r="N1626" s="223" t="s">
        <v>45</v>
      </c>
      <c r="O1626" s="86"/>
      <c r="P1626" s="224">
        <f>O1626*H1626</f>
        <v>0</v>
      </c>
      <c r="Q1626" s="224">
        <v>0</v>
      </c>
      <c r="R1626" s="224">
        <f>Q1626*H1626</f>
        <v>0</v>
      </c>
      <c r="S1626" s="224">
        <v>0</v>
      </c>
      <c r="T1626" s="225">
        <f>S1626*H1626</f>
        <v>0</v>
      </c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R1626" s="226" t="s">
        <v>178</v>
      </c>
      <c r="AT1626" s="226" t="s">
        <v>174</v>
      </c>
      <c r="AU1626" s="226" t="s">
        <v>82</v>
      </c>
      <c r="AY1626" s="19" t="s">
        <v>171</v>
      </c>
      <c r="BE1626" s="227">
        <f>IF(N1626="základní",J1626,0)</f>
        <v>0</v>
      </c>
      <c r="BF1626" s="227">
        <f>IF(N1626="snížená",J1626,0)</f>
        <v>0</v>
      </c>
      <c r="BG1626" s="227">
        <f>IF(N1626="zákl. přenesená",J1626,0)</f>
        <v>0</v>
      </c>
      <c r="BH1626" s="227">
        <f>IF(N1626="sníž. přenesená",J1626,0)</f>
        <v>0</v>
      </c>
      <c r="BI1626" s="227">
        <f>IF(N1626="nulová",J1626,0)</f>
        <v>0</v>
      </c>
      <c r="BJ1626" s="19" t="s">
        <v>82</v>
      </c>
      <c r="BK1626" s="227">
        <f>ROUND(I1626*H1626,2)</f>
        <v>0</v>
      </c>
      <c r="BL1626" s="19" t="s">
        <v>178</v>
      </c>
      <c r="BM1626" s="226" t="s">
        <v>4485</v>
      </c>
    </row>
    <row r="1627" s="2" customFormat="1">
      <c r="A1627" s="40"/>
      <c r="B1627" s="41"/>
      <c r="C1627" s="42"/>
      <c r="D1627" s="228" t="s">
        <v>180</v>
      </c>
      <c r="E1627" s="42"/>
      <c r="F1627" s="229" t="s">
        <v>3900</v>
      </c>
      <c r="G1627" s="42"/>
      <c r="H1627" s="42"/>
      <c r="I1627" s="230"/>
      <c r="J1627" s="42"/>
      <c r="K1627" s="42"/>
      <c r="L1627" s="46"/>
      <c r="M1627" s="231"/>
      <c r="N1627" s="232"/>
      <c r="O1627" s="86"/>
      <c r="P1627" s="86"/>
      <c r="Q1627" s="86"/>
      <c r="R1627" s="86"/>
      <c r="S1627" s="86"/>
      <c r="T1627" s="87"/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T1627" s="19" t="s">
        <v>180</v>
      </c>
      <c r="AU1627" s="19" t="s">
        <v>82</v>
      </c>
    </row>
    <row r="1628" s="2" customFormat="1">
      <c r="A1628" s="40"/>
      <c r="B1628" s="41"/>
      <c r="C1628" s="42"/>
      <c r="D1628" s="228" t="s">
        <v>478</v>
      </c>
      <c r="E1628" s="42"/>
      <c r="F1628" s="278" t="s">
        <v>3902</v>
      </c>
      <c r="G1628" s="42"/>
      <c r="H1628" s="42"/>
      <c r="I1628" s="230"/>
      <c r="J1628" s="42"/>
      <c r="K1628" s="42"/>
      <c r="L1628" s="46"/>
      <c r="M1628" s="231"/>
      <c r="N1628" s="232"/>
      <c r="O1628" s="86"/>
      <c r="P1628" s="86"/>
      <c r="Q1628" s="86"/>
      <c r="R1628" s="86"/>
      <c r="S1628" s="86"/>
      <c r="T1628" s="87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T1628" s="19" t="s">
        <v>478</v>
      </c>
      <c r="AU1628" s="19" t="s">
        <v>82</v>
      </c>
    </row>
    <row r="1629" s="2" customFormat="1" ht="16.5" customHeight="1">
      <c r="A1629" s="40"/>
      <c r="B1629" s="41"/>
      <c r="C1629" s="215" t="s">
        <v>4486</v>
      </c>
      <c r="D1629" s="215" t="s">
        <v>174</v>
      </c>
      <c r="E1629" s="216" t="s">
        <v>3903</v>
      </c>
      <c r="F1629" s="217" t="s">
        <v>3904</v>
      </c>
      <c r="G1629" s="218" t="s">
        <v>971</v>
      </c>
      <c r="H1629" s="219">
        <v>1</v>
      </c>
      <c r="I1629" s="220"/>
      <c r="J1629" s="221">
        <f>ROUND(I1629*H1629,2)</f>
        <v>0</v>
      </c>
      <c r="K1629" s="217" t="s">
        <v>19</v>
      </c>
      <c r="L1629" s="46"/>
      <c r="M1629" s="222" t="s">
        <v>19</v>
      </c>
      <c r="N1629" s="223" t="s">
        <v>45</v>
      </c>
      <c r="O1629" s="86"/>
      <c r="P1629" s="224">
        <f>O1629*H1629</f>
        <v>0</v>
      </c>
      <c r="Q1629" s="224">
        <v>0</v>
      </c>
      <c r="R1629" s="224">
        <f>Q1629*H1629</f>
        <v>0</v>
      </c>
      <c r="S1629" s="224">
        <v>0</v>
      </c>
      <c r="T1629" s="225">
        <f>S1629*H1629</f>
        <v>0</v>
      </c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R1629" s="226" t="s">
        <v>178</v>
      </c>
      <c r="AT1629" s="226" t="s">
        <v>174</v>
      </c>
      <c r="AU1629" s="226" t="s">
        <v>82</v>
      </c>
      <c r="AY1629" s="19" t="s">
        <v>171</v>
      </c>
      <c r="BE1629" s="227">
        <f>IF(N1629="základní",J1629,0)</f>
        <v>0</v>
      </c>
      <c r="BF1629" s="227">
        <f>IF(N1629="snížená",J1629,0)</f>
        <v>0</v>
      </c>
      <c r="BG1629" s="227">
        <f>IF(N1629="zákl. přenesená",J1629,0)</f>
        <v>0</v>
      </c>
      <c r="BH1629" s="227">
        <f>IF(N1629="sníž. přenesená",J1629,0)</f>
        <v>0</v>
      </c>
      <c r="BI1629" s="227">
        <f>IF(N1629="nulová",J1629,0)</f>
        <v>0</v>
      </c>
      <c r="BJ1629" s="19" t="s">
        <v>82</v>
      </c>
      <c r="BK1629" s="227">
        <f>ROUND(I1629*H1629,2)</f>
        <v>0</v>
      </c>
      <c r="BL1629" s="19" t="s">
        <v>178</v>
      </c>
      <c r="BM1629" s="226" t="s">
        <v>4487</v>
      </c>
    </row>
    <row r="1630" s="2" customFormat="1">
      <c r="A1630" s="40"/>
      <c r="B1630" s="41"/>
      <c r="C1630" s="42"/>
      <c r="D1630" s="228" t="s">
        <v>180</v>
      </c>
      <c r="E1630" s="42"/>
      <c r="F1630" s="229" t="s">
        <v>3904</v>
      </c>
      <c r="G1630" s="42"/>
      <c r="H1630" s="42"/>
      <c r="I1630" s="230"/>
      <c r="J1630" s="42"/>
      <c r="K1630" s="42"/>
      <c r="L1630" s="46"/>
      <c r="M1630" s="231"/>
      <c r="N1630" s="232"/>
      <c r="O1630" s="86"/>
      <c r="P1630" s="86"/>
      <c r="Q1630" s="86"/>
      <c r="R1630" s="86"/>
      <c r="S1630" s="86"/>
      <c r="T1630" s="87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T1630" s="19" t="s">
        <v>180</v>
      </c>
      <c r="AU1630" s="19" t="s">
        <v>82</v>
      </c>
    </row>
    <row r="1631" s="2" customFormat="1" ht="16.5" customHeight="1">
      <c r="A1631" s="40"/>
      <c r="B1631" s="41"/>
      <c r="C1631" s="215" t="s">
        <v>4488</v>
      </c>
      <c r="D1631" s="215" t="s">
        <v>174</v>
      </c>
      <c r="E1631" s="216" t="s">
        <v>4489</v>
      </c>
      <c r="F1631" s="217" t="s">
        <v>4490</v>
      </c>
      <c r="G1631" s="218" t="s">
        <v>3296</v>
      </c>
      <c r="H1631" s="219">
        <v>1</v>
      </c>
      <c r="I1631" s="220"/>
      <c r="J1631" s="221">
        <f>ROUND(I1631*H1631,2)</f>
        <v>0</v>
      </c>
      <c r="K1631" s="217" t="s">
        <v>19</v>
      </c>
      <c r="L1631" s="46"/>
      <c r="M1631" s="222" t="s">
        <v>19</v>
      </c>
      <c r="N1631" s="223" t="s">
        <v>45</v>
      </c>
      <c r="O1631" s="86"/>
      <c r="P1631" s="224">
        <f>O1631*H1631</f>
        <v>0</v>
      </c>
      <c r="Q1631" s="224">
        <v>0</v>
      </c>
      <c r="R1631" s="224">
        <f>Q1631*H1631</f>
        <v>0</v>
      </c>
      <c r="S1631" s="224">
        <v>0</v>
      </c>
      <c r="T1631" s="225">
        <f>S1631*H1631</f>
        <v>0</v>
      </c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R1631" s="226" t="s">
        <v>178</v>
      </c>
      <c r="AT1631" s="226" t="s">
        <v>174</v>
      </c>
      <c r="AU1631" s="226" t="s">
        <v>82</v>
      </c>
      <c r="AY1631" s="19" t="s">
        <v>171</v>
      </c>
      <c r="BE1631" s="227">
        <f>IF(N1631="základní",J1631,0)</f>
        <v>0</v>
      </c>
      <c r="BF1631" s="227">
        <f>IF(N1631="snížená",J1631,0)</f>
        <v>0</v>
      </c>
      <c r="BG1631" s="227">
        <f>IF(N1631="zákl. přenesená",J1631,0)</f>
        <v>0</v>
      </c>
      <c r="BH1631" s="227">
        <f>IF(N1631="sníž. přenesená",J1631,0)</f>
        <v>0</v>
      </c>
      <c r="BI1631" s="227">
        <f>IF(N1631="nulová",J1631,0)</f>
        <v>0</v>
      </c>
      <c r="BJ1631" s="19" t="s">
        <v>82</v>
      </c>
      <c r="BK1631" s="227">
        <f>ROUND(I1631*H1631,2)</f>
        <v>0</v>
      </c>
      <c r="BL1631" s="19" t="s">
        <v>178</v>
      </c>
      <c r="BM1631" s="226" t="s">
        <v>4491</v>
      </c>
    </row>
    <row r="1632" s="2" customFormat="1">
      <c r="A1632" s="40"/>
      <c r="B1632" s="41"/>
      <c r="C1632" s="42"/>
      <c r="D1632" s="228" t="s">
        <v>180</v>
      </c>
      <c r="E1632" s="42"/>
      <c r="F1632" s="229" t="s">
        <v>4490</v>
      </c>
      <c r="G1632" s="42"/>
      <c r="H1632" s="42"/>
      <c r="I1632" s="230"/>
      <c r="J1632" s="42"/>
      <c r="K1632" s="42"/>
      <c r="L1632" s="46"/>
      <c r="M1632" s="231"/>
      <c r="N1632" s="232"/>
      <c r="O1632" s="86"/>
      <c r="P1632" s="86"/>
      <c r="Q1632" s="86"/>
      <c r="R1632" s="86"/>
      <c r="S1632" s="86"/>
      <c r="T1632" s="87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T1632" s="19" t="s">
        <v>180</v>
      </c>
      <c r="AU1632" s="19" t="s">
        <v>82</v>
      </c>
    </row>
    <row r="1633" s="2" customFormat="1">
      <c r="A1633" s="40"/>
      <c r="B1633" s="41"/>
      <c r="C1633" s="42"/>
      <c r="D1633" s="228" t="s">
        <v>478</v>
      </c>
      <c r="E1633" s="42"/>
      <c r="F1633" s="278" t="s">
        <v>3740</v>
      </c>
      <c r="G1633" s="42"/>
      <c r="H1633" s="42"/>
      <c r="I1633" s="230"/>
      <c r="J1633" s="42"/>
      <c r="K1633" s="42"/>
      <c r="L1633" s="46"/>
      <c r="M1633" s="231"/>
      <c r="N1633" s="232"/>
      <c r="O1633" s="86"/>
      <c r="P1633" s="86"/>
      <c r="Q1633" s="86"/>
      <c r="R1633" s="86"/>
      <c r="S1633" s="86"/>
      <c r="T1633" s="87"/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T1633" s="19" t="s">
        <v>478</v>
      </c>
      <c r="AU1633" s="19" t="s">
        <v>82</v>
      </c>
    </row>
    <row r="1634" s="2" customFormat="1" ht="16.5" customHeight="1">
      <c r="A1634" s="40"/>
      <c r="B1634" s="41"/>
      <c r="C1634" s="215" t="s">
        <v>4492</v>
      </c>
      <c r="D1634" s="215" t="s">
        <v>174</v>
      </c>
      <c r="E1634" s="216" t="s">
        <v>4493</v>
      </c>
      <c r="F1634" s="217" t="s">
        <v>3676</v>
      </c>
      <c r="G1634" s="218" t="s">
        <v>971</v>
      </c>
      <c r="H1634" s="219">
        <v>1</v>
      </c>
      <c r="I1634" s="220"/>
      <c r="J1634" s="221">
        <f>ROUND(I1634*H1634,2)</f>
        <v>0</v>
      </c>
      <c r="K1634" s="217" t="s">
        <v>19</v>
      </c>
      <c r="L1634" s="46"/>
      <c r="M1634" s="222" t="s">
        <v>19</v>
      </c>
      <c r="N1634" s="223" t="s">
        <v>45</v>
      </c>
      <c r="O1634" s="86"/>
      <c r="P1634" s="224">
        <f>O1634*H1634</f>
        <v>0</v>
      </c>
      <c r="Q1634" s="224">
        <v>0</v>
      </c>
      <c r="R1634" s="224">
        <f>Q1634*H1634</f>
        <v>0</v>
      </c>
      <c r="S1634" s="224">
        <v>0</v>
      </c>
      <c r="T1634" s="225">
        <f>S1634*H1634</f>
        <v>0</v>
      </c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R1634" s="226" t="s">
        <v>178</v>
      </c>
      <c r="AT1634" s="226" t="s">
        <v>174</v>
      </c>
      <c r="AU1634" s="226" t="s">
        <v>82</v>
      </c>
      <c r="AY1634" s="19" t="s">
        <v>171</v>
      </c>
      <c r="BE1634" s="227">
        <f>IF(N1634="základní",J1634,0)</f>
        <v>0</v>
      </c>
      <c r="BF1634" s="227">
        <f>IF(N1634="snížená",J1634,0)</f>
        <v>0</v>
      </c>
      <c r="BG1634" s="227">
        <f>IF(N1634="zákl. přenesená",J1634,0)</f>
        <v>0</v>
      </c>
      <c r="BH1634" s="227">
        <f>IF(N1634="sníž. přenesená",J1634,0)</f>
        <v>0</v>
      </c>
      <c r="BI1634" s="227">
        <f>IF(N1634="nulová",J1634,0)</f>
        <v>0</v>
      </c>
      <c r="BJ1634" s="19" t="s">
        <v>82</v>
      </c>
      <c r="BK1634" s="227">
        <f>ROUND(I1634*H1634,2)</f>
        <v>0</v>
      </c>
      <c r="BL1634" s="19" t="s">
        <v>178</v>
      </c>
      <c r="BM1634" s="226" t="s">
        <v>4494</v>
      </c>
    </row>
    <row r="1635" s="2" customFormat="1">
      <c r="A1635" s="40"/>
      <c r="B1635" s="41"/>
      <c r="C1635" s="42"/>
      <c r="D1635" s="228" t="s">
        <v>180</v>
      </c>
      <c r="E1635" s="42"/>
      <c r="F1635" s="229" t="s">
        <v>3676</v>
      </c>
      <c r="G1635" s="42"/>
      <c r="H1635" s="42"/>
      <c r="I1635" s="230"/>
      <c r="J1635" s="42"/>
      <c r="K1635" s="42"/>
      <c r="L1635" s="46"/>
      <c r="M1635" s="231"/>
      <c r="N1635" s="232"/>
      <c r="O1635" s="86"/>
      <c r="P1635" s="86"/>
      <c r="Q1635" s="86"/>
      <c r="R1635" s="86"/>
      <c r="S1635" s="86"/>
      <c r="T1635" s="87"/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T1635" s="19" t="s">
        <v>180</v>
      </c>
      <c r="AU1635" s="19" t="s">
        <v>82</v>
      </c>
    </row>
    <row r="1636" s="2" customFormat="1">
      <c r="A1636" s="40"/>
      <c r="B1636" s="41"/>
      <c r="C1636" s="42"/>
      <c r="D1636" s="228" t="s">
        <v>478</v>
      </c>
      <c r="E1636" s="42"/>
      <c r="F1636" s="278" t="s">
        <v>3678</v>
      </c>
      <c r="G1636" s="42"/>
      <c r="H1636" s="42"/>
      <c r="I1636" s="230"/>
      <c r="J1636" s="42"/>
      <c r="K1636" s="42"/>
      <c r="L1636" s="46"/>
      <c r="M1636" s="231"/>
      <c r="N1636" s="232"/>
      <c r="O1636" s="86"/>
      <c r="P1636" s="86"/>
      <c r="Q1636" s="86"/>
      <c r="R1636" s="86"/>
      <c r="S1636" s="86"/>
      <c r="T1636" s="87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T1636" s="19" t="s">
        <v>478</v>
      </c>
      <c r="AU1636" s="19" t="s">
        <v>82</v>
      </c>
    </row>
    <row r="1637" s="2" customFormat="1" ht="16.5" customHeight="1">
      <c r="A1637" s="40"/>
      <c r="B1637" s="41"/>
      <c r="C1637" s="215" t="s">
        <v>4495</v>
      </c>
      <c r="D1637" s="215" t="s">
        <v>174</v>
      </c>
      <c r="E1637" s="216" t="s">
        <v>4496</v>
      </c>
      <c r="F1637" s="217" t="s">
        <v>3605</v>
      </c>
      <c r="G1637" s="218" t="s">
        <v>3296</v>
      </c>
      <c r="H1637" s="219">
        <v>1</v>
      </c>
      <c r="I1637" s="220"/>
      <c r="J1637" s="221">
        <f>ROUND(I1637*H1637,2)</f>
        <v>0</v>
      </c>
      <c r="K1637" s="217" t="s">
        <v>19</v>
      </c>
      <c r="L1637" s="46"/>
      <c r="M1637" s="222" t="s">
        <v>19</v>
      </c>
      <c r="N1637" s="223" t="s">
        <v>45</v>
      </c>
      <c r="O1637" s="86"/>
      <c r="P1637" s="224">
        <f>O1637*H1637</f>
        <v>0</v>
      </c>
      <c r="Q1637" s="224">
        <v>0</v>
      </c>
      <c r="R1637" s="224">
        <f>Q1637*H1637</f>
        <v>0</v>
      </c>
      <c r="S1637" s="224">
        <v>0</v>
      </c>
      <c r="T1637" s="225">
        <f>S1637*H1637</f>
        <v>0</v>
      </c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R1637" s="226" t="s">
        <v>178</v>
      </c>
      <c r="AT1637" s="226" t="s">
        <v>174</v>
      </c>
      <c r="AU1637" s="226" t="s">
        <v>82</v>
      </c>
      <c r="AY1637" s="19" t="s">
        <v>171</v>
      </c>
      <c r="BE1637" s="227">
        <f>IF(N1637="základní",J1637,0)</f>
        <v>0</v>
      </c>
      <c r="BF1637" s="227">
        <f>IF(N1637="snížená",J1637,0)</f>
        <v>0</v>
      </c>
      <c r="BG1637" s="227">
        <f>IF(N1637="zákl. přenesená",J1637,0)</f>
        <v>0</v>
      </c>
      <c r="BH1637" s="227">
        <f>IF(N1637="sníž. přenesená",J1637,0)</f>
        <v>0</v>
      </c>
      <c r="BI1637" s="227">
        <f>IF(N1637="nulová",J1637,0)</f>
        <v>0</v>
      </c>
      <c r="BJ1637" s="19" t="s">
        <v>82</v>
      </c>
      <c r="BK1637" s="227">
        <f>ROUND(I1637*H1637,2)</f>
        <v>0</v>
      </c>
      <c r="BL1637" s="19" t="s">
        <v>178</v>
      </c>
      <c r="BM1637" s="226" t="s">
        <v>4497</v>
      </c>
    </row>
    <row r="1638" s="2" customFormat="1">
      <c r="A1638" s="40"/>
      <c r="B1638" s="41"/>
      <c r="C1638" s="42"/>
      <c r="D1638" s="228" t="s">
        <v>180</v>
      </c>
      <c r="E1638" s="42"/>
      <c r="F1638" s="229" t="s">
        <v>3605</v>
      </c>
      <c r="G1638" s="42"/>
      <c r="H1638" s="42"/>
      <c r="I1638" s="230"/>
      <c r="J1638" s="42"/>
      <c r="K1638" s="42"/>
      <c r="L1638" s="46"/>
      <c r="M1638" s="231"/>
      <c r="N1638" s="232"/>
      <c r="O1638" s="86"/>
      <c r="P1638" s="86"/>
      <c r="Q1638" s="86"/>
      <c r="R1638" s="86"/>
      <c r="S1638" s="86"/>
      <c r="T1638" s="87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T1638" s="19" t="s">
        <v>180</v>
      </c>
      <c r="AU1638" s="19" t="s">
        <v>82</v>
      </c>
    </row>
    <row r="1639" s="2" customFormat="1">
      <c r="A1639" s="40"/>
      <c r="B1639" s="41"/>
      <c r="C1639" s="42"/>
      <c r="D1639" s="228" t="s">
        <v>478</v>
      </c>
      <c r="E1639" s="42"/>
      <c r="F1639" s="278" t="s">
        <v>3607</v>
      </c>
      <c r="G1639" s="42"/>
      <c r="H1639" s="42"/>
      <c r="I1639" s="230"/>
      <c r="J1639" s="42"/>
      <c r="K1639" s="42"/>
      <c r="L1639" s="46"/>
      <c r="M1639" s="231"/>
      <c r="N1639" s="232"/>
      <c r="O1639" s="86"/>
      <c r="P1639" s="86"/>
      <c r="Q1639" s="86"/>
      <c r="R1639" s="86"/>
      <c r="S1639" s="86"/>
      <c r="T1639" s="87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T1639" s="19" t="s">
        <v>478</v>
      </c>
      <c r="AU1639" s="19" t="s">
        <v>82</v>
      </c>
    </row>
    <row r="1640" s="2" customFormat="1" ht="16.5" customHeight="1">
      <c r="A1640" s="40"/>
      <c r="B1640" s="41"/>
      <c r="C1640" s="215" t="s">
        <v>4498</v>
      </c>
      <c r="D1640" s="215" t="s">
        <v>174</v>
      </c>
      <c r="E1640" s="216" t="s">
        <v>3356</v>
      </c>
      <c r="F1640" s="217" t="s">
        <v>3602</v>
      </c>
      <c r="G1640" s="218" t="s">
        <v>3296</v>
      </c>
      <c r="H1640" s="219">
        <v>1</v>
      </c>
      <c r="I1640" s="220"/>
      <c r="J1640" s="221">
        <f>ROUND(I1640*H1640,2)</f>
        <v>0</v>
      </c>
      <c r="K1640" s="217" t="s">
        <v>19</v>
      </c>
      <c r="L1640" s="46"/>
      <c r="M1640" s="222" t="s">
        <v>19</v>
      </c>
      <c r="N1640" s="223" t="s">
        <v>45</v>
      </c>
      <c r="O1640" s="86"/>
      <c r="P1640" s="224">
        <f>O1640*H1640</f>
        <v>0</v>
      </c>
      <c r="Q1640" s="224">
        <v>0</v>
      </c>
      <c r="R1640" s="224">
        <f>Q1640*H1640</f>
        <v>0</v>
      </c>
      <c r="S1640" s="224">
        <v>0</v>
      </c>
      <c r="T1640" s="225">
        <f>S1640*H1640</f>
        <v>0</v>
      </c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R1640" s="226" t="s">
        <v>178</v>
      </c>
      <c r="AT1640" s="226" t="s">
        <v>174</v>
      </c>
      <c r="AU1640" s="226" t="s">
        <v>82</v>
      </c>
      <c r="AY1640" s="19" t="s">
        <v>171</v>
      </c>
      <c r="BE1640" s="227">
        <f>IF(N1640="základní",J1640,0)</f>
        <v>0</v>
      </c>
      <c r="BF1640" s="227">
        <f>IF(N1640="snížená",J1640,0)</f>
        <v>0</v>
      </c>
      <c r="BG1640" s="227">
        <f>IF(N1640="zákl. přenesená",J1640,0)</f>
        <v>0</v>
      </c>
      <c r="BH1640" s="227">
        <f>IF(N1640="sníž. přenesená",J1640,0)</f>
        <v>0</v>
      </c>
      <c r="BI1640" s="227">
        <f>IF(N1640="nulová",J1640,0)</f>
        <v>0</v>
      </c>
      <c r="BJ1640" s="19" t="s">
        <v>82</v>
      </c>
      <c r="BK1640" s="227">
        <f>ROUND(I1640*H1640,2)</f>
        <v>0</v>
      </c>
      <c r="BL1640" s="19" t="s">
        <v>178</v>
      </c>
      <c r="BM1640" s="226" t="s">
        <v>4499</v>
      </c>
    </row>
    <row r="1641" s="2" customFormat="1">
      <c r="A1641" s="40"/>
      <c r="B1641" s="41"/>
      <c r="C1641" s="42"/>
      <c r="D1641" s="228" t="s">
        <v>180</v>
      </c>
      <c r="E1641" s="42"/>
      <c r="F1641" s="229" t="s">
        <v>3602</v>
      </c>
      <c r="G1641" s="42"/>
      <c r="H1641" s="42"/>
      <c r="I1641" s="230"/>
      <c r="J1641" s="42"/>
      <c r="K1641" s="42"/>
      <c r="L1641" s="46"/>
      <c r="M1641" s="231"/>
      <c r="N1641" s="232"/>
      <c r="O1641" s="86"/>
      <c r="P1641" s="86"/>
      <c r="Q1641" s="86"/>
      <c r="R1641" s="86"/>
      <c r="S1641" s="86"/>
      <c r="T1641" s="87"/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T1641" s="19" t="s">
        <v>180</v>
      </c>
      <c r="AU1641" s="19" t="s">
        <v>82</v>
      </c>
    </row>
    <row r="1642" s="2" customFormat="1">
      <c r="A1642" s="40"/>
      <c r="B1642" s="41"/>
      <c r="C1642" s="42"/>
      <c r="D1642" s="228" t="s">
        <v>478</v>
      </c>
      <c r="E1642" s="42"/>
      <c r="F1642" s="278" t="s">
        <v>3604</v>
      </c>
      <c r="G1642" s="42"/>
      <c r="H1642" s="42"/>
      <c r="I1642" s="230"/>
      <c r="J1642" s="42"/>
      <c r="K1642" s="42"/>
      <c r="L1642" s="46"/>
      <c r="M1642" s="231"/>
      <c r="N1642" s="232"/>
      <c r="O1642" s="86"/>
      <c r="P1642" s="86"/>
      <c r="Q1642" s="86"/>
      <c r="R1642" s="86"/>
      <c r="S1642" s="86"/>
      <c r="T1642" s="87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T1642" s="19" t="s">
        <v>478</v>
      </c>
      <c r="AU1642" s="19" t="s">
        <v>82</v>
      </c>
    </row>
    <row r="1643" s="2" customFormat="1" ht="16.5" customHeight="1">
      <c r="A1643" s="40"/>
      <c r="B1643" s="41"/>
      <c r="C1643" s="215" t="s">
        <v>4500</v>
      </c>
      <c r="D1643" s="215" t="s">
        <v>174</v>
      </c>
      <c r="E1643" s="216" t="s">
        <v>3759</v>
      </c>
      <c r="F1643" s="217" t="s">
        <v>3760</v>
      </c>
      <c r="G1643" s="218" t="s">
        <v>3513</v>
      </c>
      <c r="H1643" s="219">
        <v>3</v>
      </c>
      <c r="I1643" s="220"/>
      <c r="J1643" s="221">
        <f>ROUND(I1643*H1643,2)</f>
        <v>0</v>
      </c>
      <c r="K1643" s="217" t="s">
        <v>19</v>
      </c>
      <c r="L1643" s="46"/>
      <c r="M1643" s="222" t="s">
        <v>19</v>
      </c>
      <c r="N1643" s="223" t="s">
        <v>45</v>
      </c>
      <c r="O1643" s="86"/>
      <c r="P1643" s="224">
        <f>O1643*H1643</f>
        <v>0</v>
      </c>
      <c r="Q1643" s="224">
        <v>0</v>
      </c>
      <c r="R1643" s="224">
        <f>Q1643*H1643</f>
        <v>0</v>
      </c>
      <c r="S1643" s="224">
        <v>0</v>
      </c>
      <c r="T1643" s="225">
        <f>S1643*H1643</f>
        <v>0</v>
      </c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R1643" s="226" t="s">
        <v>178</v>
      </c>
      <c r="AT1643" s="226" t="s">
        <v>174</v>
      </c>
      <c r="AU1643" s="226" t="s">
        <v>82</v>
      </c>
      <c r="AY1643" s="19" t="s">
        <v>171</v>
      </c>
      <c r="BE1643" s="227">
        <f>IF(N1643="základní",J1643,0)</f>
        <v>0</v>
      </c>
      <c r="BF1643" s="227">
        <f>IF(N1643="snížená",J1643,0)</f>
        <v>0</v>
      </c>
      <c r="BG1643" s="227">
        <f>IF(N1643="zákl. přenesená",J1643,0)</f>
        <v>0</v>
      </c>
      <c r="BH1643" s="227">
        <f>IF(N1643="sníž. přenesená",J1643,0)</f>
        <v>0</v>
      </c>
      <c r="BI1643" s="227">
        <f>IF(N1643="nulová",J1643,0)</f>
        <v>0</v>
      </c>
      <c r="BJ1643" s="19" t="s">
        <v>82</v>
      </c>
      <c r="BK1643" s="227">
        <f>ROUND(I1643*H1643,2)</f>
        <v>0</v>
      </c>
      <c r="BL1643" s="19" t="s">
        <v>178</v>
      </c>
      <c r="BM1643" s="226" t="s">
        <v>4501</v>
      </c>
    </row>
    <row r="1644" s="2" customFormat="1">
      <c r="A1644" s="40"/>
      <c r="B1644" s="41"/>
      <c r="C1644" s="42"/>
      <c r="D1644" s="228" t="s">
        <v>180</v>
      </c>
      <c r="E1644" s="42"/>
      <c r="F1644" s="229" t="s">
        <v>3762</v>
      </c>
      <c r="G1644" s="42"/>
      <c r="H1644" s="42"/>
      <c r="I1644" s="230"/>
      <c r="J1644" s="42"/>
      <c r="K1644" s="42"/>
      <c r="L1644" s="46"/>
      <c r="M1644" s="231"/>
      <c r="N1644" s="232"/>
      <c r="O1644" s="86"/>
      <c r="P1644" s="86"/>
      <c r="Q1644" s="86"/>
      <c r="R1644" s="86"/>
      <c r="S1644" s="86"/>
      <c r="T1644" s="87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T1644" s="19" t="s">
        <v>180</v>
      </c>
      <c r="AU1644" s="19" t="s">
        <v>82</v>
      </c>
    </row>
    <row r="1645" s="2" customFormat="1">
      <c r="A1645" s="40"/>
      <c r="B1645" s="41"/>
      <c r="C1645" s="42"/>
      <c r="D1645" s="228" t="s">
        <v>478</v>
      </c>
      <c r="E1645" s="42"/>
      <c r="F1645" s="278" t="s">
        <v>3752</v>
      </c>
      <c r="G1645" s="42"/>
      <c r="H1645" s="42"/>
      <c r="I1645" s="230"/>
      <c r="J1645" s="42"/>
      <c r="K1645" s="42"/>
      <c r="L1645" s="46"/>
      <c r="M1645" s="231"/>
      <c r="N1645" s="232"/>
      <c r="O1645" s="86"/>
      <c r="P1645" s="86"/>
      <c r="Q1645" s="86"/>
      <c r="R1645" s="86"/>
      <c r="S1645" s="86"/>
      <c r="T1645" s="87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T1645" s="19" t="s">
        <v>478</v>
      </c>
      <c r="AU1645" s="19" t="s">
        <v>82</v>
      </c>
    </row>
    <row r="1646" s="2" customFormat="1" ht="16.5" customHeight="1">
      <c r="A1646" s="40"/>
      <c r="B1646" s="41"/>
      <c r="C1646" s="215" t="s">
        <v>4502</v>
      </c>
      <c r="D1646" s="215" t="s">
        <v>174</v>
      </c>
      <c r="E1646" s="216" t="s">
        <v>3763</v>
      </c>
      <c r="F1646" s="217" t="s">
        <v>3764</v>
      </c>
      <c r="G1646" s="218" t="s">
        <v>3513</v>
      </c>
      <c r="H1646" s="219">
        <v>1</v>
      </c>
      <c r="I1646" s="220"/>
      <c r="J1646" s="221">
        <f>ROUND(I1646*H1646,2)</f>
        <v>0</v>
      </c>
      <c r="K1646" s="217" t="s">
        <v>19</v>
      </c>
      <c r="L1646" s="46"/>
      <c r="M1646" s="222" t="s">
        <v>19</v>
      </c>
      <c r="N1646" s="223" t="s">
        <v>45</v>
      </c>
      <c r="O1646" s="86"/>
      <c r="P1646" s="224">
        <f>O1646*H1646</f>
        <v>0</v>
      </c>
      <c r="Q1646" s="224">
        <v>0</v>
      </c>
      <c r="R1646" s="224">
        <f>Q1646*H1646</f>
        <v>0</v>
      </c>
      <c r="S1646" s="224">
        <v>0</v>
      </c>
      <c r="T1646" s="225">
        <f>S1646*H1646</f>
        <v>0</v>
      </c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R1646" s="226" t="s">
        <v>178</v>
      </c>
      <c r="AT1646" s="226" t="s">
        <v>174</v>
      </c>
      <c r="AU1646" s="226" t="s">
        <v>82</v>
      </c>
      <c r="AY1646" s="19" t="s">
        <v>171</v>
      </c>
      <c r="BE1646" s="227">
        <f>IF(N1646="základní",J1646,0)</f>
        <v>0</v>
      </c>
      <c r="BF1646" s="227">
        <f>IF(N1646="snížená",J1646,0)</f>
        <v>0</v>
      </c>
      <c r="BG1646" s="227">
        <f>IF(N1646="zákl. přenesená",J1646,0)</f>
        <v>0</v>
      </c>
      <c r="BH1646" s="227">
        <f>IF(N1646="sníž. přenesená",J1646,0)</f>
        <v>0</v>
      </c>
      <c r="BI1646" s="227">
        <f>IF(N1646="nulová",J1646,0)</f>
        <v>0</v>
      </c>
      <c r="BJ1646" s="19" t="s">
        <v>82</v>
      </c>
      <c r="BK1646" s="227">
        <f>ROUND(I1646*H1646,2)</f>
        <v>0</v>
      </c>
      <c r="BL1646" s="19" t="s">
        <v>178</v>
      </c>
      <c r="BM1646" s="226" t="s">
        <v>4503</v>
      </c>
    </row>
    <row r="1647" s="2" customFormat="1">
      <c r="A1647" s="40"/>
      <c r="B1647" s="41"/>
      <c r="C1647" s="42"/>
      <c r="D1647" s="228" t="s">
        <v>180</v>
      </c>
      <c r="E1647" s="42"/>
      <c r="F1647" s="229" t="s">
        <v>3766</v>
      </c>
      <c r="G1647" s="42"/>
      <c r="H1647" s="42"/>
      <c r="I1647" s="230"/>
      <c r="J1647" s="42"/>
      <c r="K1647" s="42"/>
      <c r="L1647" s="46"/>
      <c r="M1647" s="231"/>
      <c r="N1647" s="232"/>
      <c r="O1647" s="86"/>
      <c r="P1647" s="86"/>
      <c r="Q1647" s="86"/>
      <c r="R1647" s="86"/>
      <c r="S1647" s="86"/>
      <c r="T1647" s="87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T1647" s="19" t="s">
        <v>180</v>
      </c>
      <c r="AU1647" s="19" t="s">
        <v>82</v>
      </c>
    </row>
    <row r="1648" s="2" customFormat="1">
      <c r="A1648" s="40"/>
      <c r="B1648" s="41"/>
      <c r="C1648" s="42"/>
      <c r="D1648" s="228" t="s">
        <v>478</v>
      </c>
      <c r="E1648" s="42"/>
      <c r="F1648" s="278" t="s">
        <v>3752</v>
      </c>
      <c r="G1648" s="42"/>
      <c r="H1648" s="42"/>
      <c r="I1648" s="230"/>
      <c r="J1648" s="42"/>
      <c r="K1648" s="42"/>
      <c r="L1648" s="46"/>
      <c r="M1648" s="231"/>
      <c r="N1648" s="232"/>
      <c r="O1648" s="86"/>
      <c r="P1648" s="86"/>
      <c r="Q1648" s="86"/>
      <c r="R1648" s="86"/>
      <c r="S1648" s="86"/>
      <c r="T1648" s="87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T1648" s="19" t="s">
        <v>478</v>
      </c>
      <c r="AU1648" s="19" t="s">
        <v>82</v>
      </c>
    </row>
    <row r="1649" s="2" customFormat="1" ht="16.5" customHeight="1">
      <c r="A1649" s="40"/>
      <c r="B1649" s="41"/>
      <c r="C1649" s="215" t="s">
        <v>4504</v>
      </c>
      <c r="D1649" s="215" t="s">
        <v>174</v>
      </c>
      <c r="E1649" s="216" t="s">
        <v>3767</v>
      </c>
      <c r="F1649" s="217" t="s">
        <v>3768</v>
      </c>
      <c r="G1649" s="218" t="s">
        <v>3513</v>
      </c>
      <c r="H1649" s="219">
        <v>1</v>
      </c>
      <c r="I1649" s="220"/>
      <c r="J1649" s="221">
        <f>ROUND(I1649*H1649,2)</f>
        <v>0</v>
      </c>
      <c r="K1649" s="217" t="s">
        <v>19</v>
      </c>
      <c r="L1649" s="46"/>
      <c r="M1649" s="222" t="s">
        <v>19</v>
      </c>
      <c r="N1649" s="223" t="s">
        <v>45</v>
      </c>
      <c r="O1649" s="86"/>
      <c r="P1649" s="224">
        <f>O1649*H1649</f>
        <v>0</v>
      </c>
      <c r="Q1649" s="224">
        <v>0</v>
      </c>
      <c r="R1649" s="224">
        <f>Q1649*H1649</f>
        <v>0</v>
      </c>
      <c r="S1649" s="224">
        <v>0</v>
      </c>
      <c r="T1649" s="225">
        <f>S1649*H1649</f>
        <v>0</v>
      </c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R1649" s="226" t="s">
        <v>178</v>
      </c>
      <c r="AT1649" s="226" t="s">
        <v>174</v>
      </c>
      <c r="AU1649" s="226" t="s">
        <v>82</v>
      </c>
      <c r="AY1649" s="19" t="s">
        <v>171</v>
      </c>
      <c r="BE1649" s="227">
        <f>IF(N1649="základní",J1649,0)</f>
        <v>0</v>
      </c>
      <c r="BF1649" s="227">
        <f>IF(N1649="snížená",J1649,0)</f>
        <v>0</v>
      </c>
      <c r="BG1649" s="227">
        <f>IF(N1649="zákl. přenesená",J1649,0)</f>
        <v>0</v>
      </c>
      <c r="BH1649" s="227">
        <f>IF(N1649="sníž. přenesená",J1649,0)</f>
        <v>0</v>
      </c>
      <c r="BI1649" s="227">
        <f>IF(N1649="nulová",J1649,0)</f>
        <v>0</v>
      </c>
      <c r="BJ1649" s="19" t="s">
        <v>82</v>
      </c>
      <c r="BK1649" s="227">
        <f>ROUND(I1649*H1649,2)</f>
        <v>0</v>
      </c>
      <c r="BL1649" s="19" t="s">
        <v>178</v>
      </c>
      <c r="BM1649" s="226" t="s">
        <v>4505</v>
      </c>
    </row>
    <row r="1650" s="2" customFormat="1">
      <c r="A1650" s="40"/>
      <c r="B1650" s="41"/>
      <c r="C1650" s="42"/>
      <c r="D1650" s="228" t="s">
        <v>180</v>
      </c>
      <c r="E1650" s="42"/>
      <c r="F1650" s="229" t="s">
        <v>3770</v>
      </c>
      <c r="G1650" s="42"/>
      <c r="H1650" s="42"/>
      <c r="I1650" s="230"/>
      <c r="J1650" s="42"/>
      <c r="K1650" s="42"/>
      <c r="L1650" s="46"/>
      <c r="M1650" s="231"/>
      <c r="N1650" s="232"/>
      <c r="O1650" s="86"/>
      <c r="P1650" s="86"/>
      <c r="Q1650" s="86"/>
      <c r="R1650" s="86"/>
      <c r="S1650" s="86"/>
      <c r="T1650" s="87"/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T1650" s="19" t="s">
        <v>180</v>
      </c>
      <c r="AU1650" s="19" t="s">
        <v>82</v>
      </c>
    </row>
    <row r="1651" s="2" customFormat="1">
      <c r="A1651" s="40"/>
      <c r="B1651" s="41"/>
      <c r="C1651" s="42"/>
      <c r="D1651" s="228" t="s">
        <v>478</v>
      </c>
      <c r="E1651" s="42"/>
      <c r="F1651" s="278" t="s">
        <v>3752</v>
      </c>
      <c r="G1651" s="42"/>
      <c r="H1651" s="42"/>
      <c r="I1651" s="230"/>
      <c r="J1651" s="42"/>
      <c r="K1651" s="42"/>
      <c r="L1651" s="46"/>
      <c r="M1651" s="231"/>
      <c r="N1651" s="232"/>
      <c r="O1651" s="86"/>
      <c r="P1651" s="86"/>
      <c r="Q1651" s="86"/>
      <c r="R1651" s="86"/>
      <c r="S1651" s="86"/>
      <c r="T1651" s="87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T1651" s="19" t="s">
        <v>478</v>
      </c>
      <c r="AU1651" s="19" t="s">
        <v>82</v>
      </c>
    </row>
    <row r="1652" s="12" customFormat="1" ht="25.92" customHeight="1">
      <c r="A1652" s="12"/>
      <c r="B1652" s="199"/>
      <c r="C1652" s="200"/>
      <c r="D1652" s="201" t="s">
        <v>73</v>
      </c>
      <c r="E1652" s="202" t="s">
        <v>1943</v>
      </c>
      <c r="F1652" s="202" t="s">
        <v>4506</v>
      </c>
      <c r="G1652" s="200"/>
      <c r="H1652" s="200"/>
      <c r="I1652" s="203"/>
      <c r="J1652" s="204">
        <f>BK1652</f>
        <v>0</v>
      </c>
      <c r="K1652" s="200"/>
      <c r="L1652" s="205"/>
      <c r="M1652" s="206"/>
      <c r="N1652" s="207"/>
      <c r="O1652" s="207"/>
      <c r="P1652" s="208">
        <f>SUM(P1653:P1732)</f>
        <v>0</v>
      </c>
      <c r="Q1652" s="207"/>
      <c r="R1652" s="208">
        <f>SUM(R1653:R1732)</f>
        <v>0</v>
      </c>
      <c r="S1652" s="207"/>
      <c r="T1652" s="209">
        <f>SUM(T1653:T1732)</f>
        <v>0</v>
      </c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R1652" s="210" t="s">
        <v>82</v>
      </c>
      <c r="AT1652" s="211" t="s">
        <v>73</v>
      </c>
      <c r="AU1652" s="211" t="s">
        <v>74</v>
      </c>
      <c r="AY1652" s="210" t="s">
        <v>171</v>
      </c>
      <c r="BK1652" s="212">
        <f>SUM(BK1653:BK1732)</f>
        <v>0</v>
      </c>
    </row>
    <row r="1653" s="2" customFormat="1" ht="16.5" customHeight="1">
      <c r="A1653" s="40"/>
      <c r="B1653" s="41"/>
      <c r="C1653" s="215" t="s">
        <v>4507</v>
      </c>
      <c r="D1653" s="215" t="s">
        <v>174</v>
      </c>
      <c r="E1653" s="216" t="s">
        <v>3669</v>
      </c>
      <c r="F1653" s="217" t="s">
        <v>3670</v>
      </c>
      <c r="G1653" s="218" t="s">
        <v>971</v>
      </c>
      <c r="H1653" s="219">
        <v>1</v>
      </c>
      <c r="I1653" s="220"/>
      <c r="J1653" s="221">
        <f>ROUND(I1653*H1653,2)</f>
        <v>0</v>
      </c>
      <c r="K1653" s="217" t="s">
        <v>19</v>
      </c>
      <c r="L1653" s="46"/>
      <c r="M1653" s="222" t="s">
        <v>19</v>
      </c>
      <c r="N1653" s="223" t="s">
        <v>45</v>
      </c>
      <c r="O1653" s="86"/>
      <c r="P1653" s="224">
        <f>O1653*H1653</f>
        <v>0</v>
      </c>
      <c r="Q1653" s="224">
        <v>0</v>
      </c>
      <c r="R1653" s="224">
        <f>Q1653*H1653</f>
        <v>0</v>
      </c>
      <c r="S1653" s="224">
        <v>0</v>
      </c>
      <c r="T1653" s="225">
        <f>S1653*H1653</f>
        <v>0</v>
      </c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R1653" s="226" t="s">
        <v>178</v>
      </c>
      <c r="AT1653" s="226" t="s">
        <v>174</v>
      </c>
      <c r="AU1653" s="226" t="s">
        <v>82</v>
      </c>
      <c r="AY1653" s="19" t="s">
        <v>171</v>
      </c>
      <c r="BE1653" s="227">
        <f>IF(N1653="základní",J1653,0)</f>
        <v>0</v>
      </c>
      <c r="BF1653" s="227">
        <f>IF(N1653="snížená",J1653,0)</f>
        <v>0</v>
      </c>
      <c r="BG1653" s="227">
        <f>IF(N1653="zákl. přenesená",J1653,0)</f>
        <v>0</v>
      </c>
      <c r="BH1653" s="227">
        <f>IF(N1653="sníž. přenesená",J1653,0)</f>
        <v>0</v>
      </c>
      <c r="BI1653" s="227">
        <f>IF(N1653="nulová",J1653,0)</f>
        <v>0</v>
      </c>
      <c r="BJ1653" s="19" t="s">
        <v>82</v>
      </c>
      <c r="BK1653" s="227">
        <f>ROUND(I1653*H1653,2)</f>
        <v>0</v>
      </c>
      <c r="BL1653" s="19" t="s">
        <v>178</v>
      </c>
      <c r="BM1653" s="226" t="s">
        <v>4508</v>
      </c>
    </row>
    <row r="1654" s="2" customFormat="1">
      <c r="A1654" s="40"/>
      <c r="B1654" s="41"/>
      <c r="C1654" s="42"/>
      <c r="D1654" s="228" t="s">
        <v>180</v>
      </c>
      <c r="E1654" s="42"/>
      <c r="F1654" s="229" t="s">
        <v>3670</v>
      </c>
      <c r="G1654" s="42"/>
      <c r="H1654" s="42"/>
      <c r="I1654" s="230"/>
      <c r="J1654" s="42"/>
      <c r="K1654" s="42"/>
      <c r="L1654" s="46"/>
      <c r="M1654" s="231"/>
      <c r="N1654" s="232"/>
      <c r="O1654" s="86"/>
      <c r="P1654" s="86"/>
      <c r="Q1654" s="86"/>
      <c r="R1654" s="86"/>
      <c r="S1654" s="86"/>
      <c r="T1654" s="87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T1654" s="19" t="s">
        <v>180</v>
      </c>
      <c r="AU1654" s="19" t="s">
        <v>82</v>
      </c>
    </row>
    <row r="1655" s="2" customFormat="1">
      <c r="A1655" s="40"/>
      <c r="B1655" s="41"/>
      <c r="C1655" s="42"/>
      <c r="D1655" s="228" t="s">
        <v>478</v>
      </c>
      <c r="E1655" s="42"/>
      <c r="F1655" s="278" t="s">
        <v>3672</v>
      </c>
      <c r="G1655" s="42"/>
      <c r="H1655" s="42"/>
      <c r="I1655" s="230"/>
      <c r="J1655" s="42"/>
      <c r="K1655" s="42"/>
      <c r="L1655" s="46"/>
      <c r="M1655" s="231"/>
      <c r="N1655" s="232"/>
      <c r="O1655" s="86"/>
      <c r="P1655" s="86"/>
      <c r="Q1655" s="86"/>
      <c r="R1655" s="86"/>
      <c r="S1655" s="86"/>
      <c r="T1655" s="87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T1655" s="19" t="s">
        <v>478</v>
      </c>
      <c r="AU1655" s="19" t="s">
        <v>82</v>
      </c>
    </row>
    <row r="1656" s="2" customFormat="1" ht="16.5" customHeight="1">
      <c r="A1656" s="40"/>
      <c r="B1656" s="41"/>
      <c r="C1656" s="215" t="s">
        <v>4509</v>
      </c>
      <c r="D1656" s="215" t="s">
        <v>174</v>
      </c>
      <c r="E1656" s="216" t="s">
        <v>3673</v>
      </c>
      <c r="F1656" s="217" t="s">
        <v>3599</v>
      </c>
      <c r="G1656" s="218" t="s">
        <v>971</v>
      </c>
      <c r="H1656" s="219">
        <v>1</v>
      </c>
      <c r="I1656" s="220"/>
      <c r="J1656" s="221">
        <f>ROUND(I1656*H1656,2)</f>
        <v>0</v>
      </c>
      <c r="K1656" s="217" t="s">
        <v>19</v>
      </c>
      <c r="L1656" s="46"/>
      <c r="M1656" s="222" t="s">
        <v>19</v>
      </c>
      <c r="N1656" s="223" t="s">
        <v>45</v>
      </c>
      <c r="O1656" s="86"/>
      <c r="P1656" s="224">
        <f>O1656*H1656</f>
        <v>0</v>
      </c>
      <c r="Q1656" s="224">
        <v>0</v>
      </c>
      <c r="R1656" s="224">
        <f>Q1656*H1656</f>
        <v>0</v>
      </c>
      <c r="S1656" s="224">
        <v>0</v>
      </c>
      <c r="T1656" s="225">
        <f>S1656*H1656</f>
        <v>0</v>
      </c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R1656" s="226" t="s">
        <v>178</v>
      </c>
      <c r="AT1656" s="226" t="s">
        <v>174</v>
      </c>
      <c r="AU1656" s="226" t="s">
        <v>82</v>
      </c>
      <c r="AY1656" s="19" t="s">
        <v>171</v>
      </c>
      <c r="BE1656" s="227">
        <f>IF(N1656="základní",J1656,0)</f>
        <v>0</v>
      </c>
      <c r="BF1656" s="227">
        <f>IF(N1656="snížená",J1656,0)</f>
        <v>0</v>
      </c>
      <c r="BG1656" s="227">
        <f>IF(N1656="zákl. přenesená",J1656,0)</f>
        <v>0</v>
      </c>
      <c r="BH1656" s="227">
        <f>IF(N1656="sníž. přenesená",J1656,0)</f>
        <v>0</v>
      </c>
      <c r="BI1656" s="227">
        <f>IF(N1656="nulová",J1656,0)</f>
        <v>0</v>
      </c>
      <c r="BJ1656" s="19" t="s">
        <v>82</v>
      </c>
      <c r="BK1656" s="227">
        <f>ROUND(I1656*H1656,2)</f>
        <v>0</v>
      </c>
      <c r="BL1656" s="19" t="s">
        <v>178</v>
      </c>
      <c r="BM1656" s="226" t="s">
        <v>4510</v>
      </c>
    </row>
    <row r="1657" s="2" customFormat="1">
      <c r="A1657" s="40"/>
      <c r="B1657" s="41"/>
      <c r="C1657" s="42"/>
      <c r="D1657" s="228" t="s">
        <v>180</v>
      </c>
      <c r="E1657" s="42"/>
      <c r="F1657" s="229" t="s">
        <v>3599</v>
      </c>
      <c r="G1657" s="42"/>
      <c r="H1657" s="42"/>
      <c r="I1657" s="230"/>
      <c r="J1657" s="42"/>
      <c r="K1657" s="42"/>
      <c r="L1657" s="46"/>
      <c r="M1657" s="231"/>
      <c r="N1657" s="232"/>
      <c r="O1657" s="86"/>
      <c r="P1657" s="86"/>
      <c r="Q1657" s="86"/>
      <c r="R1657" s="86"/>
      <c r="S1657" s="86"/>
      <c r="T1657" s="87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T1657" s="19" t="s">
        <v>180</v>
      </c>
      <c r="AU1657" s="19" t="s">
        <v>82</v>
      </c>
    </row>
    <row r="1658" s="2" customFormat="1">
      <c r="A1658" s="40"/>
      <c r="B1658" s="41"/>
      <c r="C1658" s="42"/>
      <c r="D1658" s="228" t="s">
        <v>478</v>
      </c>
      <c r="E1658" s="42"/>
      <c r="F1658" s="278" t="s">
        <v>3601</v>
      </c>
      <c r="G1658" s="42"/>
      <c r="H1658" s="42"/>
      <c r="I1658" s="230"/>
      <c r="J1658" s="42"/>
      <c r="K1658" s="42"/>
      <c r="L1658" s="46"/>
      <c r="M1658" s="231"/>
      <c r="N1658" s="232"/>
      <c r="O1658" s="86"/>
      <c r="P1658" s="86"/>
      <c r="Q1658" s="86"/>
      <c r="R1658" s="86"/>
      <c r="S1658" s="86"/>
      <c r="T1658" s="87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T1658" s="19" t="s">
        <v>478</v>
      </c>
      <c r="AU1658" s="19" t="s">
        <v>82</v>
      </c>
    </row>
    <row r="1659" s="2" customFormat="1" ht="16.5" customHeight="1">
      <c r="A1659" s="40"/>
      <c r="B1659" s="41"/>
      <c r="C1659" s="215" t="s">
        <v>4511</v>
      </c>
      <c r="D1659" s="215" t="s">
        <v>174</v>
      </c>
      <c r="E1659" s="216" t="s">
        <v>3679</v>
      </c>
      <c r="F1659" s="217" t="s">
        <v>3680</v>
      </c>
      <c r="G1659" s="218" t="s">
        <v>3296</v>
      </c>
      <c r="H1659" s="219">
        <v>1</v>
      </c>
      <c r="I1659" s="220"/>
      <c r="J1659" s="221">
        <f>ROUND(I1659*H1659,2)</f>
        <v>0</v>
      </c>
      <c r="K1659" s="217" t="s">
        <v>19</v>
      </c>
      <c r="L1659" s="46"/>
      <c r="M1659" s="222" t="s">
        <v>19</v>
      </c>
      <c r="N1659" s="223" t="s">
        <v>45</v>
      </c>
      <c r="O1659" s="86"/>
      <c r="P1659" s="224">
        <f>O1659*H1659</f>
        <v>0</v>
      </c>
      <c r="Q1659" s="224">
        <v>0</v>
      </c>
      <c r="R1659" s="224">
        <f>Q1659*H1659</f>
        <v>0</v>
      </c>
      <c r="S1659" s="224">
        <v>0</v>
      </c>
      <c r="T1659" s="225">
        <f>S1659*H1659</f>
        <v>0</v>
      </c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R1659" s="226" t="s">
        <v>178</v>
      </c>
      <c r="AT1659" s="226" t="s">
        <v>174</v>
      </c>
      <c r="AU1659" s="226" t="s">
        <v>82</v>
      </c>
      <c r="AY1659" s="19" t="s">
        <v>171</v>
      </c>
      <c r="BE1659" s="227">
        <f>IF(N1659="základní",J1659,0)</f>
        <v>0</v>
      </c>
      <c r="BF1659" s="227">
        <f>IF(N1659="snížená",J1659,0)</f>
        <v>0</v>
      </c>
      <c r="BG1659" s="227">
        <f>IF(N1659="zákl. přenesená",J1659,0)</f>
        <v>0</v>
      </c>
      <c r="BH1659" s="227">
        <f>IF(N1659="sníž. přenesená",J1659,0)</f>
        <v>0</v>
      </c>
      <c r="BI1659" s="227">
        <f>IF(N1659="nulová",J1659,0)</f>
        <v>0</v>
      </c>
      <c r="BJ1659" s="19" t="s">
        <v>82</v>
      </c>
      <c r="BK1659" s="227">
        <f>ROUND(I1659*H1659,2)</f>
        <v>0</v>
      </c>
      <c r="BL1659" s="19" t="s">
        <v>178</v>
      </c>
      <c r="BM1659" s="226" t="s">
        <v>4512</v>
      </c>
    </row>
    <row r="1660" s="2" customFormat="1">
      <c r="A1660" s="40"/>
      <c r="B1660" s="41"/>
      <c r="C1660" s="42"/>
      <c r="D1660" s="228" t="s">
        <v>180</v>
      </c>
      <c r="E1660" s="42"/>
      <c r="F1660" s="229" t="s">
        <v>3680</v>
      </c>
      <c r="G1660" s="42"/>
      <c r="H1660" s="42"/>
      <c r="I1660" s="230"/>
      <c r="J1660" s="42"/>
      <c r="K1660" s="42"/>
      <c r="L1660" s="46"/>
      <c r="M1660" s="231"/>
      <c r="N1660" s="232"/>
      <c r="O1660" s="86"/>
      <c r="P1660" s="86"/>
      <c r="Q1660" s="86"/>
      <c r="R1660" s="86"/>
      <c r="S1660" s="86"/>
      <c r="T1660" s="87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T1660" s="19" t="s">
        <v>180</v>
      </c>
      <c r="AU1660" s="19" t="s">
        <v>82</v>
      </c>
    </row>
    <row r="1661" s="2" customFormat="1" ht="16.5" customHeight="1">
      <c r="A1661" s="40"/>
      <c r="B1661" s="41"/>
      <c r="C1661" s="215" t="s">
        <v>4513</v>
      </c>
      <c r="D1661" s="215" t="s">
        <v>174</v>
      </c>
      <c r="E1661" s="216" t="s">
        <v>3817</v>
      </c>
      <c r="F1661" s="217" t="s">
        <v>3818</v>
      </c>
      <c r="G1661" s="218" t="s">
        <v>3296</v>
      </c>
      <c r="H1661" s="219">
        <v>3</v>
      </c>
      <c r="I1661" s="220"/>
      <c r="J1661" s="221">
        <f>ROUND(I1661*H1661,2)</f>
        <v>0</v>
      </c>
      <c r="K1661" s="217" t="s">
        <v>19</v>
      </c>
      <c r="L1661" s="46"/>
      <c r="M1661" s="222" t="s">
        <v>19</v>
      </c>
      <c r="N1661" s="223" t="s">
        <v>45</v>
      </c>
      <c r="O1661" s="86"/>
      <c r="P1661" s="224">
        <f>O1661*H1661</f>
        <v>0</v>
      </c>
      <c r="Q1661" s="224">
        <v>0</v>
      </c>
      <c r="R1661" s="224">
        <f>Q1661*H1661</f>
        <v>0</v>
      </c>
      <c r="S1661" s="224">
        <v>0</v>
      </c>
      <c r="T1661" s="225">
        <f>S1661*H1661</f>
        <v>0</v>
      </c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R1661" s="226" t="s">
        <v>178</v>
      </c>
      <c r="AT1661" s="226" t="s">
        <v>174</v>
      </c>
      <c r="AU1661" s="226" t="s">
        <v>82</v>
      </c>
      <c r="AY1661" s="19" t="s">
        <v>171</v>
      </c>
      <c r="BE1661" s="227">
        <f>IF(N1661="základní",J1661,0)</f>
        <v>0</v>
      </c>
      <c r="BF1661" s="227">
        <f>IF(N1661="snížená",J1661,0)</f>
        <v>0</v>
      </c>
      <c r="BG1661" s="227">
        <f>IF(N1661="zákl. přenesená",J1661,0)</f>
        <v>0</v>
      </c>
      <c r="BH1661" s="227">
        <f>IF(N1661="sníž. přenesená",J1661,0)</f>
        <v>0</v>
      </c>
      <c r="BI1661" s="227">
        <f>IF(N1661="nulová",J1661,0)</f>
        <v>0</v>
      </c>
      <c r="BJ1661" s="19" t="s">
        <v>82</v>
      </c>
      <c r="BK1661" s="227">
        <f>ROUND(I1661*H1661,2)</f>
        <v>0</v>
      </c>
      <c r="BL1661" s="19" t="s">
        <v>178</v>
      </c>
      <c r="BM1661" s="226" t="s">
        <v>4514</v>
      </c>
    </row>
    <row r="1662" s="2" customFormat="1">
      <c r="A1662" s="40"/>
      <c r="B1662" s="41"/>
      <c r="C1662" s="42"/>
      <c r="D1662" s="228" t="s">
        <v>180</v>
      </c>
      <c r="E1662" s="42"/>
      <c r="F1662" s="229" t="s">
        <v>3818</v>
      </c>
      <c r="G1662" s="42"/>
      <c r="H1662" s="42"/>
      <c r="I1662" s="230"/>
      <c r="J1662" s="42"/>
      <c r="K1662" s="42"/>
      <c r="L1662" s="46"/>
      <c r="M1662" s="231"/>
      <c r="N1662" s="232"/>
      <c r="O1662" s="86"/>
      <c r="P1662" s="86"/>
      <c r="Q1662" s="86"/>
      <c r="R1662" s="86"/>
      <c r="S1662" s="86"/>
      <c r="T1662" s="87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T1662" s="19" t="s">
        <v>180</v>
      </c>
      <c r="AU1662" s="19" t="s">
        <v>82</v>
      </c>
    </row>
    <row r="1663" s="2" customFormat="1">
      <c r="A1663" s="40"/>
      <c r="B1663" s="41"/>
      <c r="C1663" s="42"/>
      <c r="D1663" s="228" t="s">
        <v>478</v>
      </c>
      <c r="E1663" s="42"/>
      <c r="F1663" s="278" t="s">
        <v>3820</v>
      </c>
      <c r="G1663" s="42"/>
      <c r="H1663" s="42"/>
      <c r="I1663" s="230"/>
      <c r="J1663" s="42"/>
      <c r="K1663" s="42"/>
      <c r="L1663" s="46"/>
      <c r="M1663" s="231"/>
      <c r="N1663" s="232"/>
      <c r="O1663" s="86"/>
      <c r="P1663" s="86"/>
      <c r="Q1663" s="86"/>
      <c r="R1663" s="86"/>
      <c r="S1663" s="86"/>
      <c r="T1663" s="87"/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T1663" s="19" t="s">
        <v>478</v>
      </c>
      <c r="AU1663" s="19" t="s">
        <v>82</v>
      </c>
    </row>
    <row r="1664" s="2" customFormat="1" ht="16.5" customHeight="1">
      <c r="A1664" s="40"/>
      <c r="B1664" s="41"/>
      <c r="C1664" s="215" t="s">
        <v>4515</v>
      </c>
      <c r="D1664" s="215" t="s">
        <v>174</v>
      </c>
      <c r="E1664" s="216" t="s">
        <v>3827</v>
      </c>
      <c r="F1664" s="217" t="s">
        <v>3828</v>
      </c>
      <c r="G1664" s="218" t="s">
        <v>3296</v>
      </c>
      <c r="H1664" s="219">
        <v>8</v>
      </c>
      <c r="I1664" s="220"/>
      <c r="J1664" s="221">
        <f>ROUND(I1664*H1664,2)</f>
        <v>0</v>
      </c>
      <c r="K1664" s="217" t="s">
        <v>19</v>
      </c>
      <c r="L1664" s="46"/>
      <c r="M1664" s="222" t="s">
        <v>19</v>
      </c>
      <c r="N1664" s="223" t="s">
        <v>45</v>
      </c>
      <c r="O1664" s="86"/>
      <c r="P1664" s="224">
        <f>O1664*H1664</f>
        <v>0</v>
      </c>
      <c r="Q1664" s="224">
        <v>0</v>
      </c>
      <c r="R1664" s="224">
        <f>Q1664*H1664</f>
        <v>0</v>
      </c>
      <c r="S1664" s="224">
        <v>0</v>
      </c>
      <c r="T1664" s="225">
        <f>S1664*H1664</f>
        <v>0</v>
      </c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R1664" s="226" t="s">
        <v>178</v>
      </c>
      <c r="AT1664" s="226" t="s">
        <v>174</v>
      </c>
      <c r="AU1664" s="226" t="s">
        <v>82</v>
      </c>
      <c r="AY1664" s="19" t="s">
        <v>171</v>
      </c>
      <c r="BE1664" s="227">
        <f>IF(N1664="základní",J1664,0)</f>
        <v>0</v>
      </c>
      <c r="BF1664" s="227">
        <f>IF(N1664="snížená",J1664,0)</f>
        <v>0</v>
      </c>
      <c r="BG1664" s="227">
        <f>IF(N1664="zákl. přenesená",J1664,0)</f>
        <v>0</v>
      </c>
      <c r="BH1664" s="227">
        <f>IF(N1664="sníž. přenesená",J1664,0)</f>
        <v>0</v>
      </c>
      <c r="BI1664" s="227">
        <f>IF(N1664="nulová",J1664,0)</f>
        <v>0</v>
      </c>
      <c r="BJ1664" s="19" t="s">
        <v>82</v>
      </c>
      <c r="BK1664" s="227">
        <f>ROUND(I1664*H1664,2)</f>
        <v>0</v>
      </c>
      <c r="BL1664" s="19" t="s">
        <v>178</v>
      </c>
      <c r="BM1664" s="226" t="s">
        <v>4516</v>
      </c>
    </row>
    <row r="1665" s="2" customFormat="1">
      <c r="A1665" s="40"/>
      <c r="B1665" s="41"/>
      <c r="C1665" s="42"/>
      <c r="D1665" s="228" t="s">
        <v>180</v>
      </c>
      <c r="E1665" s="42"/>
      <c r="F1665" s="229" t="s">
        <v>3828</v>
      </c>
      <c r="G1665" s="42"/>
      <c r="H1665" s="42"/>
      <c r="I1665" s="230"/>
      <c r="J1665" s="42"/>
      <c r="K1665" s="42"/>
      <c r="L1665" s="46"/>
      <c r="M1665" s="231"/>
      <c r="N1665" s="232"/>
      <c r="O1665" s="86"/>
      <c r="P1665" s="86"/>
      <c r="Q1665" s="86"/>
      <c r="R1665" s="86"/>
      <c r="S1665" s="86"/>
      <c r="T1665" s="87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T1665" s="19" t="s">
        <v>180</v>
      </c>
      <c r="AU1665" s="19" t="s">
        <v>82</v>
      </c>
    </row>
    <row r="1666" s="2" customFormat="1">
      <c r="A1666" s="40"/>
      <c r="B1666" s="41"/>
      <c r="C1666" s="42"/>
      <c r="D1666" s="228" t="s">
        <v>478</v>
      </c>
      <c r="E1666" s="42"/>
      <c r="F1666" s="278" t="s">
        <v>3830</v>
      </c>
      <c r="G1666" s="42"/>
      <c r="H1666" s="42"/>
      <c r="I1666" s="230"/>
      <c r="J1666" s="42"/>
      <c r="K1666" s="42"/>
      <c r="L1666" s="46"/>
      <c r="M1666" s="231"/>
      <c r="N1666" s="232"/>
      <c r="O1666" s="86"/>
      <c r="P1666" s="86"/>
      <c r="Q1666" s="86"/>
      <c r="R1666" s="86"/>
      <c r="S1666" s="86"/>
      <c r="T1666" s="87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T1666" s="19" t="s">
        <v>478</v>
      </c>
      <c r="AU1666" s="19" t="s">
        <v>82</v>
      </c>
    </row>
    <row r="1667" s="2" customFormat="1" ht="16.5" customHeight="1">
      <c r="A1667" s="40"/>
      <c r="B1667" s="41"/>
      <c r="C1667" s="215" t="s">
        <v>4517</v>
      </c>
      <c r="D1667" s="215" t="s">
        <v>174</v>
      </c>
      <c r="E1667" s="216" t="s">
        <v>3837</v>
      </c>
      <c r="F1667" s="217" t="s">
        <v>3838</v>
      </c>
      <c r="G1667" s="218" t="s">
        <v>3296</v>
      </c>
      <c r="H1667" s="219">
        <v>2</v>
      </c>
      <c r="I1667" s="220"/>
      <c r="J1667" s="221">
        <f>ROUND(I1667*H1667,2)</f>
        <v>0</v>
      </c>
      <c r="K1667" s="217" t="s">
        <v>19</v>
      </c>
      <c r="L1667" s="46"/>
      <c r="M1667" s="222" t="s">
        <v>19</v>
      </c>
      <c r="N1667" s="223" t="s">
        <v>45</v>
      </c>
      <c r="O1667" s="86"/>
      <c r="P1667" s="224">
        <f>O1667*H1667</f>
        <v>0</v>
      </c>
      <c r="Q1667" s="224">
        <v>0</v>
      </c>
      <c r="R1667" s="224">
        <f>Q1667*H1667</f>
        <v>0</v>
      </c>
      <c r="S1667" s="224">
        <v>0</v>
      </c>
      <c r="T1667" s="225">
        <f>S1667*H1667</f>
        <v>0</v>
      </c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R1667" s="226" t="s">
        <v>178</v>
      </c>
      <c r="AT1667" s="226" t="s">
        <v>174</v>
      </c>
      <c r="AU1667" s="226" t="s">
        <v>82</v>
      </c>
      <c r="AY1667" s="19" t="s">
        <v>171</v>
      </c>
      <c r="BE1667" s="227">
        <f>IF(N1667="základní",J1667,0)</f>
        <v>0</v>
      </c>
      <c r="BF1667" s="227">
        <f>IF(N1667="snížená",J1667,0)</f>
        <v>0</v>
      </c>
      <c r="BG1667" s="227">
        <f>IF(N1667="zákl. přenesená",J1667,0)</f>
        <v>0</v>
      </c>
      <c r="BH1667" s="227">
        <f>IF(N1667="sníž. přenesená",J1667,0)</f>
        <v>0</v>
      </c>
      <c r="BI1667" s="227">
        <f>IF(N1667="nulová",J1667,0)</f>
        <v>0</v>
      </c>
      <c r="BJ1667" s="19" t="s">
        <v>82</v>
      </c>
      <c r="BK1667" s="227">
        <f>ROUND(I1667*H1667,2)</f>
        <v>0</v>
      </c>
      <c r="BL1667" s="19" t="s">
        <v>178</v>
      </c>
      <c r="BM1667" s="226" t="s">
        <v>4518</v>
      </c>
    </row>
    <row r="1668" s="2" customFormat="1">
      <c r="A1668" s="40"/>
      <c r="B1668" s="41"/>
      <c r="C1668" s="42"/>
      <c r="D1668" s="228" t="s">
        <v>180</v>
      </c>
      <c r="E1668" s="42"/>
      <c r="F1668" s="229" t="s">
        <v>3838</v>
      </c>
      <c r="G1668" s="42"/>
      <c r="H1668" s="42"/>
      <c r="I1668" s="230"/>
      <c r="J1668" s="42"/>
      <c r="K1668" s="42"/>
      <c r="L1668" s="46"/>
      <c r="M1668" s="231"/>
      <c r="N1668" s="232"/>
      <c r="O1668" s="86"/>
      <c r="P1668" s="86"/>
      <c r="Q1668" s="86"/>
      <c r="R1668" s="86"/>
      <c r="S1668" s="86"/>
      <c r="T1668" s="87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T1668" s="19" t="s">
        <v>180</v>
      </c>
      <c r="AU1668" s="19" t="s">
        <v>82</v>
      </c>
    </row>
    <row r="1669" s="2" customFormat="1">
      <c r="A1669" s="40"/>
      <c r="B1669" s="41"/>
      <c r="C1669" s="42"/>
      <c r="D1669" s="228" t="s">
        <v>478</v>
      </c>
      <c r="E1669" s="42"/>
      <c r="F1669" s="278" t="s">
        <v>3737</v>
      </c>
      <c r="G1669" s="42"/>
      <c r="H1669" s="42"/>
      <c r="I1669" s="230"/>
      <c r="J1669" s="42"/>
      <c r="K1669" s="42"/>
      <c r="L1669" s="46"/>
      <c r="M1669" s="231"/>
      <c r="N1669" s="232"/>
      <c r="O1669" s="86"/>
      <c r="P1669" s="86"/>
      <c r="Q1669" s="86"/>
      <c r="R1669" s="86"/>
      <c r="S1669" s="86"/>
      <c r="T1669" s="87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T1669" s="19" t="s">
        <v>478</v>
      </c>
      <c r="AU1669" s="19" t="s">
        <v>82</v>
      </c>
    </row>
    <row r="1670" s="2" customFormat="1" ht="16.5" customHeight="1">
      <c r="A1670" s="40"/>
      <c r="B1670" s="41"/>
      <c r="C1670" s="215" t="s">
        <v>4519</v>
      </c>
      <c r="D1670" s="215" t="s">
        <v>174</v>
      </c>
      <c r="E1670" s="216" t="s">
        <v>3840</v>
      </c>
      <c r="F1670" s="217" t="s">
        <v>3841</v>
      </c>
      <c r="G1670" s="218" t="s">
        <v>3296</v>
      </c>
      <c r="H1670" s="219">
        <v>1</v>
      </c>
      <c r="I1670" s="220"/>
      <c r="J1670" s="221">
        <f>ROUND(I1670*H1670,2)</f>
        <v>0</v>
      </c>
      <c r="K1670" s="217" t="s">
        <v>19</v>
      </c>
      <c r="L1670" s="46"/>
      <c r="M1670" s="222" t="s">
        <v>19</v>
      </c>
      <c r="N1670" s="223" t="s">
        <v>45</v>
      </c>
      <c r="O1670" s="86"/>
      <c r="P1670" s="224">
        <f>O1670*H1670</f>
        <v>0</v>
      </c>
      <c r="Q1670" s="224">
        <v>0</v>
      </c>
      <c r="R1670" s="224">
        <f>Q1670*H1670</f>
        <v>0</v>
      </c>
      <c r="S1670" s="224">
        <v>0</v>
      </c>
      <c r="T1670" s="225">
        <f>S1670*H1670</f>
        <v>0</v>
      </c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R1670" s="226" t="s">
        <v>178</v>
      </c>
      <c r="AT1670" s="226" t="s">
        <v>174</v>
      </c>
      <c r="AU1670" s="226" t="s">
        <v>82</v>
      </c>
      <c r="AY1670" s="19" t="s">
        <v>171</v>
      </c>
      <c r="BE1670" s="227">
        <f>IF(N1670="základní",J1670,0)</f>
        <v>0</v>
      </c>
      <c r="BF1670" s="227">
        <f>IF(N1670="snížená",J1670,0)</f>
        <v>0</v>
      </c>
      <c r="BG1670" s="227">
        <f>IF(N1670="zákl. přenesená",J1670,0)</f>
        <v>0</v>
      </c>
      <c r="BH1670" s="227">
        <f>IF(N1670="sníž. přenesená",J1670,0)</f>
        <v>0</v>
      </c>
      <c r="BI1670" s="227">
        <f>IF(N1670="nulová",J1670,0)</f>
        <v>0</v>
      </c>
      <c r="BJ1670" s="19" t="s">
        <v>82</v>
      </c>
      <c r="BK1670" s="227">
        <f>ROUND(I1670*H1670,2)</f>
        <v>0</v>
      </c>
      <c r="BL1670" s="19" t="s">
        <v>178</v>
      </c>
      <c r="BM1670" s="226" t="s">
        <v>4520</v>
      </c>
    </row>
    <row r="1671" s="2" customFormat="1">
      <c r="A1671" s="40"/>
      <c r="B1671" s="41"/>
      <c r="C1671" s="42"/>
      <c r="D1671" s="228" t="s">
        <v>180</v>
      </c>
      <c r="E1671" s="42"/>
      <c r="F1671" s="229" t="s">
        <v>3841</v>
      </c>
      <c r="G1671" s="42"/>
      <c r="H1671" s="42"/>
      <c r="I1671" s="230"/>
      <c r="J1671" s="42"/>
      <c r="K1671" s="42"/>
      <c r="L1671" s="46"/>
      <c r="M1671" s="231"/>
      <c r="N1671" s="232"/>
      <c r="O1671" s="86"/>
      <c r="P1671" s="86"/>
      <c r="Q1671" s="86"/>
      <c r="R1671" s="86"/>
      <c r="S1671" s="86"/>
      <c r="T1671" s="87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T1671" s="19" t="s">
        <v>180</v>
      </c>
      <c r="AU1671" s="19" t="s">
        <v>82</v>
      </c>
    </row>
    <row r="1672" s="2" customFormat="1">
      <c r="A1672" s="40"/>
      <c r="B1672" s="41"/>
      <c r="C1672" s="42"/>
      <c r="D1672" s="228" t="s">
        <v>478</v>
      </c>
      <c r="E1672" s="42"/>
      <c r="F1672" s="278" t="s">
        <v>3737</v>
      </c>
      <c r="G1672" s="42"/>
      <c r="H1672" s="42"/>
      <c r="I1672" s="230"/>
      <c r="J1672" s="42"/>
      <c r="K1672" s="42"/>
      <c r="L1672" s="46"/>
      <c r="M1672" s="231"/>
      <c r="N1672" s="232"/>
      <c r="O1672" s="86"/>
      <c r="P1672" s="86"/>
      <c r="Q1672" s="86"/>
      <c r="R1672" s="86"/>
      <c r="S1672" s="86"/>
      <c r="T1672" s="87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T1672" s="19" t="s">
        <v>478</v>
      </c>
      <c r="AU1672" s="19" t="s">
        <v>82</v>
      </c>
    </row>
    <row r="1673" s="2" customFormat="1" ht="16.5" customHeight="1">
      <c r="A1673" s="40"/>
      <c r="B1673" s="41"/>
      <c r="C1673" s="215" t="s">
        <v>4521</v>
      </c>
      <c r="D1673" s="215" t="s">
        <v>174</v>
      </c>
      <c r="E1673" s="216" t="s">
        <v>3850</v>
      </c>
      <c r="F1673" s="217" t="s">
        <v>3851</v>
      </c>
      <c r="G1673" s="218" t="s">
        <v>3296</v>
      </c>
      <c r="H1673" s="219">
        <v>14</v>
      </c>
      <c r="I1673" s="220"/>
      <c r="J1673" s="221">
        <f>ROUND(I1673*H1673,2)</f>
        <v>0</v>
      </c>
      <c r="K1673" s="217" t="s">
        <v>19</v>
      </c>
      <c r="L1673" s="46"/>
      <c r="M1673" s="222" t="s">
        <v>19</v>
      </c>
      <c r="N1673" s="223" t="s">
        <v>45</v>
      </c>
      <c r="O1673" s="86"/>
      <c r="P1673" s="224">
        <f>O1673*H1673</f>
        <v>0</v>
      </c>
      <c r="Q1673" s="224">
        <v>0</v>
      </c>
      <c r="R1673" s="224">
        <f>Q1673*H1673</f>
        <v>0</v>
      </c>
      <c r="S1673" s="224">
        <v>0</v>
      </c>
      <c r="T1673" s="225">
        <f>S1673*H1673</f>
        <v>0</v>
      </c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R1673" s="226" t="s">
        <v>178</v>
      </c>
      <c r="AT1673" s="226" t="s">
        <v>174</v>
      </c>
      <c r="AU1673" s="226" t="s">
        <v>82</v>
      </c>
      <c r="AY1673" s="19" t="s">
        <v>171</v>
      </c>
      <c r="BE1673" s="227">
        <f>IF(N1673="základní",J1673,0)</f>
        <v>0</v>
      </c>
      <c r="BF1673" s="227">
        <f>IF(N1673="snížená",J1673,0)</f>
        <v>0</v>
      </c>
      <c r="BG1673" s="227">
        <f>IF(N1673="zákl. přenesená",J1673,0)</f>
        <v>0</v>
      </c>
      <c r="BH1673" s="227">
        <f>IF(N1673="sníž. přenesená",J1673,0)</f>
        <v>0</v>
      </c>
      <c r="BI1673" s="227">
        <f>IF(N1673="nulová",J1673,0)</f>
        <v>0</v>
      </c>
      <c r="BJ1673" s="19" t="s">
        <v>82</v>
      </c>
      <c r="BK1673" s="227">
        <f>ROUND(I1673*H1673,2)</f>
        <v>0</v>
      </c>
      <c r="BL1673" s="19" t="s">
        <v>178</v>
      </c>
      <c r="BM1673" s="226" t="s">
        <v>4522</v>
      </c>
    </row>
    <row r="1674" s="2" customFormat="1">
      <c r="A1674" s="40"/>
      <c r="B1674" s="41"/>
      <c r="C1674" s="42"/>
      <c r="D1674" s="228" t="s">
        <v>180</v>
      </c>
      <c r="E1674" s="42"/>
      <c r="F1674" s="229" t="s">
        <v>3851</v>
      </c>
      <c r="G1674" s="42"/>
      <c r="H1674" s="42"/>
      <c r="I1674" s="230"/>
      <c r="J1674" s="42"/>
      <c r="K1674" s="42"/>
      <c r="L1674" s="46"/>
      <c r="M1674" s="231"/>
      <c r="N1674" s="232"/>
      <c r="O1674" s="86"/>
      <c r="P1674" s="86"/>
      <c r="Q1674" s="86"/>
      <c r="R1674" s="86"/>
      <c r="S1674" s="86"/>
      <c r="T1674" s="87"/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T1674" s="19" t="s">
        <v>180</v>
      </c>
      <c r="AU1674" s="19" t="s">
        <v>82</v>
      </c>
    </row>
    <row r="1675" s="2" customFormat="1">
      <c r="A1675" s="40"/>
      <c r="B1675" s="41"/>
      <c r="C1675" s="42"/>
      <c r="D1675" s="228" t="s">
        <v>478</v>
      </c>
      <c r="E1675" s="42"/>
      <c r="F1675" s="278" t="s">
        <v>3737</v>
      </c>
      <c r="G1675" s="42"/>
      <c r="H1675" s="42"/>
      <c r="I1675" s="230"/>
      <c r="J1675" s="42"/>
      <c r="K1675" s="42"/>
      <c r="L1675" s="46"/>
      <c r="M1675" s="231"/>
      <c r="N1675" s="232"/>
      <c r="O1675" s="86"/>
      <c r="P1675" s="86"/>
      <c r="Q1675" s="86"/>
      <c r="R1675" s="86"/>
      <c r="S1675" s="86"/>
      <c r="T1675" s="87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T1675" s="19" t="s">
        <v>478</v>
      </c>
      <c r="AU1675" s="19" t="s">
        <v>82</v>
      </c>
    </row>
    <row r="1676" s="2" customFormat="1" ht="16.5" customHeight="1">
      <c r="A1676" s="40"/>
      <c r="B1676" s="41"/>
      <c r="C1676" s="215" t="s">
        <v>4523</v>
      </c>
      <c r="D1676" s="215" t="s">
        <v>174</v>
      </c>
      <c r="E1676" s="216" t="s">
        <v>3853</v>
      </c>
      <c r="F1676" s="217" t="s">
        <v>3854</v>
      </c>
      <c r="G1676" s="218" t="s">
        <v>3296</v>
      </c>
      <c r="H1676" s="219">
        <v>2</v>
      </c>
      <c r="I1676" s="220"/>
      <c r="J1676" s="221">
        <f>ROUND(I1676*H1676,2)</f>
        <v>0</v>
      </c>
      <c r="K1676" s="217" t="s">
        <v>19</v>
      </c>
      <c r="L1676" s="46"/>
      <c r="M1676" s="222" t="s">
        <v>19</v>
      </c>
      <c r="N1676" s="223" t="s">
        <v>45</v>
      </c>
      <c r="O1676" s="86"/>
      <c r="P1676" s="224">
        <f>O1676*H1676</f>
        <v>0</v>
      </c>
      <c r="Q1676" s="224">
        <v>0</v>
      </c>
      <c r="R1676" s="224">
        <f>Q1676*H1676</f>
        <v>0</v>
      </c>
      <c r="S1676" s="224">
        <v>0</v>
      </c>
      <c r="T1676" s="225">
        <f>S1676*H1676</f>
        <v>0</v>
      </c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R1676" s="226" t="s">
        <v>178</v>
      </c>
      <c r="AT1676" s="226" t="s">
        <v>174</v>
      </c>
      <c r="AU1676" s="226" t="s">
        <v>82</v>
      </c>
      <c r="AY1676" s="19" t="s">
        <v>171</v>
      </c>
      <c r="BE1676" s="227">
        <f>IF(N1676="základní",J1676,0)</f>
        <v>0</v>
      </c>
      <c r="BF1676" s="227">
        <f>IF(N1676="snížená",J1676,0)</f>
        <v>0</v>
      </c>
      <c r="BG1676" s="227">
        <f>IF(N1676="zákl. přenesená",J1676,0)</f>
        <v>0</v>
      </c>
      <c r="BH1676" s="227">
        <f>IF(N1676="sníž. přenesená",J1676,0)</f>
        <v>0</v>
      </c>
      <c r="BI1676" s="227">
        <f>IF(N1676="nulová",J1676,0)</f>
        <v>0</v>
      </c>
      <c r="BJ1676" s="19" t="s">
        <v>82</v>
      </c>
      <c r="BK1676" s="227">
        <f>ROUND(I1676*H1676,2)</f>
        <v>0</v>
      </c>
      <c r="BL1676" s="19" t="s">
        <v>178</v>
      </c>
      <c r="BM1676" s="226" t="s">
        <v>4524</v>
      </c>
    </row>
    <row r="1677" s="2" customFormat="1">
      <c r="A1677" s="40"/>
      <c r="B1677" s="41"/>
      <c r="C1677" s="42"/>
      <c r="D1677" s="228" t="s">
        <v>180</v>
      </c>
      <c r="E1677" s="42"/>
      <c r="F1677" s="229" t="s">
        <v>3854</v>
      </c>
      <c r="G1677" s="42"/>
      <c r="H1677" s="42"/>
      <c r="I1677" s="230"/>
      <c r="J1677" s="42"/>
      <c r="K1677" s="42"/>
      <c r="L1677" s="46"/>
      <c r="M1677" s="231"/>
      <c r="N1677" s="232"/>
      <c r="O1677" s="86"/>
      <c r="P1677" s="86"/>
      <c r="Q1677" s="86"/>
      <c r="R1677" s="86"/>
      <c r="S1677" s="86"/>
      <c r="T1677" s="87"/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T1677" s="19" t="s">
        <v>180</v>
      </c>
      <c r="AU1677" s="19" t="s">
        <v>82</v>
      </c>
    </row>
    <row r="1678" s="2" customFormat="1">
      <c r="A1678" s="40"/>
      <c r="B1678" s="41"/>
      <c r="C1678" s="42"/>
      <c r="D1678" s="228" t="s">
        <v>478</v>
      </c>
      <c r="E1678" s="42"/>
      <c r="F1678" s="278" t="s">
        <v>3740</v>
      </c>
      <c r="G1678" s="42"/>
      <c r="H1678" s="42"/>
      <c r="I1678" s="230"/>
      <c r="J1678" s="42"/>
      <c r="K1678" s="42"/>
      <c r="L1678" s="46"/>
      <c r="M1678" s="231"/>
      <c r="N1678" s="232"/>
      <c r="O1678" s="86"/>
      <c r="P1678" s="86"/>
      <c r="Q1678" s="86"/>
      <c r="R1678" s="86"/>
      <c r="S1678" s="86"/>
      <c r="T1678" s="87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T1678" s="19" t="s">
        <v>478</v>
      </c>
      <c r="AU1678" s="19" t="s">
        <v>82</v>
      </c>
    </row>
    <row r="1679" s="2" customFormat="1" ht="16.5" customHeight="1">
      <c r="A1679" s="40"/>
      <c r="B1679" s="41"/>
      <c r="C1679" s="215" t="s">
        <v>4525</v>
      </c>
      <c r="D1679" s="215" t="s">
        <v>174</v>
      </c>
      <c r="E1679" s="216" t="s">
        <v>3903</v>
      </c>
      <c r="F1679" s="217" t="s">
        <v>3904</v>
      </c>
      <c r="G1679" s="218" t="s">
        <v>971</v>
      </c>
      <c r="H1679" s="219">
        <v>1</v>
      </c>
      <c r="I1679" s="220"/>
      <c r="J1679" s="221">
        <f>ROUND(I1679*H1679,2)</f>
        <v>0</v>
      </c>
      <c r="K1679" s="217" t="s">
        <v>19</v>
      </c>
      <c r="L1679" s="46"/>
      <c r="M1679" s="222" t="s">
        <v>19</v>
      </c>
      <c r="N1679" s="223" t="s">
        <v>45</v>
      </c>
      <c r="O1679" s="86"/>
      <c r="P1679" s="224">
        <f>O1679*H1679</f>
        <v>0</v>
      </c>
      <c r="Q1679" s="224">
        <v>0</v>
      </c>
      <c r="R1679" s="224">
        <f>Q1679*H1679</f>
        <v>0</v>
      </c>
      <c r="S1679" s="224">
        <v>0</v>
      </c>
      <c r="T1679" s="225">
        <f>S1679*H1679</f>
        <v>0</v>
      </c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R1679" s="226" t="s">
        <v>178</v>
      </c>
      <c r="AT1679" s="226" t="s">
        <v>174</v>
      </c>
      <c r="AU1679" s="226" t="s">
        <v>82</v>
      </c>
      <c r="AY1679" s="19" t="s">
        <v>171</v>
      </c>
      <c r="BE1679" s="227">
        <f>IF(N1679="základní",J1679,0)</f>
        <v>0</v>
      </c>
      <c r="BF1679" s="227">
        <f>IF(N1679="snížená",J1679,0)</f>
        <v>0</v>
      </c>
      <c r="BG1679" s="227">
        <f>IF(N1679="zákl. přenesená",J1679,0)</f>
        <v>0</v>
      </c>
      <c r="BH1679" s="227">
        <f>IF(N1679="sníž. přenesená",J1679,0)</f>
        <v>0</v>
      </c>
      <c r="BI1679" s="227">
        <f>IF(N1679="nulová",J1679,0)</f>
        <v>0</v>
      </c>
      <c r="BJ1679" s="19" t="s">
        <v>82</v>
      </c>
      <c r="BK1679" s="227">
        <f>ROUND(I1679*H1679,2)</f>
        <v>0</v>
      </c>
      <c r="BL1679" s="19" t="s">
        <v>178</v>
      </c>
      <c r="BM1679" s="226" t="s">
        <v>4526</v>
      </c>
    </row>
    <row r="1680" s="2" customFormat="1">
      <c r="A1680" s="40"/>
      <c r="B1680" s="41"/>
      <c r="C1680" s="42"/>
      <c r="D1680" s="228" t="s">
        <v>180</v>
      </c>
      <c r="E1680" s="42"/>
      <c r="F1680" s="229" t="s">
        <v>3904</v>
      </c>
      <c r="G1680" s="42"/>
      <c r="H1680" s="42"/>
      <c r="I1680" s="230"/>
      <c r="J1680" s="42"/>
      <c r="K1680" s="42"/>
      <c r="L1680" s="46"/>
      <c r="M1680" s="231"/>
      <c r="N1680" s="232"/>
      <c r="O1680" s="86"/>
      <c r="P1680" s="86"/>
      <c r="Q1680" s="86"/>
      <c r="R1680" s="86"/>
      <c r="S1680" s="86"/>
      <c r="T1680" s="87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T1680" s="19" t="s">
        <v>180</v>
      </c>
      <c r="AU1680" s="19" t="s">
        <v>82</v>
      </c>
    </row>
    <row r="1681" s="2" customFormat="1" ht="16.5" customHeight="1">
      <c r="A1681" s="40"/>
      <c r="B1681" s="41"/>
      <c r="C1681" s="215" t="s">
        <v>4527</v>
      </c>
      <c r="D1681" s="215" t="s">
        <v>174</v>
      </c>
      <c r="E1681" s="216" t="s">
        <v>3910</v>
      </c>
      <c r="F1681" s="217" t="s">
        <v>3911</v>
      </c>
      <c r="G1681" s="218" t="s">
        <v>3296</v>
      </c>
      <c r="H1681" s="219">
        <v>1</v>
      </c>
      <c r="I1681" s="220"/>
      <c r="J1681" s="221">
        <f>ROUND(I1681*H1681,2)</f>
        <v>0</v>
      </c>
      <c r="K1681" s="217" t="s">
        <v>19</v>
      </c>
      <c r="L1681" s="46"/>
      <c r="M1681" s="222" t="s">
        <v>19</v>
      </c>
      <c r="N1681" s="223" t="s">
        <v>45</v>
      </c>
      <c r="O1681" s="86"/>
      <c r="P1681" s="224">
        <f>O1681*H1681</f>
        <v>0</v>
      </c>
      <c r="Q1681" s="224">
        <v>0</v>
      </c>
      <c r="R1681" s="224">
        <f>Q1681*H1681</f>
        <v>0</v>
      </c>
      <c r="S1681" s="224">
        <v>0</v>
      </c>
      <c r="T1681" s="225">
        <f>S1681*H1681</f>
        <v>0</v>
      </c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R1681" s="226" t="s">
        <v>178</v>
      </c>
      <c r="AT1681" s="226" t="s">
        <v>174</v>
      </c>
      <c r="AU1681" s="226" t="s">
        <v>82</v>
      </c>
      <c r="AY1681" s="19" t="s">
        <v>171</v>
      </c>
      <c r="BE1681" s="227">
        <f>IF(N1681="základní",J1681,0)</f>
        <v>0</v>
      </c>
      <c r="BF1681" s="227">
        <f>IF(N1681="snížená",J1681,0)</f>
        <v>0</v>
      </c>
      <c r="BG1681" s="227">
        <f>IF(N1681="zákl. přenesená",J1681,0)</f>
        <v>0</v>
      </c>
      <c r="BH1681" s="227">
        <f>IF(N1681="sníž. přenesená",J1681,0)</f>
        <v>0</v>
      </c>
      <c r="BI1681" s="227">
        <f>IF(N1681="nulová",J1681,0)</f>
        <v>0</v>
      </c>
      <c r="BJ1681" s="19" t="s">
        <v>82</v>
      </c>
      <c r="BK1681" s="227">
        <f>ROUND(I1681*H1681,2)</f>
        <v>0</v>
      </c>
      <c r="BL1681" s="19" t="s">
        <v>178</v>
      </c>
      <c r="BM1681" s="226" t="s">
        <v>4528</v>
      </c>
    </row>
    <row r="1682" s="2" customFormat="1">
      <c r="A1682" s="40"/>
      <c r="B1682" s="41"/>
      <c r="C1682" s="42"/>
      <c r="D1682" s="228" t="s">
        <v>180</v>
      </c>
      <c r="E1682" s="42"/>
      <c r="F1682" s="229" t="s">
        <v>3911</v>
      </c>
      <c r="G1682" s="42"/>
      <c r="H1682" s="42"/>
      <c r="I1682" s="230"/>
      <c r="J1682" s="42"/>
      <c r="K1682" s="42"/>
      <c r="L1682" s="46"/>
      <c r="M1682" s="231"/>
      <c r="N1682" s="232"/>
      <c r="O1682" s="86"/>
      <c r="P1682" s="86"/>
      <c r="Q1682" s="86"/>
      <c r="R1682" s="86"/>
      <c r="S1682" s="86"/>
      <c r="T1682" s="87"/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T1682" s="19" t="s">
        <v>180</v>
      </c>
      <c r="AU1682" s="19" t="s">
        <v>82</v>
      </c>
    </row>
    <row r="1683" s="2" customFormat="1">
      <c r="A1683" s="40"/>
      <c r="B1683" s="41"/>
      <c r="C1683" s="42"/>
      <c r="D1683" s="228" t="s">
        <v>478</v>
      </c>
      <c r="E1683" s="42"/>
      <c r="F1683" s="278" t="s">
        <v>3737</v>
      </c>
      <c r="G1683" s="42"/>
      <c r="H1683" s="42"/>
      <c r="I1683" s="230"/>
      <c r="J1683" s="42"/>
      <c r="K1683" s="42"/>
      <c r="L1683" s="46"/>
      <c r="M1683" s="231"/>
      <c r="N1683" s="232"/>
      <c r="O1683" s="86"/>
      <c r="P1683" s="86"/>
      <c r="Q1683" s="86"/>
      <c r="R1683" s="86"/>
      <c r="S1683" s="86"/>
      <c r="T1683" s="87"/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T1683" s="19" t="s">
        <v>478</v>
      </c>
      <c r="AU1683" s="19" t="s">
        <v>82</v>
      </c>
    </row>
    <row r="1684" s="2" customFormat="1" ht="16.5" customHeight="1">
      <c r="A1684" s="40"/>
      <c r="B1684" s="41"/>
      <c r="C1684" s="215" t="s">
        <v>4529</v>
      </c>
      <c r="D1684" s="215" t="s">
        <v>174</v>
      </c>
      <c r="E1684" s="216" t="s">
        <v>3929</v>
      </c>
      <c r="F1684" s="217" t="s">
        <v>3676</v>
      </c>
      <c r="G1684" s="218" t="s">
        <v>971</v>
      </c>
      <c r="H1684" s="219">
        <v>1</v>
      </c>
      <c r="I1684" s="220"/>
      <c r="J1684" s="221">
        <f>ROUND(I1684*H1684,2)</f>
        <v>0</v>
      </c>
      <c r="K1684" s="217" t="s">
        <v>19</v>
      </c>
      <c r="L1684" s="46"/>
      <c r="M1684" s="222" t="s">
        <v>19</v>
      </c>
      <c r="N1684" s="223" t="s">
        <v>45</v>
      </c>
      <c r="O1684" s="86"/>
      <c r="P1684" s="224">
        <f>O1684*H1684</f>
        <v>0</v>
      </c>
      <c r="Q1684" s="224">
        <v>0</v>
      </c>
      <c r="R1684" s="224">
        <f>Q1684*H1684</f>
        <v>0</v>
      </c>
      <c r="S1684" s="224">
        <v>0</v>
      </c>
      <c r="T1684" s="225">
        <f>S1684*H1684</f>
        <v>0</v>
      </c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R1684" s="226" t="s">
        <v>178</v>
      </c>
      <c r="AT1684" s="226" t="s">
        <v>174</v>
      </c>
      <c r="AU1684" s="226" t="s">
        <v>82</v>
      </c>
      <c r="AY1684" s="19" t="s">
        <v>171</v>
      </c>
      <c r="BE1684" s="227">
        <f>IF(N1684="základní",J1684,0)</f>
        <v>0</v>
      </c>
      <c r="BF1684" s="227">
        <f>IF(N1684="snížená",J1684,0)</f>
        <v>0</v>
      </c>
      <c r="BG1684" s="227">
        <f>IF(N1684="zákl. přenesená",J1684,0)</f>
        <v>0</v>
      </c>
      <c r="BH1684" s="227">
        <f>IF(N1684="sníž. přenesená",J1684,0)</f>
        <v>0</v>
      </c>
      <c r="BI1684" s="227">
        <f>IF(N1684="nulová",J1684,0)</f>
        <v>0</v>
      </c>
      <c r="BJ1684" s="19" t="s">
        <v>82</v>
      </c>
      <c r="BK1684" s="227">
        <f>ROUND(I1684*H1684,2)</f>
        <v>0</v>
      </c>
      <c r="BL1684" s="19" t="s">
        <v>178</v>
      </c>
      <c r="BM1684" s="226" t="s">
        <v>4530</v>
      </c>
    </row>
    <row r="1685" s="2" customFormat="1">
      <c r="A1685" s="40"/>
      <c r="B1685" s="41"/>
      <c r="C1685" s="42"/>
      <c r="D1685" s="228" t="s">
        <v>180</v>
      </c>
      <c r="E1685" s="42"/>
      <c r="F1685" s="229" t="s">
        <v>3676</v>
      </c>
      <c r="G1685" s="42"/>
      <c r="H1685" s="42"/>
      <c r="I1685" s="230"/>
      <c r="J1685" s="42"/>
      <c r="K1685" s="42"/>
      <c r="L1685" s="46"/>
      <c r="M1685" s="231"/>
      <c r="N1685" s="232"/>
      <c r="O1685" s="86"/>
      <c r="P1685" s="86"/>
      <c r="Q1685" s="86"/>
      <c r="R1685" s="86"/>
      <c r="S1685" s="86"/>
      <c r="T1685" s="87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T1685" s="19" t="s">
        <v>180</v>
      </c>
      <c r="AU1685" s="19" t="s">
        <v>82</v>
      </c>
    </row>
    <row r="1686" s="2" customFormat="1">
      <c r="A1686" s="40"/>
      <c r="B1686" s="41"/>
      <c r="C1686" s="42"/>
      <c r="D1686" s="228" t="s">
        <v>478</v>
      </c>
      <c r="E1686" s="42"/>
      <c r="F1686" s="278" t="s">
        <v>3678</v>
      </c>
      <c r="G1686" s="42"/>
      <c r="H1686" s="42"/>
      <c r="I1686" s="230"/>
      <c r="J1686" s="42"/>
      <c r="K1686" s="42"/>
      <c r="L1686" s="46"/>
      <c r="M1686" s="231"/>
      <c r="N1686" s="232"/>
      <c r="O1686" s="86"/>
      <c r="P1686" s="86"/>
      <c r="Q1686" s="86"/>
      <c r="R1686" s="86"/>
      <c r="S1686" s="86"/>
      <c r="T1686" s="87"/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T1686" s="19" t="s">
        <v>478</v>
      </c>
      <c r="AU1686" s="19" t="s">
        <v>82</v>
      </c>
    </row>
    <row r="1687" s="2" customFormat="1" ht="16.5" customHeight="1">
      <c r="A1687" s="40"/>
      <c r="B1687" s="41"/>
      <c r="C1687" s="215" t="s">
        <v>4531</v>
      </c>
      <c r="D1687" s="215" t="s">
        <v>174</v>
      </c>
      <c r="E1687" s="216" t="s">
        <v>3931</v>
      </c>
      <c r="F1687" s="217" t="s">
        <v>3605</v>
      </c>
      <c r="G1687" s="218" t="s">
        <v>3296</v>
      </c>
      <c r="H1687" s="219">
        <v>1</v>
      </c>
      <c r="I1687" s="220"/>
      <c r="J1687" s="221">
        <f>ROUND(I1687*H1687,2)</f>
        <v>0</v>
      </c>
      <c r="K1687" s="217" t="s">
        <v>19</v>
      </c>
      <c r="L1687" s="46"/>
      <c r="M1687" s="222" t="s">
        <v>19</v>
      </c>
      <c r="N1687" s="223" t="s">
        <v>45</v>
      </c>
      <c r="O1687" s="86"/>
      <c r="P1687" s="224">
        <f>O1687*H1687</f>
        <v>0</v>
      </c>
      <c r="Q1687" s="224">
        <v>0</v>
      </c>
      <c r="R1687" s="224">
        <f>Q1687*H1687</f>
        <v>0</v>
      </c>
      <c r="S1687" s="224">
        <v>0</v>
      </c>
      <c r="T1687" s="225">
        <f>S1687*H1687</f>
        <v>0</v>
      </c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R1687" s="226" t="s">
        <v>178</v>
      </c>
      <c r="AT1687" s="226" t="s">
        <v>174</v>
      </c>
      <c r="AU1687" s="226" t="s">
        <v>82</v>
      </c>
      <c r="AY1687" s="19" t="s">
        <v>171</v>
      </c>
      <c r="BE1687" s="227">
        <f>IF(N1687="základní",J1687,0)</f>
        <v>0</v>
      </c>
      <c r="BF1687" s="227">
        <f>IF(N1687="snížená",J1687,0)</f>
        <v>0</v>
      </c>
      <c r="BG1687" s="227">
        <f>IF(N1687="zákl. přenesená",J1687,0)</f>
        <v>0</v>
      </c>
      <c r="BH1687" s="227">
        <f>IF(N1687="sníž. přenesená",J1687,0)</f>
        <v>0</v>
      </c>
      <c r="BI1687" s="227">
        <f>IF(N1687="nulová",J1687,0)</f>
        <v>0</v>
      </c>
      <c r="BJ1687" s="19" t="s">
        <v>82</v>
      </c>
      <c r="BK1687" s="227">
        <f>ROUND(I1687*H1687,2)</f>
        <v>0</v>
      </c>
      <c r="BL1687" s="19" t="s">
        <v>178</v>
      </c>
      <c r="BM1687" s="226" t="s">
        <v>4532</v>
      </c>
    </row>
    <row r="1688" s="2" customFormat="1">
      <c r="A1688" s="40"/>
      <c r="B1688" s="41"/>
      <c r="C1688" s="42"/>
      <c r="D1688" s="228" t="s">
        <v>180</v>
      </c>
      <c r="E1688" s="42"/>
      <c r="F1688" s="229" t="s">
        <v>3605</v>
      </c>
      <c r="G1688" s="42"/>
      <c r="H1688" s="42"/>
      <c r="I1688" s="230"/>
      <c r="J1688" s="42"/>
      <c r="K1688" s="42"/>
      <c r="L1688" s="46"/>
      <c r="M1688" s="231"/>
      <c r="N1688" s="232"/>
      <c r="O1688" s="86"/>
      <c r="P1688" s="86"/>
      <c r="Q1688" s="86"/>
      <c r="R1688" s="86"/>
      <c r="S1688" s="86"/>
      <c r="T1688" s="87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T1688" s="19" t="s">
        <v>180</v>
      </c>
      <c r="AU1688" s="19" t="s">
        <v>82</v>
      </c>
    </row>
    <row r="1689" s="2" customFormat="1">
      <c r="A1689" s="40"/>
      <c r="B1689" s="41"/>
      <c r="C1689" s="42"/>
      <c r="D1689" s="228" t="s">
        <v>478</v>
      </c>
      <c r="E1689" s="42"/>
      <c r="F1689" s="278" t="s">
        <v>3607</v>
      </c>
      <c r="G1689" s="42"/>
      <c r="H1689" s="42"/>
      <c r="I1689" s="230"/>
      <c r="J1689" s="42"/>
      <c r="K1689" s="42"/>
      <c r="L1689" s="46"/>
      <c r="M1689" s="231"/>
      <c r="N1689" s="232"/>
      <c r="O1689" s="86"/>
      <c r="P1689" s="86"/>
      <c r="Q1689" s="86"/>
      <c r="R1689" s="86"/>
      <c r="S1689" s="86"/>
      <c r="T1689" s="87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T1689" s="19" t="s">
        <v>478</v>
      </c>
      <c r="AU1689" s="19" t="s">
        <v>82</v>
      </c>
    </row>
    <row r="1690" s="2" customFormat="1" ht="16.5" customHeight="1">
      <c r="A1690" s="40"/>
      <c r="B1690" s="41"/>
      <c r="C1690" s="215" t="s">
        <v>4533</v>
      </c>
      <c r="D1690" s="215" t="s">
        <v>174</v>
      </c>
      <c r="E1690" s="216" t="s">
        <v>4204</v>
      </c>
      <c r="F1690" s="217" t="s">
        <v>4205</v>
      </c>
      <c r="G1690" s="218" t="s">
        <v>3296</v>
      </c>
      <c r="H1690" s="219">
        <v>1</v>
      </c>
      <c r="I1690" s="220"/>
      <c r="J1690" s="221">
        <f>ROUND(I1690*H1690,2)</f>
        <v>0</v>
      </c>
      <c r="K1690" s="217" t="s">
        <v>19</v>
      </c>
      <c r="L1690" s="46"/>
      <c r="M1690" s="222" t="s">
        <v>19</v>
      </c>
      <c r="N1690" s="223" t="s">
        <v>45</v>
      </c>
      <c r="O1690" s="86"/>
      <c r="P1690" s="224">
        <f>O1690*H1690</f>
        <v>0</v>
      </c>
      <c r="Q1690" s="224">
        <v>0</v>
      </c>
      <c r="R1690" s="224">
        <f>Q1690*H1690</f>
        <v>0</v>
      </c>
      <c r="S1690" s="224">
        <v>0</v>
      </c>
      <c r="T1690" s="225">
        <f>S1690*H1690</f>
        <v>0</v>
      </c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R1690" s="226" t="s">
        <v>178</v>
      </c>
      <c r="AT1690" s="226" t="s">
        <v>174</v>
      </c>
      <c r="AU1690" s="226" t="s">
        <v>82</v>
      </c>
      <c r="AY1690" s="19" t="s">
        <v>171</v>
      </c>
      <c r="BE1690" s="227">
        <f>IF(N1690="základní",J1690,0)</f>
        <v>0</v>
      </c>
      <c r="BF1690" s="227">
        <f>IF(N1690="snížená",J1690,0)</f>
        <v>0</v>
      </c>
      <c r="BG1690" s="227">
        <f>IF(N1690="zákl. přenesená",J1690,0)</f>
        <v>0</v>
      </c>
      <c r="BH1690" s="227">
        <f>IF(N1690="sníž. přenesená",J1690,0)</f>
        <v>0</v>
      </c>
      <c r="BI1690" s="227">
        <f>IF(N1690="nulová",J1690,0)</f>
        <v>0</v>
      </c>
      <c r="BJ1690" s="19" t="s">
        <v>82</v>
      </c>
      <c r="BK1690" s="227">
        <f>ROUND(I1690*H1690,2)</f>
        <v>0</v>
      </c>
      <c r="BL1690" s="19" t="s">
        <v>178</v>
      </c>
      <c r="BM1690" s="226" t="s">
        <v>4534</v>
      </c>
    </row>
    <row r="1691" s="2" customFormat="1">
      <c r="A1691" s="40"/>
      <c r="B1691" s="41"/>
      <c r="C1691" s="42"/>
      <c r="D1691" s="228" t="s">
        <v>180</v>
      </c>
      <c r="E1691" s="42"/>
      <c r="F1691" s="229" t="s">
        <v>4205</v>
      </c>
      <c r="G1691" s="42"/>
      <c r="H1691" s="42"/>
      <c r="I1691" s="230"/>
      <c r="J1691" s="42"/>
      <c r="K1691" s="42"/>
      <c r="L1691" s="46"/>
      <c r="M1691" s="231"/>
      <c r="N1691" s="232"/>
      <c r="O1691" s="86"/>
      <c r="P1691" s="86"/>
      <c r="Q1691" s="86"/>
      <c r="R1691" s="86"/>
      <c r="S1691" s="86"/>
      <c r="T1691" s="87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T1691" s="19" t="s">
        <v>180</v>
      </c>
      <c r="AU1691" s="19" t="s">
        <v>82</v>
      </c>
    </row>
    <row r="1692" s="2" customFormat="1">
      <c r="A1692" s="40"/>
      <c r="B1692" s="41"/>
      <c r="C1692" s="42"/>
      <c r="D1692" s="228" t="s">
        <v>478</v>
      </c>
      <c r="E1692" s="42"/>
      <c r="F1692" s="278" t="s">
        <v>3909</v>
      </c>
      <c r="G1692" s="42"/>
      <c r="H1692" s="42"/>
      <c r="I1692" s="230"/>
      <c r="J1692" s="42"/>
      <c r="K1692" s="42"/>
      <c r="L1692" s="46"/>
      <c r="M1692" s="231"/>
      <c r="N1692" s="232"/>
      <c r="O1692" s="86"/>
      <c r="P1692" s="86"/>
      <c r="Q1692" s="86"/>
      <c r="R1692" s="86"/>
      <c r="S1692" s="86"/>
      <c r="T1692" s="87"/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T1692" s="19" t="s">
        <v>478</v>
      </c>
      <c r="AU1692" s="19" t="s">
        <v>82</v>
      </c>
    </row>
    <row r="1693" s="2" customFormat="1" ht="16.5" customHeight="1">
      <c r="A1693" s="40"/>
      <c r="B1693" s="41"/>
      <c r="C1693" s="215" t="s">
        <v>4535</v>
      </c>
      <c r="D1693" s="215" t="s">
        <v>174</v>
      </c>
      <c r="E1693" s="216" t="s">
        <v>4267</v>
      </c>
      <c r="F1693" s="217" t="s">
        <v>4268</v>
      </c>
      <c r="G1693" s="218" t="s">
        <v>3513</v>
      </c>
      <c r="H1693" s="219">
        <v>9</v>
      </c>
      <c r="I1693" s="220"/>
      <c r="J1693" s="221">
        <f>ROUND(I1693*H1693,2)</f>
        <v>0</v>
      </c>
      <c r="K1693" s="217" t="s">
        <v>19</v>
      </c>
      <c r="L1693" s="46"/>
      <c r="M1693" s="222" t="s">
        <v>19</v>
      </c>
      <c r="N1693" s="223" t="s">
        <v>45</v>
      </c>
      <c r="O1693" s="86"/>
      <c r="P1693" s="224">
        <f>O1693*H1693</f>
        <v>0</v>
      </c>
      <c r="Q1693" s="224">
        <v>0</v>
      </c>
      <c r="R1693" s="224">
        <f>Q1693*H1693</f>
        <v>0</v>
      </c>
      <c r="S1693" s="224">
        <v>0</v>
      </c>
      <c r="T1693" s="225">
        <f>S1693*H1693</f>
        <v>0</v>
      </c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R1693" s="226" t="s">
        <v>178</v>
      </c>
      <c r="AT1693" s="226" t="s">
        <v>174</v>
      </c>
      <c r="AU1693" s="226" t="s">
        <v>82</v>
      </c>
      <c r="AY1693" s="19" t="s">
        <v>171</v>
      </c>
      <c r="BE1693" s="227">
        <f>IF(N1693="základní",J1693,0)</f>
        <v>0</v>
      </c>
      <c r="BF1693" s="227">
        <f>IF(N1693="snížená",J1693,0)</f>
        <v>0</v>
      </c>
      <c r="BG1693" s="227">
        <f>IF(N1693="zákl. přenesená",J1693,0)</f>
        <v>0</v>
      </c>
      <c r="BH1693" s="227">
        <f>IF(N1693="sníž. přenesená",J1693,0)</f>
        <v>0</v>
      </c>
      <c r="BI1693" s="227">
        <f>IF(N1693="nulová",J1693,0)</f>
        <v>0</v>
      </c>
      <c r="BJ1693" s="19" t="s">
        <v>82</v>
      </c>
      <c r="BK1693" s="227">
        <f>ROUND(I1693*H1693,2)</f>
        <v>0</v>
      </c>
      <c r="BL1693" s="19" t="s">
        <v>178</v>
      </c>
      <c r="BM1693" s="226" t="s">
        <v>4536</v>
      </c>
    </row>
    <row r="1694" s="2" customFormat="1">
      <c r="A1694" s="40"/>
      <c r="B1694" s="41"/>
      <c r="C1694" s="42"/>
      <c r="D1694" s="228" t="s">
        <v>180</v>
      </c>
      <c r="E1694" s="42"/>
      <c r="F1694" s="229" t="s">
        <v>4268</v>
      </c>
      <c r="G1694" s="42"/>
      <c r="H1694" s="42"/>
      <c r="I1694" s="230"/>
      <c r="J1694" s="42"/>
      <c r="K1694" s="42"/>
      <c r="L1694" s="46"/>
      <c r="M1694" s="231"/>
      <c r="N1694" s="232"/>
      <c r="O1694" s="86"/>
      <c r="P1694" s="86"/>
      <c r="Q1694" s="86"/>
      <c r="R1694" s="86"/>
      <c r="S1694" s="86"/>
      <c r="T1694" s="87"/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T1694" s="19" t="s">
        <v>180</v>
      </c>
      <c r="AU1694" s="19" t="s">
        <v>82</v>
      </c>
    </row>
    <row r="1695" s="2" customFormat="1">
      <c r="A1695" s="40"/>
      <c r="B1695" s="41"/>
      <c r="C1695" s="42"/>
      <c r="D1695" s="228" t="s">
        <v>478</v>
      </c>
      <c r="E1695" s="42"/>
      <c r="F1695" s="278" t="s">
        <v>3752</v>
      </c>
      <c r="G1695" s="42"/>
      <c r="H1695" s="42"/>
      <c r="I1695" s="230"/>
      <c r="J1695" s="42"/>
      <c r="K1695" s="42"/>
      <c r="L1695" s="46"/>
      <c r="M1695" s="231"/>
      <c r="N1695" s="232"/>
      <c r="O1695" s="86"/>
      <c r="P1695" s="86"/>
      <c r="Q1695" s="86"/>
      <c r="R1695" s="86"/>
      <c r="S1695" s="86"/>
      <c r="T1695" s="87"/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T1695" s="19" t="s">
        <v>478</v>
      </c>
      <c r="AU1695" s="19" t="s">
        <v>82</v>
      </c>
    </row>
    <row r="1696" s="2" customFormat="1" ht="16.5" customHeight="1">
      <c r="A1696" s="40"/>
      <c r="B1696" s="41"/>
      <c r="C1696" s="215" t="s">
        <v>4537</v>
      </c>
      <c r="D1696" s="215" t="s">
        <v>174</v>
      </c>
      <c r="E1696" s="216" t="s">
        <v>4270</v>
      </c>
      <c r="F1696" s="217" t="s">
        <v>4271</v>
      </c>
      <c r="G1696" s="218" t="s">
        <v>3513</v>
      </c>
      <c r="H1696" s="219">
        <v>9</v>
      </c>
      <c r="I1696" s="220"/>
      <c r="J1696" s="221">
        <f>ROUND(I1696*H1696,2)</f>
        <v>0</v>
      </c>
      <c r="K1696" s="217" t="s">
        <v>19</v>
      </c>
      <c r="L1696" s="46"/>
      <c r="M1696" s="222" t="s">
        <v>19</v>
      </c>
      <c r="N1696" s="223" t="s">
        <v>45</v>
      </c>
      <c r="O1696" s="86"/>
      <c r="P1696" s="224">
        <f>O1696*H1696</f>
        <v>0</v>
      </c>
      <c r="Q1696" s="224">
        <v>0</v>
      </c>
      <c r="R1696" s="224">
        <f>Q1696*H1696</f>
        <v>0</v>
      </c>
      <c r="S1696" s="224">
        <v>0</v>
      </c>
      <c r="T1696" s="225">
        <f>S1696*H1696</f>
        <v>0</v>
      </c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R1696" s="226" t="s">
        <v>178</v>
      </c>
      <c r="AT1696" s="226" t="s">
        <v>174</v>
      </c>
      <c r="AU1696" s="226" t="s">
        <v>82</v>
      </c>
      <c r="AY1696" s="19" t="s">
        <v>171</v>
      </c>
      <c r="BE1696" s="227">
        <f>IF(N1696="základní",J1696,0)</f>
        <v>0</v>
      </c>
      <c r="BF1696" s="227">
        <f>IF(N1696="snížená",J1696,0)</f>
        <v>0</v>
      </c>
      <c r="BG1696" s="227">
        <f>IF(N1696="zákl. přenesená",J1696,0)</f>
        <v>0</v>
      </c>
      <c r="BH1696" s="227">
        <f>IF(N1696="sníž. přenesená",J1696,0)</f>
        <v>0</v>
      </c>
      <c r="BI1696" s="227">
        <f>IF(N1696="nulová",J1696,0)</f>
        <v>0</v>
      </c>
      <c r="BJ1696" s="19" t="s">
        <v>82</v>
      </c>
      <c r="BK1696" s="227">
        <f>ROUND(I1696*H1696,2)</f>
        <v>0</v>
      </c>
      <c r="BL1696" s="19" t="s">
        <v>178</v>
      </c>
      <c r="BM1696" s="226" t="s">
        <v>4538</v>
      </c>
    </row>
    <row r="1697" s="2" customFormat="1">
      <c r="A1697" s="40"/>
      <c r="B1697" s="41"/>
      <c r="C1697" s="42"/>
      <c r="D1697" s="228" t="s">
        <v>180</v>
      </c>
      <c r="E1697" s="42"/>
      <c r="F1697" s="229" t="s">
        <v>4271</v>
      </c>
      <c r="G1697" s="42"/>
      <c r="H1697" s="42"/>
      <c r="I1697" s="230"/>
      <c r="J1697" s="42"/>
      <c r="K1697" s="42"/>
      <c r="L1697" s="46"/>
      <c r="M1697" s="231"/>
      <c r="N1697" s="232"/>
      <c r="O1697" s="86"/>
      <c r="P1697" s="86"/>
      <c r="Q1697" s="86"/>
      <c r="R1697" s="86"/>
      <c r="S1697" s="86"/>
      <c r="T1697" s="87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T1697" s="19" t="s">
        <v>180</v>
      </c>
      <c r="AU1697" s="19" t="s">
        <v>82</v>
      </c>
    </row>
    <row r="1698" s="2" customFormat="1">
      <c r="A1698" s="40"/>
      <c r="B1698" s="41"/>
      <c r="C1698" s="42"/>
      <c r="D1698" s="228" t="s">
        <v>478</v>
      </c>
      <c r="E1698" s="42"/>
      <c r="F1698" s="278" t="s">
        <v>3752</v>
      </c>
      <c r="G1698" s="42"/>
      <c r="H1698" s="42"/>
      <c r="I1698" s="230"/>
      <c r="J1698" s="42"/>
      <c r="K1698" s="42"/>
      <c r="L1698" s="46"/>
      <c r="M1698" s="231"/>
      <c r="N1698" s="232"/>
      <c r="O1698" s="86"/>
      <c r="P1698" s="86"/>
      <c r="Q1698" s="86"/>
      <c r="R1698" s="86"/>
      <c r="S1698" s="86"/>
      <c r="T1698" s="87"/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T1698" s="19" t="s">
        <v>478</v>
      </c>
      <c r="AU1698" s="19" t="s">
        <v>82</v>
      </c>
    </row>
    <row r="1699" s="2" customFormat="1" ht="16.5" customHeight="1">
      <c r="A1699" s="40"/>
      <c r="B1699" s="41"/>
      <c r="C1699" s="215" t="s">
        <v>4539</v>
      </c>
      <c r="D1699" s="215" t="s">
        <v>174</v>
      </c>
      <c r="E1699" s="216" t="s">
        <v>4376</v>
      </c>
      <c r="F1699" s="217" t="s">
        <v>3900</v>
      </c>
      <c r="G1699" s="218" t="s">
        <v>3296</v>
      </c>
      <c r="H1699" s="219">
        <v>1</v>
      </c>
      <c r="I1699" s="220"/>
      <c r="J1699" s="221">
        <f>ROUND(I1699*H1699,2)</f>
        <v>0</v>
      </c>
      <c r="K1699" s="217" t="s">
        <v>19</v>
      </c>
      <c r="L1699" s="46"/>
      <c r="M1699" s="222" t="s">
        <v>19</v>
      </c>
      <c r="N1699" s="223" t="s">
        <v>45</v>
      </c>
      <c r="O1699" s="86"/>
      <c r="P1699" s="224">
        <f>O1699*H1699</f>
        <v>0</v>
      </c>
      <c r="Q1699" s="224">
        <v>0</v>
      </c>
      <c r="R1699" s="224">
        <f>Q1699*H1699</f>
        <v>0</v>
      </c>
      <c r="S1699" s="224">
        <v>0</v>
      </c>
      <c r="T1699" s="225">
        <f>S1699*H1699</f>
        <v>0</v>
      </c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R1699" s="226" t="s">
        <v>178</v>
      </c>
      <c r="AT1699" s="226" t="s">
        <v>174</v>
      </c>
      <c r="AU1699" s="226" t="s">
        <v>82</v>
      </c>
      <c r="AY1699" s="19" t="s">
        <v>171</v>
      </c>
      <c r="BE1699" s="227">
        <f>IF(N1699="základní",J1699,0)</f>
        <v>0</v>
      </c>
      <c r="BF1699" s="227">
        <f>IF(N1699="snížená",J1699,0)</f>
        <v>0</v>
      </c>
      <c r="BG1699" s="227">
        <f>IF(N1699="zákl. přenesená",J1699,0)</f>
        <v>0</v>
      </c>
      <c r="BH1699" s="227">
        <f>IF(N1699="sníž. přenesená",J1699,0)</f>
        <v>0</v>
      </c>
      <c r="BI1699" s="227">
        <f>IF(N1699="nulová",J1699,0)</f>
        <v>0</v>
      </c>
      <c r="BJ1699" s="19" t="s">
        <v>82</v>
      </c>
      <c r="BK1699" s="227">
        <f>ROUND(I1699*H1699,2)</f>
        <v>0</v>
      </c>
      <c r="BL1699" s="19" t="s">
        <v>178</v>
      </c>
      <c r="BM1699" s="226" t="s">
        <v>4540</v>
      </c>
    </row>
    <row r="1700" s="2" customFormat="1">
      <c r="A1700" s="40"/>
      <c r="B1700" s="41"/>
      <c r="C1700" s="42"/>
      <c r="D1700" s="228" t="s">
        <v>180</v>
      </c>
      <c r="E1700" s="42"/>
      <c r="F1700" s="229" t="s">
        <v>3900</v>
      </c>
      <c r="G1700" s="42"/>
      <c r="H1700" s="42"/>
      <c r="I1700" s="230"/>
      <c r="J1700" s="42"/>
      <c r="K1700" s="42"/>
      <c r="L1700" s="46"/>
      <c r="M1700" s="231"/>
      <c r="N1700" s="232"/>
      <c r="O1700" s="86"/>
      <c r="P1700" s="86"/>
      <c r="Q1700" s="86"/>
      <c r="R1700" s="86"/>
      <c r="S1700" s="86"/>
      <c r="T1700" s="87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T1700" s="19" t="s">
        <v>180</v>
      </c>
      <c r="AU1700" s="19" t="s">
        <v>82</v>
      </c>
    </row>
    <row r="1701" s="2" customFormat="1">
      <c r="A1701" s="40"/>
      <c r="B1701" s="41"/>
      <c r="C1701" s="42"/>
      <c r="D1701" s="228" t="s">
        <v>478</v>
      </c>
      <c r="E1701" s="42"/>
      <c r="F1701" s="278" t="s">
        <v>4257</v>
      </c>
      <c r="G1701" s="42"/>
      <c r="H1701" s="42"/>
      <c r="I1701" s="230"/>
      <c r="J1701" s="42"/>
      <c r="K1701" s="42"/>
      <c r="L1701" s="46"/>
      <c r="M1701" s="231"/>
      <c r="N1701" s="232"/>
      <c r="O1701" s="86"/>
      <c r="P1701" s="86"/>
      <c r="Q1701" s="86"/>
      <c r="R1701" s="86"/>
      <c r="S1701" s="86"/>
      <c r="T1701" s="87"/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T1701" s="19" t="s">
        <v>478</v>
      </c>
      <c r="AU1701" s="19" t="s">
        <v>82</v>
      </c>
    </row>
    <row r="1702" s="2" customFormat="1" ht="16.5" customHeight="1">
      <c r="A1702" s="40"/>
      <c r="B1702" s="41"/>
      <c r="C1702" s="215" t="s">
        <v>4541</v>
      </c>
      <c r="D1702" s="215" t="s">
        <v>174</v>
      </c>
      <c r="E1702" s="216" t="s">
        <v>4383</v>
      </c>
      <c r="F1702" s="217" t="s">
        <v>4384</v>
      </c>
      <c r="G1702" s="218" t="s">
        <v>3296</v>
      </c>
      <c r="H1702" s="219">
        <v>1</v>
      </c>
      <c r="I1702" s="220"/>
      <c r="J1702" s="221">
        <f>ROUND(I1702*H1702,2)</f>
        <v>0</v>
      </c>
      <c r="K1702" s="217" t="s">
        <v>19</v>
      </c>
      <c r="L1702" s="46"/>
      <c r="M1702" s="222" t="s">
        <v>19</v>
      </c>
      <c r="N1702" s="223" t="s">
        <v>45</v>
      </c>
      <c r="O1702" s="86"/>
      <c r="P1702" s="224">
        <f>O1702*H1702</f>
        <v>0</v>
      </c>
      <c r="Q1702" s="224">
        <v>0</v>
      </c>
      <c r="R1702" s="224">
        <f>Q1702*H1702</f>
        <v>0</v>
      </c>
      <c r="S1702" s="224">
        <v>0</v>
      </c>
      <c r="T1702" s="225">
        <f>S1702*H1702</f>
        <v>0</v>
      </c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R1702" s="226" t="s">
        <v>178</v>
      </c>
      <c r="AT1702" s="226" t="s">
        <v>174</v>
      </c>
      <c r="AU1702" s="226" t="s">
        <v>82</v>
      </c>
      <c r="AY1702" s="19" t="s">
        <v>171</v>
      </c>
      <c r="BE1702" s="227">
        <f>IF(N1702="základní",J1702,0)</f>
        <v>0</v>
      </c>
      <c r="BF1702" s="227">
        <f>IF(N1702="snížená",J1702,0)</f>
        <v>0</v>
      </c>
      <c r="BG1702" s="227">
        <f>IF(N1702="zákl. přenesená",J1702,0)</f>
        <v>0</v>
      </c>
      <c r="BH1702" s="227">
        <f>IF(N1702="sníž. přenesená",J1702,0)</f>
        <v>0</v>
      </c>
      <c r="BI1702" s="227">
        <f>IF(N1702="nulová",J1702,0)</f>
        <v>0</v>
      </c>
      <c r="BJ1702" s="19" t="s">
        <v>82</v>
      </c>
      <c r="BK1702" s="227">
        <f>ROUND(I1702*H1702,2)</f>
        <v>0</v>
      </c>
      <c r="BL1702" s="19" t="s">
        <v>178</v>
      </c>
      <c r="BM1702" s="226" t="s">
        <v>4542</v>
      </c>
    </row>
    <row r="1703" s="2" customFormat="1">
      <c r="A1703" s="40"/>
      <c r="B1703" s="41"/>
      <c r="C1703" s="42"/>
      <c r="D1703" s="228" t="s">
        <v>180</v>
      </c>
      <c r="E1703" s="42"/>
      <c r="F1703" s="229" t="s">
        <v>4384</v>
      </c>
      <c r="G1703" s="42"/>
      <c r="H1703" s="42"/>
      <c r="I1703" s="230"/>
      <c r="J1703" s="42"/>
      <c r="K1703" s="42"/>
      <c r="L1703" s="46"/>
      <c r="M1703" s="231"/>
      <c r="N1703" s="232"/>
      <c r="O1703" s="86"/>
      <c r="P1703" s="86"/>
      <c r="Q1703" s="86"/>
      <c r="R1703" s="86"/>
      <c r="S1703" s="86"/>
      <c r="T1703" s="87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T1703" s="19" t="s">
        <v>180</v>
      </c>
      <c r="AU1703" s="19" t="s">
        <v>82</v>
      </c>
    </row>
    <row r="1704" s="2" customFormat="1" ht="16.5" customHeight="1">
      <c r="A1704" s="40"/>
      <c r="B1704" s="41"/>
      <c r="C1704" s="215" t="s">
        <v>4543</v>
      </c>
      <c r="D1704" s="215" t="s">
        <v>174</v>
      </c>
      <c r="E1704" s="216" t="s">
        <v>4457</v>
      </c>
      <c r="F1704" s="217" t="s">
        <v>4458</v>
      </c>
      <c r="G1704" s="218" t="s">
        <v>3296</v>
      </c>
      <c r="H1704" s="219">
        <v>5</v>
      </c>
      <c r="I1704" s="220"/>
      <c r="J1704" s="221">
        <f>ROUND(I1704*H1704,2)</f>
        <v>0</v>
      </c>
      <c r="K1704" s="217" t="s">
        <v>19</v>
      </c>
      <c r="L1704" s="46"/>
      <c r="M1704" s="222" t="s">
        <v>19</v>
      </c>
      <c r="N1704" s="223" t="s">
        <v>45</v>
      </c>
      <c r="O1704" s="86"/>
      <c r="P1704" s="224">
        <f>O1704*H1704</f>
        <v>0</v>
      </c>
      <c r="Q1704" s="224">
        <v>0</v>
      </c>
      <c r="R1704" s="224">
        <f>Q1704*H1704</f>
        <v>0</v>
      </c>
      <c r="S1704" s="224">
        <v>0</v>
      </c>
      <c r="T1704" s="225">
        <f>S1704*H1704</f>
        <v>0</v>
      </c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R1704" s="226" t="s">
        <v>178</v>
      </c>
      <c r="AT1704" s="226" t="s">
        <v>174</v>
      </c>
      <c r="AU1704" s="226" t="s">
        <v>82</v>
      </c>
      <c r="AY1704" s="19" t="s">
        <v>171</v>
      </c>
      <c r="BE1704" s="227">
        <f>IF(N1704="základní",J1704,0)</f>
        <v>0</v>
      </c>
      <c r="BF1704" s="227">
        <f>IF(N1704="snížená",J1704,0)</f>
        <v>0</v>
      </c>
      <c r="BG1704" s="227">
        <f>IF(N1704="zákl. přenesená",J1704,0)</f>
        <v>0</v>
      </c>
      <c r="BH1704" s="227">
        <f>IF(N1704="sníž. přenesená",J1704,0)</f>
        <v>0</v>
      </c>
      <c r="BI1704" s="227">
        <f>IF(N1704="nulová",J1704,0)</f>
        <v>0</v>
      </c>
      <c r="BJ1704" s="19" t="s">
        <v>82</v>
      </c>
      <c r="BK1704" s="227">
        <f>ROUND(I1704*H1704,2)</f>
        <v>0</v>
      </c>
      <c r="BL1704" s="19" t="s">
        <v>178</v>
      </c>
      <c r="BM1704" s="226" t="s">
        <v>4544</v>
      </c>
    </row>
    <row r="1705" s="2" customFormat="1">
      <c r="A1705" s="40"/>
      <c r="B1705" s="41"/>
      <c r="C1705" s="42"/>
      <c r="D1705" s="228" t="s">
        <v>180</v>
      </c>
      <c r="E1705" s="42"/>
      <c r="F1705" s="229" t="s">
        <v>4458</v>
      </c>
      <c r="G1705" s="42"/>
      <c r="H1705" s="42"/>
      <c r="I1705" s="230"/>
      <c r="J1705" s="42"/>
      <c r="K1705" s="42"/>
      <c r="L1705" s="46"/>
      <c r="M1705" s="231"/>
      <c r="N1705" s="232"/>
      <c r="O1705" s="86"/>
      <c r="P1705" s="86"/>
      <c r="Q1705" s="86"/>
      <c r="R1705" s="86"/>
      <c r="S1705" s="86"/>
      <c r="T1705" s="87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T1705" s="19" t="s">
        <v>180</v>
      </c>
      <c r="AU1705" s="19" t="s">
        <v>82</v>
      </c>
    </row>
    <row r="1706" s="2" customFormat="1">
      <c r="A1706" s="40"/>
      <c r="B1706" s="41"/>
      <c r="C1706" s="42"/>
      <c r="D1706" s="228" t="s">
        <v>478</v>
      </c>
      <c r="E1706" s="42"/>
      <c r="F1706" s="278" t="s">
        <v>3820</v>
      </c>
      <c r="G1706" s="42"/>
      <c r="H1706" s="42"/>
      <c r="I1706" s="230"/>
      <c r="J1706" s="42"/>
      <c r="K1706" s="42"/>
      <c r="L1706" s="46"/>
      <c r="M1706" s="231"/>
      <c r="N1706" s="232"/>
      <c r="O1706" s="86"/>
      <c r="P1706" s="86"/>
      <c r="Q1706" s="86"/>
      <c r="R1706" s="86"/>
      <c r="S1706" s="86"/>
      <c r="T1706" s="87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T1706" s="19" t="s">
        <v>478</v>
      </c>
      <c r="AU1706" s="19" t="s">
        <v>82</v>
      </c>
    </row>
    <row r="1707" s="2" customFormat="1" ht="16.5" customHeight="1">
      <c r="A1707" s="40"/>
      <c r="B1707" s="41"/>
      <c r="C1707" s="215" t="s">
        <v>4545</v>
      </c>
      <c r="D1707" s="215" t="s">
        <v>174</v>
      </c>
      <c r="E1707" s="216" t="s">
        <v>3356</v>
      </c>
      <c r="F1707" s="217" t="s">
        <v>3602</v>
      </c>
      <c r="G1707" s="218" t="s">
        <v>3296</v>
      </c>
      <c r="H1707" s="219">
        <v>31</v>
      </c>
      <c r="I1707" s="220"/>
      <c r="J1707" s="221">
        <f>ROUND(I1707*H1707,2)</f>
        <v>0</v>
      </c>
      <c r="K1707" s="217" t="s">
        <v>19</v>
      </c>
      <c r="L1707" s="46"/>
      <c r="M1707" s="222" t="s">
        <v>19</v>
      </c>
      <c r="N1707" s="223" t="s">
        <v>45</v>
      </c>
      <c r="O1707" s="86"/>
      <c r="P1707" s="224">
        <f>O1707*H1707</f>
        <v>0</v>
      </c>
      <c r="Q1707" s="224">
        <v>0</v>
      </c>
      <c r="R1707" s="224">
        <f>Q1707*H1707</f>
        <v>0</v>
      </c>
      <c r="S1707" s="224">
        <v>0</v>
      </c>
      <c r="T1707" s="225">
        <f>S1707*H1707</f>
        <v>0</v>
      </c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R1707" s="226" t="s">
        <v>178</v>
      </c>
      <c r="AT1707" s="226" t="s">
        <v>174</v>
      </c>
      <c r="AU1707" s="226" t="s">
        <v>82</v>
      </c>
      <c r="AY1707" s="19" t="s">
        <v>171</v>
      </c>
      <c r="BE1707" s="227">
        <f>IF(N1707="základní",J1707,0)</f>
        <v>0</v>
      </c>
      <c r="BF1707" s="227">
        <f>IF(N1707="snížená",J1707,0)</f>
        <v>0</v>
      </c>
      <c r="BG1707" s="227">
        <f>IF(N1707="zákl. přenesená",J1707,0)</f>
        <v>0</v>
      </c>
      <c r="BH1707" s="227">
        <f>IF(N1707="sníž. přenesená",J1707,0)</f>
        <v>0</v>
      </c>
      <c r="BI1707" s="227">
        <f>IF(N1707="nulová",J1707,0)</f>
        <v>0</v>
      </c>
      <c r="BJ1707" s="19" t="s">
        <v>82</v>
      </c>
      <c r="BK1707" s="227">
        <f>ROUND(I1707*H1707,2)</f>
        <v>0</v>
      </c>
      <c r="BL1707" s="19" t="s">
        <v>178</v>
      </c>
      <c r="BM1707" s="226" t="s">
        <v>4546</v>
      </c>
    </row>
    <row r="1708" s="2" customFormat="1">
      <c r="A1708" s="40"/>
      <c r="B1708" s="41"/>
      <c r="C1708" s="42"/>
      <c r="D1708" s="228" t="s">
        <v>180</v>
      </c>
      <c r="E1708" s="42"/>
      <c r="F1708" s="229" t="s">
        <v>3602</v>
      </c>
      <c r="G1708" s="42"/>
      <c r="H1708" s="42"/>
      <c r="I1708" s="230"/>
      <c r="J1708" s="42"/>
      <c r="K1708" s="42"/>
      <c r="L1708" s="46"/>
      <c r="M1708" s="231"/>
      <c r="N1708" s="232"/>
      <c r="O1708" s="86"/>
      <c r="P1708" s="86"/>
      <c r="Q1708" s="86"/>
      <c r="R1708" s="86"/>
      <c r="S1708" s="86"/>
      <c r="T1708" s="87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T1708" s="19" t="s">
        <v>180</v>
      </c>
      <c r="AU1708" s="19" t="s">
        <v>82</v>
      </c>
    </row>
    <row r="1709" s="2" customFormat="1">
      <c r="A1709" s="40"/>
      <c r="B1709" s="41"/>
      <c r="C1709" s="42"/>
      <c r="D1709" s="228" t="s">
        <v>478</v>
      </c>
      <c r="E1709" s="42"/>
      <c r="F1709" s="278" t="s">
        <v>3604</v>
      </c>
      <c r="G1709" s="42"/>
      <c r="H1709" s="42"/>
      <c r="I1709" s="230"/>
      <c r="J1709" s="42"/>
      <c r="K1709" s="42"/>
      <c r="L1709" s="46"/>
      <c r="M1709" s="231"/>
      <c r="N1709" s="232"/>
      <c r="O1709" s="86"/>
      <c r="P1709" s="86"/>
      <c r="Q1709" s="86"/>
      <c r="R1709" s="86"/>
      <c r="S1709" s="86"/>
      <c r="T1709" s="87"/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T1709" s="19" t="s">
        <v>478</v>
      </c>
      <c r="AU1709" s="19" t="s">
        <v>82</v>
      </c>
    </row>
    <row r="1710" s="2" customFormat="1" ht="16.5" customHeight="1">
      <c r="A1710" s="40"/>
      <c r="B1710" s="41"/>
      <c r="C1710" s="215" t="s">
        <v>4547</v>
      </c>
      <c r="D1710" s="215" t="s">
        <v>174</v>
      </c>
      <c r="E1710" s="216" t="s">
        <v>3423</v>
      </c>
      <c r="F1710" s="217" t="s">
        <v>3699</v>
      </c>
      <c r="G1710" s="218" t="s">
        <v>3296</v>
      </c>
      <c r="H1710" s="219">
        <v>1</v>
      </c>
      <c r="I1710" s="220"/>
      <c r="J1710" s="221">
        <f>ROUND(I1710*H1710,2)</f>
        <v>0</v>
      </c>
      <c r="K1710" s="217" t="s">
        <v>19</v>
      </c>
      <c r="L1710" s="46"/>
      <c r="M1710" s="222" t="s">
        <v>19</v>
      </c>
      <c r="N1710" s="223" t="s">
        <v>45</v>
      </c>
      <c r="O1710" s="86"/>
      <c r="P1710" s="224">
        <f>O1710*H1710</f>
        <v>0</v>
      </c>
      <c r="Q1710" s="224">
        <v>0</v>
      </c>
      <c r="R1710" s="224">
        <f>Q1710*H1710</f>
        <v>0</v>
      </c>
      <c r="S1710" s="224">
        <v>0</v>
      </c>
      <c r="T1710" s="225">
        <f>S1710*H1710</f>
        <v>0</v>
      </c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R1710" s="226" t="s">
        <v>178</v>
      </c>
      <c r="AT1710" s="226" t="s">
        <v>174</v>
      </c>
      <c r="AU1710" s="226" t="s">
        <v>82</v>
      </c>
      <c r="AY1710" s="19" t="s">
        <v>171</v>
      </c>
      <c r="BE1710" s="227">
        <f>IF(N1710="základní",J1710,0)</f>
        <v>0</v>
      </c>
      <c r="BF1710" s="227">
        <f>IF(N1710="snížená",J1710,0)</f>
        <v>0</v>
      </c>
      <c r="BG1710" s="227">
        <f>IF(N1710="zákl. přenesená",J1710,0)</f>
        <v>0</v>
      </c>
      <c r="BH1710" s="227">
        <f>IF(N1710="sníž. přenesená",J1710,0)</f>
        <v>0</v>
      </c>
      <c r="BI1710" s="227">
        <f>IF(N1710="nulová",J1710,0)</f>
        <v>0</v>
      </c>
      <c r="BJ1710" s="19" t="s">
        <v>82</v>
      </c>
      <c r="BK1710" s="227">
        <f>ROUND(I1710*H1710,2)</f>
        <v>0</v>
      </c>
      <c r="BL1710" s="19" t="s">
        <v>178</v>
      </c>
      <c r="BM1710" s="226" t="s">
        <v>4548</v>
      </c>
    </row>
    <row r="1711" s="2" customFormat="1">
      <c r="A1711" s="40"/>
      <c r="B1711" s="41"/>
      <c r="C1711" s="42"/>
      <c r="D1711" s="228" t="s">
        <v>180</v>
      </c>
      <c r="E1711" s="42"/>
      <c r="F1711" s="229" t="s">
        <v>3699</v>
      </c>
      <c r="G1711" s="42"/>
      <c r="H1711" s="42"/>
      <c r="I1711" s="230"/>
      <c r="J1711" s="42"/>
      <c r="K1711" s="42"/>
      <c r="L1711" s="46"/>
      <c r="M1711" s="231"/>
      <c r="N1711" s="232"/>
      <c r="O1711" s="86"/>
      <c r="P1711" s="86"/>
      <c r="Q1711" s="86"/>
      <c r="R1711" s="86"/>
      <c r="S1711" s="86"/>
      <c r="T1711" s="87"/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T1711" s="19" t="s">
        <v>180</v>
      </c>
      <c r="AU1711" s="19" t="s">
        <v>82</v>
      </c>
    </row>
    <row r="1712" s="2" customFormat="1" ht="16.5" customHeight="1">
      <c r="A1712" s="40"/>
      <c r="B1712" s="41"/>
      <c r="C1712" s="215" t="s">
        <v>4549</v>
      </c>
      <c r="D1712" s="215" t="s">
        <v>174</v>
      </c>
      <c r="E1712" s="216" t="s">
        <v>3427</v>
      </c>
      <c r="F1712" s="217" t="s">
        <v>3704</v>
      </c>
      <c r="G1712" s="218" t="s">
        <v>3296</v>
      </c>
      <c r="H1712" s="219">
        <v>1</v>
      </c>
      <c r="I1712" s="220"/>
      <c r="J1712" s="221">
        <f>ROUND(I1712*H1712,2)</f>
        <v>0</v>
      </c>
      <c r="K1712" s="217" t="s">
        <v>19</v>
      </c>
      <c r="L1712" s="46"/>
      <c r="M1712" s="222" t="s">
        <v>19</v>
      </c>
      <c r="N1712" s="223" t="s">
        <v>45</v>
      </c>
      <c r="O1712" s="86"/>
      <c r="P1712" s="224">
        <f>O1712*H1712</f>
        <v>0</v>
      </c>
      <c r="Q1712" s="224">
        <v>0</v>
      </c>
      <c r="R1712" s="224">
        <f>Q1712*H1712</f>
        <v>0</v>
      </c>
      <c r="S1712" s="224">
        <v>0</v>
      </c>
      <c r="T1712" s="225">
        <f>S1712*H1712</f>
        <v>0</v>
      </c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R1712" s="226" t="s">
        <v>178</v>
      </c>
      <c r="AT1712" s="226" t="s">
        <v>174</v>
      </c>
      <c r="AU1712" s="226" t="s">
        <v>82</v>
      </c>
      <c r="AY1712" s="19" t="s">
        <v>171</v>
      </c>
      <c r="BE1712" s="227">
        <f>IF(N1712="základní",J1712,0)</f>
        <v>0</v>
      </c>
      <c r="BF1712" s="227">
        <f>IF(N1712="snížená",J1712,0)</f>
        <v>0</v>
      </c>
      <c r="BG1712" s="227">
        <f>IF(N1712="zákl. přenesená",J1712,0)</f>
        <v>0</v>
      </c>
      <c r="BH1712" s="227">
        <f>IF(N1712="sníž. přenesená",J1712,0)</f>
        <v>0</v>
      </c>
      <c r="BI1712" s="227">
        <f>IF(N1712="nulová",J1712,0)</f>
        <v>0</v>
      </c>
      <c r="BJ1712" s="19" t="s">
        <v>82</v>
      </c>
      <c r="BK1712" s="227">
        <f>ROUND(I1712*H1712,2)</f>
        <v>0</v>
      </c>
      <c r="BL1712" s="19" t="s">
        <v>178</v>
      </c>
      <c r="BM1712" s="226" t="s">
        <v>4550</v>
      </c>
    </row>
    <row r="1713" s="2" customFormat="1">
      <c r="A1713" s="40"/>
      <c r="B1713" s="41"/>
      <c r="C1713" s="42"/>
      <c r="D1713" s="228" t="s">
        <v>180</v>
      </c>
      <c r="E1713" s="42"/>
      <c r="F1713" s="229" t="s">
        <v>3704</v>
      </c>
      <c r="G1713" s="42"/>
      <c r="H1713" s="42"/>
      <c r="I1713" s="230"/>
      <c r="J1713" s="42"/>
      <c r="K1713" s="42"/>
      <c r="L1713" s="46"/>
      <c r="M1713" s="231"/>
      <c r="N1713" s="232"/>
      <c r="O1713" s="86"/>
      <c r="P1713" s="86"/>
      <c r="Q1713" s="86"/>
      <c r="R1713" s="86"/>
      <c r="S1713" s="86"/>
      <c r="T1713" s="87"/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T1713" s="19" t="s">
        <v>180</v>
      </c>
      <c r="AU1713" s="19" t="s">
        <v>82</v>
      </c>
    </row>
    <row r="1714" s="2" customFormat="1">
      <c r="A1714" s="40"/>
      <c r="B1714" s="41"/>
      <c r="C1714" s="42"/>
      <c r="D1714" s="228" t="s">
        <v>478</v>
      </c>
      <c r="E1714" s="42"/>
      <c r="F1714" s="278" t="s">
        <v>3706</v>
      </c>
      <c r="G1714" s="42"/>
      <c r="H1714" s="42"/>
      <c r="I1714" s="230"/>
      <c r="J1714" s="42"/>
      <c r="K1714" s="42"/>
      <c r="L1714" s="46"/>
      <c r="M1714" s="231"/>
      <c r="N1714" s="232"/>
      <c r="O1714" s="86"/>
      <c r="P1714" s="86"/>
      <c r="Q1714" s="86"/>
      <c r="R1714" s="86"/>
      <c r="S1714" s="86"/>
      <c r="T1714" s="87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T1714" s="19" t="s">
        <v>478</v>
      </c>
      <c r="AU1714" s="19" t="s">
        <v>82</v>
      </c>
    </row>
    <row r="1715" s="2" customFormat="1" ht="16.5" customHeight="1">
      <c r="A1715" s="40"/>
      <c r="B1715" s="41"/>
      <c r="C1715" s="215" t="s">
        <v>4551</v>
      </c>
      <c r="D1715" s="215" t="s">
        <v>174</v>
      </c>
      <c r="E1715" s="216" t="s">
        <v>3464</v>
      </c>
      <c r="F1715" s="217" t="s">
        <v>3749</v>
      </c>
      <c r="G1715" s="218" t="s">
        <v>3513</v>
      </c>
      <c r="H1715" s="219">
        <v>8</v>
      </c>
      <c r="I1715" s="220"/>
      <c r="J1715" s="221">
        <f>ROUND(I1715*H1715,2)</f>
        <v>0</v>
      </c>
      <c r="K1715" s="217" t="s">
        <v>19</v>
      </c>
      <c r="L1715" s="46"/>
      <c r="M1715" s="222" t="s">
        <v>19</v>
      </c>
      <c r="N1715" s="223" t="s">
        <v>45</v>
      </c>
      <c r="O1715" s="86"/>
      <c r="P1715" s="224">
        <f>O1715*H1715</f>
        <v>0</v>
      </c>
      <c r="Q1715" s="224">
        <v>0</v>
      </c>
      <c r="R1715" s="224">
        <f>Q1715*H1715</f>
        <v>0</v>
      </c>
      <c r="S1715" s="224">
        <v>0</v>
      </c>
      <c r="T1715" s="225">
        <f>S1715*H1715</f>
        <v>0</v>
      </c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R1715" s="226" t="s">
        <v>178</v>
      </c>
      <c r="AT1715" s="226" t="s">
        <v>174</v>
      </c>
      <c r="AU1715" s="226" t="s">
        <v>82</v>
      </c>
      <c r="AY1715" s="19" t="s">
        <v>171</v>
      </c>
      <c r="BE1715" s="227">
        <f>IF(N1715="základní",J1715,0)</f>
        <v>0</v>
      </c>
      <c r="BF1715" s="227">
        <f>IF(N1715="snížená",J1715,0)</f>
        <v>0</v>
      </c>
      <c r="BG1715" s="227">
        <f>IF(N1715="zákl. přenesená",J1715,0)</f>
        <v>0</v>
      </c>
      <c r="BH1715" s="227">
        <f>IF(N1715="sníž. přenesená",J1715,0)</f>
        <v>0</v>
      </c>
      <c r="BI1715" s="227">
        <f>IF(N1715="nulová",J1715,0)</f>
        <v>0</v>
      </c>
      <c r="BJ1715" s="19" t="s">
        <v>82</v>
      </c>
      <c r="BK1715" s="227">
        <f>ROUND(I1715*H1715,2)</f>
        <v>0</v>
      </c>
      <c r="BL1715" s="19" t="s">
        <v>178</v>
      </c>
      <c r="BM1715" s="226" t="s">
        <v>4552</v>
      </c>
    </row>
    <row r="1716" s="2" customFormat="1">
      <c r="A1716" s="40"/>
      <c r="B1716" s="41"/>
      <c r="C1716" s="42"/>
      <c r="D1716" s="228" t="s">
        <v>180</v>
      </c>
      <c r="E1716" s="42"/>
      <c r="F1716" s="229" t="s">
        <v>3751</v>
      </c>
      <c r="G1716" s="42"/>
      <c r="H1716" s="42"/>
      <c r="I1716" s="230"/>
      <c r="J1716" s="42"/>
      <c r="K1716" s="42"/>
      <c r="L1716" s="46"/>
      <c r="M1716" s="231"/>
      <c r="N1716" s="232"/>
      <c r="O1716" s="86"/>
      <c r="P1716" s="86"/>
      <c r="Q1716" s="86"/>
      <c r="R1716" s="86"/>
      <c r="S1716" s="86"/>
      <c r="T1716" s="87"/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T1716" s="19" t="s">
        <v>180</v>
      </c>
      <c r="AU1716" s="19" t="s">
        <v>82</v>
      </c>
    </row>
    <row r="1717" s="2" customFormat="1">
      <c r="A1717" s="40"/>
      <c r="B1717" s="41"/>
      <c r="C1717" s="42"/>
      <c r="D1717" s="228" t="s">
        <v>478</v>
      </c>
      <c r="E1717" s="42"/>
      <c r="F1717" s="278" t="s">
        <v>3752</v>
      </c>
      <c r="G1717" s="42"/>
      <c r="H1717" s="42"/>
      <c r="I1717" s="230"/>
      <c r="J1717" s="42"/>
      <c r="K1717" s="42"/>
      <c r="L1717" s="46"/>
      <c r="M1717" s="231"/>
      <c r="N1717" s="232"/>
      <c r="O1717" s="86"/>
      <c r="P1717" s="86"/>
      <c r="Q1717" s="86"/>
      <c r="R1717" s="86"/>
      <c r="S1717" s="86"/>
      <c r="T1717" s="87"/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T1717" s="19" t="s">
        <v>478</v>
      </c>
      <c r="AU1717" s="19" t="s">
        <v>82</v>
      </c>
    </row>
    <row r="1718" s="2" customFormat="1" ht="16.5" customHeight="1">
      <c r="A1718" s="40"/>
      <c r="B1718" s="41"/>
      <c r="C1718" s="215" t="s">
        <v>4553</v>
      </c>
      <c r="D1718" s="215" t="s">
        <v>174</v>
      </c>
      <c r="E1718" s="216" t="s">
        <v>3466</v>
      </c>
      <c r="F1718" s="217" t="s">
        <v>3753</v>
      </c>
      <c r="G1718" s="218" t="s">
        <v>3513</v>
      </c>
      <c r="H1718" s="219">
        <v>4</v>
      </c>
      <c r="I1718" s="220"/>
      <c r="J1718" s="221">
        <f>ROUND(I1718*H1718,2)</f>
        <v>0</v>
      </c>
      <c r="K1718" s="217" t="s">
        <v>19</v>
      </c>
      <c r="L1718" s="46"/>
      <c r="M1718" s="222" t="s">
        <v>19</v>
      </c>
      <c r="N1718" s="223" t="s">
        <v>45</v>
      </c>
      <c r="O1718" s="86"/>
      <c r="P1718" s="224">
        <f>O1718*H1718</f>
        <v>0</v>
      </c>
      <c r="Q1718" s="224">
        <v>0</v>
      </c>
      <c r="R1718" s="224">
        <f>Q1718*H1718</f>
        <v>0</v>
      </c>
      <c r="S1718" s="224">
        <v>0</v>
      </c>
      <c r="T1718" s="225">
        <f>S1718*H1718</f>
        <v>0</v>
      </c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R1718" s="226" t="s">
        <v>178</v>
      </c>
      <c r="AT1718" s="226" t="s">
        <v>174</v>
      </c>
      <c r="AU1718" s="226" t="s">
        <v>82</v>
      </c>
      <c r="AY1718" s="19" t="s">
        <v>171</v>
      </c>
      <c r="BE1718" s="227">
        <f>IF(N1718="základní",J1718,0)</f>
        <v>0</v>
      </c>
      <c r="BF1718" s="227">
        <f>IF(N1718="snížená",J1718,0)</f>
        <v>0</v>
      </c>
      <c r="BG1718" s="227">
        <f>IF(N1718="zákl. přenesená",J1718,0)</f>
        <v>0</v>
      </c>
      <c r="BH1718" s="227">
        <f>IF(N1718="sníž. přenesená",J1718,0)</f>
        <v>0</v>
      </c>
      <c r="BI1718" s="227">
        <f>IF(N1718="nulová",J1718,0)</f>
        <v>0</v>
      </c>
      <c r="BJ1718" s="19" t="s">
        <v>82</v>
      </c>
      <c r="BK1718" s="227">
        <f>ROUND(I1718*H1718,2)</f>
        <v>0</v>
      </c>
      <c r="BL1718" s="19" t="s">
        <v>178</v>
      </c>
      <c r="BM1718" s="226" t="s">
        <v>4554</v>
      </c>
    </row>
    <row r="1719" s="2" customFormat="1">
      <c r="A1719" s="40"/>
      <c r="B1719" s="41"/>
      <c r="C1719" s="42"/>
      <c r="D1719" s="228" t="s">
        <v>180</v>
      </c>
      <c r="E1719" s="42"/>
      <c r="F1719" s="229" t="s">
        <v>3755</v>
      </c>
      <c r="G1719" s="42"/>
      <c r="H1719" s="42"/>
      <c r="I1719" s="230"/>
      <c r="J1719" s="42"/>
      <c r="K1719" s="42"/>
      <c r="L1719" s="46"/>
      <c r="M1719" s="231"/>
      <c r="N1719" s="232"/>
      <c r="O1719" s="86"/>
      <c r="P1719" s="86"/>
      <c r="Q1719" s="86"/>
      <c r="R1719" s="86"/>
      <c r="S1719" s="86"/>
      <c r="T1719" s="87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T1719" s="19" t="s">
        <v>180</v>
      </c>
      <c r="AU1719" s="19" t="s">
        <v>82</v>
      </c>
    </row>
    <row r="1720" s="2" customFormat="1">
      <c r="A1720" s="40"/>
      <c r="B1720" s="41"/>
      <c r="C1720" s="42"/>
      <c r="D1720" s="228" t="s">
        <v>478</v>
      </c>
      <c r="E1720" s="42"/>
      <c r="F1720" s="278" t="s">
        <v>3752</v>
      </c>
      <c r="G1720" s="42"/>
      <c r="H1720" s="42"/>
      <c r="I1720" s="230"/>
      <c r="J1720" s="42"/>
      <c r="K1720" s="42"/>
      <c r="L1720" s="46"/>
      <c r="M1720" s="231"/>
      <c r="N1720" s="232"/>
      <c r="O1720" s="86"/>
      <c r="P1720" s="86"/>
      <c r="Q1720" s="86"/>
      <c r="R1720" s="86"/>
      <c r="S1720" s="86"/>
      <c r="T1720" s="87"/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T1720" s="19" t="s">
        <v>478</v>
      </c>
      <c r="AU1720" s="19" t="s">
        <v>82</v>
      </c>
    </row>
    <row r="1721" s="2" customFormat="1" ht="16.5" customHeight="1">
      <c r="A1721" s="40"/>
      <c r="B1721" s="41"/>
      <c r="C1721" s="215" t="s">
        <v>4555</v>
      </c>
      <c r="D1721" s="215" t="s">
        <v>174</v>
      </c>
      <c r="E1721" s="216" t="s">
        <v>3468</v>
      </c>
      <c r="F1721" s="217" t="s">
        <v>3756</v>
      </c>
      <c r="G1721" s="218" t="s">
        <v>3513</v>
      </c>
      <c r="H1721" s="219">
        <v>2</v>
      </c>
      <c r="I1721" s="220"/>
      <c r="J1721" s="221">
        <f>ROUND(I1721*H1721,2)</f>
        <v>0</v>
      </c>
      <c r="K1721" s="217" t="s">
        <v>19</v>
      </c>
      <c r="L1721" s="46"/>
      <c r="M1721" s="222" t="s">
        <v>19</v>
      </c>
      <c r="N1721" s="223" t="s">
        <v>45</v>
      </c>
      <c r="O1721" s="86"/>
      <c r="P1721" s="224">
        <f>O1721*H1721</f>
        <v>0</v>
      </c>
      <c r="Q1721" s="224">
        <v>0</v>
      </c>
      <c r="R1721" s="224">
        <f>Q1721*H1721</f>
        <v>0</v>
      </c>
      <c r="S1721" s="224">
        <v>0</v>
      </c>
      <c r="T1721" s="225">
        <f>S1721*H1721</f>
        <v>0</v>
      </c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R1721" s="226" t="s">
        <v>178</v>
      </c>
      <c r="AT1721" s="226" t="s">
        <v>174</v>
      </c>
      <c r="AU1721" s="226" t="s">
        <v>82</v>
      </c>
      <c r="AY1721" s="19" t="s">
        <v>171</v>
      </c>
      <c r="BE1721" s="227">
        <f>IF(N1721="základní",J1721,0)</f>
        <v>0</v>
      </c>
      <c r="BF1721" s="227">
        <f>IF(N1721="snížená",J1721,0)</f>
        <v>0</v>
      </c>
      <c r="BG1721" s="227">
        <f>IF(N1721="zákl. přenesená",J1721,0)</f>
        <v>0</v>
      </c>
      <c r="BH1721" s="227">
        <f>IF(N1721="sníž. přenesená",J1721,0)</f>
        <v>0</v>
      </c>
      <c r="BI1721" s="227">
        <f>IF(N1721="nulová",J1721,0)</f>
        <v>0</v>
      </c>
      <c r="BJ1721" s="19" t="s">
        <v>82</v>
      </c>
      <c r="BK1721" s="227">
        <f>ROUND(I1721*H1721,2)</f>
        <v>0</v>
      </c>
      <c r="BL1721" s="19" t="s">
        <v>178</v>
      </c>
      <c r="BM1721" s="226" t="s">
        <v>4556</v>
      </c>
    </row>
    <row r="1722" s="2" customFormat="1">
      <c r="A1722" s="40"/>
      <c r="B1722" s="41"/>
      <c r="C1722" s="42"/>
      <c r="D1722" s="228" t="s">
        <v>180</v>
      </c>
      <c r="E1722" s="42"/>
      <c r="F1722" s="229" t="s">
        <v>3758</v>
      </c>
      <c r="G1722" s="42"/>
      <c r="H1722" s="42"/>
      <c r="I1722" s="230"/>
      <c r="J1722" s="42"/>
      <c r="K1722" s="42"/>
      <c r="L1722" s="46"/>
      <c r="M1722" s="231"/>
      <c r="N1722" s="232"/>
      <c r="O1722" s="86"/>
      <c r="P1722" s="86"/>
      <c r="Q1722" s="86"/>
      <c r="R1722" s="86"/>
      <c r="S1722" s="86"/>
      <c r="T1722" s="87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T1722" s="19" t="s">
        <v>180</v>
      </c>
      <c r="AU1722" s="19" t="s">
        <v>82</v>
      </c>
    </row>
    <row r="1723" s="2" customFormat="1">
      <c r="A1723" s="40"/>
      <c r="B1723" s="41"/>
      <c r="C1723" s="42"/>
      <c r="D1723" s="228" t="s">
        <v>478</v>
      </c>
      <c r="E1723" s="42"/>
      <c r="F1723" s="278" t="s">
        <v>3752</v>
      </c>
      <c r="G1723" s="42"/>
      <c r="H1723" s="42"/>
      <c r="I1723" s="230"/>
      <c r="J1723" s="42"/>
      <c r="K1723" s="42"/>
      <c r="L1723" s="46"/>
      <c r="M1723" s="231"/>
      <c r="N1723" s="232"/>
      <c r="O1723" s="86"/>
      <c r="P1723" s="86"/>
      <c r="Q1723" s="86"/>
      <c r="R1723" s="86"/>
      <c r="S1723" s="86"/>
      <c r="T1723" s="87"/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T1723" s="19" t="s">
        <v>478</v>
      </c>
      <c r="AU1723" s="19" t="s">
        <v>82</v>
      </c>
    </row>
    <row r="1724" s="2" customFormat="1" ht="16.5" customHeight="1">
      <c r="A1724" s="40"/>
      <c r="B1724" s="41"/>
      <c r="C1724" s="215" t="s">
        <v>4557</v>
      </c>
      <c r="D1724" s="215" t="s">
        <v>174</v>
      </c>
      <c r="E1724" s="216" t="s">
        <v>3759</v>
      </c>
      <c r="F1724" s="217" t="s">
        <v>3760</v>
      </c>
      <c r="G1724" s="218" t="s">
        <v>3513</v>
      </c>
      <c r="H1724" s="219">
        <v>17</v>
      </c>
      <c r="I1724" s="220"/>
      <c r="J1724" s="221">
        <f>ROUND(I1724*H1724,2)</f>
        <v>0</v>
      </c>
      <c r="K1724" s="217" t="s">
        <v>19</v>
      </c>
      <c r="L1724" s="46"/>
      <c r="M1724" s="222" t="s">
        <v>19</v>
      </c>
      <c r="N1724" s="223" t="s">
        <v>45</v>
      </c>
      <c r="O1724" s="86"/>
      <c r="P1724" s="224">
        <f>O1724*H1724</f>
        <v>0</v>
      </c>
      <c r="Q1724" s="224">
        <v>0</v>
      </c>
      <c r="R1724" s="224">
        <f>Q1724*H1724</f>
        <v>0</v>
      </c>
      <c r="S1724" s="224">
        <v>0</v>
      </c>
      <c r="T1724" s="225">
        <f>S1724*H1724</f>
        <v>0</v>
      </c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R1724" s="226" t="s">
        <v>178</v>
      </c>
      <c r="AT1724" s="226" t="s">
        <v>174</v>
      </c>
      <c r="AU1724" s="226" t="s">
        <v>82</v>
      </c>
      <c r="AY1724" s="19" t="s">
        <v>171</v>
      </c>
      <c r="BE1724" s="227">
        <f>IF(N1724="základní",J1724,0)</f>
        <v>0</v>
      </c>
      <c r="BF1724" s="227">
        <f>IF(N1724="snížená",J1724,0)</f>
        <v>0</v>
      </c>
      <c r="BG1724" s="227">
        <f>IF(N1724="zákl. přenesená",J1724,0)</f>
        <v>0</v>
      </c>
      <c r="BH1724" s="227">
        <f>IF(N1724="sníž. přenesená",J1724,0)</f>
        <v>0</v>
      </c>
      <c r="BI1724" s="227">
        <f>IF(N1724="nulová",J1724,0)</f>
        <v>0</v>
      </c>
      <c r="BJ1724" s="19" t="s">
        <v>82</v>
      </c>
      <c r="BK1724" s="227">
        <f>ROUND(I1724*H1724,2)</f>
        <v>0</v>
      </c>
      <c r="BL1724" s="19" t="s">
        <v>178</v>
      </c>
      <c r="BM1724" s="226" t="s">
        <v>4558</v>
      </c>
    </row>
    <row r="1725" s="2" customFormat="1">
      <c r="A1725" s="40"/>
      <c r="B1725" s="41"/>
      <c r="C1725" s="42"/>
      <c r="D1725" s="228" t="s">
        <v>180</v>
      </c>
      <c r="E1725" s="42"/>
      <c r="F1725" s="229" t="s">
        <v>3762</v>
      </c>
      <c r="G1725" s="42"/>
      <c r="H1725" s="42"/>
      <c r="I1725" s="230"/>
      <c r="J1725" s="42"/>
      <c r="K1725" s="42"/>
      <c r="L1725" s="46"/>
      <c r="M1725" s="231"/>
      <c r="N1725" s="232"/>
      <c r="O1725" s="86"/>
      <c r="P1725" s="86"/>
      <c r="Q1725" s="86"/>
      <c r="R1725" s="86"/>
      <c r="S1725" s="86"/>
      <c r="T1725" s="87"/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T1725" s="19" t="s">
        <v>180</v>
      </c>
      <c r="AU1725" s="19" t="s">
        <v>82</v>
      </c>
    </row>
    <row r="1726" s="2" customFormat="1">
      <c r="A1726" s="40"/>
      <c r="B1726" s="41"/>
      <c r="C1726" s="42"/>
      <c r="D1726" s="228" t="s">
        <v>478</v>
      </c>
      <c r="E1726" s="42"/>
      <c r="F1726" s="278" t="s">
        <v>3752</v>
      </c>
      <c r="G1726" s="42"/>
      <c r="H1726" s="42"/>
      <c r="I1726" s="230"/>
      <c r="J1726" s="42"/>
      <c r="K1726" s="42"/>
      <c r="L1726" s="46"/>
      <c r="M1726" s="231"/>
      <c r="N1726" s="232"/>
      <c r="O1726" s="86"/>
      <c r="P1726" s="86"/>
      <c r="Q1726" s="86"/>
      <c r="R1726" s="86"/>
      <c r="S1726" s="86"/>
      <c r="T1726" s="87"/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T1726" s="19" t="s">
        <v>478</v>
      </c>
      <c r="AU1726" s="19" t="s">
        <v>82</v>
      </c>
    </row>
    <row r="1727" s="2" customFormat="1" ht="16.5" customHeight="1">
      <c r="A1727" s="40"/>
      <c r="B1727" s="41"/>
      <c r="C1727" s="215" t="s">
        <v>4559</v>
      </c>
      <c r="D1727" s="215" t="s">
        <v>174</v>
      </c>
      <c r="E1727" s="216" t="s">
        <v>3763</v>
      </c>
      <c r="F1727" s="217" t="s">
        <v>3764</v>
      </c>
      <c r="G1727" s="218" t="s">
        <v>3513</v>
      </c>
      <c r="H1727" s="219">
        <v>10</v>
      </c>
      <c r="I1727" s="220"/>
      <c r="J1727" s="221">
        <f>ROUND(I1727*H1727,2)</f>
        <v>0</v>
      </c>
      <c r="K1727" s="217" t="s">
        <v>19</v>
      </c>
      <c r="L1727" s="46"/>
      <c r="M1727" s="222" t="s">
        <v>19</v>
      </c>
      <c r="N1727" s="223" t="s">
        <v>45</v>
      </c>
      <c r="O1727" s="86"/>
      <c r="P1727" s="224">
        <f>O1727*H1727</f>
        <v>0</v>
      </c>
      <c r="Q1727" s="224">
        <v>0</v>
      </c>
      <c r="R1727" s="224">
        <f>Q1727*H1727</f>
        <v>0</v>
      </c>
      <c r="S1727" s="224">
        <v>0</v>
      </c>
      <c r="T1727" s="225">
        <f>S1727*H1727</f>
        <v>0</v>
      </c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R1727" s="226" t="s">
        <v>178</v>
      </c>
      <c r="AT1727" s="226" t="s">
        <v>174</v>
      </c>
      <c r="AU1727" s="226" t="s">
        <v>82</v>
      </c>
      <c r="AY1727" s="19" t="s">
        <v>171</v>
      </c>
      <c r="BE1727" s="227">
        <f>IF(N1727="základní",J1727,0)</f>
        <v>0</v>
      </c>
      <c r="BF1727" s="227">
        <f>IF(N1727="snížená",J1727,0)</f>
        <v>0</v>
      </c>
      <c r="BG1727" s="227">
        <f>IF(N1727="zákl. přenesená",J1727,0)</f>
        <v>0</v>
      </c>
      <c r="BH1727" s="227">
        <f>IF(N1727="sníž. přenesená",J1727,0)</f>
        <v>0</v>
      </c>
      <c r="BI1727" s="227">
        <f>IF(N1727="nulová",J1727,0)</f>
        <v>0</v>
      </c>
      <c r="BJ1727" s="19" t="s">
        <v>82</v>
      </c>
      <c r="BK1727" s="227">
        <f>ROUND(I1727*H1727,2)</f>
        <v>0</v>
      </c>
      <c r="BL1727" s="19" t="s">
        <v>178</v>
      </c>
      <c r="BM1727" s="226" t="s">
        <v>4560</v>
      </c>
    </row>
    <row r="1728" s="2" customFormat="1">
      <c r="A1728" s="40"/>
      <c r="B1728" s="41"/>
      <c r="C1728" s="42"/>
      <c r="D1728" s="228" t="s">
        <v>180</v>
      </c>
      <c r="E1728" s="42"/>
      <c r="F1728" s="229" t="s">
        <v>3766</v>
      </c>
      <c r="G1728" s="42"/>
      <c r="H1728" s="42"/>
      <c r="I1728" s="230"/>
      <c r="J1728" s="42"/>
      <c r="K1728" s="42"/>
      <c r="L1728" s="46"/>
      <c r="M1728" s="231"/>
      <c r="N1728" s="232"/>
      <c r="O1728" s="86"/>
      <c r="P1728" s="86"/>
      <c r="Q1728" s="86"/>
      <c r="R1728" s="86"/>
      <c r="S1728" s="86"/>
      <c r="T1728" s="87"/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T1728" s="19" t="s">
        <v>180</v>
      </c>
      <c r="AU1728" s="19" t="s">
        <v>82</v>
      </c>
    </row>
    <row r="1729" s="2" customFormat="1">
      <c r="A1729" s="40"/>
      <c r="B1729" s="41"/>
      <c r="C1729" s="42"/>
      <c r="D1729" s="228" t="s">
        <v>478</v>
      </c>
      <c r="E1729" s="42"/>
      <c r="F1729" s="278" t="s">
        <v>3752</v>
      </c>
      <c r="G1729" s="42"/>
      <c r="H1729" s="42"/>
      <c r="I1729" s="230"/>
      <c r="J1729" s="42"/>
      <c r="K1729" s="42"/>
      <c r="L1729" s="46"/>
      <c r="M1729" s="231"/>
      <c r="N1729" s="232"/>
      <c r="O1729" s="86"/>
      <c r="P1729" s="86"/>
      <c r="Q1729" s="86"/>
      <c r="R1729" s="86"/>
      <c r="S1729" s="86"/>
      <c r="T1729" s="87"/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T1729" s="19" t="s">
        <v>478</v>
      </c>
      <c r="AU1729" s="19" t="s">
        <v>82</v>
      </c>
    </row>
    <row r="1730" s="2" customFormat="1" ht="16.5" customHeight="1">
      <c r="A1730" s="40"/>
      <c r="B1730" s="41"/>
      <c r="C1730" s="215" t="s">
        <v>4561</v>
      </c>
      <c r="D1730" s="215" t="s">
        <v>174</v>
      </c>
      <c r="E1730" s="216" t="s">
        <v>3767</v>
      </c>
      <c r="F1730" s="217" t="s">
        <v>3768</v>
      </c>
      <c r="G1730" s="218" t="s">
        <v>3513</v>
      </c>
      <c r="H1730" s="219">
        <v>5</v>
      </c>
      <c r="I1730" s="220"/>
      <c r="J1730" s="221">
        <f>ROUND(I1730*H1730,2)</f>
        <v>0</v>
      </c>
      <c r="K1730" s="217" t="s">
        <v>19</v>
      </c>
      <c r="L1730" s="46"/>
      <c r="M1730" s="222" t="s">
        <v>19</v>
      </c>
      <c r="N1730" s="223" t="s">
        <v>45</v>
      </c>
      <c r="O1730" s="86"/>
      <c r="P1730" s="224">
        <f>O1730*H1730</f>
        <v>0</v>
      </c>
      <c r="Q1730" s="224">
        <v>0</v>
      </c>
      <c r="R1730" s="224">
        <f>Q1730*H1730</f>
        <v>0</v>
      </c>
      <c r="S1730" s="224">
        <v>0</v>
      </c>
      <c r="T1730" s="225">
        <f>S1730*H1730</f>
        <v>0</v>
      </c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R1730" s="226" t="s">
        <v>178</v>
      </c>
      <c r="AT1730" s="226" t="s">
        <v>174</v>
      </c>
      <c r="AU1730" s="226" t="s">
        <v>82</v>
      </c>
      <c r="AY1730" s="19" t="s">
        <v>171</v>
      </c>
      <c r="BE1730" s="227">
        <f>IF(N1730="základní",J1730,0)</f>
        <v>0</v>
      </c>
      <c r="BF1730" s="227">
        <f>IF(N1730="snížená",J1730,0)</f>
        <v>0</v>
      </c>
      <c r="BG1730" s="227">
        <f>IF(N1730="zákl. přenesená",J1730,0)</f>
        <v>0</v>
      </c>
      <c r="BH1730" s="227">
        <f>IF(N1730="sníž. přenesená",J1730,0)</f>
        <v>0</v>
      </c>
      <c r="BI1730" s="227">
        <f>IF(N1730="nulová",J1730,0)</f>
        <v>0</v>
      </c>
      <c r="BJ1730" s="19" t="s">
        <v>82</v>
      </c>
      <c r="BK1730" s="227">
        <f>ROUND(I1730*H1730,2)</f>
        <v>0</v>
      </c>
      <c r="BL1730" s="19" t="s">
        <v>178</v>
      </c>
      <c r="BM1730" s="226" t="s">
        <v>4562</v>
      </c>
    </row>
    <row r="1731" s="2" customFormat="1">
      <c r="A1731" s="40"/>
      <c r="B1731" s="41"/>
      <c r="C1731" s="42"/>
      <c r="D1731" s="228" t="s">
        <v>180</v>
      </c>
      <c r="E1731" s="42"/>
      <c r="F1731" s="229" t="s">
        <v>3770</v>
      </c>
      <c r="G1731" s="42"/>
      <c r="H1731" s="42"/>
      <c r="I1731" s="230"/>
      <c r="J1731" s="42"/>
      <c r="K1731" s="42"/>
      <c r="L1731" s="46"/>
      <c r="M1731" s="231"/>
      <c r="N1731" s="232"/>
      <c r="O1731" s="86"/>
      <c r="P1731" s="86"/>
      <c r="Q1731" s="86"/>
      <c r="R1731" s="86"/>
      <c r="S1731" s="86"/>
      <c r="T1731" s="87"/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T1731" s="19" t="s">
        <v>180</v>
      </c>
      <c r="AU1731" s="19" t="s">
        <v>82</v>
      </c>
    </row>
    <row r="1732" s="2" customFormat="1">
      <c r="A1732" s="40"/>
      <c r="B1732" s="41"/>
      <c r="C1732" s="42"/>
      <c r="D1732" s="228" t="s">
        <v>478</v>
      </c>
      <c r="E1732" s="42"/>
      <c r="F1732" s="278" t="s">
        <v>3752</v>
      </c>
      <c r="G1732" s="42"/>
      <c r="H1732" s="42"/>
      <c r="I1732" s="230"/>
      <c r="J1732" s="42"/>
      <c r="K1732" s="42"/>
      <c r="L1732" s="46"/>
      <c r="M1732" s="231"/>
      <c r="N1732" s="232"/>
      <c r="O1732" s="86"/>
      <c r="P1732" s="86"/>
      <c r="Q1732" s="86"/>
      <c r="R1732" s="86"/>
      <c r="S1732" s="86"/>
      <c r="T1732" s="87"/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T1732" s="19" t="s">
        <v>478</v>
      </c>
      <c r="AU1732" s="19" t="s">
        <v>82</v>
      </c>
    </row>
    <row r="1733" s="12" customFormat="1" ht="25.92" customHeight="1">
      <c r="A1733" s="12"/>
      <c r="B1733" s="199"/>
      <c r="C1733" s="200"/>
      <c r="D1733" s="201" t="s">
        <v>73</v>
      </c>
      <c r="E1733" s="202" t="s">
        <v>1949</v>
      </c>
      <c r="F1733" s="202" t="s">
        <v>4563</v>
      </c>
      <c r="G1733" s="200"/>
      <c r="H1733" s="200"/>
      <c r="I1733" s="203"/>
      <c r="J1733" s="204">
        <f>BK1733</f>
        <v>0</v>
      </c>
      <c r="K1733" s="200"/>
      <c r="L1733" s="205"/>
      <c r="M1733" s="206"/>
      <c r="N1733" s="207"/>
      <c r="O1733" s="207"/>
      <c r="P1733" s="208">
        <f>SUM(P1734:P1806)</f>
        <v>0</v>
      </c>
      <c r="Q1733" s="207"/>
      <c r="R1733" s="208">
        <f>SUM(R1734:R1806)</f>
        <v>0</v>
      </c>
      <c r="S1733" s="207"/>
      <c r="T1733" s="209">
        <f>SUM(T1734:T1806)</f>
        <v>0</v>
      </c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  <c r="AR1733" s="210" t="s">
        <v>82</v>
      </c>
      <c r="AT1733" s="211" t="s">
        <v>73</v>
      </c>
      <c r="AU1733" s="211" t="s">
        <v>74</v>
      </c>
      <c r="AY1733" s="210" t="s">
        <v>171</v>
      </c>
      <c r="BK1733" s="212">
        <f>SUM(BK1734:BK1806)</f>
        <v>0</v>
      </c>
    </row>
    <row r="1734" s="2" customFormat="1" ht="16.5" customHeight="1">
      <c r="A1734" s="40"/>
      <c r="B1734" s="41"/>
      <c r="C1734" s="215" t="s">
        <v>4564</v>
      </c>
      <c r="D1734" s="215" t="s">
        <v>174</v>
      </c>
      <c r="E1734" s="216" t="s">
        <v>3673</v>
      </c>
      <c r="F1734" s="217" t="s">
        <v>3599</v>
      </c>
      <c r="G1734" s="218" t="s">
        <v>971</v>
      </c>
      <c r="H1734" s="219">
        <v>1</v>
      </c>
      <c r="I1734" s="220"/>
      <c r="J1734" s="221">
        <f>ROUND(I1734*H1734,2)</f>
        <v>0</v>
      </c>
      <c r="K1734" s="217" t="s">
        <v>19</v>
      </c>
      <c r="L1734" s="46"/>
      <c r="M1734" s="222" t="s">
        <v>19</v>
      </c>
      <c r="N1734" s="223" t="s">
        <v>45</v>
      </c>
      <c r="O1734" s="86"/>
      <c r="P1734" s="224">
        <f>O1734*H1734</f>
        <v>0</v>
      </c>
      <c r="Q1734" s="224">
        <v>0</v>
      </c>
      <c r="R1734" s="224">
        <f>Q1734*H1734</f>
        <v>0</v>
      </c>
      <c r="S1734" s="224">
        <v>0</v>
      </c>
      <c r="T1734" s="225">
        <f>S1734*H1734</f>
        <v>0</v>
      </c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R1734" s="226" t="s">
        <v>178</v>
      </c>
      <c r="AT1734" s="226" t="s">
        <v>174</v>
      </c>
      <c r="AU1734" s="226" t="s">
        <v>82</v>
      </c>
      <c r="AY1734" s="19" t="s">
        <v>171</v>
      </c>
      <c r="BE1734" s="227">
        <f>IF(N1734="základní",J1734,0)</f>
        <v>0</v>
      </c>
      <c r="BF1734" s="227">
        <f>IF(N1734="snížená",J1734,0)</f>
        <v>0</v>
      </c>
      <c r="BG1734" s="227">
        <f>IF(N1734="zákl. přenesená",J1734,0)</f>
        <v>0</v>
      </c>
      <c r="BH1734" s="227">
        <f>IF(N1734="sníž. přenesená",J1734,0)</f>
        <v>0</v>
      </c>
      <c r="BI1734" s="227">
        <f>IF(N1734="nulová",J1734,0)</f>
        <v>0</v>
      </c>
      <c r="BJ1734" s="19" t="s">
        <v>82</v>
      </c>
      <c r="BK1734" s="227">
        <f>ROUND(I1734*H1734,2)</f>
        <v>0</v>
      </c>
      <c r="BL1734" s="19" t="s">
        <v>178</v>
      </c>
      <c r="BM1734" s="226" t="s">
        <v>4565</v>
      </c>
    </row>
    <row r="1735" s="2" customFormat="1">
      <c r="A1735" s="40"/>
      <c r="B1735" s="41"/>
      <c r="C1735" s="42"/>
      <c r="D1735" s="228" t="s">
        <v>180</v>
      </c>
      <c r="E1735" s="42"/>
      <c r="F1735" s="229" t="s">
        <v>3599</v>
      </c>
      <c r="G1735" s="42"/>
      <c r="H1735" s="42"/>
      <c r="I1735" s="230"/>
      <c r="J1735" s="42"/>
      <c r="K1735" s="42"/>
      <c r="L1735" s="46"/>
      <c r="M1735" s="231"/>
      <c r="N1735" s="232"/>
      <c r="O1735" s="86"/>
      <c r="P1735" s="86"/>
      <c r="Q1735" s="86"/>
      <c r="R1735" s="86"/>
      <c r="S1735" s="86"/>
      <c r="T1735" s="87"/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T1735" s="19" t="s">
        <v>180</v>
      </c>
      <c r="AU1735" s="19" t="s">
        <v>82</v>
      </c>
    </row>
    <row r="1736" s="2" customFormat="1">
      <c r="A1736" s="40"/>
      <c r="B1736" s="41"/>
      <c r="C1736" s="42"/>
      <c r="D1736" s="228" t="s">
        <v>478</v>
      </c>
      <c r="E1736" s="42"/>
      <c r="F1736" s="278" t="s">
        <v>3601</v>
      </c>
      <c r="G1736" s="42"/>
      <c r="H1736" s="42"/>
      <c r="I1736" s="230"/>
      <c r="J1736" s="42"/>
      <c r="K1736" s="42"/>
      <c r="L1736" s="46"/>
      <c r="M1736" s="231"/>
      <c r="N1736" s="232"/>
      <c r="O1736" s="86"/>
      <c r="P1736" s="86"/>
      <c r="Q1736" s="86"/>
      <c r="R1736" s="86"/>
      <c r="S1736" s="86"/>
      <c r="T1736" s="87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T1736" s="19" t="s">
        <v>478</v>
      </c>
      <c r="AU1736" s="19" t="s">
        <v>82</v>
      </c>
    </row>
    <row r="1737" s="2" customFormat="1" ht="16.5" customHeight="1">
      <c r="A1737" s="40"/>
      <c r="B1737" s="41"/>
      <c r="C1737" s="215" t="s">
        <v>4566</v>
      </c>
      <c r="D1737" s="215" t="s">
        <v>174</v>
      </c>
      <c r="E1737" s="216" t="s">
        <v>3679</v>
      </c>
      <c r="F1737" s="217" t="s">
        <v>3680</v>
      </c>
      <c r="G1737" s="218" t="s">
        <v>3296</v>
      </c>
      <c r="H1737" s="219">
        <v>1</v>
      </c>
      <c r="I1737" s="220"/>
      <c r="J1737" s="221">
        <f>ROUND(I1737*H1737,2)</f>
        <v>0</v>
      </c>
      <c r="K1737" s="217" t="s">
        <v>19</v>
      </c>
      <c r="L1737" s="46"/>
      <c r="M1737" s="222" t="s">
        <v>19</v>
      </c>
      <c r="N1737" s="223" t="s">
        <v>45</v>
      </c>
      <c r="O1737" s="86"/>
      <c r="P1737" s="224">
        <f>O1737*H1737</f>
        <v>0</v>
      </c>
      <c r="Q1737" s="224">
        <v>0</v>
      </c>
      <c r="R1737" s="224">
        <f>Q1737*H1737</f>
        <v>0</v>
      </c>
      <c r="S1737" s="224">
        <v>0</v>
      </c>
      <c r="T1737" s="225">
        <f>S1737*H1737</f>
        <v>0</v>
      </c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R1737" s="226" t="s">
        <v>178</v>
      </c>
      <c r="AT1737" s="226" t="s">
        <v>174</v>
      </c>
      <c r="AU1737" s="226" t="s">
        <v>82</v>
      </c>
      <c r="AY1737" s="19" t="s">
        <v>171</v>
      </c>
      <c r="BE1737" s="227">
        <f>IF(N1737="základní",J1737,0)</f>
        <v>0</v>
      </c>
      <c r="BF1737" s="227">
        <f>IF(N1737="snížená",J1737,0)</f>
        <v>0</v>
      </c>
      <c r="BG1737" s="227">
        <f>IF(N1737="zákl. přenesená",J1737,0)</f>
        <v>0</v>
      </c>
      <c r="BH1737" s="227">
        <f>IF(N1737="sníž. přenesená",J1737,0)</f>
        <v>0</v>
      </c>
      <c r="BI1737" s="227">
        <f>IF(N1737="nulová",J1737,0)</f>
        <v>0</v>
      </c>
      <c r="BJ1737" s="19" t="s">
        <v>82</v>
      </c>
      <c r="BK1737" s="227">
        <f>ROUND(I1737*H1737,2)</f>
        <v>0</v>
      </c>
      <c r="BL1737" s="19" t="s">
        <v>178</v>
      </c>
      <c r="BM1737" s="226" t="s">
        <v>4567</v>
      </c>
    </row>
    <row r="1738" s="2" customFormat="1">
      <c r="A1738" s="40"/>
      <c r="B1738" s="41"/>
      <c r="C1738" s="42"/>
      <c r="D1738" s="228" t="s">
        <v>180</v>
      </c>
      <c r="E1738" s="42"/>
      <c r="F1738" s="229" t="s">
        <v>3680</v>
      </c>
      <c r="G1738" s="42"/>
      <c r="H1738" s="42"/>
      <c r="I1738" s="230"/>
      <c r="J1738" s="42"/>
      <c r="K1738" s="42"/>
      <c r="L1738" s="46"/>
      <c r="M1738" s="231"/>
      <c r="N1738" s="232"/>
      <c r="O1738" s="86"/>
      <c r="P1738" s="86"/>
      <c r="Q1738" s="86"/>
      <c r="R1738" s="86"/>
      <c r="S1738" s="86"/>
      <c r="T1738" s="87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T1738" s="19" t="s">
        <v>180</v>
      </c>
      <c r="AU1738" s="19" t="s">
        <v>82</v>
      </c>
    </row>
    <row r="1739" s="2" customFormat="1" ht="16.5" customHeight="1">
      <c r="A1739" s="40"/>
      <c r="B1739" s="41"/>
      <c r="C1739" s="215" t="s">
        <v>4568</v>
      </c>
      <c r="D1739" s="215" t="s">
        <v>174</v>
      </c>
      <c r="E1739" s="216" t="s">
        <v>3817</v>
      </c>
      <c r="F1739" s="217" t="s">
        <v>3818</v>
      </c>
      <c r="G1739" s="218" t="s">
        <v>3296</v>
      </c>
      <c r="H1739" s="219">
        <v>1</v>
      </c>
      <c r="I1739" s="220"/>
      <c r="J1739" s="221">
        <f>ROUND(I1739*H1739,2)</f>
        <v>0</v>
      </c>
      <c r="K1739" s="217" t="s">
        <v>19</v>
      </c>
      <c r="L1739" s="46"/>
      <c r="M1739" s="222" t="s">
        <v>19</v>
      </c>
      <c r="N1739" s="223" t="s">
        <v>45</v>
      </c>
      <c r="O1739" s="86"/>
      <c r="P1739" s="224">
        <f>O1739*H1739</f>
        <v>0</v>
      </c>
      <c r="Q1739" s="224">
        <v>0</v>
      </c>
      <c r="R1739" s="224">
        <f>Q1739*H1739</f>
        <v>0</v>
      </c>
      <c r="S1739" s="224">
        <v>0</v>
      </c>
      <c r="T1739" s="225">
        <f>S1739*H1739</f>
        <v>0</v>
      </c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R1739" s="226" t="s">
        <v>178</v>
      </c>
      <c r="AT1739" s="226" t="s">
        <v>174</v>
      </c>
      <c r="AU1739" s="226" t="s">
        <v>82</v>
      </c>
      <c r="AY1739" s="19" t="s">
        <v>171</v>
      </c>
      <c r="BE1739" s="227">
        <f>IF(N1739="základní",J1739,0)</f>
        <v>0</v>
      </c>
      <c r="BF1739" s="227">
        <f>IF(N1739="snížená",J1739,0)</f>
        <v>0</v>
      </c>
      <c r="BG1739" s="227">
        <f>IF(N1739="zákl. přenesená",J1739,0)</f>
        <v>0</v>
      </c>
      <c r="BH1739" s="227">
        <f>IF(N1739="sníž. přenesená",J1739,0)</f>
        <v>0</v>
      </c>
      <c r="BI1739" s="227">
        <f>IF(N1739="nulová",J1739,0)</f>
        <v>0</v>
      </c>
      <c r="BJ1739" s="19" t="s">
        <v>82</v>
      </c>
      <c r="BK1739" s="227">
        <f>ROUND(I1739*H1739,2)</f>
        <v>0</v>
      </c>
      <c r="BL1739" s="19" t="s">
        <v>178</v>
      </c>
      <c r="BM1739" s="226" t="s">
        <v>4569</v>
      </c>
    </row>
    <row r="1740" s="2" customFormat="1">
      <c r="A1740" s="40"/>
      <c r="B1740" s="41"/>
      <c r="C1740" s="42"/>
      <c r="D1740" s="228" t="s">
        <v>180</v>
      </c>
      <c r="E1740" s="42"/>
      <c r="F1740" s="229" t="s">
        <v>3818</v>
      </c>
      <c r="G1740" s="42"/>
      <c r="H1740" s="42"/>
      <c r="I1740" s="230"/>
      <c r="J1740" s="42"/>
      <c r="K1740" s="42"/>
      <c r="L1740" s="46"/>
      <c r="M1740" s="231"/>
      <c r="N1740" s="232"/>
      <c r="O1740" s="86"/>
      <c r="P1740" s="86"/>
      <c r="Q1740" s="86"/>
      <c r="R1740" s="86"/>
      <c r="S1740" s="86"/>
      <c r="T1740" s="87"/>
      <c r="U1740" s="40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T1740" s="19" t="s">
        <v>180</v>
      </c>
      <c r="AU1740" s="19" t="s">
        <v>82</v>
      </c>
    </row>
    <row r="1741" s="2" customFormat="1">
      <c r="A1741" s="40"/>
      <c r="B1741" s="41"/>
      <c r="C1741" s="42"/>
      <c r="D1741" s="228" t="s">
        <v>478</v>
      </c>
      <c r="E1741" s="42"/>
      <c r="F1741" s="278" t="s">
        <v>3820</v>
      </c>
      <c r="G1741" s="42"/>
      <c r="H1741" s="42"/>
      <c r="I1741" s="230"/>
      <c r="J1741" s="42"/>
      <c r="K1741" s="42"/>
      <c r="L1741" s="46"/>
      <c r="M1741" s="231"/>
      <c r="N1741" s="232"/>
      <c r="O1741" s="86"/>
      <c r="P1741" s="86"/>
      <c r="Q1741" s="86"/>
      <c r="R1741" s="86"/>
      <c r="S1741" s="86"/>
      <c r="T1741" s="87"/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T1741" s="19" t="s">
        <v>478</v>
      </c>
      <c r="AU1741" s="19" t="s">
        <v>82</v>
      </c>
    </row>
    <row r="1742" s="2" customFormat="1" ht="16.5" customHeight="1">
      <c r="A1742" s="40"/>
      <c r="B1742" s="41"/>
      <c r="C1742" s="215" t="s">
        <v>4570</v>
      </c>
      <c r="D1742" s="215" t="s">
        <v>174</v>
      </c>
      <c r="E1742" s="216" t="s">
        <v>3827</v>
      </c>
      <c r="F1742" s="217" t="s">
        <v>3828</v>
      </c>
      <c r="G1742" s="218" t="s">
        <v>3296</v>
      </c>
      <c r="H1742" s="219">
        <v>1</v>
      </c>
      <c r="I1742" s="220"/>
      <c r="J1742" s="221">
        <f>ROUND(I1742*H1742,2)</f>
        <v>0</v>
      </c>
      <c r="K1742" s="217" t="s">
        <v>19</v>
      </c>
      <c r="L1742" s="46"/>
      <c r="M1742" s="222" t="s">
        <v>19</v>
      </c>
      <c r="N1742" s="223" t="s">
        <v>45</v>
      </c>
      <c r="O1742" s="86"/>
      <c r="P1742" s="224">
        <f>O1742*H1742</f>
        <v>0</v>
      </c>
      <c r="Q1742" s="224">
        <v>0</v>
      </c>
      <c r="R1742" s="224">
        <f>Q1742*H1742</f>
        <v>0</v>
      </c>
      <c r="S1742" s="224">
        <v>0</v>
      </c>
      <c r="T1742" s="225">
        <f>S1742*H1742</f>
        <v>0</v>
      </c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R1742" s="226" t="s">
        <v>178</v>
      </c>
      <c r="AT1742" s="226" t="s">
        <v>174</v>
      </c>
      <c r="AU1742" s="226" t="s">
        <v>82</v>
      </c>
      <c r="AY1742" s="19" t="s">
        <v>171</v>
      </c>
      <c r="BE1742" s="227">
        <f>IF(N1742="základní",J1742,0)</f>
        <v>0</v>
      </c>
      <c r="BF1742" s="227">
        <f>IF(N1742="snížená",J1742,0)</f>
        <v>0</v>
      </c>
      <c r="BG1742" s="227">
        <f>IF(N1742="zákl. přenesená",J1742,0)</f>
        <v>0</v>
      </c>
      <c r="BH1742" s="227">
        <f>IF(N1742="sníž. přenesená",J1742,0)</f>
        <v>0</v>
      </c>
      <c r="BI1742" s="227">
        <f>IF(N1742="nulová",J1742,0)</f>
        <v>0</v>
      </c>
      <c r="BJ1742" s="19" t="s">
        <v>82</v>
      </c>
      <c r="BK1742" s="227">
        <f>ROUND(I1742*H1742,2)</f>
        <v>0</v>
      </c>
      <c r="BL1742" s="19" t="s">
        <v>178</v>
      </c>
      <c r="BM1742" s="226" t="s">
        <v>4571</v>
      </c>
    </row>
    <row r="1743" s="2" customFormat="1">
      <c r="A1743" s="40"/>
      <c r="B1743" s="41"/>
      <c r="C1743" s="42"/>
      <c r="D1743" s="228" t="s">
        <v>180</v>
      </c>
      <c r="E1743" s="42"/>
      <c r="F1743" s="229" t="s">
        <v>3828</v>
      </c>
      <c r="G1743" s="42"/>
      <c r="H1743" s="42"/>
      <c r="I1743" s="230"/>
      <c r="J1743" s="42"/>
      <c r="K1743" s="42"/>
      <c r="L1743" s="46"/>
      <c r="M1743" s="231"/>
      <c r="N1743" s="232"/>
      <c r="O1743" s="86"/>
      <c r="P1743" s="86"/>
      <c r="Q1743" s="86"/>
      <c r="R1743" s="86"/>
      <c r="S1743" s="86"/>
      <c r="T1743" s="87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T1743" s="19" t="s">
        <v>180</v>
      </c>
      <c r="AU1743" s="19" t="s">
        <v>82</v>
      </c>
    </row>
    <row r="1744" s="2" customFormat="1">
      <c r="A1744" s="40"/>
      <c r="B1744" s="41"/>
      <c r="C1744" s="42"/>
      <c r="D1744" s="228" t="s">
        <v>478</v>
      </c>
      <c r="E1744" s="42"/>
      <c r="F1744" s="278" t="s">
        <v>3830</v>
      </c>
      <c r="G1744" s="42"/>
      <c r="H1744" s="42"/>
      <c r="I1744" s="230"/>
      <c r="J1744" s="42"/>
      <c r="K1744" s="42"/>
      <c r="L1744" s="46"/>
      <c r="M1744" s="231"/>
      <c r="N1744" s="232"/>
      <c r="O1744" s="86"/>
      <c r="P1744" s="86"/>
      <c r="Q1744" s="86"/>
      <c r="R1744" s="86"/>
      <c r="S1744" s="86"/>
      <c r="T1744" s="87"/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T1744" s="19" t="s">
        <v>478</v>
      </c>
      <c r="AU1744" s="19" t="s">
        <v>82</v>
      </c>
    </row>
    <row r="1745" s="2" customFormat="1" ht="16.5" customHeight="1">
      <c r="A1745" s="40"/>
      <c r="B1745" s="41"/>
      <c r="C1745" s="215" t="s">
        <v>4572</v>
      </c>
      <c r="D1745" s="215" t="s">
        <v>174</v>
      </c>
      <c r="E1745" s="216" t="s">
        <v>3834</v>
      </c>
      <c r="F1745" s="217" t="s">
        <v>3835</v>
      </c>
      <c r="G1745" s="218" t="s">
        <v>3296</v>
      </c>
      <c r="H1745" s="219">
        <v>1</v>
      </c>
      <c r="I1745" s="220"/>
      <c r="J1745" s="221">
        <f>ROUND(I1745*H1745,2)</f>
        <v>0</v>
      </c>
      <c r="K1745" s="217" t="s">
        <v>19</v>
      </c>
      <c r="L1745" s="46"/>
      <c r="M1745" s="222" t="s">
        <v>19</v>
      </c>
      <c r="N1745" s="223" t="s">
        <v>45</v>
      </c>
      <c r="O1745" s="86"/>
      <c r="P1745" s="224">
        <f>O1745*H1745</f>
        <v>0</v>
      </c>
      <c r="Q1745" s="224">
        <v>0</v>
      </c>
      <c r="R1745" s="224">
        <f>Q1745*H1745</f>
        <v>0</v>
      </c>
      <c r="S1745" s="224">
        <v>0</v>
      </c>
      <c r="T1745" s="225">
        <f>S1745*H1745</f>
        <v>0</v>
      </c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R1745" s="226" t="s">
        <v>178</v>
      </c>
      <c r="AT1745" s="226" t="s">
        <v>174</v>
      </c>
      <c r="AU1745" s="226" t="s">
        <v>82</v>
      </c>
      <c r="AY1745" s="19" t="s">
        <v>171</v>
      </c>
      <c r="BE1745" s="227">
        <f>IF(N1745="základní",J1745,0)</f>
        <v>0</v>
      </c>
      <c r="BF1745" s="227">
        <f>IF(N1745="snížená",J1745,0)</f>
        <v>0</v>
      </c>
      <c r="BG1745" s="227">
        <f>IF(N1745="zákl. přenesená",J1745,0)</f>
        <v>0</v>
      </c>
      <c r="BH1745" s="227">
        <f>IF(N1745="sníž. přenesená",J1745,0)</f>
        <v>0</v>
      </c>
      <c r="BI1745" s="227">
        <f>IF(N1745="nulová",J1745,0)</f>
        <v>0</v>
      </c>
      <c r="BJ1745" s="19" t="s">
        <v>82</v>
      </c>
      <c r="BK1745" s="227">
        <f>ROUND(I1745*H1745,2)</f>
        <v>0</v>
      </c>
      <c r="BL1745" s="19" t="s">
        <v>178</v>
      </c>
      <c r="BM1745" s="226" t="s">
        <v>4573</v>
      </c>
    </row>
    <row r="1746" s="2" customFormat="1">
      <c r="A1746" s="40"/>
      <c r="B1746" s="41"/>
      <c r="C1746" s="42"/>
      <c r="D1746" s="228" t="s">
        <v>180</v>
      </c>
      <c r="E1746" s="42"/>
      <c r="F1746" s="229" t="s">
        <v>3835</v>
      </c>
      <c r="G1746" s="42"/>
      <c r="H1746" s="42"/>
      <c r="I1746" s="230"/>
      <c r="J1746" s="42"/>
      <c r="K1746" s="42"/>
      <c r="L1746" s="46"/>
      <c r="M1746" s="231"/>
      <c r="N1746" s="232"/>
      <c r="O1746" s="86"/>
      <c r="P1746" s="86"/>
      <c r="Q1746" s="86"/>
      <c r="R1746" s="86"/>
      <c r="S1746" s="86"/>
      <c r="T1746" s="87"/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T1746" s="19" t="s">
        <v>180</v>
      </c>
      <c r="AU1746" s="19" t="s">
        <v>82</v>
      </c>
    </row>
    <row r="1747" s="2" customFormat="1">
      <c r="A1747" s="40"/>
      <c r="B1747" s="41"/>
      <c r="C1747" s="42"/>
      <c r="D1747" s="228" t="s">
        <v>478</v>
      </c>
      <c r="E1747" s="42"/>
      <c r="F1747" s="278" t="s">
        <v>3737</v>
      </c>
      <c r="G1747" s="42"/>
      <c r="H1747" s="42"/>
      <c r="I1747" s="230"/>
      <c r="J1747" s="42"/>
      <c r="K1747" s="42"/>
      <c r="L1747" s="46"/>
      <c r="M1747" s="231"/>
      <c r="N1747" s="232"/>
      <c r="O1747" s="86"/>
      <c r="P1747" s="86"/>
      <c r="Q1747" s="86"/>
      <c r="R1747" s="86"/>
      <c r="S1747" s="86"/>
      <c r="T1747" s="87"/>
      <c r="U1747" s="40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T1747" s="19" t="s">
        <v>478</v>
      </c>
      <c r="AU1747" s="19" t="s">
        <v>82</v>
      </c>
    </row>
    <row r="1748" s="2" customFormat="1" ht="16.5" customHeight="1">
      <c r="A1748" s="40"/>
      <c r="B1748" s="41"/>
      <c r="C1748" s="215" t="s">
        <v>4574</v>
      </c>
      <c r="D1748" s="215" t="s">
        <v>174</v>
      </c>
      <c r="E1748" s="216" t="s">
        <v>3840</v>
      </c>
      <c r="F1748" s="217" t="s">
        <v>3841</v>
      </c>
      <c r="G1748" s="218" t="s">
        <v>3296</v>
      </c>
      <c r="H1748" s="219">
        <v>1</v>
      </c>
      <c r="I1748" s="220"/>
      <c r="J1748" s="221">
        <f>ROUND(I1748*H1748,2)</f>
        <v>0</v>
      </c>
      <c r="K1748" s="217" t="s">
        <v>19</v>
      </c>
      <c r="L1748" s="46"/>
      <c r="M1748" s="222" t="s">
        <v>19</v>
      </c>
      <c r="N1748" s="223" t="s">
        <v>45</v>
      </c>
      <c r="O1748" s="86"/>
      <c r="P1748" s="224">
        <f>O1748*H1748</f>
        <v>0</v>
      </c>
      <c r="Q1748" s="224">
        <v>0</v>
      </c>
      <c r="R1748" s="224">
        <f>Q1748*H1748</f>
        <v>0</v>
      </c>
      <c r="S1748" s="224">
        <v>0</v>
      </c>
      <c r="T1748" s="225">
        <f>S1748*H1748</f>
        <v>0</v>
      </c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R1748" s="226" t="s">
        <v>178</v>
      </c>
      <c r="AT1748" s="226" t="s">
        <v>174</v>
      </c>
      <c r="AU1748" s="226" t="s">
        <v>82</v>
      </c>
      <c r="AY1748" s="19" t="s">
        <v>171</v>
      </c>
      <c r="BE1748" s="227">
        <f>IF(N1748="základní",J1748,0)</f>
        <v>0</v>
      </c>
      <c r="BF1748" s="227">
        <f>IF(N1748="snížená",J1748,0)</f>
        <v>0</v>
      </c>
      <c r="BG1748" s="227">
        <f>IF(N1748="zákl. přenesená",J1748,0)</f>
        <v>0</v>
      </c>
      <c r="BH1748" s="227">
        <f>IF(N1748="sníž. přenesená",J1748,0)</f>
        <v>0</v>
      </c>
      <c r="BI1748" s="227">
        <f>IF(N1748="nulová",J1748,0)</f>
        <v>0</v>
      </c>
      <c r="BJ1748" s="19" t="s">
        <v>82</v>
      </c>
      <c r="BK1748" s="227">
        <f>ROUND(I1748*H1748,2)</f>
        <v>0</v>
      </c>
      <c r="BL1748" s="19" t="s">
        <v>178</v>
      </c>
      <c r="BM1748" s="226" t="s">
        <v>4575</v>
      </c>
    </row>
    <row r="1749" s="2" customFormat="1">
      <c r="A1749" s="40"/>
      <c r="B1749" s="41"/>
      <c r="C1749" s="42"/>
      <c r="D1749" s="228" t="s">
        <v>180</v>
      </c>
      <c r="E1749" s="42"/>
      <c r="F1749" s="229" t="s">
        <v>3841</v>
      </c>
      <c r="G1749" s="42"/>
      <c r="H1749" s="42"/>
      <c r="I1749" s="230"/>
      <c r="J1749" s="42"/>
      <c r="K1749" s="42"/>
      <c r="L1749" s="46"/>
      <c r="M1749" s="231"/>
      <c r="N1749" s="232"/>
      <c r="O1749" s="86"/>
      <c r="P1749" s="86"/>
      <c r="Q1749" s="86"/>
      <c r="R1749" s="86"/>
      <c r="S1749" s="86"/>
      <c r="T1749" s="87"/>
      <c r="U1749" s="40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T1749" s="19" t="s">
        <v>180</v>
      </c>
      <c r="AU1749" s="19" t="s">
        <v>82</v>
      </c>
    </row>
    <row r="1750" s="2" customFormat="1">
      <c r="A1750" s="40"/>
      <c r="B1750" s="41"/>
      <c r="C1750" s="42"/>
      <c r="D1750" s="228" t="s">
        <v>478</v>
      </c>
      <c r="E1750" s="42"/>
      <c r="F1750" s="278" t="s">
        <v>3737</v>
      </c>
      <c r="G1750" s="42"/>
      <c r="H1750" s="42"/>
      <c r="I1750" s="230"/>
      <c r="J1750" s="42"/>
      <c r="K1750" s="42"/>
      <c r="L1750" s="46"/>
      <c r="M1750" s="231"/>
      <c r="N1750" s="232"/>
      <c r="O1750" s="86"/>
      <c r="P1750" s="86"/>
      <c r="Q1750" s="86"/>
      <c r="R1750" s="86"/>
      <c r="S1750" s="86"/>
      <c r="T1750" s="87"/>
      <c r="U1750" s="40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T1750" s="19" t="s">
        <v>478</v>
      </c>
      <c r="AU1750" s="19" t="s">
        <v>82</v>
      </c>
    </row>
    <row r="1751" s="2" customFormat="1" ht="16.5" customHeight="1">
      <c r="A1751" s="40"/>
      <c r="B1751" s="41"/>
      <c r="C1751" s="215" t="s">
        <v>4576</v>
      </c>
      <c r="D1751" s="215" t="s">
        <v>174</v>
      </c>
      <c r="E1751" s="216" t="s">
        <v>3850</v>
      </c>
      <c r="F1751" s="217" t="s">
        <v>3851</v>
      </c>
      <c r="G1751" s="218" t="s">
        <v>3296</v>
      </c>
      <c r="H1751" s="219">
        <v>4</v>
      </c>
      <c r="I1751" s="220"/>
      <c r="J1751" s="221">
        <f>ROUND(I1751*H1751,2)</f>
        <v>0</v>
      </c>
      <c r="K1751" s="217" t="s">
        <v>19</v>
      </c>
      <c r="L1751" s="46"/>
      <c r="M1751" s="222" t="s">
        <v>19</v>
      </c>
      <c r="N1751" s="223" t="s">
        <v>45</v>
      </c>
      <c r="O1751" s="86"/>
      <c r="P1751" s="224">
        <f>O1751*H1751</f>
        <v>0</v>
      </c>
      <c r="Q1751" s="224">
        <v>0</v>
      </c>
      <c r="R1751" s="224">
        <f>Q1751*H1751</f>
        <v>0</v>
      </c>
      <c r="S1751" s="224">
        <v>0</v>
      </c>
      <c r="T1751" s="225">
        <f>S1751*H1751</f>
        <v>0</v>
      </c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R1751" s="226" t="s">
        <v>178</v>
      </c>
      <c r="AT1751" s="226" t="s">
        <v>174</v>
      </c>
      <c r="AU1751" s="226" t="s">
        <v>82</v>
      </c>
      <c r="AY1751" s="19" t="s">
        <v>171</v>
      </c>
      <c r="BE1751" s="227">
        <f>IF(N1751="základní",J1751,0)</f>
        <v>0</v>
      </c>
      <c r="BF1751" s="227">
        <f>IF(N1751="snížená",J1751,0)</f>
        <v>0</v>
      </c>
      <c r="BG1751" s="227">
        <f>IF(N1751="zákl. přenesená",J1751,0)</f>
        <v>0</v>
      </c>
      <c r="BH1751" s="227">
        <f>IF(N1751="sníž. přenesená",J1751,0)</f>
        <v>0</v>
      </c>
      <c r="BI1751" s="227">
        <f>IF(N1751="nulová",J1751,0)</f>
        <v>0</v>
      </c>
      <c r="BJ1751" s="19" t="s">
        <v>82</v>
      </c>
      <c r="BK1751" s="227">
        <f>ROUND(I1751*H1751,2)</f>
        <v>0</v>
      </c>
      <c r="BL1751" s="19" t="s">
        <v>178</v>
      </c>
      <c r="BM1751" s="226" t="s">
        <v>4577</v>
      </c>
    </row>
    <row r="1752" s="2" customFormat="1">
      <c r="A1752" s="40"/>
      <c r="B1752" s="41"/>
      <c r="C1752" s="42"/>
      <c r="D1752" s="228" t="s">
        <v>180</v>
      </c>
      <c r="E1752" s="42"/>
      <c r="F1752" s="229" t="s">
        <v>3851</v>
      </c>
      <c r="G1752" s="42"/>
      <c r="H1752" s="42"/>
      <c r="I1752" s="230"/>
      <c r="J1752" s="42"/>
      <c r="K1752" s="42"/>
      <c r="L1752" s="46"/>
      <c r="M1752" s="231"/>
      <c r="N1752" s="232"/>
      <c r="O1752" s="86"/>
      <c r="P1752" s="86"/>
      <c r="Q1752" s="86"/>
      <c r="R1752" s="86"/>
      <c r="S1752" s="86"/>
      <c r="T1752" s="87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T1752" s="19" t="s">
        <v>180</v>
      </c>
      <c r="AU1752" s="19" t="s">
        <v>82</v>
      </c>
    </row>
    <row r="1753" s="2" customFormat="1">
      <c r="A1753" s="40"/>
      <c r="B1753" s="41"/>
      <c r="C1753" s="42"/>
      <c r="D1753" s="228" t="s">
        <v>478</v>
      </c>
      <c r="E1753" s="42"/>
      <c r="F1753" s="278" t="s">
        <v>3737</v>
      </c>
      <c r="G1753" s="42"/>
      <c r="H1753" s="42"/>
      <c r="I1753" s="230"/>
      <c r="J1753" s="42"/>
      <c r="K1753" s="42"/>
      <c r="L1753" s="46"/>
      <c r="M1753" s="231"/>
      <c r="N1753" s="232"/>
      <c r="O1753" s="86"/>
      <c r="P1753" s="86"/>
      <c r="Q1753" s="86"/>
      <c r="R1753" s="86"/>
      <c r="S1753" s="86"/>
      <c r="T1753" s="87"/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T1753" s="19" t="s">
        <v>478</v>
      </c>
      <c r="AU1753" s="19" t="s">
        <v>82</v>
      </c>
    </row>
    <row r="1754" s="2" customFormat="1" ht="16.5" customHeight="1">
      <c r="A1754" s="40"/>
      <c r="B1754" s="41"/>
      <c r="C1754" s="215" t="s">
        <v>4578</v>
      </c>
      <c r="D1754" s="215" t="s">
        <v>174</v>
      </c>
      <c r="E1754" s="216" t="s">
        <v>3903</v>
      </c>
      <c r="F1754" s="217" t="s">
        <v>3904</v>
      </c>
      <c r="G1754" s="218" t="s">
        <v>971</v>
      </c>
      <c r="H1754" s="219">
        <v>1</v>
      </c>
      <c r="I1754" s="220"/>
      <c r="J1754" s="221">
        <f>ROUND(I1754*H1754,2)</f>
        <v>0</v>
      </c>
      <c r="K1754" s="217" t="s">
        <v>19</v>
      </c>
      <c r="L1754" s="46"/>
      <c r="M1754" s="222" t="s">
        <v>19</v>
      </c>
      <c r="N1754" s="223" t="s">
        <v>45</v>
      </c>
      <c r="O1754" s="86"/>
      <c r="P1754" s="224">
        <f>O1754*H1754</f>
        <v>0</v>
      </c>
      <c r="Q1754" s="224">
        <v>0</v>
      </c>
      <c r="R1754" s="224">
        <f>Q1754*H1754</f>
        <v>0</v>
      </c>
      <c r="S1754" s="224">
        <v>0</v>
      </c>
      <c r="T1754" s="225">
        <f>S1754*H1754</f>
        <v>0</v>
      </c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R1754" s="226" t="s">
        <v>178</v>
      </c>
      <c r="AT1754" s="226" t="s">
        <v>174</v>
      </c>
      <c r="AU1754" s="226" t="s">
        <v>82</v>
      </c>
      <c r="AY1754" s="19" t="s">
        <v>171</v>
      </c>
      <c r="BE1754" s="227">
        <f>IF(N1754="základní",J1754,0)</f>
        <v>0</v>
      </c>
      <c r="BF1754" s="227">
        <f>IF(N1754="snížená",J1754,0)</f>
        <v>0</v>
      </c>
      <c r="BG1754" s="227">
        <f>IF(N1754="zákl. přenesená",J1754,0)</f>
        <v>0</v>
      </c>
      <c r="BH1754" s="227">
        <f>IF(N1754="sníž. přenesená",J1754,0)</f>
        <v>0</v>
      </c>
      <c r="BI1754" s="227">
        <f>IF(N1754="nulová",J1754,0)</f>
        <v>0</v>
      </c>
      <c r="BJ1754" s="19" t="s">
        <v>82</v>
      </c>
      <c r="BK1754" s="227">
        <f>ROUND(I1754*H1754,2)</f>
        <v>0</v>
      </c>
      <c r="BL1754" s="19" t="s">
        <v>178</v>
      </c>
      <c r="BM1754" s="226" t="s">
        <v>4579</v>
      </c>
    </row>
    <row r="1755" s="2" customFormat="1">
      <c r="A1755" s="40"/>
      <c r="B1755" s="41"/>
      <c r="C1755" s="42"/>
      <c r="D1755" s="228" t="s">
        <v>180</v>
      </c>
      <c r="E1755" s="42"/>
      <c r="F1755" s="229" t="s">
        <v>3904</v>
      </c>
      <c r="G1755" s="42"/>
      <c r="H1755" s="42"/>
      <c r="I1755" s="230"/>
      <c r="J1755" s="42"/>
      <c r="K1755" s="42"/>
      <c r="L1755" s="46"/>
      <c r="M1755" s="231"/>
      <c r="N1755" s="232"/>
      <c r="O1755" s="86"/>
      <c r="P1755" s="86"/>
      <c r="Q1755" s="86"/>
      <c r="R1755" s="86"/>
      <c r="S1755" s="86"/>
      <c r="T1755" s="87"/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T1755" s="19" t="s">
        <v>180</v>
      </c>
      <c r="AU1755" s="19" t="s">
        <v>82</v>
      </c>
    </row>
    <row r="1756" s="2" customFormat="1" ht="16.5" customHeight="1">
      <c r="A1756" s="40"/>
      <c r="B1756" s="41"/>
      <c r="C1756" s="215" t="s">
        <v>4580</v>
      </c>
      <c r="D1756" s="215" t="s">
        <v>174</v>
      </c>
      <c r="E1756" s="216" t="s">
        <v>3906</v>
      </c>
      <c r="F1756" s="217" t="s">
        <v>3907</v>
      </c>
      <c r="G1756" s="218" t="s">
        <v>3296</v>
      </c>
      <c r="H1756" s="219">
        <v>1</v>
      </c>
      <c r="I1756" s="220"/>
      <c r="J1756" s="221">
        <f>ROUND(I1756*H1756,2)</f>
        <v>0</v>
      </c>
      <c r="K1756" s="217" t="s">
        <v>19</v>
      </c>
      <c r="L1756" s="46"/>
      <c r="M1756" s="222" t="s">
        <v>19</v>
      </c>
      <c r="N1756" s="223" t="s">
        <v>45</v>
      </c>
      <c r="O1756" s="86"/>
      <c r="P1756" s="224">
        <f>O1756*H1756</f>
        <v>0</v>
      </c>
      <c r="Q1756" s="224">
        <v>0</v>
      </c>
      <c r="R1756" s="224">
        <f>Q1756*H1756</f>
        <v>0</v>
      </c>
      <c r="S1756" s="224">
        <v>0</v>
      </c>
      <c r="T1756" s="225">
        <f>S1756*H1756</f>
        <v>0</v>
      </c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R1756" s="226" t="s">
        <v>178</v>
      </c>
      <c r="AT1756" s="226" t="s">
        <v>174</v>
      </c>
      <c r="AU1756" s="226" t="s">
        <v>82</v>
      </c>
      <c r="AY1756" s="19" t="s">
        <v>171</v>
      </c>
      <c r="BE1756" s="227">
        <f>IF(N1756="základní",J1756,0)</f>
        <v>0</v>
      </c>
      <c r="BF1756" s="227">
        <f>IF(N1756="snížená",J1756,0)</f>
        <v>0</v>
      </c>
      <c r="BG1756" s="227">
        <f>IF(N1756="zákl. přenesená",J1756,0)</f>
        <v>0</v>
      </c>
      <c r="BH1756" s="227">
        <f>IF(N1756="sníž. přenesená",J1756,0)</f>
        <v>0</v>
      </c>
      <c r="BI1756" s="227">
        <f>IF(N1756="nulová",J1756,0)</f>
        <v>0</v>
      </c>
      <c r="BJ1756" s="19" t="s">
        <v>82</v>
      </c>
      <c r="BK1756" s="227">
        <f>ROUND(I1756*H1756,2)</f>
        <v>0</v>
      </c>
      <c r="BL1756" s="19" t="s">
        <v>178</v>
      </c>
      <c r="BM1756" s="226" t="s">
        <v>4581</v>
      </c>
    </row>
    <row r="1757" s="2" customFormat="1">
      <c r="A1757" s="40"/>
      <c r="B1757" s="41"/>
      <c r="C1757" s="42"/>
      <c r="D1757" s="228" t="s">
        <v>180</v>
      </c>
      <c r="E1757" s="42"/>
      <c r="F1757" s="229" t="s">
        <v>3907</v>
      </c>
      <c r="G1757" s="42"/>
      <c r="H1757" s="42"/>
      <c r="I1757" s="230"/>
      <c r="J1757" s="42"/>
      <c r="K1757" s="42"/>
      <c r="L1757" s="46"/>
      <c r="M1757" s="231"/>
      <c r="N1757" s="232"/>
      <c r="O1757" s="86"/>
      <c r="P1757" s="86"/>
      <c r="Q1757" s="86"/>
      <c r="R1757" s="86"/>
      <c r="S1757" s="86"/>
      <c r="T1757" s="87"/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T1757" s="19" t="s">
        <v>180</v>
      </c>
      <c r="AU1757" s="19" t="s">
        <v>82</v>
      </c>
    </row>
    <row r="1758" s="2" customFormat="1">
      <c r="A1758" s="40"/>
      <c r="B1758" s="41"/>
      <c r="C1758" s="42"/>
      <c r="D1758" s="228" t="s">
        <v>478</v>
      </c>
      <c r="E1758" s="42"/>
      <c r="F1758" s="278" t="s">
        <v>3909</v>
      </c>
      <c r="G1758" s="42"/>
      <c r="H1758" s="42"/>
      <c r="I1758" s="230"/>
      <c r="J1758" s="42"/>
      <c r="K1758" s="42"/>
      <c r="L1758" s="46"/>
      <c r="M1758" s="231"/>
      <c r="N1758" s="232"/>
      <c r="O1758" s="86"/>
      <c r="P1758" s="86"/>
      <c r="Q1758" s="86"/>
      <c r="R1758" s="86"/>
      <c r="S1758" s="86"/>
      <c r="T1758" s="87"/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T1758" s="19" t="s">
        <v>478</v>
      </c>
      <c r="AU1758" s="19" t="s">
        <v>82</v>
      </c>
    </row>
    <row r="1759" s="2" customFormat="1" ht="16.5" customHeight="1">
      <c r="A1759" s="40"/>
      <c r="B1759" s="41"/>
      <c r="C1759" s="215" t="s">
        <v>4582</v>
      </c>
      <c r="D1759" s="215" t="s">
        <v>174</v>
      </c>
      <c r="E1759" s="216" t="s">
        <v>3923</v>
      </c>
      <c r="F1759" s="217" t="s">
        <v>3924</v>
      </c>
      <c r="G1759" s="218" t="s">
        <v>3296</v>
      </c>
      <c r="H1759" s="219">
        <v>1</v>
      </c>
      <c r="I1759" s="220"/>
      <c r="J1759" s="221">
        <f>ROUND(I1759*H1759,2)</f>
        <v>0</v>
      </c>
      <c r="K1759" s="217" t="s">
        <v>19</v>
      </c>
      <c r="L1759" s="46"/>
      <c r="M1759" s="222" t="s">
        <v>19</v>
      </c>
      <c r="N1759" s="223" t="s">
        <v>45</v>
      </c>
      <c r="O1759" s="86"/>
      <c r="P1759" s="224">
        <f>O1759*H1759</f>
        <v>0</v>
      </c>
      <c r="Q1759" s="224">
        <v>0</v>
      </c>
      <c r="R1759" s="224">
        <f>Q1759*H1759</f>
        <v>0</v>
      </c>
      <c r="S1759" s="224">
        <v>0</v>
      </c>
      <c r="T1759" s="225">
        <f>S1759*H1759</f>
        <v>0</v>
      </c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R1759" s="226" t="s">
        <v>178</v>
      </c>
      <c r="AT1759" s="226" t="s">
        <v>174</v>
      </c>
      <c r="AU1759" s="226" t="s">
        <v>82</v>
      </c>
      <c r="AY1759" s="19" t="s">
        <v>171</v>
      </c>
      <c r="BE1759" s="227">
        <f>IF(N1759="základní",J1759,0)</f>
        <v>0</v>
      </c>
      <c r="BF1759" s="227">
        <f>IF(N1759="snížená",J1759,0)</f>
        <v>0</v>
      </c>
      <c r="BG1759" s="227">
        <f>IF(N1759="zákl. přenesená",J1759,0)</f>
        <v>0</v>
      </c>
      <c r="BH1759" s="227">
        <f>IF(N1759="sníž. přenesená",J1759,0)</f>
        <v>0</v>
      </c>
      <c r="BI1759" s="227">
        <f>IF(N1759="nulová",J1759,0)</f>
        <v>0</v>
      </c>
      <c r="BJ1759" s="19" t="s">
        <v>82</v>
      </c>
      <c r="BK1759" s="227">
        <f>ROUND(I1759*H1759,2)</f>
        <v>0</v>
      </c>
      <c r="BL1759" s="19" t="s">
        <v>178</v>
      </c>
      <c r="BM1759" s="226" t="s">
        <v>4583</v>
      </c>
    </row>
    <row r="1760" s="2" customFormat="1">
      <c r="A1760" s="40"/>
      <c r="B1760" s="41"/>
      <c r="C1760" s="42"/>
      <c r="D1760" s="228" t="s">
        <v>180</v>
      </c>
      <c r="E1760" s="42"/>
      <c r="F1760" s="229" t="s">
        <v>3924</v>
      </c>
      <c r="G1760" s="42"/>
      <c r="H1760" s="42"/>
      <c r="I1760" s="230"/>
      <c r="J1760" s="42"/>
      <c r="K1760" s="42"/>
      <c r="L1760" s="46"/>
      <c r="M1760" s="231"/>
      <c r="N1760" s="232"/>
      <c r="O1760" s="86"/>
      <c r="P1760" s="86"/>
      <c r="Q1760" s="86"/>
      <c r="R1760" s="86"/>
      <c r="S1760" s="86"/>
      <c r="T1760" s="87"/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T1760" s="19" t="s">
        <v>180</v>
      </c>
      <c r="AU1760" s="19" t="s">
        <v>82</v>
      </c>
    </row>
    <row r="1761" s="2" customFormat="1" ht="16.5" customHeight="1">
      <c r="A1761" s="40"/>
      <c r="B1761" s="41"/>
      <c r="C1761" s="215" t="s">
        <v>4584</v>
      </c>
      <c r="D1761" s="215" t="s">
        <v>174</v>
      </c>
      <c r="E1761" s="216" t="s">
        <v>3926</v>
      </c>
      <c r="F1761" s="217" t="s">
        <v>3927</v>
      </c>
      <c r="G1761" s="218" t="s">
        <v>3296</v>
      </c>
      <c r="H1761" s="219">
        <v>1</v>
      </c>
      <c r="I1761" s="220"/>
      <c r="J1761" s="221">
        <f>ROUND(I1761*H1761,2)</f>
        <v>0</v>
      </c>
      <c r="K1761" s="217" t="s">
        <v>19</v>
      </c>
      <c r="L1761" s="46"/>
      <c r="M1761" s="222" t="s">
        <v>19</v>
      </c>
      <c r="N1761" s="223" t="s">
        <v>45</v>
      </c>
      <c r="O1761" s="86"/>
      <c r="P1761" s="224">
        <f>O1761*H1761</f>
        <v>0</v>
      </c>
      <c r="Q1761" s="224">
        <v>0</v>
      </c>
      <c r="R1761" s="224">
        <f>Q1761*H1761</f>
        <v>0</v>
      </c>
      <c r="S1761" s="224">
        <v>0</v>
      </c>
      <c r="T1761" s="225">
        <f>S1761*H1761</f>
        <v>0</v>
      </c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R1761" s="226" t="s">
        <v>178</v>
      </c>
      <c r="AT1761" s="226" t="s">
        <v>174</v>
      </c>
      <c r="AU1761" s="226" t="s">
        <v>82</v>
      </c>
      <c r="AY1761" s="19" t="s">
        <v>171</v>
      </c>
      <c r="BE1761" s="227">
        <f>IF(N1761="základní",J1761,0)</f>
        <v>0</v>
      </c>
      <c r="BF1761" s="227">
        <f>IF(N1761="snížená",J1761,0)</f>
        <v>0</v>
      </c>
      <c r="BG1761" s="227">
        <f>IF(N1761="zákl. přenesená",J1761,0)</f>
        <v>0</v>
      </c>
      <c r="BH1761" s="227">
        <f>IF(N1761="sníž. přenesená",J1761,0)</f>
        <v>0</v>
      </c>
      <c r="BI1761" s="227">
        <f>IF(N1761="nulová",J1761,0)</f>
        <v>0</v>
      </c>
      <c r="BJ1761" s="19" t="s">
        <v>82</v>
      </c>
      <c r="BK1761" s="227">
        <f>ROUND(I1761*H1761,2)</f>
        <v>0</v>
      </c>
      <c r="BL1761" s="19" t="s">
        <v>178</v>
      </c>
      <c r="BM1761" s="226" t="s">
        <v>4585</v>
      </c>
    </row>
    <row r="1762" s="2" customFormat="1">
      <c r="A1762" s="40"/>
      <c r="B1762" s="41"/>
      <c r="C1762" s="42"/>
      <c r="D1762" s="228" t="s">
        <v>180</v>
      </c>
      <c r="E1762" s="42"/>
      <c r="F1762" s="229" t="s">
        <v>3927</v>
      </c>
      <c r="G1762" s="42"/>
      <c r="H1762" s="42"/>
      <c r="I1762" s="230"/>
      <c r="J1762" s="42"/>
      <c r="K1762" s="42"/>
      <c r="L1762" s="46"/>
      <c r="M1762" s="231"/>
      <c r="N1762" s="232"/>
      <c r="O1762" s="86"/>
      <c r="P1762" s="86"/>
      <c r="Q1762" s="86"/>
      <c r="R1762" s="86"/>
      <c r="S1762" s="86"/>
      <c r="T1762" s="87"/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T1762" s="19" t="s">
        <v>180</v>
      </c>
      <c r="AU1762" s="19" t="s">
        <v>82</v>
      </c>
    </row>
    <row r="1763" s="2" customFormat="1" ht="16.5" customHeight="1">
      <c r="A1763" s="40"/>
      <c r="B1763" s="41"/>
      <c r="C1763" s="215" t="s">
        <v>4586</v>
      </c>
      <c r="D1763" s="215" t="s">
        <v>174</v>
      </c>
      <c r="E1763" s="216" t="s">
        <v>3929</v>
      </c>
      <c r="F1763" s="217" t="s">
        <v>3676</v>
      </c>
      <c r="G1763" s="218" t="s">
        <v>971</v>
      </c>
      <c r="H1763" s="219">
        <v>1</v>
      </c>
      <c r="I1763" s="220"/>
      <c r="J1763" s="221">
        <f>ROUND(I1763*H1763,2)</f>
        <v>0</v>
      </c>
      <c r="K1763" s="217" t="s">
        <v>19</v>
      </c>
      <c r="L1763" s="46"/>
      <c r="M1763" s="222" t="s">
        <v>19</v>
      </c>
      <c r="N1763" s="223" t="s">
        <v>45</v>
      </c>
      <c r="O1763" s="86"/>
      <c r="P1763" s="224">
        <f>O1763*H1763</f>
        <v>0</v>
      </c>
      <c r="Q1763" s="224">
        <v>0</v>
      </c>
      <c r="R1763" s="224">
        <f>Q1763*H1763</f>
        <v>0</v>
      </c>
      <c r="S1763" s="224">
        <v>0</v>
      </c>
      <c r="T1763" s="225">
        <f>S1763*H1763</f>
        <v>0</v>
      </c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R1763" s="226" t="s">
        <v>178</v>
      </c>
      <c r="AT1763" s="226" t="s">
        <v>174</v>
      </c>
      <c r="AU1763" s="226" t="s">
        <v>82</v>
      </c>
      <c r="AY1763" s="19" t="s">
        <v>171</v>
      </c>
      <c r="BE1763" s="227">
        <f>IF(N1763="základní",J1763,0)</f>
        <v>0</v>
      </c>
      <c r="BF1763" s="227">
        <f>IF(N1763="snížená",J1763,0)</f>
        <v>0</v>
      </c>
      <c r="BG1763" s="227">
        <f>IF(N1763="zákl. přenesená",J1763,0)</f>
        <v>0</v>
      </c>
      <c r="BH1763" s="227">
        <f>IF(N1763="sníž. přenesená",J1763,0)</f>
        <v>0</v>
      </c>
      <c r="BI1763" s="227">
        <f>IF(N1763="nulová",J1763,0)</f>
        <v>0</v>
      </c>
      <c r="BJ1763" s="19" t="s">
        <v>82</v>
      </c>
      <c r="BK1763" s="227">
        <f>ROUND(I1763*H1763,2)</f>
        <v>0</v>
      </c>
      <c r="BL1763" s="19" t="s">
        <v>178</v>
      </c>
      <c r="BM1763" s="226" t="s">
        <v>4587</v>
      </c>
    </row>
    <row r="1764" s="2" customFormat="1">
      <c r="A1764" s="40"/>
      <c r="B1764" s="41"/>
      <c r="C1764" s="42"/>
      <c r="D1764" s="228" t="s">
        <v>180</v>
      </c>
      <c r="E1764" s="42"/>
      <c r="F1764" s="229" t="s">
        <v>3676</v>
      </c>
      <c r="G1764" s="42"/>
      <c r="H1764" s="42"/>
      <c r="I1764" s="230"/>
      <c r="J1764" s="42"/>
      <c r="K1764" s="42"/>
      <c r="L1764" s="46"/>
      <c r="M1764" s="231"/>
      <c r="N1764" s="232"/>
      <c r="O1764" s="86"/>
      <c r="P1764" s="86"/>
      <c r="Q1764" s="86"/>
      <c r="R1764" s="86"/>
      <c r="S1764" s="86"/>
      <c r="T1764" s="87"/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T1764" s="19" t="s">
        <v>180</v>
      </c>
      <c r="AU1764" s="19" t="s">
        <v>82</v>
      </c>
    </row>
    <row r="1765" s="2" customFormat="1">
      <c r="A1765" s="40"/>
      <c r="B1765" s="41"/>
      <c r="C1765" s="42"/>
      <c r="D1765" s="228" t="s">
        <v>478</v>
      </c>
      <c r="E1765" s="42"/>
      <c r="F1765" s="278" t="s">
        <v>3678</v>
      </c>
      <c r="G1765" s="42"/>
      <c r="H1765" s="42"/>
      <c r="I1765" s="230"/>
      <c r="J1765" s="42"/>
      <c r="K1765" s="42"/>
      <c r="L1765" s="46"/>
      <c r="M1765" s="231"/>
      <c r="N1765" s="232"/>
      <c r="O1765" s="86"/>
      <c r="P1765" s="86"/>
      <c r="Q1765" s="86"/>
      <c r="R1765" s="86"/>
      <c r="S1765" s="86"/>
      <c r="T1765" s="87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T1765" s="19" t="s">
        <v>478</v>
      </c>
      <c r="AU1765" s="19" t="s">
        <v>82</v>
      </c>
    </row>
    <row r="1766" s="2" customFormat="1" ht="16.5" customHeight="1">
      <c r="A1766" s="40"/>
      <c r="B1766" s="41"/>
      <c r="C1766" s="215" t="s">
        <v>4588</v>
      </c>
      <c r="D1766" s="215" t="s">
        <v>174</v>
      </c>
      <c r="E1766" s="216" t="s">
        <v>3931</v>
      </c>
      <c r="F1766" s="217" t="s">
        <v>3605</v>
      </c>
      <c r="G1766" s="218" t="s">
        <v>3296</v>
      </c>
      <c r="H1766" s="219">
        <v>1</v>
      </c>
      <c r="I1766" s="220"/>
      <c r="J1766" s="221">
        <f>ROUND(I1766*H1766,2)</f>
        <v>0</v>
      </c>
      <c r="K1766" s="217" t="s">
        <v>19</v>
      </c>
      <c r="L1766" s="46"/>
      <c r="M1766" s="222" t="s">
        <v>19</v>
      </c>
      <c r="N1766" s="223" t="s">
        <v>45</v>
      </c>
      <c r="O1766" s="86"/>
      <c r="P1766" s="224">
        <f>O1766*H1766</f>
        <v>0</v>
      </c>
      <c r="Q1766" s="224">
        <v>0</v>
      </c>
      <c r="R1766" s="224">
        <f>Q1766*H1766</f>
        <v>0</v>
      </c>
      <c r="S1766" s="224">
        <v>0</v>
      </c>
      <c r="T1766" s="225">
        <f>S1766*H1766</f>
        <v>0</v>
      </c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R1766" s="226" t="s">
        <v>178</v>
      </c>
      <c r="AT1766" s="226" t="s">
        <v>174</v>
      </c>
      <c r="AU1766" s="226" t="s">
        <v>82</v>
      </c>
      <c r="AY1766" s="19" t="s">
        <v>171</v>
      </c>
      <c r="BE1766" s="227">
        <f>IF(N1766="základní",J1766,0)</f>
        <v>0</v>
      </c>
      <c r="BF1766" s="227">
        <f>IF(N1766="snížená",J1766,0)</f>
        <v>0</v>
      </c>
      <c r="BG1766" s="227">
        <f>IF(N1766="zákl. přenesená",J1766,0)</f>
        <v>0</v>
      </c>
      <c r="BH1766" s="227">
        <f>IF(N1766="sníž. přenesená",J1766,0)</f>
        <v>0</v>
      </c>
      <c r="BI1766" s="227">
        <f>IF(N1766="nulová",J1766,0)</f>
        <v>0</v>
      </c>
      <c r="BJ1766" s="19" t="s">
        <v>82</v>
      </c>
      <c r="BK1766" s="227">
        <f>ROUND(I1766*H1766,2)</f>
        <v>0</v>
      </c>
      <c r="BL1766" s="19" t="s">
        <v>178</v>
      </c>
      <c r="BM1766" s="226" t="s">
        <v>4589</v>
      </c>
    </row>
    <row r="1767" s="2" customFormat="1">
      <c r="A1767" s="40"/>
      <c r="B1767" s="41"/>
      <c r="C1767" s="42"/>
      <c r="D1767" s="228" t="s">
        <v>180</v>
      </c>
      <c r="E1767" s="42"/>
      <c r="F1767" s="229" t="s">
        <v>3605</v>
      </c>
      <c r="G1767" s="42"/>
      <c r="H1767" s="42"/>
      <c r="I1767" s="230"/>
      <c r="J1767" s="42"/>
      <c r="K1767" s="42"/>
      <c r="L1767" s="46"/>
      <c r="M1767" s="231"/>
      <c r="N1767" s="232"/>
      <c r="O1767" s="86"/>
      <c r="P1767" s="86"/>
      <c r="Q1767" s="86"/>
      <c r="R1767" s="86"/>
      <c r="S1767" s="86"/>
      <c r="T1767" s="87"/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T1767" s="19" t="s">
        <v>180</v>
      </c>
      <c r="AU1767" s="19" t="s">
        <v>82</v>
      </c>
    </row>
    <row r="1768" s="2" customFormat="1">
      <c r="A1768" s="40"/>
      <c r="B1768" s="41"/>
      <c r="C1768" s="42"/>
      <c r="D1768" s="228" t="s">
        <v>478</v>
      </c>
      <c r="E1768" s="42"/>
      <c r="F1768" s="278" t="s">
        <v>3607</v>
      </c>
      <c r="G1768" s="42"/>
      <c r="H1768" s="42"/>
      <c r="I1768" s="230"/>
      <c r="J1768" s="42"/>
      <c r="K1768" s="42"/>
      <c r="L1768" s="46"/>
      <c r="M1768" s="231"/>
      <c r="N1768" s="232"/>
      <c r="O1768" s="86"/>
      <c r="P1768" s="86"/>
      <c r="Q1768" s="86"/>
      <c r="R1768" s="86"/>
      <c r="S1768" s="86"/>
      <c r="T1768" s="87"/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T1768" s="19" t="s">
        <v>478</v>
      </c>
      <c r="AU1768" s="19" t="s">
        <v>82</v>
      </c>
    </row>
    <row r="1769" s="2" customFormat="1" ht="16.5" customHeight="1">
      <c r="A1769" s="40"/>
      <c r="B1769" s="41"/>
      <c r="C1769" s="215" t="s">
        <v>4590</v>
      </c>
      <c r="D1769" s="215" t="s">
        <v>174</v>
      </c>
      <c r="E1769" s="216" t="s">
        <v>3970</v>
      </c>
      <c r="F1769" s="217" t="s">
        <v>3971</v>
      </c>
      <c r="G1769" s="218" t="s">
        <v>3296</v>
      </c>
      <c r="H1769" s="219">
        <v>1</v>
      </c>
      <c r="I1769" s="220"/>
      <c r="J1769" s="221">
        <f>ROUND(I1769*H1769,2)</f>
        <v>0</v>
      </c>
      <c r="K1769" s="217" t="s">
        <v>19</v>
      </c>
      <c r="L1769" s="46"/>
      <c r="M1769" s="222" t="s">
        <v>19</v>
      </c>
      <c r="N1769" s="223" t="s">
        <v>45</v>
      </c>
      <c r="O1769" s="86"/>
      <c r="P1769" s="224">
        <f>O1769*H1769</f>
        <v>0</v>
      </c>
      <c r="Q1769" s="224">
        <v>0</v>
      </c>
      <c r="R1769" s="224">
        <f>Q1769*H1769</f>
        <v>0</v>
      </c>
      <c r="S1769" s="224">
        <v>0</v>
      </c>
      <c r="T1769" s="225">
        <f>S1769*H1769</f>
        <v>0</v>
      </c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R1769" s="226" t="s">
        <v>178</v>
      </c>
      <c r="AT1769" s="226" t="s">
        <v>174</v>
      </c>
      <c r="AU1769" s="226" t="s">
        <v>82</v>
      </c>
      <c r="AY1769" s="19" t="s">
        <v>171</v>
      </c>
      <c r="BE1769" s="227">
        <f>IF(N1769="základní",J1769,0)</f>
        <v>0</v>
      </c>
      <c r="BF1769" s="227">
        <f>IF(N1769="snížená",J1769,0)</f>
        <v>0</v>
      </c>
      <c r="BG1769" s="227">
        <f>IF(N1769="zákl. přenesená",J1769,0)</f>
        <v>0</v>
      </c>
      <c r="BH1769" s="227">
        <f>IF(N1769="sníž. přenesená",J1769,0)</f>
        <v>0</v>
      </c>
      <c r="BI1769" s="227">
        <f>IF(N1769="nulová",J1769,0)</f>
        <v>0</v>
      </c>
      <c r="BJ1769" s="19" t="s">
        <v>82</v>
      </c>
      <c r="BK1769" s="227">
        <f>ROUND(I1769*H1769,2)</f>
        <v>0</v>
      </c>
      <c r="BL1769" s="19" t="s">
        <v>178</v>
      </c>
      <c r="BM1769" s="226" t="s">
        <v>4591</v>
      </c>
    </row>
    <row r="1770" s="2" customFormat="1">
      <c r="A1770" s="40"/>
      <c r="B1770" s="41"/>
      <c r="C1770" s="42"/>
      <c r="D1770" s="228" t="s">
        <v>180</v>
      </c>
      <c r="E1770" s="42"/>
      <c r="F1770" s="229" t="s">
        <v>3971</v>
      </c>
      <c r="G1770" s="42"/>
      <c r="H1770" s="42"/>
      <c r="I1770" s="230"/>
      <c r="J1770" s="42"/>
      <c r="K1770" s="42"/>
      <c r="L1770" s="46"/>
      <c r="M1770" s="231"/>
      <c r="N1770" s="232"/>
      <c r="O1770" s="86"/>
      <c r="P1770" s="86"/>
      <c r="Q1770" s="86"/>
      <c r="R1770" s="86"/>
      <c r="S1770" s="86"/>
      <c r="T1770" s="87"/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T1770" s="19" t="s">
        <v>180</v>
      </c>
      <c r="AU1770" s="19" t="s">
        <v>82</v>
      </c>
    </row>
    <row r="1771" s="2" customFormat="1">
      <c r="A1771" s="40"/>
      <c r="B1771" s="41"/>
      <c r="C1771" s="42"/>
      <c r="D1771" s="228" t="s">
        <v>478</v>
      </c>
      <c r="E1771" s="42"/>
      <c r="F1771" s="278" t="s">
        <v>3740</v>
      </c>
      <c r="G1771" s="42"/>
      <c r="H1771" s="42"/>
      <c r="I1771" s="230"/>
      <c r="J1771" s="42"/>
      <c r="K1771" s="42"/>
      <c r="L1771" s="46"/>
      <c r="M1771" s="231"/>
      <c r="N1771" s="232"/>
      <c r="O1771" s="86"/>
      <c r="P1771" s="86"/>
      <c r="Q1771" s="86"/>
      <c r="R1771" s="86"/>
      <c r="S1771" s="86"/>
      <c r="T1771" s="87"/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T1771" s="19" t="s">
        <v>478</v>
      </c>
      <c r="AU1771" s="19" t="s">
        <v>82</v>
      </c>
    </row>
    <row r="1772" s="2" customFormat="1" ht="16.5" customHeight="1">
      <c r="A1772" s="40"/>
      <c r="B1772" s="41"/>
      <c r="C1772" s="215" t="s">
        <v>4592</v>
      </c>
      <c r="D1772" s="215" t="s">
        <v>174</v>
      </c>
      <c r="E1772" s="216" t="s">
        <v>4145</v>
      </c>
      <c r="F1772" s="217" t="s">
        <v>4146</v>
      </c>
      <c r="G1772" s="218" t="s">
        <v>3296</v>
      </c>
      <c r="H1772" s="219">
        <v>1</v>
      </c>
      <c r="I1772" s="220"/>
      <c r="J1772" s="221">
        <f>ROUND(I1772*H1772,2)</f>
        <v>0</v>
      </c>
      <c r="K1772" s="217" t="s">
        <v>19</v>
      </c>
      <c r="L1772" s="46"/>
      <c r="M1772" s="222" t="s">
        <v>19</v>
      </c>
      <c r="N1772" s="223" t="s">
        <v>45</v>
      </c>
      <c r="O1772" s="86"/>
      <c r="P1772" s="224">
        <f>O1772*H1772</f>
        <v>0</v>
      </c>
      <c r="Q1772" s="224">
        <v>0</v>
      </c>
      <c r="R1772" s="224">
        <f>Q1772*H1772</f>
        <v>0</v>
      </c>
      <c r="S1772" s="224">
        <v>0</v>
      </c>
      <c r="T1772" s="225">
        <f>S1772*H1772</f>
        <v>0</v>
      </c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R1772" s="226" t="s">
        <v>178</v>
      </c>
      <c r="AT1772" s="226" t="s">
        <v>174</v>
      </c>
      <c r="AU1772" s="226" t="s">
        <v>82</v>
      </c>
      <c r="AY1772" s="19" t="s">
        <v>171</v>
      </c>
      <c r="BE1772" s="227">
        <f>IF(N1772="základní",J1772,0)</f>
        <v>0</v>
      </c>
      <c r="BF1772" s="227">
        <f>IF(N1772="snížená",J1772,0)</f>
        <v>0</v>
      </c>
      <c r="BG1772" s="227">
        <f>IF(N1772="zákl. přenesená",J1772,0)</f>
        <v>0</v>
      </c>
      <c r="BH1772" s="227">
        <f>IF(N1772="sníž. přenesená",J1772,0)</f>
        <v>0</v>
      </c>
      <c r="BI1772" s="227">
        <f>IF(N1772="nulová",J1772,0)</f>
        <v>0</v>
      </c>
      <c r="BJ1772" s="19" t="s">
        <v>82</v>
      </c>
      <c r="BK1772" s="227">
        <f>ROUND(I1772*H1772,2)</f>
        <v>0</v>
      </c>
      <c r="BL1772" s="19" t="s">
        <v>178</v>
      </c>
      <c r="BM1772" s="226" t="s">
        <v>4593</v>
      </c>
    </row>
    <row r="1773" s="2" customFormat="1">
      <c r="A1773" s="40"/>
      <c r="B1773" s="41"/>
      <c r="C1773" s="42"/>
      <c r="D1773" s="228" t="s">
        <v>180</v>
      </c>
      <c r="E1773" s="42"/>
      <c r="F1773" s="229" t="s">
        <v>4146</v>
      </c>
      <c r="G1773" s="42"/>
      <c r="H1773" s="42"/>
      <c r="I1773" s="230"/>
      <c r="J1773" s="42"/>
      <c r="K1773" s="42"/>
      <c r="L1773" s="46"/>
      <c r="M1773" s="231"/>
      <c r="N1773" s="232"/>
      <c r="O1773" s="86"/>
      <c r="P1773" s="86"/>
      <c r="Q1773" s="86"/>
      <c r="R1773" s="86"/>
      <c r="S1773" s="86"/>
      <c r="T1773" s="87"/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T1773" s="19" t="s">
        <v>180</v>
      </c>
      <c r="AU1773" s="19" t="s">
        <v>82</v>
      </c>
    </row>
    <row r="1774" s="2" customFormat="1">
      <c r="A1774" s="40"/>
      <c r="B1774" s="41"/>
      <c r="C1774" s="42"/>
      <c r="D1774" s="228" t="s">
        <v>478</v>
      </c>
      <c r="E1774" s="42"/>
      <c r="F1774" s="278" t="s">
        <v>4148</v>
      </c>
      <c r="G1774" s="42"/>
      <c r="H1774" s="42"/>
      <c r="I1774" s="230"/>
      <c r="J1774" s="42"/>
      <c r="K1774" s="42"/>
      <c r="L1774" s="46"/>
      <c r="M1774" s="231"/>
      <c r="N1774" s="232"/>
      <c r="O1774" s="86"/>
      <c r="P1774" s="86"/>
      <c r="Q1774" s="86"/>
      <c r="R1774" s="86"/>
      <c r="S1774" s="86"/>
      <c r="T1774" s="87"/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T1774" s="19" t="s">
        <v>478</v>
      </c>
      <c r="AU1774" s="19" t="s">
        <v>82</v>
      </c>
    </row>
    <row r="1775" s="2" customFormat="1" ht="16.5" customHeight="1">
      <c r="A1775" s="40"/>
      <c r="B1775" s="41"/>
      <c r="C1775" s="215" t="s">
        <v>4594</v>
      </c>
      <c r="D1775" s="215" t="s">
        <v>174</v>
      </c>
      <c r="E1775" s="216" t="s">
        <v>4595</v>
      </c>
      <c r="F1775" s="217" t="s">
        <v>3670</v>
      </c>
      <c r="G1775" s="218" t="s">
        <v>971</v>
      </c>
      <c r="H1775" s="219">
        <v>1</v>
      </c>
      <c r="I1775" s="220"/>
      <c r="J1775" s="221">
        <f>ROUND(I1775*H1775,2)</f>
        <v>0</v>
      </c>
      <c r="K1775" s="217" t="s">
        <v>19</v>
      </c>
      <c r="L1775" s="46"/>
      <c r="M1775" s="222" t="s">
        <v>19</v>
      </c>
      <c r="N1775" s="223" t="s">
        <v>45</v>
      </c>
      <c r="O1775" s="86"/>
      <c r="P1775" s="224">
        <f>O1775*H1775</f>
        <v>0</v>
      </c>
      <c r="Q1775" s="224">
        <v>0</v>
      </c>
      <c r="R1775" s="224">
        <f>Q1775*H1775</f>
        <v>0</v>
      </c>
      <c r="S1775" s="224">
        <v>0</v>
      </c>
      <c r="T1775" s="225">
        <f>S1775*H1775</f>
        <v>0</v>
      </c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R1775" s="226" t="s">
        <v>178</v>
      </c>
      <c r="AT1775" s="226" t="s">
        <v>174</v>
      </c>
      <c r="AU1775" s="226" t="s">
        <v>82</v>
      </c>
      <c r="AY1775" s="19" t="s">
        <v>171</v>
      </c>
      <c r="BE1775" s="227">
        <f>IF(N1775="základní",J1775,0)</f>
        <v>0</v>
      </c>
      <c r="BF1775" s="227">
        <f>IF(N1775="snížená",J1775,0)</f>
        <v>0</v>
      </c>
      <c r="BG1775" s="227">
        <f>IF(N1775="zákl. přenesená",J1775,0)</f>
        <v>0</v>
      </c>
      <c r="BH1775" s="227">
        <f>IF(N1775="sníž. přenesená",J1775,0)</f>
        <v>0</v>
      </c>
      <c r="BI1775" s="227">
        <f>IF(N1775="nulová",J1775,0)</f>
        <v>0</v>
      </c>
      <c r="BJ1775" s="19" t="s">
        <v>82</v>
      </c>
      <c r="BK1775" s="227">
        <f>ROUND(I1775*H1775,2)</f>
        <v>0</v>
      </c>
      <c r="BL1775" s="19" t="s">
        <v>178</v>
      </c>
      <c r="BM1775" s="226" t="s">
        <v>4596</v>
      </c>
    </row>
    <row r="1776" s="2" customFormat="1">
      <c r="A1776" s="40"/>
      <c r="B1776" s="41"/>
      <c r="C1776" s="42"/>
      <c r="D1776" s="228" t="s">
        <v>180</v>
      </c>
      <c r="E1776" s="42"/>
      <c r="F1776" s="229" t="s">
        <v>3670</v>
      </c>
      <c r="G1776" s="42"/>
      <c r="H1776" s="42"/>
      <c r="I1776" s="230"/>
      <c r="J1776" s="42"/>
      <c r="K1776" s="42"/>
      <c r="L1776" s="46"/>
      <c r="M1776" s="231"/>
      <c r="N1776" s="232"/>
      <c r="O1776" s="86"/>
      <c r="P1776" s="86"/>
      <c r="Q1776" s="86"/>
      <c r="R1776" s="86"/>
      <c r="S1776" s="86"/>
      <c r="T1776" s="87"/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T1776" s="19" t="s">
        <v>180</v>
      </c>
      <c r="AU1776" s="19" t="s">
        <v>82</v>
      </c>
    </row>
    <row r="1777" s="2" customFormat="1">
      <c r="A1777" s="40"/>
      <c r="B1777" s="41"/>
      <c r="C1777" s="42"/>
      <c r="D1777" s="228" t="s">
        <v>478</v>
      </c>
      <c r="E1777" s="42"/>
      <c r="F1777" s="278" t="s">
        <v>3672</v>
      </c>
      <c r="G1777" s="42"/>
      <c r="H1777" s="42"/>
      <c r="I1777" s="230"/>
      <c r="J1777" s="42"/>
      <c r="K1777" s="42"/>
      <c r="L1777" s="46"/>
      <c r="M1777" s="231"/>
      <c r="N1777" s="232"/>
      <c r="O1777" s="86"/>
      <c r="P1777" s="86"/>
      <c r="Q1777" s="86"/>
      <c r="R1777" s="86"/>
      <c r="S1777" s="86"/>
      <c r="T1777" s="87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T1777" s="19" t="s">
        <v>478</v>
      </c>
      <c r="AU1777" s="19" t="s">
        <v>82</v>
      </c>
    </row>
    <row r="1778" s="2" customFormat="1" ht="16.5" customHeight="1">
      <c r="A1778" s="40"/>
      <c r="B1778" s="41"/>
      <c r="C1778" s="215" t="s">
        <v>4597</v>
      </c>
      <c r="D1778" s="215" t="s">
        <v>174</v>
      </c>
      <c r="E1778" s="216" t="s">
        <v>3356</v>
      </c>
      <c r="F1778" s="217" t="s">
        <v>3602</v>
      </c>
      <c r="G1778" s="218" t="s">
        <v>3296</v>
      </c>
      <c r="H1778" s="219">
        <v>9</v>
      </c>
      <c r="I1778" s="220"/>
      <c r="J1778" s="221">
        <f>ROUND(I1778*H1778,2)</f>
        <v>0</v>
      </c>
      <c r="K1778" s="217" t="s">
        <v>19</v>
      </c>
      <c r="L1778" s="46"/>
      <c r="M1778" s="222" t="s">
        <v>19</v>
      </c>
      <c r="N1778" s="223" t="s">
        <v>45</v>
      </c>
      <c r="O1778" s="86"/>
      <c r="P1778" s="224">
        <f>O1778*H1778</f>
        <v>0</v>
      </c>
      <c r="Q1778" s="224">
        <v>0</v>
      </c>
      <c r="R1778" s="224">
        <f>Q1778*H1778</f>
        <v>0</v>
      </c>
      <c r="S1778" s="224">
        <v>0</v>
      </c>
      <c r="T1778" s="225">
        <f>S1778*H1778</f>
        <v>0</v>
      </c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R1778" s="226" t="s">
        <v>178</v>
      </c>
      <c r="AT1778" s="226" t="s">
        <v>174</v>
      </c>
      <c r="AU1778" s="226" t="s">
        <v>82</v>
      </c>
      <c r="AY1778" s="19" t="s">
        <v>171</v>
      </c>
      <c r="BE1778" s="227">
        <f>IF(N1778="základní",J1778,0)</f>
        <v>0</v>
      </c>
      <c r="BF1778" s="227">
        <f>IF(N1778="snížená",J1778,0)</f>
        <v>0</v>
      </c>
      <c r="BG1778" s="227">
        <f>IF(N1778="zákl. přenesená",J1778,0)</f>
        <v>0</v>
      </c>
      <c r="BH1778" s="227">
        <f>IF(N1778="sníž. přenesená",J1778,0)</f>
        <v>0</v>
      </c>
      <c r="BI1778" s="227">
        <f>IF(N1778="nulová",J1778,0)</f>
        <v>0</v>
      </c>
      <c r="BJ1778" s="19" t="s">
        <v>82</v>
      </c>
      <c r="BK1778" s="227">
        <f>ROUND(I1778*H1778,2)</f>
        <v>0</v>
      </c>
      <c r="BL1778" s="19" t="s">
        <v>178</v>
      </c>
      <c r="BM1778" s="226" t="s">
        <v>4598</v>
      </c>
    </row>
    <row r="1779" s="2" customFormat="1">
      <c r="A1779" s="40"/>
      <c r="B1779" s="41"/>
      <c r="C1779" s="42"/>
      <c r="D1779" s="228" t="s">
        <v>180</v>
      </c>
      <c r="E1779" s="42"/>
      <c r="F1779" s="229" t="s">
        <v>3602</v>
      </c>
      <c r="G1779" s="42"/>
      <c r="H1779" s="42"/>
      <c r="I1779" s="230"/>
      <c r="J1779" s="42"/>
      <c r="K1779" s="42"/>
      <c r="L1779" s="46"/>
      <c r="M1779" s="231"/>
      <c r="N1779" s="232"/>
      <c r="O1779" s="86"/>
      <c r="P1779" s="86"/>
      <c r="Q1779" s="86"/>
      <c r="R1779" s="86"/>
      <c r="S1779" s="86"/>
      <c r="T1779" s="87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T1779" s="19" t="s">
        <v>180</v>
      </c>
      <c r="AU1779" s="19" t="s">
        <v>82</v>
      </c>
    </row>
    <row r="1780" s="2" customFormat="1">
      <c r="A1780" s="40"/>
      <c r="B1780" s="41"/>
      <c r="C1780" s="42"/>
      <c r="D1780" s="228" t="s">
        <v>478</v>
      </c>
      <c r="E1780" s="42"/>
      <c r="F1780" s="278" t="s">
        <v>3604</v>
      </c>
      <c r="G1780" s="42"/>
      <c r="H1780" s="42"/>
      <c r="I1780" s="230"/>
      <c r="J1780" s="42"/>
      <c r="K1780" s="42"/>
      <c r="L1780" s="46"/>
      <c r="M1780" s="231"/>
      <c r="N1780" s="232"/>
      <c r="O1780" s="86"/>
      <c r="P1780" s="86"/>
      <c r="Q1780" s="86"/>
      <c r="R1780" s="86"/>
      <c r="S1780" s="86"/>
      <c r="T1780" s="87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T1780" s="19" t="s">
        <v>478</v>
      </c>
      <c r="AU1780" s="19" t="s">
        <v>82</v>
      </c>
    </row>
    <row r="1781" s="2" customFormat="1" ht="16.5" customHeight="1">
      <c r="A1781" s="40"/>
      <c r="B1781" s="41"/>
      <c r="C1781" s="215" t="s">
        <v>4599</v>
      </c>
      <c r="D1781" s="215" t="s">
        <v>174</v>
      </c>
      <c r="E1781" s="216" t="s">
        <v>3423</v>
      </c>
      <c r="F1781" s="217" t="s">
        <v>3699</v>
      </c>
      <c r="G1781" s="218" t="s">
        <v>3296</v>
      </c>
      <c r="H1781" s="219">
        <v>1</v>
      </c>
      <c r="I1781" s="220"/>
      <c r="J1781" s="221">
        <f>ROUND(I1781*H1781,2)</f>
        <v>0</v>
      </c>
      <c r="K1781" s="217" t="s">
        <v>19</v>
      </c>
      <c r="L1781" s="46"/>
      <c r="M1781" s="222" t="s">
        <v>19</v>
      </c>
      <c r="N1781" s="223" t="s">
        <v>45</v>
      </c>
      <c r="O1781" s="86"/>
      <c r="P1781" s="224">
        <f>O1781*H1781</f>
        <v>0</v>
      </c>
      <c r="Q1781" s="224">
        <v>0</v>
      </c>
      <c r="R1781" s="224">
        <f>Q1781*H1781</f>
        <v>0</v>
      </c>
      <c r="S1781" s="224">
        <v>0</v>
      </c>
      <c r="T1781" s="225">
        <f>S1781*H1781</f>
        <v>0</v>
      </c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R1781" s="226" t="s">
        <v>178</v>
      </c>
      <c r="AT1781" s="226" t="s">
        <v>174</v>
      </c>
      <c r="AU1781" s="226" t="s">
        <v>82</v>
      </c>
      <c r="AY1781" s="19" t="s">
        <v>171</v>
      </c>
      <c r="BE1781" s="227">
        <f>IF(N1781="základní",J1781,0)</f>
        <v>0</v>
      </c>
      <c r="BF1781" s="227">
        <f>IF(N1781="snížená",J1781,0)</f>
        <v>0</v>
      </c>
      <c r="BG1781" s="227">
        <f>IF(N1781="zákl. přenesená",J1781,0)</f>
        <v>0</v>
      </c>
      <c r="BH1781" s="227">
        <f>IF(N1781="sníž. přenesená",J1781,0)</f>
        <v>0</v>
      </c>
      <c r="BI1781" s="227">
        <f>IF(N1781="nulová",J1781,0)</f>
        <v>0</v>
      </c>
      <c r="BJ1781" s="19" t="s">
        <v>82</v>
      </c>
      <c r="BK1781" s="227">
        <f>ROUND(I1781*H1781,2)</f>
        <v>0</v>
      </c>
      <c r="BL1781" s="19" t="s">
        <v>178</v>
      </c>
      <c r="BM1781" s="226" t="s">
        <v>4600</v>
      </c>
    </row>
    <row r="1782" s="2" customFormat="1">
      <c r="A1782" s="40"/>
      <c r="B1782" s="41"/>
      <c r="C1782" s="42"/>
      <c r="D1782" s="228" t="s">
        <v>180</v>
      </c>
      <c r="E1782" s="42"/>
      <c r="F1782" s="229" t="s">
        <v>3699</v>
      </c>
      <c r="G1782" s="42"/>
      <c r="H1782" s="42"/>
      <c r="I1782" s="230"/>
      <c r="J1782" s="42"/>
      <c r="K1782" s="42"/>
      <c r="L1782" s="46"/>
      <c r="M1782" s="231"/>
      <c r="N1782" s="232"/>
      <c r="O1782" s="86"/>
      <c r="P1782" s="86"/>
      <c r="Q1782" s="86"/>
      <c r="R1782" s="86"/>
      <c r="S1782" s="86"/>
      <c r="T1782" s="87"/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T1782" s="19" t="s">
        <v>180</v>
      </c>
      <c r="AU1782" s="19" t="s">
        <v>82</v>
      </c>
    </row>
    <row r="1783" s="2" customFormat="1" ht="16.5" customHeight="1">
      <c r="A1783" s="40"/>
      <c r="B1783" s="41"/>
      <c r="C1783" s="215" t="s">
        <v>4601</v>
      </c>
      <c r="D1783" s="215" t="s">
        <v>174</v>
      </c>
      <c r="E1783" s="216" t="s">
        <v>3464</v>
      </c>
      <c r="F1783" s="217" t="s">
        <v>3749</v>
      </c>
      <c r="G1783" s="218" t="s">
        <v>3513</v>
      </c>
      <c r="H1783" s="219">
        <v>2</v>
      </c>
      <c r="I1783" s="220"/>
      <c r="J1783" s="221">
        <f>ROUND(I1783*H1783,2)</f>
        <v>0</v>
      </c>
      <c r="K1783" s="217" t="s">
        <v>19</v>
      </c>
      <c r="L1783" s="46"/>
      <c r="M1783" s="222" t="s">
        <v>19</v>
      </c>
      <c r="N1783" s="223" t="s">
        <v>45</v>
      </c>
      <c r="O1783" s="86"/>
      <c r="P1783" s="224">
        <f>O1783*H1783</f>
        <v>0</v>
      </c>
      <c r="Q1783" s="224">
        <v>0</v>
      </c>
      <c r="R1783" s="224">
        <f>Q1783*H1783</f>
        <v>0</v>
      </c>
      <c r="S1783" s="224">
        <v>0</v>
      </c>
      <c r="T1783" s="225">
        <f>S1783*H1783</f>
        <v>0</v>
      </c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R1783" s="226" t="s">
        <v>178</v>
      </c>
      <c r="AT1783" s="226" t="s">
        <v>174</v>
      </c>
      <c r="AU1783" s="226" t="s">
        <v>82</v>
      </c>
      <c r="AY1783" s="19" t="s">
        <v>171</v>
      </c>
      <c r="BE1783" s="227">
        <f>IF(N1783="základní",J1783,0)</f>
        <v>0</v>
      </c>
      <c r="BF1783" s="227">
        <f>IF(N1783="snížená",J1783,0)</f>
        <v>0</v>
      </c>
      <c r="BG1783" s="227">
        <f>IF(N1783="zákl. přenesená",J1783,0)</f>
        <v>0</v>
      </c>
      <c r="BH1783" s="227">
        <f>IF(N1783="sníž. přenesená",J1783,0)</f>
        <v>0</v>
      </c>
      <c r="BI1783" s="227">
        <f>IF(N1783="nulová",J1783,0)</f>
        <v>0</v>
      </c>
      <c r="BJ1783" s="19" t="s">
        <v>82</v>
      </c>
      <c r="BK1783" s="227">
        <f>ROUND(I1783*H1783,2)</f>
        <v>0</v>
      </c>
      <c r="BL1783" s="19" t="s">
        <v>178</v>
      </c>
      <c r="BM1783" s="226" t="s">
        <v>4602</v>
      </c>
    </row>
    <row r="1784" s="2" customFormat="1">
      <c r="A1784" s="40"/>
      <c r="B1784" s="41"/>
      <c r="C1784" s="42"/>
      <c r="D1784" s="228" t="s">
        <v>180</v>
      </c>
      <c r="E1784" s="42"/>
      <c r="F1784" s="229" t="s">
        <v>3751</v>
      </c>
      <c r="G1784" s="42"/>
      <c r="H1784" s="42"/>
      <c r="I1784" s="230"/>
      <c r="J1784" s="42"/>
      <c r="K1784" s="42"/>
      <c r="L1784" s="46"/>
      <c r="M1784" s="231"/>
      <c r="N1784" s="232"/>
      <c r="O1784" s="86"/>
      <c r="P1784" s="86"/>
      <c r="Q1784" s="86"/>
      <c r="R1784" s="86"/>
      <c r="S1784" s="86"/>
      <c r="T1784" s="87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T1784" s="19" t="s">
        <v>180</v>
      </c>
      <c r="AU1784" s="19" t="s">
        <v>82</v>
      </c>
    </row>
    <row r="1785" s="2" customFormat="1">
      <c r="A1785" s="40"/>
      <c r="B1785" s="41"/>
      <c r="C1785" s="42"/>
      <c r="D1785" s="228" t="s">
        <v>478</v>
      </c>
      <c r="E1785" s="42"/>
      <c r="F1785" s="278" t="s">
        <v>3752</v>
      </c>
      <c r="G1785" s="42"/>
      <c r="H1785" s="42"/>
      <c r="I1785" s="230"/>
      <c r="J1785" s="42"/>
      <c r="K1785" s="42"/>
      <c r="L1785" s="46"/>
      <c r="M1785" s="231"/>
      <c r="N1785" s="232"/>
      <c r="O1785" s="86"/>
      <c r="P1785" s="86"/>
      <c r="Q1785" s="86"/>
      <c r="R1785" s="86"/>
      <c r="S1785" s="86"/>
      <c r="T1785" s="87"/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T1785" s="19" t="s">
        <v>478</v>
      </c>
      <c r="AU1785" s="19" t="s">
        <v>82</v>
      </c>
    </row>
    <row r="1786" s="2" customFormat="1" ht="16.5" customHeight="1">
      <c r="A1786" s="40"/>
      <c r="B1786" s="41"/>
      <c r="C1786" s="215" t="s">
        <v>4603</v>
      </c>
      <c r="D1786" s="215" t="s">
        <v>174</v>
      </c>
      <c r="E1786" s="216" t="s">
        <v>3466</v>
      </c>
      <c r="F1786" s="217" t="s">
        <v>3753</v>
      </c>
      <c r="G1786" s="218" t="s">
        <v>3513</v>
      </c>
      <c r="H1786" s="219">
        <v>2</v>
      </c>
      <c r="I1786" s="220"/>
      <c r="J1786" s="221">
        <f>ROUND(I1786*H1786,2)</f>
        <v>0</v>
      </c>
      <c r="K1786" s="217" t="s">
        <v>19</v>
      </c>
      <c r="L1786" s="46"/>
      <c r="M1786" s="222" t="s">
        <v>19</v>
      </c>
      <c r="N1786" s="223" t="s">
        <v>45</v>
      </c>
      <c r="O1786" s="86"/>
      <c r="P1786" s="224">
        <f>O1786*H1786</f>
        <v>0</v>
      </c>
      <c r="Q1786" s="224">
        <v>0</v>
      </c>
      <c r="R1786" s="224">
        <f>Q1786*H1786</f>
        <v>0</v>
      </c>
      <c r="S1786" s="224">
        <v>0</v>
      </c>
      <c r="T1786" s="225">
        <f>S1786*H1786</f>
        <v>0</v>
      </c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R1786" s="226" t="s">
        <v>178</v>
      </c>
      <c r="AT1786" s="226" t="s">
        <v>174</v>
      </c>
      <c r="AU1786" s="226" t="s">
        <v>82</v>
      </c>
      <c r="AY1786" s="19" t="s">
        <v>171</v>
      </c>
      <c r="BE1786" s="227">
        <f>IF(N1786="základní",J1786,0)</f>
        <v>0</v>
      </c>
      <c r="BF1786" s="227">
        <f>IF(N1786="snížená",J1786,0)</f>
        <v>0</v>
      </c>
      <c r="BG1786" s="227">
        <f>IF(N1786="zákl. přenesená",J1786,0)</f>
        <v>0</v>
      </c>
      <c r="BH1786" s="227">
        <f>IF(N1786="sníž. přenesená",J1786,0)</f>
        <v>0</v>
      </c>
      <c r="BI1786" s="227">
        <f>IF(N1786="nulová",J1786,0)</f>
        <v>0</v>
      </c>
      <c r="BJ1786" s="19" t="s">
        <v>82</v>
      </c>
      <c r="BK1786" s="227">
        <f>ROUND(I1786*H1786,2)</f>
        <v>0</v>
      </c>
      <c r="BL1786" s="19" t="s">
        <v>178</v>
      </c>
      <c r="BM1786" s="226" t="s">
        <v>4604</v>
      </c>
    </row>
    <row r="1787" s="2" customFormat="1">
      <c r="A1787" s="40"/>
      <c r="B1787" s="41"/>
      <c r="C1787" s="42"/>
      <c r="D1787" s="228" t="s">
        <v>180</v>
      </c>
      <c r="E1787" s="42"/>
      <c r="F1787" s="229" t="s">
        <v>3755</v>
      </c>
      <c r="G1787" s="42"/>
      <c r="H1787" s="42"/>
      <c r="I1787" s="230"/>
      <c r="J1787" s="42"/>
      <c r="K1787" s="42"/>
      <c r="L1787" s="46"/>
      <c r="M1787" s="231"/>
      <c r="N1787" s="232"/>
      <c r="O1787" s="86"/>
      <c r="P1787" s="86"/>
      <c r="Q1787" s="86"/>
      <c r="R1787" s="86"/>
      <c r="S1787" s="86"/>
      <c r="T1787" s="87"/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T1787" s="19" t="s">
        <v>180</v>
      </c>
      <c r="AU1787" s="19" t="s">
        <v>82</v>
      </c>
    </row>
    <row r="1788" s="2" customFormat="1">
      <c r="A1788" s="40"/>
      <c r="B1788" s="41"/>
      <c r="C1788" s="42"/>
      <c r="D1788" s="228" t="s">
        <v>478</v>
      </c>
      <c r="E1788" s="42"/>
      <c r="F1788" s="278" t="s">
        <v>3752</v>
      </c>
      <c r="G1788" s="42"/>
      <c r="H1788" s="42"/>
      <c r="I1788" s="230"/>
      <c r="J1788" s="42"/>
      <c r="K1788" s="42"/>
      <c r="L1788" s="46"/>
      <c r="M1788" s="231"/>
      <c r="N1788" s="232"/>
      <c r="O1788" s="86"/>
      <c r="P1788" s="86"/>
      <c r="Q1788" s="86"/>
      <c r="R1788" s="86"/>
      <c r="S1788" s="86"/>
      <c r="T1788" s="87"/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T1788" s="19" t="s">
        <v>478</v>
      </c>
      <c r="AU1788" s="19" t="s">
        <v>82</v>
      </c>
    </row>
    <row r="1789" s="2" customFormat="1" ht="16.5" customHeight="1">
      <c r="A1789" s="40"/>
      <c r="B1789" s="41"/>
      <c r="C1789" s="215" t="s">
        <v>4605</v>
      </c>
      <c r="D1789" s="215" t="s">
        <v>174</v>
      </c>
      <c r="E1789" s="216" t="s">
        <v>3468</v>
      </c>
      <c r="F1789" s="217" t="s">
        <v>3756</v>
      </c>
      <c r="G1789" s="218" t="s">
        <v>3513</v>
      </c>
      <c r="H1789" s="219">
        <v>2</v>
      </c>
      <c r="I1789" s="220"/>
      <c r="J1789" s="221">
        <f>ROUND(I1789*H1789,2)</f>
        <v>0</v>
      </c>
      <c r="K1789" s="217" t="s">
        <v>19</v>
      </c>
      <c r="L1789" s="46"/>
      <c r="M1789" s="222" t="s">
        <v>19</v>
      </c>
      <c r="N1789" s="223" t="s">
        <v>45</v>
      </c>
      <c r="O1789" s="86"/>
      <c r="P1789" s="224">
        <f>O1789*H1789</f>
        <v>0</v>
      </c>
      <c r="Q1789" s="224">
        <v>0</v>
      </c>
      <c r="R1789" s="224">
        <f>Q1789*H1789</f>
        <v>0</v>
      </c>
      <c r="S1789" s="224">
        <v>0</v>
      </c>
      <c r="T1789" s="225">
        <f>S1789*H1789</f>
        <v>0</v>
      </c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R1789" s="226" t="s">
        <v>178</v>
      </c>
      <c r="AT1789" s="226" t="s">
        <v>174</v>
      </c>
      <c r="AU1789" s="226" t="s">
        <v>82</v>
      </c>
      <c r="AY1789" s="19" t="s">
        <v>171</v>
      </c>
      <c r="BE1789" s="227">
        <f>IF(N1789="základní",J1789,0)</f>
        <v>0</v>
      </c>
      <c r="BF1789" s="227">
        <f>IF(N1789="snížená",J1789,0)</f>
        <v>0</v>
      </c>
      <c r="BG1789" s="227">
        <f>IF(N1789="zákl. přenesená",J1789,0)</f>
        <v>0</v>
      </c>
      <c r="BH1789" s="227">
        <f>IF(N1789="sníž. přenesená",J1789,0)</f>
        <v>0</v>
      </c>
      <c r="BI1789" s="227">
        <f>IF(N1789="nulová",J1789,0)</f>
        <v>0</v>
      </c>
      <c r="BJ1789" s="19" t="s">
        <v>82</v>
      </c>
      <c r="BK1789" s="227">
        <f>ROUND(I1789*H1789,2)</f>
        <v>0</v>
      </c>
      <c r="BL1789" s="19" t="s">
        <v>178</v>
      </c>
      <c r="BM1789" s="226" t="s">
        <v>4606</v>
      </c>
    </row>
    <row r="1790" s="2" customFormat="1">
      <c r="A1790" s="40"/>
      <c r="B1790" s="41"/>
      <c r="C1790" s="42"/>
      <c r="D1790" s="228" t="s">
        <v>180</v>
      </c>
      <c r="E1790" s="42"/>
      <c r="F1790" s="229" t="s">
        <v>3758</v>
      </c>
      <c r="G1790" s="42"/>
      <c r="H1790" s="42"/>
      <c r="I1790" s="230"/>
      <c r="J1790" s="42"/>
      <c r="K1790" s="42"/>
      <c r="L1790" s="46"/>
      <c r="M1790" s="231"/>
      <c r="N1790" s="232"/>
      <c r="O1790" s="86"/>
      <c r="P1790" s="86"/>
      <c r="Q1790" s="86"/>
      <c r="R1790" s="86"/>
      <c r="S1790" s="86"/>
      <c r="T1790" s="87"/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T1790" s="19" t="s">
        <v>180</v>
      </c>
      <c r="AU1790" s="19" t="s">
        <v>82</v>
      </c>
    </row>
    <row r="1791" s="2" customFormat="1">
      <c r="A1791" s="40"/>
      <c r="B1791" s="41"/>
      <c r="C1791" s="42"/>
      <c r="D1791" s="228" t="s">
        <v>478</v>
      </c>
      <c r="E1791" s="42"/>
      <c r="F1791" s="278" t="s">
        <v>3752</v>
      </c>
      <c r="G1791" s="42"/>
      <c r="H1791" s="42"/>
      <c r="I1791" s="230"/>
      <c r="J1791" s="42"/>
      <c r="K1791" s="42"/>
      <c r="L1791" s="46"/>
      <c r="M1791" s="231"/>
      <c r="N1791" s="232"/>
      <c r="O1791" s="86"/>
      <c r="P1791" s="86"/>
      <c r="Q1791" s="86"/>
      <c r="R1791" s="86"/>
      <c r="S1791" s="86"/>
      <c r="T1791" s="87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T1791" s="19" t="s">
        <v>478</v>
      </c>
      <c r="AU1791" s="19" t="s">
        <v>82</v>
      </c>
    </row>
    <row r="1792" s="2" customFormat="1" ht="16.5" customHeight="1">
      <c r="A1792" s="40"/>
      <c r="B1792" s="41"/>
      <c r="C1792" s="215" t="s">
        <v>4607</v>
      </c>
      <c r="D1792" s="215" t="s">
        <v>174</v>
      </c>
      <c r="E1792" s="216" t="s">
        <v>3759</v>
      </c>
      <c r="F1792" s="217" t="s">
        <v>3760</v>
      </c>
      <c r="G1792" s="218" t="s">
        <v>3513</v>
      </c>
      <c r="H1792" s="219">
        <v>7</v>
      </c>
      <c r="I1792" s="220"/>
      <c r="J1792" s="221">
        <f>ROUND(I1792*H1792,2)</f>
        <v>0</v>
      </c>
      <c r="K1792" s="217" t="s">
        <v>19</v>
      </c>
      <c r="L1792" s="46"/>
      <c r="M1792" s="222" t="s">
        <v>19</v>
      </c>
      <c r="N1792" s="223" t="s">
        <v>45</v>
      </c>
      <c r="O1792" s="86"/>
      <c r="P1792" s="224">
        <f>O1792*H1792</f>
        <v>0</v>
      </c>
      <c r="Q1792" s="224">
        <v>0</v>
      </c>
      <c r="R1792" s="224">
        <f>Q1792*H1792</f>
        <v>0</v>
      </c>
      <c r="S1792" s="224">
        <v>0</v>
      </c>
      <c r="T1792" s="225">
        <f>S1792*H1792</f>
        <v>0</v>
      </c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R1792" s="226" t="s">
        <v>178</v>
      </c>
      <c r="AT1792" s="226" t="s">
        <v>174</v>
      </c>
      <c r="AU1792" s="226" t="s">
        <v>82</v>
      </c>
      <c r="AY1792" s="19" t="s">
        <v>171</v>
      </c>
      <c r="BE1792" s="227">
        <f>IF(N1792="základní",J1792,0)</f>
        <v>0</v>
      </c>
      <c r="BF1792" s="227">
        <f>IF(N1792="snížená",J1792,0)</f>
        <v>0</v>
      </c>
      <c r="BG1792" s="227">
        <f>IF(N1792="zákl. přenesená",J1792,0)</f>
        <v>0</v>
      </c>
      <c r="BH1792" s="227">
        <f>IF(N1792="sníž. přenesená",J1792,0)</f>
        <v>0</v>
      </c>
      <c r="BI1792" s="227">
        <f>IF(N1792="nulová",J1792,0)</f>
        <v>0</v>
      </c>
      <c r="BJ1792" s="19" t="s">
        <v>82</v>
      </c>
      <c r="BK1792" s="227">
        <f>ROUND(I1792*H1792,2)</f>
        <v>0</v>
      </c>
      <c r="BL1792" s="19" t="s">
        <v>178</v>
      </c>
      <c r="BM1792" s="226" t="s">
        <v>4608</v>
      </c>
    </row>
    <row r="1793" s="2" customFormat="1">
      <c r="A1793" s="40"/>
      <c r="B1793" s="41"/>
      <c r="C1793" s="42"/>
      <c r="D1793" s="228" t="s">
        <v>180</v>
      </c>
      <c r="E1793" s="42"/>
      <c r="F1793" s="229" t="s">
        <v>3762</v>
      </c>
      <c r="G1793" s="42"/>
      <c r="H1793" s="42"/>
      <c r="I1793" s="230"/>
      <c r="J1793" s="42"/>
      <c r="K1793" s="42"/>
      <c r="L1793" s="46"/>
      <c r="M1793" s="231"/>
      <c r="N1793" s="232"/>
      <c r="O1793" s="86"/>
      <c r="P1793" s="86"/>
      <c r="Q1793" s="86"/>
      <c r="R1793" s="86"/>
      <c r="S1793" s="86"/>
      <c r="T1793" s="87"/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T1793" s="19" t="s">
        <v>180</v>
      </c>
      <c r="AU1793" s="19" t="s">
        <v>82</v>
      </c>
    </row>
    <row r="1794" s="2" customFormat="1">
      <c r="A1794" s="40"/>
      <c r="B1794" s="41"/>
      <c r="C1794" s="42"/>
      <c r="D1794" s="228" t="s">
        <v>478</v>
      </c>
      <c r="E1794" s="42"/>
      <c r="F1794" s="278" t="s">
        <v>3752</v>
      </c>
      <c r="G1794" s="42"/>
      <c r="H1794" s="42"/>
      <c r="I1794" s="230"/>
      <c r="J1794" s="42"/>
      <c r="K1794" s="42"/>
      <c r="L1794" s="46"/>
      <c r="M1794" s="231"/>
      <c r="N1794" s="232"/>
      <c r="O1794" s="86"/>
      <c r="P1794" s="86"/>
      <c r="Q1794" s="86"/>
      <c r="R1794" s="86"/>
      <c r="S1794" s="86"/>
      <c r="T1794" s="87"/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T1794" s="19" t="s">
        <v>478</v>
      </c>
      <c r="AU1794" s="19" t="s">
        <v>82</v>
      </c>
    </row>
    <row r="1795" s="2" customFormat="1" ht="16.5" customHeight="1">
      <c r="A1795" s="40"/>
      <c r="B1795" s="41"/>
      <c r="C1795" s="215" t="s">
        <v>4609</v>
      </c>
      <c r="D1795" s="215" t="s">
        <v>174</v>
      </c>
      <c r="E1795" s="216" t="s">
        <v>3763</v>
      </c>
      <c r="F1795" s="217" t="s">
        <v>3764</v>
      </c>
      <c r="G1795" s="218" t="s">
        <v>3513</v>
      </c>
      <c r="H1795" s="219">
        <v>5</v>
      </c>
      <c r="I1795" s="220"/>
      <c r="J1795" s="221">
        <f>ROUND(I1795*H1795,2)</f>
        <v>0</v>
      </c>
      <c r="K1795" s="217" t="s">
        <v>19</v>
      </c>
      <c r="L1795" s="46"/>
      <c r="M1795" s="222" t="s">
        <v>19</v>
      </c>
      <c r="N1795" s="223" t="s">
        <v>45</v>
      </c>
      <c r="O1795" s="86"/>
      <c r="P1795" s="224">
        <f>O1795*H1795</f>
        <v>0</v>
      </c>
      <c r="Q1795" s="224">
        <v>0</v>
      </c>
      <c r="R1795" s="224">
        <f>Q1795*H1795</f>
        <v>0</v>
      </c>
      <c r="S1795" s="224">
        <v>0</v>
      </c>
      <c r="T1795" s="225">
        <f>S1795*H1795</f>
        <v>0</v>
      </c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R1795" s="226" t="s">
        <v>178</v>
      </c>
      <c r="AT1795" s="226" t="s">
        <v>174</v>
      </c>
      <c r="AU1795" s="226" t="s">
        <v>82</v>
      </c>
      <c r="AY1795" s="19" t="s">
        <v>171</v>
      </c>
      <c r="BE1795" s="227">
        <f>IF(N1795="základní",J1795,0)</f>
        <v>0</v>
      </c>
      <c r="BF1795" s="227">
        <f>IF(N1795="snížená",J1795,0)</f>
        <v>0</v>
      </c>
      <c r="BG1795" s="227">
        <f>IF(N1795="zákl. přenesená",J1795,0)</f>
        <v>0</v>
      </c>
      <c r="BH1795" s="227">
        <f>IF(N1795="sníž. přenesená",J1795,0)</f>
        <v>0</v>
      </c>
      <c r="BI1795" s="227">
        <f>IF(N1795="nulová",J1795,0)</f>
        <v>0</v>
      </c>
      <c r="BJ1795" s="19" t="s">
        <v>82</v>
      </c>
      <c r="BK1795" s="227">
        <f>ROUND(I1795*H1795,2)</f>
        <v>0</v>
      </c>
      <c r="BL1795" s="19" t="s">
        <v>178</v>
      </c>
      <c r="BM1795" s="226" t="s">
        <v>4610</v>
      </c>
    </row>
    <row r="1796" s="2" customFormat="1">
      <c r="A1796" s="40"/>
      <c r="B1796" s="41"/>
      <c r="C1796" s="42"/>
      <c r="D1796" s="228" t="s">
        <v>180</v>
      </c>
      <c r="E1796" s="42"/>
      <c r="F1796" s="229" t="s">
        <v>3766</v>
      </c>
      <c r="G1796" s="42"/>
      <c r="H1796" s="42"/>
      <c r="I1796" s="230"/>
      <c r="J1796" s="42"/>
      <c r="K1796" s="42"/>
      <c r="L1796" s="46"/>
      <c r="M1796" s="231"/>
      <c r="N1796" s="232"/>
      <c r="O1796" s="86"/>
      <c r="P1796" s="86"/>
      <c r="Q1796" s="86"/>
      <c r="R1796" s="86"/>
      <c r="S1796" s="86"/>
      <c r="T1796" s="87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T1796" s="19" t="s">
        <v>180</v>
      </c>
      <c r="AU1796" s="19" t="s">
        <v>82</v>
      </c>
    </row>
    <row r="1797" s="2" customFormat="1">
      <c r="A1797" s="40"/>
      <c r="B1797" s="41"/>
      <c r="C1797" s="42"/>
      <c r="D1797" s="228" t="s">
        <v>478</v>
      </c>
      <c r="E1797" s="42"/>
      <c r="F1797" s="278" t="s">
        <v>3752</v>
      </c>
      <c r="G1797" s="42"/>
      <c r="H1797" s="42"/>
      <c r="I1797" s="230"/>
      <c r="J1797" s="42"/>
      <c r="K1797" s="42"/>
      <c r="L1797" s="46"/>
      <c r="M1797" s="231"/>
      <c r="N1797" s="232"/>
      <c r="O1797" s="86"/>
      <c r="P1797" s="86"/>
      <c r="Q1797" s="86"/>
      <c r="R1797" s="86"/>
      <c r="S1797" s="86"/>
      <c r="T1797" s="87"/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T1797" s="19" t="s">
        <v>478</v>
      </c>
      <c r="AU1797" s="19" t="s">
        <v>82</v>
      </c>
    </row>
    <row r="1798" s="2" customFormat="1" ht="16.5" customHeight="1">
      <c r="A1798" s="40"/>
      <c r="B1798" s="41"/>
      <c r="C1798" s="215" t="s">
        <v>4611</v>
      </c>
      <c r="D1798" s="215" t="s">
        <v>174</v>
      </c>
      <c r="E1798" s="216" t="s">
        <v>3767</v>
      </c>
      <c r="F1798" s="217" t="s">
        <v>3768</v>
      </c>
      <c r="G1798" s="218" t="s">
        <v>3513</v>
      </c>
      <c r="H1798" s="219">
        <v>5</v>
      </c>
      <c r="I1798" s="220"/>
      <c r="J1798" s="221">
        <f>ROUND(I1798*H1798,2)</f>
        <v>0</v>
      </c>
      <c r="K1798" s="217" t="s">
        <v>19</v>
      </c>
      <c r="L1798" s="46"/>
      <c r="M1798" s="222" t="s">
        <v>19</v>
      </c>
      <c r="N1798" s="223" t="s">
        <v>45</v>
      </c>
      <c r="O1798" s="86"/>
      <c r="P1798" s="224">
        <f>O1798*H1798</f>
        <v>0</v>
      </c>
      <c r="Q1798" s="224">
        <v>0</v>
      </c>
      <c r="R1798" s="224">
        <f>Q1798*H1798</f>
        <v>0</v>
      </c>
      <c r="S1798" s="224">
        <v>0</v>
      </c>
      <c r="T1798" s="225">
        <f>S1798*H1798</f>
        <v>0</v>
      </c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R1798" s="226" t="s">
        <v>178</v>
      </c>
      <c r="AT1798" s="226" t="s">
        <v>174</v>
      </c>
      <c r="AU1798" s="226" t="s">
        <v>82</v>
      </c>
      <c r="AY1798" s="19" t="s">
        <v>171</v>
      </c>
      <c r="BE1798" s="227">
        <f>IF(N1798="základní",J1798,0)</f>
        <v>0</v>
      </c>
      <c r="BF1798" s="227">
        <f>IF(N1798="snížená",J1798,0)</f>
        <v>0</v>
      </c>
      <c r="BG1798" s="227">
        <f>IF(N1798="zákl. přenesená",J1798,0)</f>
        <v>0</v>
      </c>
      <c r="BH1798" s="227">
        <f>IF(N1798="sníž. přenesená",J1798,0)</f>
        <v>0</v>
      </c>
      <c r="BI1798" s="227">
        <f>IF(N1798="nulová",J1798,0)</f>
        <v>0</v>
      </c>
      <c r="BJ1798" s="19" t="s">
        <v>82</v>
      </c>
      <c r="BK1798" s="227">
        <f>ROUND(I1798*H1798,2)</f>
        <v>0</v>
      </c>
      <c r="BL1798" s="19" t="s">
        <v>178</v>
      </c>
      <c r="BM1798" s="226" t="s">
        <v>4612</v>
      </c>
    </row>
    <row r="1799" s="2" customFormat="1">
      <c r="A1799" s="40"/>
      <c r="B1799" s="41"/>
      <c r="C1799" s="42"/>
      <c r="D1799" s="228" t="s">
        <v>180</v>
      </c>
      <c r="E1799" s="42"/>
      <c r="F1799" s="229" t="s">
        <v>3770</v>
      </c>
      <c r="G1799" s="42"/>
      <c r="H1799" s="42"/>
      <c r="I1799" s="230"/>
      <c r="J1799" s="42"/>
      <c r="K1799" s="42"/>
      <c r="L1799" s="46"/>
      <c r="M1799" s="231"/>
      <c r="N1799" s="232"/>
      <c r="O1799" s="86"/>
      <c r="P1799" s="86"/>
      <c r="Q1799" s="86"/>
      <c r="R1799" s="86"/>
      <c r="S1799" s="86"/>
      <c r="T1799" s="87"/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T1799" s="19" t="s">
        <v>180</v>
      </c>
      <c r="AU1799" s="19" t="s">
        <v>82</v>
      </c>
    </row>
    <row r="1800" s="2" customFormat="1">
      <c r="A1800" s="40"/>
      <c r="B1800" s="41"/>
      <c r="C1800" s="42"/>
      <c r="D1800" s="228" t="s">
        <v>478</v>
      </c>
      <c r="E1800" s="42"/>
      <c r="F1800" s="278" t="s">
        <v>3752</v>
      </c>
      <c r="G1800" s="42"/>
      <c r="H1800" s="42"/>
      <c r="I1800" s="230"/>
      <c r="J1800" s="42"/>
      <c r="K1800" s="42"/>
      <c r="L1800" s="46"/>
      <c r="M1800" s="231"/>
      <c r="N1800" s="232"/>
      <c r="O1800" s="86"/>
      <c r="P1800" s="86"/>
      <c r="Q1800" s="86"/>
      <c r="R1800" s="86"/>
      <c r="S1800" s="86"/>
      <c r="T1800" s="87"/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T1800" s="19" t="s">
        <v>478</v>
      </c>
      <c r="AU1800" s="19" t="s">
        <v>82</v>
      </c>
    </row>
    <row r="1801" s="2" customFormat="1" ht="16.5" customHeight="1">
      <c r="A1801" s="40"/>
      <c r="B1801" s="41"/>
      <c r="C1801" s="215" t="s">
        <v>4613</v>
      </c>
      <c r="D1801" s="215" t="s">
        <v>174</v>
      </c>
      <c r="E1801" s="216" t="s">
        <v>3771</v>
      </c>
      <c r="F1801" s="217" t="s">
        <v>3772</v>
      </c>
      <c r="G1801" s="218" t="s">
        <v>3513</v>
      </c>
      <c r="H1801" s="219">
        <v>3</v>
      </c>
      <c r="I1801" s="220"/>
      <c r="J1801" s="221">
        <f>ROUND(I1801*H1801,2)</f>
        <v>0</v>
      </c>
      <c r="K1801" s="217" t="s">
        <v>19</v>
      </c>
      <c r="L1801" s="46"/>
      <c r="M1801" s="222" t="s">
        <v>19</v>
      </c>
      <c r="N1801" s="223" t="s">
        <v>45</v>
      </c>
      <c r="O1801" s="86"/>
      <c r="P1801" s="224">
        <f>O1801*H1801</f>
        <v>0</v>
      </c>
      <c r="Q1801" s="224">
        <v>0</v>
      </c>
      <c r="R1801" s="224">
        <f>Q1801*H1801</f>
        <v>0</v>
      </c>
      <c r="S1801" s="224">
        <v>0</v>
      </c>
      <c r="T1801" s="225">
        <f>S1801*H1801</f>
        <v>0</v>
      </c>
      <c r="U1801" s="40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R1801" s="226" t="s">
        <v>178</v>
      </c>
      <c r="AT1801" s="226" t="s">
        <v>174</v>
      </c>
      <c r="AU1801" s="226" t="s">
        <v>82</v>
      </c>
      <c r="AY1801" s="19" t="s">
        <v>171</v>
      </c>
      <c r="BE1801" s="227">
        <f>IF(N1801="základní",J1801,0)</f>
        <v>0</v>
      </c>
      <c r="BF1801" s="227">
        <f>IF(N1801="snížená",J1801,0)</f>
        <v>0</v>
      </c>
      <c r="BG1801" s="227">
        <f>IF(N1801="zákl. přenesená",J1801,0)</f>
        <v>0</v>
      </c>
      <c r="BH1801" s="227">
        <f>IF(N1801="sníž. přenesená",J1801,0)</f>
        <v>0</v>
      </c>
      <c r="BI1801" s="227">
        <f>IF(N1801="nulová",J1801,0)</f>
        <v>0</v>
      </c>
      <c r="BJ1801" s="19" t="s">
        <v>82</v>
      </c>
      <c r="BK1801" s="227">
        <f>ROUND(I1801*H1801,2)</f>
        <v>0</v>
      </c>
      <c r="BL1801" s="19" t="s">
        <v>178</v>
      </c>
      <c r="BM1801" s="226" t="s">
        <v>4614</v>
      </c>
    </row>
    <row r="1802" s="2" customFormat="1">
      <c r="A1802" s="40"/>
      <c r="B1802" s="41"/>
      <c r="C1802" s="42"/>
      <c r="D1802" s="228" t="s">
        <v>180</v>
      </c>
      <c r="E1802" s="42"/>
      <c r="F1802" s="229" t="s">
        <v>3774</v>
      </c>
      <c r="G1802" s="42"/>
      <c r="H1802" s="42"/>
      <c r="I1802" s="230"/>
      <c r="J1802" s="42"/>
      <c r="K1802" s="42"/>
      <c r="L1802" s="46"/>
      <c r="M1802" s="231"/>
      <c r="N1802" s="232"/>
      <c r="O1802" s="86"/>
      <c r="P1802" s="86"/>
      <c r="Q1802" s="86"/>
      <c r="R1802" s="86"/>
      <c r="S1802" s="86"/>
      <c r="T1802" s="87"/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T1802" s="19" t="s">
        <v>180</v>
      </c>
      <c r="AU1802" s="19" t="s">
        <v>82</v>
      </c>
    </row>
    <row r="1803" s="2" customFormat="1">
      <c r="A1803" s="40"/>
      <c r="B1803" s="41"/>
      <c r="C1803" s="42"/>
      <c r="D1803" s="228" t="s">
        <v>478</v>
      </c>
      <c r="E1803" s="42"/>
      <c r="F1803" s="278" t="s">
        <v>3752</v>
      </c>
      <c r="G1803" s="42"/>
      <c r="H1803" s="42"/>
      <c r="I1803" s="230"/>
      <c r="J1803" s="42"/>
      <c r="K1803" s="42"/>
      <c r="L1803" s="46"/>
      <c r="M1803" s="231"/>
      <c r="N1803" s="232"/>
      <c r="O1803" s="86"/>
      <c r="P1803" s="86"/>
      <c r="Q1803" s="86"/>
      <c r="R1803" s="86"/>
      <c r="S1803" s="86"/>
      <c r="T1803" s="87"/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T1803" s="19" t="s">
        <v>478</v>
      </c>
      <c r="AU1803" s="19" t="s">
        <v>82</v>
      </c>
    </row>
    <row r="1804" s="2" customFormat="1" ht="16.5" customHeight="1">
      <c r="A1804" s="40"/>
      <c r="B1804" s="41"/>
      <c r="C1804" s="215" t="s">
        <v>4615</v>
      </c>
      <c r="D1804" s="215" t="s">
        <v>174</v>
      </c>
      <c r="E1804" s="216" t="s">
        <v>3779</v>
      </c>
      <c r="F1804" s="217" t="s">
        <v>3780</v>
      </c>
      <c r="G1804" s="218" t="s">
        <v>3513</v>
      </c>
      <c r="H1804" s="219">
        <v>1</v>
      </c>
      <c r="I1804" s="220"/>
      <c r="J1804" s="221">
        <f>ROUND(I1804*H1804,2)</f>
        <v>0</v>
      </c>
      <c r="K1804" s="217" t="s">
        <v>19</v>
      </c>
      <c r="L1804" s="46"/>
      <c r="M1804" s="222" t="s">
        <v>19</v>
      </c>
      <c r="N1804" s="223" t="s">
        <v>45</v>
      </c>
      <c r="O1804" s="86"/>
      <c r="P1804" s="224">
        <f>O1804*H1804</f>
        <v>0</v>
      </c>
      <c r="Q1804" s="224">
        <v>0</v>
      </c>
      <c r="R1804" s="224">
        <f>Q1804*H1804</f>
        <v>0</v>
      </c>
      <c r="S1804" s="224">
        <v>0</v>
      </c>
      <c r="T1804" s="225">
        <f>S1804*H1804</f>
        <v>0</v>
      </c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R1804" s="226" t="s">
        <v>178</v>
      </c>
      <c r="AT1804" s="226" t="s">
        <v>174</v>
      </c>
      <c r="AU1804" s="226" t="s">
        <v>82</v>
      </c>
      <c r="AY1804" s="19" t="s">
        <v>171</v>
      </c>
      <c r="BE1804" s="227">
        <f>IF(N1804="základní",J1804,0)</f>
        <v>0</v>
      </c>
      <c r="BF1804" s="227">
        <f>IF(N1804="snížená",J1804,0)</f>
        <v>0</v>
      </c>
      <c r="BG1804" s="227">
        <f>IF(N1804="zákl. přenesená",J1804,0)</f>
        <v>0</v>
      </c>
      <c r="BH1804" s="227">
        <f>IF(N1804="sníž. přenesená",J1804,0)</f>
        <v>0</v>
      </c>
      <c r="BI1804" s="227">
        <f>IF(N1804="nulová",J1804,0)</f>
        <v>0</v>
      </c>
      <c r="BJ1804" s="19" t="s">
        <v>82</v>
      </c>
      <c r="BK1804" s="227">
        <f>ROUND(I1804*H1804,2)</f>
        <v>0</v>
      </c>
      <c r="BL1804" s="19" t="s">
        <v>178</v>
      </c>
      <c r="BM1804" s="226" t="s">
        <v>4616</v>
      </c>
    </row>
    <row r="1805" s="2" customFormat="1">
      <c r="A1805" s="40"/>
      <c r="B1805" s="41"/>
      <c r="C1805" s="42"/>
      <c r="D1805" s="228" t="s">
        <v>180</v>
      </c>
      <c r="E1805" s="42"/>
      <c r="F1805" s="229" t="s">
        <v>3782</v>
      </c>
      <c r="G1805" s="42"/>
      <c r="H1805" s="42"/>
      <c r="I1805" s="230"/>
      <c r="J1805" s="42"/>
      <c r="K1805" s="42"/>
      <c r="L1805" s="46"/>
      <c r="M1805" s="231"/>
      <c r="N1805" s="232"/>
      <c r="O1805" s="86"/>
      <c r="P1805" s="86"/>
      <c r="Q1805" s="86"/>
      <c r="R1805" s="86"/>
      <c r="S1805" s="86"/>
      <c r="T1805" s="87"/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T1805" s="19" t="s">
        <v>180</v>
      </c>
      <c r="AU1805" s="19" t="s">
        <v>82</v>
      </c>
    </row>
    <row r="1806" s="2" customFormat="1">
      <c r="A1806" s="40"/>
      <c r="B1806" s="41"/>
      <c r="C1806" s="42"/>
      <c r="D1806" s="228" t="s">
        <v>478</v>
      </c>
      <c r="E1806" s="42"/>
      <c r="F1806" s="278" t="s">
        <v>3752</v>
      </c>
      <c r="G1806" s="42"/>
      <c r="H1806" s="42"/>
      <c r="I1806" s="230"/>
      <c r="J1806" s="42"/>
      <c r="K1806" s="42"/>
      <c r="L1806" s="46"/>
      <c r="M1806" s="231"/>
      <c r="N1806" s="232"/>
      <c r="O1806" s="86"/>
      <c r="P1806" s="86"/>
      <c r="Q1806" s="86"/>
      <c r="R1806" s="86"/>
      <c r="S1806" s="86"/>
      <c r="T1806" s="87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T1806" s="19" t="s">
        <v>478</v>
      </c>
      <c r="AU1806" s="19" t="s">
        <v>82</v>
      </c>
    </row>
    <row r="1807" s="12" customFormat="1" ht="25.92" customHeight="1">
      <c r="A1807" s="12"/>
      <c r="B1807" s="199"/>
      <c r="C1807" s="200"/>
      <c r="D1807" s="201" t="s">
        <v>73</v>
      </c>
      <c r="E1807" s="202" t="s">
        <v>4617</v>
      </c>
      <c r="F1807" s="202" t="s">
        <v>4618</v>
      </c>
      <c r="G1807" s="200"/>
      <c r="H1807" s="200"/>
      <c r="I1807" s="203"/>
      <c r="J1807" s="204">
        <f>BK1807</f>
        <v>0</v>
      </c>
      <c r="K1807" s="200"/>
      <c r="L1807" s="205"/>
      <c r="M1807" s="206"/>
      <c r="N1807" s="207"/>
      <c r="O1807" s="207"/>
      <c r="P1807" s="208">
        <f>SUM(P1808:P1895)</f>
        <v>0</v>
      </c>
      <c r="Q1807" s="207"/>
      <c r="R1807" s="208">
        <f>SUM(R1808:R1895)</f>
        <v>0</v>
      </c>
      <c r="S1807" s="207"/>
      <c r="T1807" s="209">
        <f>SUM(T1808:T1895)</f>
        <v>0</v>
      </c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  <c r="AR1807" s="210" t="s">
        <v>82</v>
      </c>
      <c r="AT1807" s="211" t="s">
        <v>73</v>
      </c>
      <c r="AU1807" s="211" t="s">
        <v>74</v>
      </c>
      <c r="AY1807" s="210" t="s">
        <v>171</v>
      </c>
      <c r="BK1807" s="212">
        <f>SUM(BK1808:BK1895)</f>
        <v>0</v>
      </c>
    </row>
    <row r="1808" s="2" customFormat="1" ht="16.5" customHeight="1">
      <c r="A1808" s="40"/>
      <c r="B1808" s="41"/>
      <c r="C1808" s="215" t="s">
        <v>4619</v>
      </c>
      <c r="D1808" s="215" t="s">
        <v>174</v>
      </c>
      <c r="E1808" s="216" t="s">
        <v>3673</v>
      </c>
      <c r="F1808" s="217" t="s">
        <v>3599</v>
      </c>
      <c r="G1808" s="218" t="s">
        <v>971</v>
      </c>
      <c r="H1808" s="219">
        <v>1</v>
      </c>
      <c r="I1808" s="220"/>
      <c r="J1808" s="221">
        <f>ROUND(I1808*H1808,2)</f>
        <v>0</v>
      </c>
      <c r="K1808" s="217" t="s">
        <v>19</v>
      </c>
      <c r="L1808" s="46"/>
      <c r="M1808" s="222" t="s">
        <v>19</v>
      </c>
      <c r="N1808" s="223" t="s">
        <v>45</v>
      </c>
      <c r="O1808" s="86"/>
      <c r="P1808" s="224">
        <f>O1808*H1808</f>
        <v>0</v>
      </c>
      <c r="Q1808" s="224">
        <v>0</v>
      </c>
      <c r="R1808" s="224">
        <f>Q1808*H1808</f>
        <v>0</v>
      </c>
      <c r="S1808" s="224">
        <v>0</v>
      </c>
      <c r="T1808" s="225">
        <f>S1808*H1808</f>
        <v>0</v>
      </c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R1808" s="226" t="s">
        <v>178</v>
      </c>
      <c r="AT1808" s="226" t="s">
        <v>174</v>
      </c>
      <c r="AU1808" s="226" t="s">
        <v>82</v>
      </c>
      <c r="AY1808" s="19" t="s">
        <v>171</v>
      </c>
      <c r="BE1808" s="227">
        <f>IF(N1808="základní",J1808,0)</f>
        <v>0</v>
      </c>
      <c r="BF1808" s="227">
        <f>IF(N1808="snížená",J1808,0)</f>
        <v>0</v>
      </c>
      <c r="BG1808" s="227">
        <f>IF(N1808="zákl. přenesená",J1808,0)</f>
        <v>0</v>
      </c>
      <c r="BH1808" s="227">
        <f>IF(N1808="sníž. přenesená",J1808,0)</f>
        <v>0</v>
      </c>
      <c r="BI1808" s="227">
        <f>IF(N1808="nulová",J1808,0)</f>
        <v>0</v>
      </c>
      <c r="BJ1808" s="19" t="s">
        <v>82</v>
      </c>
      <c r="BK1808" s="227">
        <f>ROUND(I1808*H1808,2)</f>
        <v>0</v>
      </c>
      <c r="BL1808" s="19" t="s">
        <v>178</v>
      </c>
      <c r="BM1808" s="226" t="s">
        <v>4620</v>
      </c>
    </row>
    <row r="1809" s="2" customFormat="1">
      <c r="A1809" s="40"/>
      <c r="B1809" s="41"/>
      <c r="C1809" s="42"/>
      <c r="D1809" s="228" t="s">
        <v>180</v>
      </c>
      <c r="E1809" s="42"/>
      <c r="F1809" s="229" t="s">
        <v>3599</v>
      </c>
      <c r="G1809" s="42"/>
      <c r="H1809" s="42"/>
      <c r="I1809" s="230"/>
      <c r="J1809" s="42"/>
      <c r="K1809" s="42"/>
      <c r="L1809" s="46"/>
      <c r="M1809" s="231"/>
      <c r="N1809" s="232"/>
      <c r="O1809" s="86"/>
      <c r="P1809" s="86"/>
      <c r="Q1809" s="86"/>
      <c r="R1809" s="86"/>
      <c r="S1809" s="86"/>
      <c r="T1809" s="87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T1809" s="19" t="s">
        <v>180</v>
      </c>
      <c r="AU1809" s="19" t="s">
        <v>82</v>
      </c>
    </row>
    <row r="1810" s="2" customFormat="1">
      <c r="A1810" s="40"/>
      <c r="B1810" s="41"/>
      <c r="C1810" s="42"/>
      <c r="D1810" s="228" t="s">
        <v>478</v>
      </c>
      <c r="E1810" s="42"/>
      <c r="F1810" s="278" t="s">
        <v>3601</v>
      </c>
      <c r="G1810" s="42"/>
      <c r="H1810" s="42"/>
      <c r="I1810" s="230"/>
      <c r="J1810" s="42"/>
      <c r="K1810" s="42"/>
      <c r="L1810" s="46"/>
      <c r="M1810" s="231"/>
      <c r="N1810" s="232"/>
      <c r="O1810" s="86"/>
      <c r="P1810" s="86"/>
      <c r="Q1810" s="86"/>
      <c r="R1810" s="86"/>
      <c r="S1810" s="86"/>
      <c r="T1810" s="87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T1810" s="19" t="s">
        <v>478</v>
      </c>
      <c r="AU1810" s="19" t="s">
        <v>82</v>
      </c>
    </row>
    <row r="1811" s="2" customFormat="1" ht="16.5" customHeight="1">
      <c r="A1811" s="40"/>
      <c r="B1811" s="41"/>
      <c r="C1811" s="215" t="s">
        <v>4621</v>
      </c>
      <c r="D1811" s="215" t="s">
        <v>174</v>
      </c>
      <c r="E1811" s="216" t="s">
        <v>3679</v>
      </c>
      <c r="F1811" s="217" t="s">
        <v>3680</v>
      </c>
      <c r="G1811" s="218" t="s">
        <v>3296</v>
      </c>
      <c r="H1811" s="219">
        <v>1</v>
      </c>
      <c r="I1811" s="220"/>
      <c r="J1811" s="221">
        <f>ROUND(I1811*H1811,2)</f>
        <v>0</v>
      </c>
      <c r="K1811" s="217" t="s">
        <v>19</v>
      </c>
      <c r="L1811" s="46"/>
      <c r="M1811" s="222" t="s">
        <v>19</v>
      </c>
      <c r="N1811" s="223" t="s">
        <v>45</v>
      </c>
      <c r="O1811" s="86"/>
      <c r="P1811" s="224">
        <f>O1811*H1811</f>
        <v>0</v>
      </c>
      <c r="Q1811" s="224">
        <v>0</v>
      </c>
      <c r="R1811" s="224">
        <f>Q1811*H1811</f>
        <v>0</v>
      </c>
      <c r="S1811" s="224">
        <v>0</v>
      </c>
      <c r="T1811" s="225">
        <f>S1811*H1811</f>
        <v>0</v>
      </c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R1811" s="226" t="s">
        <v>178</v>
      </c>
      <c r="AT1811" s="226" t="s">
        <v>174</v>
      </c>
      <c r="AU1811" s="226" t="s">
        <v>82</v>
      </c>
      <c r="AY1811" s="19" t="s">
        <v>171</v>
      </c>
      <c r="BE1811" s="227">
        <f>IF(N1811="základní",J1811,0)</f>
        <v>0</v>
      </c>
      <c r="BF1811" s="227">
        <f>IF(N1811="snížená",J1811,0)</f>
        <v>0</v>
      </c>
      <c r="BG1811" s="227">
        <f>IF(N1811="zákl. přenesená",J1811,0)</f>
        <v>0</v>
      </c>
      <c r="BH1811" s="227">
        <f>IF(N1811="sníž. přenesená",J1811,0)</f>
        <v>0</v>
      </c>
      <c r="BI1811" s="227">
        <f>IF(N1811="nulová",J1811,0)</f>
        <v>0</v>
      </c>
      <c r="BJ1811" s="19" t="s">
        <v>82</v>
      </c>
      <c r="BK1811" s="227">
        <f>ROUND(I1811*H1811,2)</f>
        <v>0</v>
      </c>
      <c r="BL1811" s="19" t="s">
        <v>178</v>
      </c>
      <c r="BM1811" s="226" t="s">
        <v>4622</v>
      </c>
    </row>
    <row r="1812" s="2" customFormat="1">
      <c r="A1812" s="40"/>
      <c r="B1812" s="41"/>
      <c r="C1812" s="42"/>
      <c r="D1812" s="228" t="s">
        <v>180</v>
      </c>
      <c r="E1812" s="42"/>
      <c r="F1812" s="229" t="s">
        <v>3680</v>
      </c>
      <c r="G1812" s="42"/>
      <c r="H1812" s="42"/>
      <c r="I1812" s="230"/>
      <c r="J1812" s="42"/>
      <c r="K1812" s="42"/>
      <c r="L1812" s="46"/>
      <c r="M1812" s="231"/>
      <c r="N1812" s="232"/>
      <c r="O1812" s="86"/>
      <c r="P1812" s="86"/>
      <c r="Q1812" s="86"/>
      <c r="R1812" s="86"/>
      <c r="S1812" s="86"/>
      <c r="T1812" s="87"/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T1812" s="19" t="s">
        <v>180</v>
      </c>
      <c r="AU1812" s="19" t="s">
        <v>82</v>
      </c>
    </row>
    <row r="1813" s="2" customFormat="1" ht="16.5" customHeight="1">
      <c r="A1813" s="40"/>
      <c r="B1813" s="41"/>
      <c r="C1813" s="215" t="s">
        <v>4623</v>
      </c>
      <c r="D1813" s="215" t="s">
        <v>174</v>
      </c>
      <c r="E1813" s="216" t="s">
        <v>3831</v>
      </c>
      <c r="F1813" s="217" t="s">
        <v>3832</v>
      </c>
      <c r="G1813" s="218" t="s">
        <v>3296</v>
      </c>
      <c r="H1813" s="219">
        <v>1</v>
      </c>
      <c r="I1813" s="220"/>
      <c r="J1813" s="221">
        <f>ROUND(I1813*H1813,2)</f>
        <v>0</v>
      </c>
      <c r="K1813" s="217" t="s">
        <v>19</v>
      </c>
      <c r="L1813" s="46"/>
      <c r="M1813" s="222" t="s">
        <v>19</v>
      </c>
      <c r="N1813" s="223" t="s">
        <v>45</v>
      </c>
      <c r="O1813" s="86"/>
      <c r="P1813" s="224">
        <f>O1813*H1813</f>
        <v>0</v>
      </c>
      <c r="Q1813" s="224">
        <v>0</v>
      </c>
      <c r="R1813" s="224">
        <f>Q1813*H1813</f>
        <v>0</v>
      </c>
      <c r="S1813" s="224">
        <v>0</v>
      </c>
      <c r="T1813" s="225">
        <f>S1813*H1813</f>
        <v>0</v>
      </c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R1813" s="226" t="s">
        <v>178</v>
      </c>
      <c r="AT1813" s="226" t="s">
        <v>174</v>
      </c>
      <c r="AU1813" s="226" t="s">
        <v>82</v>
      </c>
      <c r="AY1813" s="19" t="s">
        <v>171</v>
      </c>
      <c r="BE1813" s="227">
        <f>IF(N1813="základní",J1813,0)</f>
        <v>0</v>
      </c>
      <c r="BF1813" s="227">
        <f>IF(N1813="snížená",J1813,0)</f>
        <v>0</v>
      </c>
      <c r="BG1813" s="227">
        <f>IF(N1813="zákl. přenesená",J1813,0)</f>
        <v>0</v>
      </c>
      <c r="BH1813" s="227">
        <f>IF(N1813="sníž. přenesená",J1813,0)</f>
        <v>0</v>
      </c>
      <c r="BI1813" s="227">
        <f>IF(N1813="nulová",J1813,0)</f>
        <v>0</v>
      </c>
      <c r="BJ1813" s="19" t="s">
        <v>82</v>
      </c>
      <c r="BK1813" s="227">
        <f>ROUND(I1813*H1813,2)</f>
        <v>0</v>
      </c>
      <c r="BL1813" s="19" t="s">
        <v>178</v>
      </c>
      <c r="BM1813" s="226" t="s">
        <v>4624</v>
      </c>
    </row>
    <row r="1814" s="2" customFormat="1">
      <c r="A1814" s="40"/>
      <c r="B1814" s="41"/>
      <c r="C1814" s="42"/>
      <c r="D1814" s="228" t="s">
        <v>180</v>
      </c>
      <c r="E1814" s="42"/>
      <c r="F1814" s="229" t="s">
        <v>3832</v>
      </c>
      <c r="G1814" s="42"/>
      <c r="H1814" s="42"/>
      <c r="I1814" s="230"/>
      <c r="J1814" s="42"/>
      <c r="K1814" s="42"/>
      <c r="L1814" s="46"/>
      <c r="M1814" s="231"/>
      <c r="N1814" s="232"/>
      <c r="O1814" s="86"/>
      <c r="P1814" s="86"/>
      <c r="Q1814" s="86"/>
      <c r="R1814" s="86"/>
      <c r="S1814" s="86"/>
      <c r="T1814" s="87"/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T1814" s="19" t="s">
        <v>180</v>
      </c>
      <c r="AU1814" s="19" t="s">
        <v>82</v>
      </c>
    </row>
    <row r="1815" s="2" customFormat="1">
      <c r="A1815" s="40"/>
      <c r="B1815" s="41"/>
      <c r="C1815" s="42"/>
      <c r="D1815" s="228" t="s">
        <v>478</v>
      </c>
      <c r="E1815" s="42"/>
      <c r="F1815" s="278" t="s">
        <v>3737</v>
      </c>
      <c r="G1815" s="42"/>
      <c r="H1815" s="42"/>
      <c r="I1815" s="230"/>
      <c r="J1815" s="42"/>
      <c r="K1815" s="42"/>
      <c r="L1815" s="46"/>
      <c r="M1815" s="231"/>
      <c r="N1815" s="232"/>
      <c r="O1815" s="86"/>
      <c r="P1815" s="86"/>
      <c r="Q1815" s="86"/>
      <c r="R1815" s="86"/>
      <c r="S1815" s="86"/>
      <c r="T1815" s="87"/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T1815" s="19" t="s">
        <v>478</v>
      </c>
      <c r="AU1815" s="19" t="s">
        <v>82</v>
      </c>
    </row>
    <row r="1816" s="2" customFormat="1" ht="16.5" customHeight="1">
      <c r="A1816" s="40"/>
      <c r="B1816" s="41"/>
      <c r="C1816" s="215" t="s">
        <v>4625</v>
      </c>
      <c r="D1816" s="215" t="s">
        <v>174</v>
      </c>
      <c r="E1816" s="216" t="s">
        <v>3837</v>
      </c>
      <c r="F1816" s="217" t="s">
        <v>3838</v>
      </c>
      <c r="G1816" s="218" t="s">
        <v>3296</v>
      </c>
      <c r="H1816" s="219">
        <v>3</v>
      </c>
      <c r="I1816" s="220"/>
      <c r="J1816" s="221">
        <f>ROUND(I1816*H1816,2)</f>
        <v>0</v>
      </c>
      <c r="K1816" s="217" t="s">
        <v>19</v>
      </c>
      <c r="L1816" s="46"/>
      <c r="M1816" s="222" t="s">
        <v>19</v>
      </c>
      <c r="N1816" s="223" t="s">
        <v>45</v>
      </c>
      <c r="O1816" s="86"/>
      <c r="P1816" s="224">
        <f>O1816*H1816</f>
        <v>0</v>
      </c>
      <c r="Q1816" s="224">
        <v>0</v>
      </c>
      <c r="R1816" s="224">
        <f>Q1816*H1816</f>
        <v>0</v>
      </c>
      <c r="S1816" s="224">
        <v>0</v>
      </c>
      <c r="T1816" s="225">
        <f>S1816*H1816</f>
        <v>0</v>
      </c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R1816" s="226" t="s">
        <v>178</v>
      </c>
      <c r="AT1816" s="226" t="s">
        <v>174</v>
      </c>
      <c r="AU1816" s="226" t="s">
        <v>82</v>
      </c>
      <c r="AY1816" s="19" t="s">
        <v>171</v>
      </c>
      <c r="BE1816" s="227">
        <f>IF(N1816="základní",J1816,0)</f>
        <v>0</v>
      </c>
      <c r="BF1816" s="227">
        <f>IF(N1816="snížená",J1816,0)</f>
        <v>0</v>
      </c>
      <c r="BG1816" s="227">
        <f>IF(N1816="zákl. přenesená",J1816,0)</f>
        <v>0</v>
      </c>
      <c r="BH1816" s="227">
        <f>IF(N1816="sníž. přenesená",J1816,0)</f>
        <v>0</v>
      </c>
      <c r="BI1816" s="227">
        <f>IF(N1816="nulová",J1816,0)</f>
        <v>0</v>
      </c>
      <c r="BJ1816" s="19" t="s">
        <v>82</v>
      </c>
      <c r="BK1816" s="227">
        <f>ROUND(I1816*H1816,2)</f>
        <v>0</v>
      </c>
      <c r="BL1816" s="19" t="s">
        <v>178</v>
      </c>
      <c r="BM1816" s="226" t="s">
        <v>4626</v>
      </c>
    </row>
    <row r="1817" s="2" customFormat="1">
      <c r="A1817" s="40"/>
      <c r="B1817" s="41"/>
      <c r="C1817" s="42"/>
      <c r="D1817" s="228" t="s">
        <v>180</v>
      </c>
      <c r="E1817" s="42"/>
      <c r="F1817" s="229" t="s">
        <v>3838</v>
      </c>
      <c r="G1817" s="42"/>
      <c r="H1817" s="42"/>
      <c r="I1817" s="230"/>
      <c r="J1817" s="42"/>
      <c r="K1817" s="42"/>
      <c r="L1817" s="46"/>
      <c r="M1817" s="231"/>
      <c r="N1817" s="232"/>
      <c r="O1817" s="86"/>
      <c r="P1817" s="86"/>
      <c r="Q1817" s="86"/>
      <c r="R1817" s="86"/>
      <c r="S1817" s="86"/>
      <c r="T1817" s="87"/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T1817" s="19" t="s">
        <v>180</v>
      </c>
      <c r="AU1817" s="19" t="s">
        <v>82</v>
      </c>
    </row>
    <row r="1818" s="2" customFormat="1">
      <c r="A1818" s="40"/>
      <c r="B1818" s="41"/>
      <c r="C1818" s="42"/>
      <c r="D1818" s="228" t="s">
        <v>478</v>
      </c>
      <c r="E1818" s="42"/>
      <c r="F1818" s="278" t="s">
        <v>3737</v>
      </c>
      <c r="G1818" s="42"/>
      <c r="H1818" s="42"/>
      <c r="I1818" s="230"/>
      <c r="J1818" s="42"/>
      <c r="K1818" s="42"/>
      <c r="L1818" s="46"/>
      <c r="M1818" s="231"/>
      <c r="N1818" s="232"/>
      <c r="O1818" s="86"/>
      <c r="P1818" s="86"/>
      <c r="Q1818" s="86"/>
      <c r="R1818" s="86"/>
      <c r="S1818" s="86"/>
      <c r="T1818" s="87"/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T1818" s="19" t="s">
        <v>478</v>
      </c>
      <c r="AU1818" s="19" t="s">
        <v>82</v>
      </c>
    </row>
    <row r="1819" s="2" customFormat="1" ht="16.5" customHeight="1">
      <c r="A1819" s="40"/>
      <c r="B1819" s="41"/>
      <c r="C1819" s="215" t="s">
        <v>4627</v>
      </c>
      <c r="D1819" s="215" t="s">
        <v>174</v>
      </c>
      <c r="E1819" s="216" t="s">
        <v>3903</v>
      </c>
      <c r="F1819" s="217" t="s">
        <v>3904</v>
      </c>
      <c r="G1819" s="218" t="s">
        <v>971</v>
      </c>
      <c r="H1819" s="219">
        <v>1</v>
      </c>
      <c r="I1819" s="220"/>
      <c r="J1819" s="221">
        <f>ROUND(I1819*H1819,2)</f>
        <v>0</v>
      </c>
      <c r="K1819" s="217" t="s">
        <v>19</v>
      </c>
      <c r="L1819" s="46"/>
      <c r="M1819" s="222" t="s">
        <v>19</v>
      </c>
      <c r="N1819" s="223" t="s">
        <v>45</v>
      </c>
      <c r="O1819" s="86"/>
      <c r="P1819" s="224">
        <f>O1819*H1819</f>
        <v>0</v>
      </c>
      <c r="Q1819" s="224">
        <v>0</v>
      </c>
      <c r="R1819" s="224">
        <f>Q1819*H1819</f>
        <v>0</v>
      </c>
      <c r="S1819" s="224">
        <v>0</v>
      </c>
      <c r="T1819" s="225">
        <f>S1819*H1819</f>
        <v>0</v>
      </c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R1819" s="226" t="s">
        <v>178</v>
      </c>
      <c r="AT1819" s="226" t="s">
        <v>174</v>
      </c>
      <c r="AU1819" s="226" t="s">
        <v>82</v>
      </c>
      <c r="AY1819" s="19" t="s">
        <v>171</v>
      </c>
      <c r="BE1819" s="227">
        <f>IF(N1819="základní",J1819,0)</f>
        <v>0</v>
      </c>
      <c r="BF1819" s="227">
        <f>IF(N1819="snížená",J1819,0)</f>
        <v>0</v>
      </c>
      <c r="BG1819" s="227">
        <f>IF(N1819="zákl. přenesená",J1819,0)</f>
        <v>0</v>
      </c>
      <c r="BH1819" s="227">
        <f>IF(N1819="sníž. přenesená",J1819,0)</f>
        <v>0</v>
      </c>
      <c r="BI1819" s="227">
        <f>IF(N1819="nulová",J1819,0)</f>
        <v>0</v>
      </c>
      <c r="BJ1819" s="19" t="s">
        <v>82</v>
      </c>
      <c r="BK1819" s="227">
        <f>ROUND(I1819*H1819,2)</f>
        <v>0</v>
      </c>
      <c r="BL1819" s="19" t="s">
        <v>178</v>
      </c>
      <c r="BM1819" s="226" t="s">
        <v>4628</v>
      </c>
    </row>
    <row r="1820" s="2" customFormat="1">
      <c r="A1820" s="40"/>
      <c r="B1820" s="41"/>
      <c r="C1820" s="42"/>
      <c r="D1820" s="228" t="s">
        <v>180</v>
      </c>
      <c r="E1820" s="42"/>
      <c r="F1820" s="229" t="s">
        <v>3904</v>
      </c>
      <c r="G1820" s="42"/>
      <c r="H1820" s="42"/>
      <c r="I1820" s="230"/>
      <c r="J1820" s="42"/>
      <c r="K1820" s="42"/>
      <c r="L1820" s="46"/>
      <c r="M1820" s="231"/>
      <c r="N1820" s="232"/>
      <c r="O1820" s="86"/>
      <c r="P1820" s="86"/>
      <c r="Q1820" s="86"/>
      <c r="R1820" s="86"/>
      <c r="S1820" s="86"/>
      <c r="T1820" s="87"/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T1820" s="19" t="s">
        <v>180</v>
      </c>
      <c r="AU1820" s="19" t="s">
        <v>82</v>
      </c>
    </row>
    <row r="1821" s="2" customFormat="1" ht="16.5" customHeight="1">
      <c r="A1821" s="40"/>
      <c r="B1821" s="41"/>
      <c r="C1821" s="215" t="s">
        <v>4629</v>
      </c>
      <c r="D1821" s="215" t="s">
        <v>174</v>
      </c>
      <c r="E1821" s="216" t="s">
        <v>3910</v>
      </c>
      <c r="F1821" s="217" t="s">
        <v>3911</v>
      </c>
      <c r="G1821" s="218" t="s">
        <v>3296</v>
      </c>
      <c r="H1821" s="219">
        <v>1</v>
      </c>
      <c r="I1821" s="220"/>
      <c r="J1821" s="221">
        <f>ROUND(I1821*H1821,2)</f>
        <v>0</v>
      </c>
      <c r="K1821" s="217" t="s">
        <v>19</v>
      </c>
      <c r="L1821" s="46"/>
      <c r="M1821" s="222" t="s">
        <v>19</v>
      </c>
      <c r="N1821" s="223" t="s">
        <v>45</v>
      </c>
      <c r="O1821" s="86"/>
      <c r="P1821" s="224">
        <f>O1821*H1821</f>
        <v>0</v>
      </c>
      <c r="Q1821" s="224">
        <v>0</v>
      </c>
      <c r="R1821" s="224">
        <f>Q1821*H1821</f>
        <v>0</v>
      </c>
      <c r="S1821" s="224">
        <v>0</v>
      </c>
      <c r="T1821" s="225">
        <f>S1821*H1821</f>
        <v>0</v>
      </c>
      <c r="U1821" s="40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R1821" s="226" t="s">
        <v>178</v>
      </c>
      <c r="AT1821" s="226" t="s">
        <v>174</v>
      </c>
      <c r="AU1821" s="226" t="s">
        <v>82</v>
      </c>
      <c r="AY1821" s="19" t="s">
        <v>171</v>
      </c>
      <c r="BE1821" s="227">
        <f>IF(N1821="základní",J1821,0)</f>
        <v>0</v>
      </c>
      <c r="BF1821" s="227">
        <f>IF(N1821="snížená",J1821,0)</f>
        <v>0</v>
      </c>
      <c r="BG1821" s="227">
        <f>IF(N1821="zákl. přenesená",J1821,0)</f>
        <v>0</v>
      </c>
      <c r="BH1821" s="227">
        <f>IF(N1821="sníž. přenesená",J1821,0)</f>
        <v>0</v>
      </c>
      <c r="BI1821" s="227">
        <f>IF(N1821="nulová",J1821,0)</f>
        <v>0</v>
      </c>
      <c r="BJ1821" s="19" t="s">
        <v>82</v>
      </c>
      <c r="BK1821" s="227">
        <f>ROUND(I1821*H1821,2)</f>
        <v>0</v>
      </c>
      <c r="BL1821" s="19" t="s">
        <v>178</v>
      </c>
      <c r="BM1821" s="226" t="s">
        <v>4630</v>
      </c>
    </row>
    <row r="1822" s="2" customFormat="1">
      <c r="A1822" s="40"/>
      <c r="B1822" s="41"/>
      <c r="C1822" s="42"/>
      <c r="D1822" s="228" t="s">
        <v>180</v>
      </c>
      <c r="E1822" s="42"/>
      <c r="F1822" s="229" t="s">
        <v>3911</v>
      </c>
      <c r="G1822" s="42"/>
      <c r="H1822" s="42"/>
      <c r="I1822" s="230"/>
      <c r="J1822" s="42"/>
      <c r="K1822" s="42"/>
      <c r="L1822" s="46"/>
      <c r="M1822" s="231"/>
      <c r="N1822" s="232"/>
      <c r="O1822" s="86"/>
      <c r="P1822" s="86"/>
      <c r="Q1822" s="86"/>
      <c r="R1822" s="86"/>
      <c r="S1822" s="86"/>
      <c r="T1822" s="87"/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T1822" s="19" t="s">
        <v>180</v>
      </c>
      <c r="AU1822" s="19" t="s">
        <v>82</v>
      </c>
    </row>
    <row r="1823" s="2" customFormat="1">
      <c r="A1823" s="40"/>
      <c r="B1823" s="41"/>
      <c r="C1823" s="42"/>
      <c r="D1823" s="228" t="s">
        <v>478</v>
      </c>
      <c r="E1823" s="42"/>
      <c r="F1823" s="278" t="s">
        <v>3737</v>
      </c>
      <c r="G1823" s="42"/>
      <c r="H1823" s="42"/>
      <c r="I1823" s="230"/>
      <c r="J1823" s="42"/>
      <c r="K1823" s="42"/>
      <c r="L1823" s="46"/>
      <c r="M1823" s="231"/>
      <c r="N1823" s="232"/>
      <c r="O1823" s="86"/>
      <c r="P1823" s="86"/>
      <c r="Q1823" s="86"/>
      <c r="R1823" s="86"/>
      <c r="S1823" s="86"/>
      <c r="T1823" s="87"/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T1823" s="19" t="s">
        <v>478</v>
      </c>
      <c r="AU1823" s="19" t="s">
        <v>82</v>
      </c>
    </row>
    <row r="1824" s="2" customFormat="1" ht="16.5" customHeight="1">
      <c r="A1824" s="40"/>
      <c r="B1824" s="41"/>
      <c r="C1824" s="215" t="s">
        <v>4631</v>
      </c>
      <c r="D1824" s="215" t="s">
        <v>174</v>
      </c>
      <c r="E1824" s="216" t="s">
        <v>3931</v>
      </c>
      <c r="F1824" s="217" t="s">
        <v>3605</v>
      </c>
      <c r="G1824" s="218" t="s">
        <v>3296</v>
      </c>
      <c r="H1824" s="219">
        <v>1</v>
      </c>
      <c r="I1824" s="220"/>
      <c r="J1824" s="221">
        <f>ROUND(I1824*H1824,2)</f>
        <v>0</v>
      </c>
      <c r="K1824" s="217" t="s">
        <v>19</v>
      </c>
      <c r="L1824" s="46"/>
      <c r="M1824" s="222" t="s">
        <v>19</v>
      </c>
      <c r="N1824" s="223" t="s">
        <v>45</v>
      </c>
      <c r="O1824" s="86"/>
      <c r="P1824" s="224">
        <f>O1824*H1824</f>
        <v>0</v>
      </c>
      <c r="Q1824" s="224">
        <v>0</v>
      </c>
      <c r="R1824" s="224">
        <f>Q1824*H1824</f>
        <v>0</v>
      </c>
      <c r="S1824" s="224">
        <v>0</v>
      </c>
      <c r="T1824" s="225">
        <f>S1824*H1824</f>
        <v>0</v>
      </c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R1824" s="226" t="s">
        <v>178</v>
      </c>
      <c r="AT1824" s="226" t="s">
        <v>174</v>
      </c>
      <c r="AU1824" s="226" t="s">
        <v>82</v>
      </c>
      <c r="AY1824" s="19" t="s">
        <v>171</v>
      </c>
      <c r="BE1824" s="227">
        <f>IF(N1824="základní",J1824,0)</f>
        <v>0</v>
      </c>
      <c r="BF1824" s="227">
        <f>IF(N1824="snížená",J1824,0)</f>
        <v>0</v>
      </c>
      <c r="BG1824" s="227">
        <f>IF(N1824="zákl. přenesená",J1824,0)</f>
        <v>0</v>
      </c>
      <c r="BH1824" s="227">
        <f>IF(N1824="sníž. přenesená",J1824,0)</f>
        <v>0</v>
      </c>
      <c r="BI1824" s="227">
        <f>IF(N1824="nulová",J1824,0)</f>
        <v>0</v>
      </c>
      <c r="BJ1824" s="19" t="s">
        <v>82</v>
      </c>
      <c r="BK1824" s="227">
        <f>ROUND(I1824*H1824,2)</f>
        <v>0</v>
      </c>
      <c r="BL1824" s="19" t="s">
        <v>178</v>
      </c>
      <c r="BM1824" s="226" t="s">
        <v>4632</v>
      </c>
    </row>
    <row r="1825" s="2" customFormat="1">
      <c r="A1825" s="40"/>
      <c r="B1825" s="41"/>
      <c r="C1825" s="42"/>
      <c r="D1825" s="228" t="s">
        <v>180</v>
      </c>
      <c r="E1825" s="42"/>
      <c r="F1825" s="229" t="s">
        <v>3605</v>
      </c>
      <c r="G1825" s="42"/>
      <c r="H1825" s="42"/>
      <c r="I1825" s="230"/>
      <c r="J1825" s="42"/>
      <c r="K1825" s="42"/>
      <c r="L1825" s="46"/>
      <c r="M1825" s="231"/>
      <c r="N1825" s="232"/>
      <c r="O1825" s="86"/>
      <c r="P1825" s="86"/>
      <c r="Q1825" s="86"/>
      <c r="R1825" s="86"/>
      <c r="S1825" s="86"/>
      <c r="T1825" s="87"/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T1825" s="19" t="s">
        <v>180</v>
      </c>
      <c r="AU1825" s="19" t="s">
        <v>82</v>
      </c>
    </row>
    <row r="1826" s="2" customFormat="1">
      <c r="A1826" s="40"/>
      <c r="B1826" s="41"/>
      <c r="C1826" s="42"/>
      <c r="D1826" s="228" t="s">
        <v>478</v>
      </c>
      <c r="E1826" s="42"/>
      <c r="F1826" s="278" t="s">
        <v>3607</v>
      </c>
      <c r="G1826" s="42"/>
      <c r="H1826" s="42"/>
      <c r="I1826" s="230"/>
      <c r="J1826" s="42"/>
      <c r="K1826" s="42"/>
      <c r="L1826" s="46"/>
      <c r="M1826" s="231"/>
      <c r="N1826" s="232"/>
      <c r="O1826" s="86"/>
      <c r="P1826" s="86"/>
      <c r="Q1826" s="86"/>
      <c r="R1826" s="86"/>
      <c r="S1826" s="86"/>
      <c r="T1826" s="87"/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T1826" s="19" t="s">
        <v>478</v>
      </c>
      <c r="AU1826" s="19" t="s">
        <v>82</v>
      </c>
    </row>
    <row r="1827" s="2" customFormat="1" ht="16.5" customHeight="1">
      <c r="A1827" s="40"/>
      <c r="B1827" s="41"/>
      <c r="C1827" s="215" t="s">
        <v>4633</v>
      </c>
      <c r="D1827" s="215" t="s">
        <v>174</v>
      </c>
      <c r="E1827" s="216" t="s">
        <v>4595</v>
      </c>
      <c r="F1827" s="217" t="s">
        <v>3670</v>
      </c>
      <c r="G1827" s="218" t="s">
        <v>971</v>
      </c>
      <c r="H1827" s="219">
        <v>1</v>
      </c>
      <c r="I1827" s="220"/>
      <c r="J1827" s="221">
        <f>ROUND(I1827*H1827,2)</f>
        <v>0</v>
      </c>
      <c r="K1827" s="217" t="s">
        <v>19</v>
      </c>
      <c r="L1827" s="46"/>
      <c r="M1827" s="222" t="s">
        <v>19</v>
      </c>
      <c r="N1827" s="223" t="s">
        <v>45</v>
      </c>
      <c r="O1827" s="86"/>
      <c r="P1827" s="224">
        <f>O1827*H1827</f>
        <v>0</v>
      </c>
      <c r="Q1827" s="224">
        <v>0</v>
      </c>
      <c r="R1827" s="224">
        <f>Q1827*H1827</f>
        <v>0</v>
      </c>
      <c r="S1827" s="224">
        <v>0</v>
      </c>
      <c r="T1827" s="225">
        <f>S1827*H1827</f>
        <v>0</v>
      </c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R1827" s="226" t="s">
        <v>178</v>
      </c>
      <c r="AT1827" s="226" t="s">
        <v>174</v>
      </c>
      <c r="AU1827" s="226" t="s">
        <v>82</v>
      </c>
      <c r="AY1827" s="19" t="s">
        <v>171</v>
      </c>
      <c r="BE1827" s="227">
        <f>IF(N1827="základní",J1827,0)</f>
        <v>0</v>
      </c>
      <c r="BF1827" s="227">
        <f>IF(N1827="snížená",J1827,0)</f>
        <v>0</v>
      </c>
      <c r="BG1827" s="227">
        <f>IF(N1827="zákl. přenesená",J1827,0)</f>
        <v>0</v>
      </c>
      <c r="BH1827" s="227">
        <f>IF(N1827="sníž. přenesená",J1827,0)</f>
        <v>0</v>
      </c>
      <c r="BI1827" s="227">
        <f>IF(N1827="nulová",J1827,0)</f>
        <v>0</v>
      </c>
      <c r="BJ1827" s="19" t="s">
        <v>82</v>
      </c>
      <c r="BK1827" s="227">
        <f>ROUND(I1827*H1827,2)</f>
        <v>0</v>
      </c>
      <c r="BL1827" s="19" t="s">
        <v>178</v>
      </c>
      <c r="BM1827" s="226" t="s">
        <v>4634</v>
      </c>
    </row>
    <row r="1828" s="2" customFormat="1">
      <c r="A1828" s="40"/>
      <c r="B1828" s="41"/>
      <c r="C1828" s="42"/>
      <c r="D1828" s="228" t="s">
        <v>180</v>
      </c>
      <c r="E1828" s="42"/>
      <c r="F1828" s="229" t="s">
        <v>3670</v>
      </c>
      <c r="G1828" s="42"/>
      <c r="H1828" s="42"/>
      <c r="I1828" s="230"/>
      <c r="J1828" s="42"/>
      <c r="K1828" s="42"/>
      <c r="L1828" s="46"/>
      <c r="M1828" s="231"/>
      <c r="N1828" s="232"/>
      <c r="O1828" s="86"/>
      <c r="P1828" s="86"/>
      <c r="Q1828" s="86"/>
      <c r="R1828" s="86"/>
      <c r="S1828" s="86"/>
      <c r="T1828" s="87"/>
      <c r="U1828" s="40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T1828" s="19" t="s">
        <v>180</v>
      </c>
      <c r="AU1828" s="19" t="s">
        <v>82</v>
      </c>
    </row>
    <row r="1829" s="2" customFormat="1">
      <c r="A1829" s="40"/>
      <c r="B1829" s="41"/>
      <c r="C1829" s="42"/>
      <c r="D1829" s="228" t="s">
        <v>478</v>
      </c>
      <c r="E1829" s="42"/>
      <c r="F1829" s="278" t="s">
        <v>3672</v>
      </c>
      <c r="G1829" s="42"/>
      <c r="H1829" s="42"/>
      <c r="I1829" s="230"/>
      <c r="J1829" s="42"/>
      <c r="K1829" s="42"/>
      <c r="L1829" s="46"/>
      <c r="M1829" s="231"/>
      <c r="N1829" s="232"/>
      <c r="O1829" s="86"/>
      <c r="P1829" s="86"/>
      <c r="Q1829" s="86"/>
      <c r="R1829" s="86"/>
      <c r="S1829" s="86"/>
      <c r="T1829" s="87"/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T1829" s="19" t="s">
        <v>478</v>
      </c>
      <c r="AU1829" s="19" t="s">
        <v>82</v>
      </c>
    </row>
    <row r="1830" s="2" customFormat="1" ht="16.5" customHeight="1">
      <c r="A1830" s="40"/>
      <c r="B1830" s="41"/>
      <c r="C1830" s="215" t="s">
        <v>4635</v>
      </c>
      <c r="D1830" s="215" t="s">
        <v>174</v>
      </c>
      <c r="E1830" s="216" t="s">
        <v>4636</v>
      </c>
      <c r="F1830" s="217" t="s">
        <v>3900</v>
      </c>
      <c r="G1830" s="218" t="s">
        <v>3296</v>
      </c>
      <c r="H1830" s="219">
        <v>1</v>
      </c>
      <c r="I1830" s="220"/>
      <c r="J1830" s="221">
        <f>ROUND(I1830*H1830,2)</f>
        <v>0</v>
      </c>
      <c r="K1830" s="217" t="s">
        <v>19</v>
      </c>
      <c r="L1830" s="46"/>
      <c r="M1830" s="222" t="s">
        <v>19</v>
      </c>
      <c r="N1830" s="223" t="s">
        <v>45</v>
      </c>
      <c r="O1830" s="86"/>
      <c r="P1830" s="224">
        <f>O1830*H1830</f>
        <v>0</v>
      </c>
      <c r="Q1830" s="224">
        <v>0</v>
      </c>
      <c r="R1830" s="224">
        <f>Q1830*H1830</f>
        <v>0</v>
      </c>
      <c r="S1830" s="224">
        <v>0</v>
      </c>
      <c r="T1830" s="225">
        <f>S1830*H1830</f>
        <v>0</v>
      </c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R1830" s="226" t="s">
        <v>178</v>
      </c>
      <c r="AT1830" s="226" t="s">
        <v>174</v>
      </c>
      <c r="AU1830" s="226" t="s">
        <v>82</v>
      </c>
      <c r="AY1830" s="19" t="s">
        <v>171</v>
      </c>
      <c r="BE1830" s="227">
        <f>IF(N1830="základní",J1830,0)</f>
        <v>0</v>
      </c>
      <c r="BF1830" s="227">
        <f>IF(N1830="snížená",J1830,0)</f>
        <v>0</v>
      </c>
      <c r="BG1830" s="227">
        <f>IF(N1830="zákl. přenesená",J1830,0)</f>
        <v>0</v>
      </c>
      <c r="BH1830" s="227">
        <f>IF(N1830="sníž. přenesená",J1830,0)</f>
        <v>0</v>
      </c>
      <c r="BI1830" s="227">
        <f>IF(N1830="nulová",J1830,0)</f>
        <v>0</v>
      </c>
      <c r="BJ1830" s="19" t="s">
        <v>82</v>
      </c>
      <c r="BK1830" s="227">
        <f>ROUND(I1830*H1830,2)</f>
        <v>0</v>
      </c>
      <c r="BL1830" s="19" t="s">
        <v>178</v>
      </c>
      <c r="BM1830" s="226" t="s">
        <v>4637</v>
      </c>
    </row>
    <row r="1831" s="2" customFormat="1">
      <c r="A1831" s="40"/>
      <c r="B1831" s="41"/>
      <c r="C1831" s="42"/>
      <c r="D1831" s="228" t="s">
        <v>180</v>
      </c>
      <c r="E1831" s="42"/>
      <c r="F1831" s="229" t="s">
        <v>3900</v>
      </c>
      <c r="G1831" s="42"/>
      <c r="H1831" s="42"/>
      <c r="I1831" s="230"/>
      <c r="J1831" s="42"/>
      <c r="K1831" s="42"/>
      <c r="L1831" s="46"/>
      <c r="M1831" s="231"/>
      <c r="N1831" s="232"/>
      <c r="O1831" s="86"/>
      <c r="P1831" s="86"/>
      <c r="Q1831" s="86"/>
      <c r="R1831" s="86"/>
      <c r="S1831" s="86"/>
      <c r="T1831" s="87"/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T1831" s="19" t="s">
        <v>180</v>
      </c>
      <c r="AU1831" s="19" t="s">
        <v>82</v>
      </c>
    </row>
    <row r="1832" s="2" customFormat="1">
      <c r="A1832" s="40"/>
      <c r="B1832" s="41"/>
      <c r="C1832" s="42"/>
      <c r="D1832" s="228" t="s">
        <v>478</v>
      </c>
      <c r="E1832" s="42"/>
      <c r="F1832" s="278" t="s">
        <v>4638</v>
      </c>
      <c r="G1832" s="42"/>
      <c r="H1832" s="42"/>
      <c r="I1832" s="230"/>
      <c r="J1832" s="42"/>
      <c r="K1832" s="42"/>
      <c r="L1832" s="46"/>
      <c r="M1832" s="231"/>
      <c r="N1832" s="232"/>
      <c r="O1832" s="86"/>
      <c r="P1832" s="86"/>
      <c r="Q1832" s="86"/>
      <c r="R1832" s="86"/>
      <c r="S1832" s="86"/>
      <c r="T1832" s="87"/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T1832" s="19" t="s">
        <v>478</v>
      </c>
      <c r="AU1832" s="19" t="s">
        <v>82</v>
      </c>
    </row>
    <row r="1833" s="2" customFormat="1" ht="16.5" customHeight="1">
      <c r="A1833" s="40"/>
      <c r="B1833" s="41"/>
      <c r="C1833" s="215" t="s">
        <v>4639</v>
      </c>
      <c r="D1833" s="215" t="s">
        <v>174</v>
      </c>
      <c r="E1833" s="216" t="s">
        <v>4640</v>
      </c>
      <c r="F1833" s="217" t="s">
        <v>4641</v>
      </c>
      <c r="G1833" s="218" t="s">
        <v>3296</v>
      </c>
      <c r="H1833" s="219">
        <v>1</v>
      </c>
      <c r="I1833" s="220"/>
      <c r="J1833" s="221">
        <f>ROUND(I1833*H1833,2)</f>
        <v>0</v>
      </c>
      <c r="K1833" s="217" t="s">
        <v>19</v>
      </c>
      <c r="L1833" s="46"/>
      <c r="M1833" s="222" t="s">
        <v>19</v>
      </c>
      <c r="N1833" s="223" t="s">
        <v>45</v>
      </c>
      <c r="O1833" s="86"/>
      <c r="P1833" s="224">
        <f>O1833*H1833</f>
        <v>0</v>
      </c>
      <c r="Q1833" s="224">
        <v>0</v>
      </c>
      <c r="R1833" s="224">
        <f>Q1833*H1833</f>
        <v>0</v>
      </c>
      <c r="S1833" s="224">
        <v>0</v>
      </c>
      <c r="T1833" s="225">
        <f>S1833*H1833</f>
        <v>0</v>
      </c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R1833" s="226" t="s">
        <v>178</v>
      </c>
      <c r="AT1833" s="226" t="s">
        <v>174</v>
      </c>
      <c r="AU1833" s="226" t="s">
        <v>82</v>
      </c>
      <c r="AY1833" s="19" t="s">
        <v>171</v>
      </c>
      <c r="BE1833" s="227">
        <f>IF(N1833="základní",J1833,0)</f>
        <v>0</v>
      </c>
      <c r="BF1833" s="227">
        <f>IF(N1833="snížená",J1833,0)</f>
        <v>0</v>
      </c>
      <c r="BG1833" s="227">
        <f>IF(N1833="zákl. přenesená",J1833,0)</f>
        <v>0</v>
      </c>
      <c r="BH1833" s="227">
        <f>IF(N1833="sníž. přenesená",J1833,0)</f>
        <v>0</v>
      </c>
      <c r="BI1833" s="227">
        <f>IF(N1833="nulová",J1833,0)</f>
        <v>0</v>
      </c>
      <c r="BJ1833" s="19" t="s">
        <v>82</v>
      </c>
      <c r="BK1833" s="227">
        <f>ROUND(I1833*H1833,2)</f>
        <v>0</v>
      </c>
      <c r="BL1833" s="19" t="s">
        <v>178</v>
      </c>
      <c r="BM1833" s="226" t="s">
        <v>4642</v>
      </c>
    </row>
    <row r="1834" s="2" customFormat="1">
      <c r="A1834" s="40"/>
      <c r="B1834" s="41"/>
      <c r="C1834" s="42"/>
      <c r="D1834" s="228" t="s">
        <v>180</v>
      </c>
      <c r="E1834" s="42"/>
      <c r="F1834" s="229" t="s">
        <v>4641</v>
      </c>
      <c r="G1834" s="42"/>
      <c r="H1834" s="42"/>
      <c r="I1834" s="230"/>
      <c r="J1834" s="42"/>
      <c r="K1834" s="42"/>
      <c r="L1834" s="46"/>
      <c r="M1834" s="231"/>
      <c r="N1834" s="232"/>
      <c r="O1834" s="86"/>
      <c r="P1834" s="86"/>
      <c r="Q1834" s="86"/>
      <c r="R1834" s="86"/>
      <c r="S1834" s="86"/>
      <c r="T1834" s="87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T1834" s="19" t="s">
        <v>180</v>
      </c>
      <c r="AU1834" s="19" t="s">
        <v>82</v>
      </c>
    </row>
    <row r="1835" s="2" customFormat="1">
      <c r="A1835" s="40"/>
      <c r="B1835" s="41"/>
      <c r="C1835" s="42"/>
      <c r="D1835" s="228" t="s">
        <v>478</v>
      </c>
      <c r="E1835" s="42"/>
      <c r="F1835" s="278" t="s">
        <v>3909</v>
      </c>
      <c r="G1835" s="42"/>
      <c r="H1835" s="42"/>
      <c r="I1835" s="230"/>
      <c r="J1835" s="42"/>
      <c r="K1835" s="42"/>
      <c r="L1835" s="46"/>
      <c r="M1835" s="231"/>
      <c r="N1835" s="232"/>
      <c r="O1835" s="86"/>
      <c r="P1835" s="86"/>
      <c r="Q1835" s="86"/>
      <c r="R1835" s="86"/>
      <c r="S1835" s="86"/>
      <c r="T1835" s="87"/>
      <c r="U1835" s="40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T1835" s="19" t="s">
        <v>478</v>
      </c>
      <c r="AU1835" s="19" t="s">
        <v>82</v>
      </c>
    </row>
    <row r="1836" s="2" customFormat="1" ht="16.5" customHeight="1">
      <c r="A1836" s="40"/>
      <c r="B1836" s="41"/>
      <c r="C1836" s="215" t="s">
        <v>4643</v>
      </c>
      <c r="D1836" s="215" t="s">
        <v>174</v>
      </c>
      <c r="E1836" s="216" t="s">
        <v>4644</v>
      </c>
      <c r="F1836" s="217" t="s">
        <v>4645</v>
      </c>
      <c r="G1836" s="218" t="s">
        <v>3296</v>
      </c>
      <c r="H1836" s="219">
        <v>1</v>
      </c>
      <c r="I1836" s="220"/>
      <c r="J1836" s="221">
        <f>ROUND(I1836*H1836,2)</f>
        <v>0</v>
      </c>
      <c r="K1836" s="217" t="s">
        <v>19</v>
      </c>
      <c r="L1836" s="46"/>
      <c r="M1836" s="222" t="s">
        <v>19</v>
      </c>
      <c r="N1836" s="223" t="s">
        <v>45</v>
      </c>
      <c r="O1836" s="86"/>
      <c r="P1836" s="224">
        <f>O1836*H1836</f>
        <v>0</v>
      </c>
      <c r="Q1836" s="224">
        <v>0</v>
      </c>
      <c r="R1836" s="224">
        <f>Q1836*H1836</f>
        <v>0</v>
      </c>
      <c r="S1836" s="224">
        <v>0</v>
      </c>
      <c r="T1836" s="225">
        <f>S1836*H1836</f>
        <v>0</v>
      </c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R1836" s="226" t="s">
        <v>178</v>
      </c>
      <c r="AT1836" s="226" t="s">
        <v>174</v>
      </c>
      <c r="AU1836" s="226" t="s">
        <v>82</v>
      </c>
      <c r="AY1836" s="19" t="s">
        <v>171</v>
      </c>
      <c r="BE1836" s="227">
        <f>IF(N1836="základní",J1836,0)</f>
        <v>0</v>
      </c>
      <c r="BF1836" s="227">
        <f>IF(N1836="snížená",J1836,0)</f>
        <v>0</v>
      </c>
      <c r="BG1836" s="227">
        <f>IF(N1836="zákl. přenesená",J1836,0)</f>
        <v>0</v>
      </c>
      <c r="BH1836" s="227">
        <f>IF(N1836="sníž. přenesená",J1836,0)</f>
        <v>0</v>
      </c>
      <c r="BI1836" s="227">
        <f>IF(N1836="nulová",J1836,0)</f>
        <v>0</v>
      </c>
      <c r="BJ1836" s="19" t="s">
        <v>82</v>
      </c>
      <c r="BK1836" s="227">
        <f>ROUND(I1836*H1836,2)</f>
        <v>0</v>
      </c>
      <c r="BL1836" s="19" t="s">
        <v>178</v>
      </c>
      <c r="BM1836" s="226" t="s">
        <v>4646</v>
      </c>
    </row>
    <row r="1837" s="2" customFormat="1">
      <c r="A1837" s="40"/>
      <c r="B1837" s="41"/>
      <c r="C1837" s="42"/>
      <c r="D1837" s="228" t="s">
        <v>180</v>
      </c>
      <c r="E1837" s="42"/>
      <c r="F1837" s="229" t="s">
        <v>4645</v>
      </c>
      <c r="G1837" s="42"/>
      <c r="H1837" s="42"/>
      <c r="I1837" s="230"/>
      <c r="J1837" s="42"/>
      <c r="K1837" s="42"/>
      <c r="L1837" s="46"/>
      <c r="M1837" s="231"/>
      <c r="N1837" s="232"/>
      <c r="O1837" s="86"/>
      <c r="P1837" s="86"/>
      <c r="Q1837" s="86"/>
      <c r="R1837" s="86"/>
      <c r="S1837" s="86"/>
      <c r="T1837" s="87"/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T1837" s="19" t="s">
        <v>180</v>
      </c>
      <c r="AU1837" s="19" t="s">
        <v>82</v>
      </c>
    </row>
    <row r="1838" s="2" customFormat="1">
      <c r="A1838" s="40"/>
      <c r="B1838" s="41"/>
      <c r="C1838" s="42"/>
      <c r="D1838" s="228" t="s">
        <v>478</v>
      </c>
      <c r="E1838" s="42"/>
      <c r="F1838" s="278" t="s">
        <v>3737</v>
      </c>
      <c r="G1838" s="42"/>
      <c r="H1838" s="42"/>
      <c r="I1838" s="230"/>
      <c r="J1838" s="42"/>
      <c r="K1838" s="42"/>
      <c r="L1838" s="46"/>
      <c r="M1838" s="231"/>
      <c r="N1838" s="232"/>
      <c r="O1838" s="86"/>
      <c r="P1838" s="86"/>
      <c r="Q1838" s="86"/>
      <c r="R1838" s="86"/>
      <c r="S1838" s="86"/>
      <c r="T1838" s="87"/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T1838" s="19" t="s">
        <v>478</v>
      </c>
      <c r="AU1838" s="19" t="s">
        <v>82</v>
      </c>
    </row>
    <row r="1839" s="2" customFormat="1" ht="16.5" customHeight="1">
      <c r="A1839" s="40"/>
      <c r="B1839" s="41"/>
      <c r="C1839" s="215" t="s">
        <v>4647</v>
      </c>
      <c r="D1839" s="215" t="s">
        <v>174</v>
      </c>
      <c r="E1839" s="216" t="s">
        <v>4648</v>
      </c>
      <c r="F1839" s="217" t="s">
        <v>4649</v>
      </c>
      <c r="G1839" s="218" t="s">
        <v>3296</v>
      </c>
      <c r="H1839" s="219">
        <v>1</v>
      </c>
      <c r="I1839" s="220"/>
      <c r="J1839" s="221">
        <f>ROUND(I1839*H1839,2)</f>
        <v>0</v>
      </c>
      <c r="K1839" s="217" t="s">
        <v>19</v>
      </c>
      <c r="L1839" s="46"/>
      <c r="M1839" s="222" t="s">
        <v>19</v>
      </c>
      <c r="N1839" s="223" t="s">
        <v>45</v>
      </c>
      <c r="O1839" s="86"/>
      <c r="P1839" s="224">
        <f>O1839*H1839</f>
        <v>0</v>
      </c>
      <c r="Q1839" s="224">
        <v>0</v>
      </c>
      <c r="R1839" s="224">
        <f>Q1839*H1839</f>
        <v>0</v>
      </c>
      <c r="S1839" s="224">
        <v>0</v>
      </c>
      <c r="T1839" s="225">
        <f>S1839*H1839</f>
        <v>0</v>
      </c>
      <c r="U1839" s="40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R1839" s="226" t="s">
        <v>178</v>
      </c>
      <c r="AT1839" s="226" t="s">
        <v>174</v>
      </c>
      <c r="AU1839" s="226" t="s">
        <v>82</v>
      </c>
      <c r="AY1839" s="19" t="s">
        <v>171</v>
      </c>
      <c r="BE1839" s="227">
        <f>IF(N1839="základní",J1839,0)</f>
        <v>0</v>
      </c>
      <c r="BF1839" s="227">
        <f>IF(N1839="snížená",J1839,0)</f>
        <v>0</v>
      </c>
      <c r="BG1839" s="227">
        <f>IF(N1839="zákl. přenesená",J1839,0)</f>
        <v>0</v>
      </c>
      <c r="BH1839" s="227">
        <f>IF(N1839="sníž. přenesená",J1839,0)</f>
        <v>0</v>
      </c>
      <c r="BI1839" s="227">
        <f>IF(N1839="nulová",J1839,0)</f>
        <v>0</v>
      </c>
      <c r="BJ1839" s="19" t="s">
        <v>82</v>
      </c>
      <c r="BK1839" s="227">
        <f>ROUND(I1839*H1839,2)</f>
        <v>0</v>
      </c>
      <c r="BL1839" s="19" t="s">
        <v>178</v>
      </c>
      <c r="BM1839" s="226" t="s">
        <v>4650</v>
      </c>
    </row>
    <row r="1840" s="2" customFormat="1">
      <c r="A1840" s="40"/>
      <c r="B1840" s="41"/>
      <c r="C1840" s="42"/>
      <c r="D1840" s="228" t="s">
        <v>180</v>
      </c>
      <c r="E1840" s="42"/>
      <c r="F1840" s="229" t="s">
        <v>4649</v>
      </c>
      <c r="G1840" s="42"/>
      <c r="H1840" s="42"/>
      <c r="I1840" s="230"/>
      <c r="J1840" s="42"/>
      <c r="K1840" s="42"/>
      <c r="L1840" s="46"/>
      <c r="M1840" s="231"/>
      <c r="N1840" s="232"/>
      <c r="O1840" s="86"/>
      <c r="P1840" s="86"/>
      <c r="Q1840" s="86"/>
      <c r="R1840" s="86"/>
      <c r="S1840" s="86"/>
      <c r="T1840" s="87"/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T1840" s="19" t="s">
        <v>180</v>
      </c>
      <c r="AU1840" s="19" t="s">
        <v>82</v>
      </c>
    </row>
    <row r="1841" s="2" customFormat="1">
      <c r="A1841" s="40"/>
      <c r="B1841" s="41"/>
      <c r="C1841" s="42"/>
      <c r="D1841" s="228" t="s">
        <v>478</v>
      </c>
      <c r="E1841" s="42"/>
      <c r="F1841" s="278" t="s">
        <v>4651</v>
      </c>
      <c r="G1841" s="42"/>
      <c r="H1841" s="42"/>
      <c r="I1841" s="230"/>
      <c r="J1841" s="42"/>
      <c r="K1841" s="42"/>
      <c r="L1841" s="46"/>
      <c r="M1841" s="231"/>
      <c r="N1841" s="232"/>
      <c r="O1841" s="86"/>
      <c r="P1841" s="86"/>
      <c r="Q1841" s="86"/>
      <c r="R1841" s="86"/>
      <c r="S1841" s="86"/>
      <c r="T1841" s="87"/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T1841" s="19" t="s">
        <v>478</v>
      </c>
      <c r="AU1841" s="19" t="s">
        <v>82</v>
      </c>
    </row>
    <row r="1842" s="2" customFormat="1" ht="16.5" customHeight="1">
      <c r="A1842" s="40"/>
      <c r="B1842" s="41"/>
      <c r="C1842" s="215" t="s">
        <v>4652</v>
      </c>
      <c r="D1842" s="215" t="s">
        <v>174</v>
      </c>
      <c r="E1842" s="216" t="s">
        <v>4653</v>
      </c>
      <c r="F1842" s="217" t="s">
        <v>4654</v>
      </c>
      <c r="G1842" s="218" t="s">
        <v>3296</v>
      </c>
      <c r="H1842" s="219">
        <v>1</v>
      </c>
      <c r="I1842" s="220"/>
      <c r="J1842" s="221">
        <f>ROUND(I1842*H1842,2)</f>
        <v>0</v>
      </c>
      <c r="K1842" s="217" t="s">
        <v>19</v>
      </c>
      <c r="L1842" s="46"/>
      <c r="M1842" s="222" t="s">
        <v>19</v>
      </c>
      <c r="N1842" s="223" t="s">
        <v>45</v>
      </c>
      <c r="O1842" s="86"/>
      <c r="P1842" s="224">
        <f>O1842*H1842</f>
        <v>0</v>
      </c>
      <c r="Q1842" s="224">
        <v>0</v>
      </c>
      <c r="R1842" s="224">
        <f>Q1842*H1842</f>
        <v>0</v>
      </c>
      <c r="S1842" s="224">
        <v>0</v>
      </c>
      <c r="T1842" s="225">
        <f>S1842*H1842</f>
        <v>0</v>
      </c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R1842" s="226" t="s">
        <v>178</v>
      </c>
      <c r="AT1842" s="226" t="s">
        <v>174</v>
      </c>
      <c r="AU1842" s="226" t="s">
        <v>82</v>
      </c>
      <c r="AY1842" s="19" t="s">
        <v>171</v>
      </c>
      <c r="BE1842" s="227">
        <f>IF(N1842="základní",J1842,0)</f>
        <v>0</v>
      </c>
      <c r="BF1842" s="227">
        <f>IF(N1842="snížená",J1842,0)</f>
        <v>0</v>
      </c>
      <c r="BG1842" s="227">
        <f>IF(N1842="zákl. přenesená",J1842,0)</f>
        <v>0</v>
      </c>
      <c r="BH1842" s="227">
        <f>IF(N1842="sníž. přenesená",J1842,0)</f>
        <v>0</v>
      </c>
      <c r="BI1842" s="227">
        <f>IF(N1842="nulová",J1842,0)</f>
        <v>0</v>
      </c>
      <c r="BJ1842" s="19" t="s">
        <v>82</v>
      </c>
      <c r="BK1842" s="227">
        <f>ROUND(I1842*H1842,2)</f>
        <v>0</v>
      </c>
      <c r="BL1842" s="19" t="s">
        <v>178</v>
      </c>
      <c r="BM1842" s="226" t="s">
        <v>4655</v>
      </c>
    </row>
    <row r="1843" s="2" customFormat="1">
      <c r="A1843" s="40"/>
      <c r="B1843" s="41"/>
      <c r="C1843" s="42"/>
      <c r="D1843" s="228" t="s">
        <v>180</v>
      </c>
      <c r="E1843" s="42"/>
      <c r="F1843" s="229" t="s">
        <v>4654</v>
      </c>
      <c r="G1843" s="42"/>
      <c r="H1843" s="42"/>
      <c r="I1843" s="230"/>
      <c r="J1843" s="42"/>
      <c r="K1843" s="42"/>
      <c r="L1843" s="46"/>
      <c r="M1843" s="231"/>
      <c r="N1843" s="232"/>
      <c r="O1843" s="86"/>
      <c r="P1843" s="86"/>
      <c r="Q1843" s="86"/>
      <c r="R1843" s="86"/>
      <c r="S1843" s="86"/>
      <c r="T1843" s="87"/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T1843" s="19" t="s">
        <v>180</v>
      </c>
      <c r="AU1843" s="19" t="s">
        <v>82</v>
      </c>
    </row>
    <row r="1844" s="2" customFormat="1">
      <c r="A1844" s="40"/>
      <c r="B1844" s="41"/>
      <c r="C1844" s="42"/>
      <c r="D1844" s="228" t="s">
        <v>478</v>
      </c>
      <c r="E1844" s="42"/>
      <c r="F1844" s="278" t="s">
        <v>4656</v>
      </c>
      <c r="G1844" s="42"/>
      <c r="H1844" s="42"/>
      <c r="I1844" s="230"/>
      <c r="J1844" s="42"/>
      <c r="K1844" s="42"/>
      <c r="L1844" s="46"/>
      <c r="M1844" s="231"/>
      <c r="N1844" s="232"/>
      <c r="O1844" s="86"/>
      <c r="P1844" s="86"/>
      <c r="Q1844" s="86"/>
      <c r="R1844" s="86"/>
      <c r="S1844" s="86"/>
      <c r="T1844" s="87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T1844" s="19" t="s">
        <v>478</v>
      </c>
      <c r="AU1844" s="19" t="s">
        <v>82</v>
      </c>
    </row>
    <row r="1845" s="2" customFormat="1" ht="16.5" customHeight="1">
      <c r="A1845" s="40"/>
      <c r="B1845" s="41"/>
      <c r="C1845" s="215" t="s">
        <v>4657</v>
      </c>
      <c r="D1845" s="215" t="s">
        <v>174</v>
      </c>
      <c r="E1845" s="216" t="s">
        <v>4658</v>
      </c>
      <c r="F1845" s="217" t="s">
        <v>4659</v>
      </c>
      <c r="G1845" s="218" t="s">
        <v>3296</v>
      </c>
      <c r="H1845" s="219">
        <v>3</v>
      </c>
      <c r="I1845" s="220"/>
      <c r="J1845" s="221">
        <f>ROUND(I1845*H1845,2)</f>
        <v>0</v>
      </c>
      <c r="K1845" s="217" t="s">
        <v>19</v>
      </c>
      <c r="L1845" s="46"/>
      <c r="M1845" s="222" t="s">
        <v>19</v>
      </c>
      <c r="N1845" s="223" t="s">
        <v>45</v>
      </c>
      <c r="O1845" s="86"/>
      <c r="P1845" s="224">
        <f>O1845*H1845</f>
        <v>0</v>
      </c>
      <c r="Q1845" s="224">
        <v>0</v>
      </c>
      <c r="R1845" s="224">
        <f>Q1845*H1845</f>
        <v>0</v>
      </c>
      <c r="S1845" s="224">
        <v>0</v>
      </c>
      <c r="T1845" s="225">
        <f>S1845*H1845</f>
        <v>0</v>
      </c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R1845" s="226" t="s">
        <v>178</v>
      </c>
      <c r="AT1845" s="226" t="s">
        <v>174</v>
      </c>
      <c r="AU1845" s="226" t="s">
        <v>82</v>
      </c>
      <c r="AY1845" s="19" t="s">
        <v>171</v>
      </c>
      <c r="BE1845" s="227">
        <f>IF(N1845="základní",J1845,0)</f>
        <v>0</v>
      </c>
      <c r="BF1845" s="227">
        <f>IF(N1845="snížená",J1845,0)</f>
        <v>0</v>
      </c>
      <c r="BG1845" s="227">
        <f>IF(N1845="zákl. přenesená",J1845,0)</f>
        <v>0</v>
      </c>
      <c r="BH1845" s="227">
        <f>IF(N1845="sníž. přenesená",J1845,0)</f>
        <v>0</v>
      </c>
      <c r="BI1845" s="227">
        <f>IF(N1845="nulová",J1845,0)</f>
        <v>0</v>
      </c>
      <c r="BJ1845" s="19" t="s">
        <v>82</v>
      </c>
      <c r="BK1845" s="227">
        <f>ROUND(I1845*H1845,2)</f>
        <v>0</v>
      </c>
      <c r="BL1845" s="19" t="s">
        <v>178</v>
      </c>
      <c r="BM1845" s="226" t="s">
        <v>4660</v>
      </c>
    </row>
    <row r="1846" s="2" customFormat="1">
      <c r="A1846" s="40"/>
      <c r="B1846" s="41"/>
      <c r="C1846" s="42"/>
      <c r="D1846" s="228" t="s">
        <v>180</v>
      </c>
      <c r="E1846" s="42"/>
      <c r="F1846" s="229" t="s">
        <v>4659</v>
      </c>
      <c r="G1846" s="42"/>
      <c r="H1846" s="42"/>
      <c r="I1846" s="230"/>
      <c r="J1846" s="42"/>
      <c r="K1846" s="42"/>
      <c r="L1846" s="46"/>
      <c r="M1846" s="231"/>
      <c r="N1846" s="232"/>
      <c r="O1846" s="86"/>
      <c r="P1846" s="86"/>
      <c r="Q1846" s="86"/>
      <c r="R1846" s="86"/>
      <c r="S1846" s="86"/>
      <c r="T1846" s="87"/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T1846" s="19" t="s">
        <v>180</v>
      </c>
      <c r="AU1846" s="19" t="s">
        <v>82</v>
      </c>
    </row>
    <row r="1847" s="2" customFormat="1" ht="16.5" customHeight="1">
      <c r="A1847" s="40"/>
      <c r="B1847" s="41"/>
      <c r="C1847" s="215" t="s">
        <v>4661</v>
      </c>
      <c r="D1847" s="215" t="s">
        <v>174</v>
      </c>
      <c r="E1847" s="216" t="s">
        <v>4662</v>
      </c>
      <c r="F1847" s="217" t="s">
        <v>4663</v>
      </c>
      <c r="G1847" s="218" t="s">
        <v>3296</v>
      </c>
      <c r="H1847" s="219">
        <v>2</v>
      </c>
      <c r="I1847" s="220"/>
      <c r="J1847" s="221">
        <f>ROUND(I1847*H1847,2)</f>
        <v>0</v>
      </c>
      <c r="K1847" s="217" t="s">
        <v>19</v>
      </c>
      <c r="L1847" s="46"/>
      <c r="M1847" s="222" t="s">
        <v>19</v>
      </c>
      <c r="N1847" s="223" t="s">
        <v>45</v>
      </c>
      <c r="O1847" s="86"/>
      <c r="P1847" s="224">
        <f>O1847*H1847</f>
        <v>0</v>
      </c>
      <c r="Q1847" s="224">
        <v>0</v>
      </c>
      <c r="R1847" s="224">
        <f>Q1847*H1847</f>
        <v>0</v>
      </c>
      <c r="S1847" s="224">
        <v>0</v>
      </c>
      <c r="T1847" s="225">
        <f>S1847*H1847</f>
        <v>0</v>
      </c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R1847" s="226" t="s">
        <v>178</v>
      </c>
      <c r="AT1847" s="226" t="s">
        <v>174</v>
      </c>
      <c r="AU1847" s="226" t="s">
        <v>82</v>
      </c>
      <c r="AY1847" s="19" t="s">
        <v>171</v>
      </c>
      <c r="BE1847" s="227">
        <f>IF(N1847="základní",J1847,0)</f>
        <v>0</v>
      </c>
      <c r="BF1847" s="227">
        <f>IF(N1847="snížená",J1847,0)</f>
        <v>0</v>
      </c>
      <c r="BG1847" s="227">
        <f>IF(N1847="zákl. přenesená",J1847,0)</f>
        <v>0</v>
      </c>
      <c r="BH1847" s="227">
        <f>IF(N1847="sníž. přenesená",J1847,0)</f>
        <v>0</v>
      </c>
      <c r="BI1847" s="227">
        <f>IF(N1847="nulová",J1847,0)</f>
        <v>0</v>
      </c>
      <c r="BJ1847" s="19" t="s">
        <v>82</v>
      </c>
      <c r="BK1847" s="227">
        <f>ROUND(I1847*H1847,2)</f>
        <v>0</v>
      </c>
      <c r="BL1847" s="19" t="s">
        <v>178</v>
      </c>
      <c r="BM1847" s="226" t="s">
        <v>4664</v>
      </c>
    </row>
    <row r="1848" s="2" customFormat="1">
      <c r="A1848" s="40"/>
      <c r="B1848" s="41"/>
      <c r="C1848" s="42"/>
      <c r="D1848" s="228" t="s">
        <v>180</v>
      </c>
      <c r="E1848" s="42"/>
      <c r="F1848" s="229" t="s">
        <v>4663</v>
      </c>
      <c r="G1848" s="42"/>
      <c r="H1848" s="42"/>
      <c r="I1848" s="230"/>
      <c r="J1848" s="42"/>
      <c r="K1848" s="42"/>
      <c r="L1848" s="46"/>
      <c r="M1848" s="231"/>
      <c r="N1848" s="232"/>
      <c r="O1848" s="86"/>
      <c r="P1848" s="86"/>
      <c r="Q1848" s="86"/>
      <c r="R1848" s="86"/>
      <c r="S1848" s="86"/>
      <c r="T1848" s="87"/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T1848" s="19" t="s">
        <v>180</v>
      </c>
      <c r="AU1848" s="19" t="s">
        <v>82</v>
      </c>
    </row>
    <row r="1849" s="2" customFormat="1" ht="16.5" customHeight="1">
      <c r="A1849" s="40"/>
      <c r="B1849" s="41"/>
      <c r="C1849" s="215" t="s">
        <v>4665</v>
      </c>
      <c r="D1849" s="215" t="s">
        <v>174</v>
      </c>
      <c r="E1849" s="216" t="s">
        <v>4666</v>
      </c>
      <c r="F1849" s="217" t="s">
        <v>4667</v>
      </c>
      <c r="G1849" s="218" t="s">
        <v>3296</v>
      </c>
      <c r="H1849" s="219">
        <v>1</v>
      </c>
      <c r="I1849" s="220"/>
      <c r="J1849" s="221">
        <f>ROUND(I1849*H1849,2)</f>
        <v>0</v>
      </c>
      <c r="K1849" s="217" t="s">
        <v>19</v>
      </c>
      <c r="L1849" s="46"/>
      <c r="M1849" s="222" t="s">
        <v>19</v>
      </c>
      <c r="N1849" s="223" t="s">
        <v>45</v>
      </c>
      <c r="O1849" s="86"/>
      <c r="P1849" s="224">
        <f>O1849*H1849</f>
        <v>0</v>
      </c>
      <c r="Q1849" s="224">
        <v>0</v>
      </c>
      <c r="R1849" s="224">
        <f>Q1849*H1849</f>
        <v>0</v>
      </c>
      <c r="S1849" s="224">
        <v>0</v>
      </c>
      <c r="T1849" s="225">
        <f>S1849*H1849</f>
        <v>0</v>
      </c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R1849" s="226" t="s">
        <v>178</v>
      </c>
      <c r="AT1849" s="226" t="s">
        <v>174</v>
      </c>
      <c r="AU1849" s="226" t="s">
        <v>82</v>
      </c>
      <c r="AY1849" s="19" t="s">
        <v>171</v>
      </c>
      <c r="BE1849" s="227">
        <f>IF(N1849="základní",J1849,0)</f>
        <v>0</v>
      </c>
      <c r="BF1849" s="227">
        <f>IF(N1849="snížená",J1849,0)</f>
        <v>0</v>
      </c>
      <c r="BG1849" s="227">
        <f>IF(N1849="zákl. přenesená",J1849,0)</f>
        <v>0</v>
      </c>
      <c r="BH1849" s="227">
        <f>IF(N1849="sníž. přenesená",J1849,0)</f>
        <v>0</v>
      </c>
      <c r="BI1849" s="227">
        <f>IF(N1849="nulová",J1849,0)</f>
        <v>0</v>
      </c>
      <c r="BJ1849" s="19" t="s">
        <v>82</v>
      </c>
      <c r="BK1849" s="227">
        <f>ROUND(I1849*H1849,2)</f>
        <v>0</v>
      </c>
      <c r="BL1849" s="19" t="s">
        <v>178</v>
      </c>
      <c r="BM1849" s="226" t="s">
        <v>4668</v>
      </c>
    </row>
    <row r="1850" s="2" customFormat="1">
      <c r="A1850" s="40"/>
      <c r="B1850" s="41"/>
      <c r="C1850" s="42"/>
      <c r="D1850" s="228" t="s">
        <v>180</v>
      </c>
      <c r="E1850" s="42"/>
      <c r="F1850" s="229" t="s">
        <v>4667</v>
      </c>
      <c r="G1850" s="42"/>
      <c r="H1850" s="42"/>
      <c r="I1850" s="230"/>
      <c r="J1850" s="42"/>
      <c r="K1850" s="42"/>
      <c r="L1850" s="46"/>
      <c r="M1850" s="231"/>
      <c r="N1850" s="232"/>
      <c r="O1850" s="86"/>
      <c r="P1850" s="86"/>
      <c r="Q1850" s="86"/>
      <c r="R1850" s="86"/>
      <c r="S1850" s="86"/>
      <c r="T1850" s="87"/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T1850" s="19" t="s">
        <v>180</v>
      </c>
      <c r="AU1850" s="19" t="s">
        <v>82</v>
      </c>
    </row>
    <row r="1851" s="2" customFormat="1">
      <c r="A1851" s="40"/>
      <c r="B1851" s="41"/>
      <c r="C1851" s="42"/>
      <c r="D1851" s="228" t="s">
        <v>478</v>
      </c>
      <c r="E1851" s="42"/>
      <c r="F1851" s="278" t="s">
        <v>4669</v>
      </c>
      <c r="G1851" s="42"/>
      <c r="H1851" s="42"/>
      <c r="I1851" s="230"/>
      <c r="J1851" s="42"/>
      <c r="K1851" s="42"/>
      <c r="L1851" s="46"/>
      <c r="M1851" s="231"/>
      <c r="N1851" s="232"/>
      <c r="O1851" s="86"/>
      <c r="P1851" s="86"/>
      <c r="Q1851" s="86"/>
      <c r="R1851" s="86"/>
      <c r="S1851" s="86"/>
      <c r="T1851" s="87"/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T1851" s="19" t="s">
        <v>478</v>
      </c>
      <c r="AU1851" s="19" t="s">
        <v>82</v>
      </c>
    </row>
    <row r="1852" s="2" customFormat="1" ht="16.5" customHeight="1">
      <c r="A1852" s="40"/>
      <c r="B1852" s="41"/>
      <c r="C1852" s="215" t="s">
        <v>4670</v>
      </c>
      <c r="D1852" s="215" t="s">
        <v>174</v>
      </c>
      <c r="E1852" s="216" t="s">
        <v>4671</v>
      </c>
      <c r="F1852" s="217" t="s">
        <v>4672</v>
      </c>
      <c r="G1852" s="218" t="s">
        <v>3296</v>
      </c>
      <c r="H1852" s="219">
        <v>1</v>
      </c>
      <c r="I1852" s="220"/>
      <c r="J1852" s="221">
        <f>ROUND(I1852*H1852,2)</f>
        <v>0</v>
      </c>
      <c r="K1852" s="217" t="s">
        <v>19</v>
      </c>
      <c r="L1852" s="46"/>
      <c r="M1852" s="222" t="s">
        <v>19</v>
      </c>
      <c r="N1852" s="223" t="s">
        <v>45</v>
      </c>
      <c r="O1852" s="86"/>
      <c r="P1852" s="224">
        <f>O1852*H1852</f>
        <v>0</v>
      </c>
      <c r="Q1852" s="224">
        <v>0</v>
      </c>
      <c r="R1852" s="224">
        <f>Q1852*H1852</f>
        <v>0</v>
      </c>
      <c r="S1852" s="224">
        <v>0</v>
      </c>
      <c r="T1852" s="225">
        <f>S1852*H1852</f>
        <v>0</v>
      </c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R1852" s="226" t="s">
        <v>178</v>
      </c>
      <c r="AT1852" s="226" t="s">
        <v>174</v>
      </c>
      <c r="AU1852" s="226" t="s">
        <v>82</v>
      </c>
      <c r="AY1852" s="19" t="s">
        <v>171</v>
      </c>
      <c r="BE1852" s="227">
        <f>IF(N1852="základní",J1852,0)</f>
        <v>0</v>
      </c>
      <c r="BF1852" s="227">
        <f>IF(N1852="snížená",J1852,0)</f>
        <v>0</v>
      </c>
      <c r="BG1852" s="227">
        <f>IF(N1852="zákl. přenesená",J1852,0)</f>
        <v>0</v>
      </c>
      <c r="BH1852" s="227">
        <f>IF(N1852="sníž. přenesená",J1852,0)</f>
        <v>0</v>
      </c>
      <c r="BI1852" s="227">
        <f>IF(N1852="nulová",J1852,0)</f>
        <v>0</v>
      </c>
      <c r="BJ1852" s="19" t="s">
        <v>82</v>
      </c>
      <c r="BK1852" s="227">
        <f>ROUND(I1852*H1852,2)</f>
        <v>0</v>
      </c>
      <c r="BL1852" s="19" t="s">
        <v>178</v>
      </c>
      <c r="BM1852" s="226" t="s">
        <v>4673</v>
      </c>
    </row>
    <row r="1853" s="2" customFormat="1">
      <c r="A1853" s="40"/>
      <c r="B1853" s="41"/>
      <c r="C1853" s="42"/>
      <c r="D1853" s="228" t="s">
        <v>180</v>
      </c>
      <c r="E1853" s="42"/>
      <c r="F1853" s="229" t="s">
        <v>4672</v>
      </c>
      <c r="G1853" s="42"/>
      <c r="H1853" s="42"/>
      <c r="I1853" s="230"/>
      <c r="J1853" s="42"/>
      <c r="K1853" s="42"/>
      <c r="L1853" s="46"/>
      <c r="M1853" s="231"/>
      <c r="N1853" s="232"/>
      <c r="O1853" s="86"/>
      <c r="P1853" s="86"/>
      <c r="Q1853" s="86"/>
      <c r="R1853" s="86"/>
      <c r="S1853" s="86"/>
      <c r="T1853" s="87"/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T1853" s="19" t="s">
        <v>180</v>
      </c>
      <c r="AU1853" s="19" t="s">
        <v>82</v>
      </c>
    </row>
    <row r="1854" s="2" customFormat="1">
      <c r="A1854" s="40"/>
      <c r="B1854" s="41"/>
      <c r="C1854" s="42"/>
      <c r="D1854" s="228" t="s">
        <v>478</v>
      </c>
      <c r="E1854" s="42"/>
      <c r="F1854" s="278" t="s">
        <v>4669</v>
      </c>
      <c r="G1854" s="42"/>
      <c r="H1854" s="42"/>
      <c r="I1854" s="230"/>
      <c r="J1854" s="42"/>
      <c r="K1854" s="42"/>
      <c r="L1854" s="46"/>
      <c r="M1854" s="231"/>
      <c r="N1854" s="232"/>
      <c r="O1854" s="86"/>
      <c r="P1854" s="86"/>
      <c r="Q1854" s="86"/>
      <c r="R1854" s="86"/>
      <c r="S1854" s="86"/>
      <c r="T1854" s="87"/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T1854" s="19" t="s">
        <v>478</v>
      </c>
      <c r="AU1854" s="19" t="s">
        <v>82</v>
      </c>
    </row>
    <row r="1855" s="2" customFormat="1" ht="16.5" customHeight="1">
      <c r="A1855" s="40"/>
      <c r="B1855" s="41"/>
      <c r="C1855" s="215" t="s">
        <v>4674</v>
      </c>
      <c r="D1855" s="215" t="s">
        <v>174</v>
      </c>
      <c r="E1855" s="216" t="s">
        <v>4675</v>
      </c>
      <c r="F1855" s="217" t="s">
        <v>4676</v>
      </c>
      <c r="G1855" s="218" t="s">
        <v>3296</v>
      </c>
      <c r="H1855" s="219">
        <v>1</v>
      </c>
      <c r="I1855" s="220"/>
      <c r="J1855" s="221">
        <f>ROUND(I1855*H1855,2)</f>
        <v>0</v>
      </c>
      <c r="K1855" s="217" t="s">
        <v>19</v>
      </c>
      <c r="L1855" s="46"/>
      <c r="M1855" s="222" t="s">
        <v>19</v>
      </c>
      <c r="N1855" s="223" t="s">
        <v>45</v>
      </c>
      <c r="O1855" s="86"/>
      <c r="P1855" s="224">
        <f>O1855*H1855</f>
        <v>0</v>
      </c>
      <c r="Q1855" s="224">
        <v>0</v>
      </c>
      <c r="R1855" s="224">
        <f>Q1855*H1855</f>
        <v>0</v>
      </c>
      <c r="S1855" s="224">
        <v>0</v>
      </c>
      <c r="T1855" s="225">
        <f>S1855*H1855</f>
        <v>0</v>
      </c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R1855" s="226" t="s">
        <v>178</v>
      </c>
      <c r="AT1855" s="226" t="s">
        <v>174</v>
      </c>
      <c r="AU1855" s="226" t="s">
        <v>82</v>
      </c>
      <c r="AY1855" s="19" t="s">
        <v>171</v>
      </c>
      <c r="BE1855" s="227">
        <f>IF(N1855="základní",J1855,0)</f>
        <v>0</v>
      </c>
      <c r="BF1855" s="227">
        <f>IF(N1855="snížená",J1855,0)</f>
        <v>0</v>
      </c>
      <c r="BG1855" s="227">
        <f>IF(N1855="zákl. přenesená",J1855,0)</f>
        <v>0</v>
      </c>
      <c r="BH1855" s="227">
        <f>IF(N1855="sníž. přenesená",J1855,0)</f>
        <v>0</v>
      </c>
      <c r="BI1855" s="227">
        <f>IF(N1855="nulová",J1855,0)</f>
        <v>0</v>
      </c>
      <c r="BJ1855" s="19" t="s">
        <v>82</v>
      </c>
      <c r="BK1855" s="227">
        <f>ROUND(I1855*H1855,2)</f>
        <v>0</v>
      </c>
      <c r="BL1855" s="19" t="s">
        <v>178</v>
      </c>
      <c r="BM1855" s="226" t="s">
        <v>4677</v>
      </c>
    </row>
    <row r="1856" s="2" customFormat="1">
      <c r="A1856" s="40"/>
      <c r="B1856" s="41"/>
      <c r="C1856" s="42"/>
      <c r="D1856" s="228" t="s">
        <v>180</v>
      </c>
      <c r="E1856" s="42"/>
      <c r="F1856" s="229" t="s">
        <v>4676</v>
      </c>
      <c r="G1856" s="42"/>
      <c r="H1856" s="42"/>
      <c r="I1856" s="230"/>
      <c r="J1856" s="42"/>
      <c r="K1856" s="42"/>
      <c r="L1856" s="46"/>
      <c r="M1856" s="231"/>
      <c r="N1856" s="232"/>
      <c r="O1856" s="86"/>
      <c r="P1856" s="86"/>
      <c r="Q1856" s="86"/>
      <c r="R1856" s="86"/>
      <c r="S1856" s="86"/>
      <c r="T1856" s="87"/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T1856" s="19" t="s">
        <v>180</v>
      </c>
      <c r="AU1856" s="19" t="s">
        <v>82</v>
      </c>
    </row>
    <row r="1857" s="2" customFormat="1">
      <c r="A1857" s="40"/>
      <c r="B1857" s="41"/>
      <c r="C1857" s="42"/>
      <c r="D1857" s="228" t="s">
        <v>478</v>
      </c>
      <c r="E1857" s="42"/>
      <c r="F1857" s="278" t="s">
        <v>3990</v>
      </c>
      <c r="G1857" s="42"/>
      <c r="H1857" s="42"/>
      <c r="I1857" s="230"/>
      <c r="J1857" s="42"/>
      <c r="K1857" s="42"/>
      <c r="L1857" s="46"/>
      <c r="M1857" s="231"/>
      <c r="N1857" s="232"/>
      <c r="O1857" s="86"/>
      <c r="P1857" s="86"/>
      <c r="Q1857" s="86"/>
      <c r="R1857" s="86"/>
      <c r="S1857" s="86"/>
      <c r="T1857" s="87"/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T1857" s="19" t="s">
        <v>478</v>
      </c>
      <c r="AU1857" s="19" t="s">
        <v>82</v>
      </c>
    </row>
    <row r="1858" s="2" customFormat="1" ht="16.5" customHeight="1">
      <c r="A1858" s="40"/>
      <c r="B1858" s="41"/>
      <c r="C1858" s="215" t="s">
        <v>4678</v>
      </c>
      <c r="D1858" s="215" t="s">
        <v>174</v>
      </c>
      <c r="E1858" s="216" t="s">
        <v>4679</v>
      </c>
      <c r="F1858" s="217" t="s">
        <v>4680</v>
      </c>
      <c r="G1858" s="218" t="s">
        <v>3296</v>
      </c>
      <c r="H1858" s="219">
        <v>1</v>
      </c>
      <c r="I1858" s="220"/>
      <c r="J1858" s="221">
        <f>ROUND(I1858*H1858,2)</f>
        <v>0</v>
      </c>
      <c r="K1858" s="217" t="s">
        <v>19</v>
      </c>
      <c r="L1858" s="46"/>
      <c r="M1858" s="222" t="s">
        <v>19</v>
      </c>
      <c r="N1858" s="223" t="s">
        <v>45</v>
      </c>
      <c r="O1858" s="86"/>
      <c r="P1858" s="224">
        <f>O1858*H1858</f>
        <v>0</v>
      </c>
      <c r="Q1858" s="224">
        <v>0</v>
      </c>
      <c r="R1858" s="224">
        <f>Q1858*H1858</f>
        <v>0</v>
      </c>
      <c r="S1858" s="224">
        <v>0</v>
      </c>
      <c r="T1858" s="225">
        <f>S1858*H1858</f>
        <v>0</v>
      </c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R1858" s="226" t="s">
        <v>178</v>
      </c>
      <c r="AT1858" s="226" t="s">
        <v>174</v>
      </c>
      <c r="AU1858" s="226" t="s">
        <v>82</v>
      </c>
      <c r="AY1858" s="19" t="s">
        <v>171</v>
      </c>
      <c r="BE1858" s="227">
        <f>IF(N1858="základní",J1858,0)</f>
        <v>0</v>
      </c>
      <c r="BF1858" s="227">
        <f>IF(N1858="snížená",J1858,0)</f>
        <v>0</v>
      </c>
      <c r="BG1858" s="227">
        <f>IF(N1858="zákl. přenesená",J1858,0)</f>
        <v>0</v>
      </c>
      <c r="BH1858" s="227">
        <f>IF(N1858="sníž. přenesená",J1858,0)</f>
        <v>0</v>
      </c>
      <c r="BI1858" s="227">
        <f>IF(N1858="nulová",J1858,0)</f>
        <v>0</v>
      </c>
      <c r="BJ1858" s="19" t="s">
        <v>82</v>
      </c>
      <c r="BK1858" s="227">
        <f>ROUND(I1858*H1858,2)</f>
        <v>0</v>
      </c>
      <c r="BL1858" s="19" t="s">
        <v>178</v>
      </c>
      <c r="BM1858" s="226" t="s">
        <v>4681</v>
      </c>
    </row>
    <row r="1859" s="2" customFormat="1">
      <c r="A1859" s="40"/>
      <c r="B1859" s="41"/>
      <c r="C1859" s="42"/>
      <c r="D1859" s="228" t="s">
        <v>180</v>
      </c>
      <c r="E1859" s="42"/>
      <c r="F1859" s="229" t="s">
        <v>4680</v>
      </c>
      <c r="G1859" s="42"/>
      <c r="H1859" s="42"/>
      <c r="I1859" s="230"/>
      <c r="J1859" s="42"/>
      <c r="K1859" s="42"/>
      <c r="L1859" s="46"/>
      <c r="M1859" s="231"/>
      <c r="N1859" s="232"/>
      <c r="O1859" s="86"/>
      <c r="P1859" s="86"/>
      <c r="Q1859" s="86"/>
      <c r="R1859" s="86"/>
      <c r="S1859" s="86"/>
      <c r="T1859" s="87"/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T1859" s="19" t="s">
        <v>180</v>
      </c>
      <c r="AU1859" s="19" t="s">
        <v>82</v>
      </c>
    </row>
    <row r="1860" s="2" customFormat="1">
      <c r="A1860" s="40"/>
      <c r="B1860" s="41"/>
      <c r="C1860" s="42"/>
      <c r="D1860" s="228" t="s">
        <v>478</v>
      </c>
      <c r="E1860" s="42"/>
      <c r="F1860" s="278" t="s">
        <v>3990</v>
      </c>
      <c r="G1860" s="42"/>
      <c r="H1860" s="42"/>
      <c r="I1860" s="230"/>
      <c r="J1860" s="42"/>
      <c r="K1860" s="42"/>
      <c r="L1860" s="46"/>
      <c r="M1860" s="231"/>
      <c r="N1860" s="232"/>
      <c r="O1860" s="86"/>
      <c r="P1860" s="86"/>
      <c r="Q1860" s="86"/>
      <c r="R1860" s="86"/>
      <c r="S1860" s="86"/>
      <c r="T1860" s="87"/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T1860" s="19" t="s">
        <v>478</v>
      </c>
      <c r="AU1860" s="19" t="s">
        <v>82</v>
      </c>
    </row>
    <row r="1861" s="2" customFormat="1" ht="16.5" customHeight="1">
      <c r="A1861" s="40"/>
      <c r="B1861" s="41"/>
      <c r="C1861" s="215" t="s">
        <v>4682</v>
      </c>
      <c r="D1861" s="215" t="s">
        <v>174</v>
      </c>
      <c r="E1861" s="216" t="s">
        <v>4683</v>
      </c>
      <c r="F1861" s="217" t="s">
        <v>4684</v>
      </c>
      <c r="G1861" s="218" t="s">
        <v>3296</v>
      </c>
      <c r="H1861" s="219">
        <v>2</v>
      </c>
      <c r="I1861" s="220"/>
      <c r="J1861" s="221">
        <f>ROUND(I1861*H1861,2)</f>
        <v>0</v>
      </c>
      <c r="K1861" s="217" t="s">
        <v>19</v>
      </c>
      <c r="L1861" s="46"/>
      <c r="M1861" s="222" t="s">
        <v>19</v>
      </c>
      <c r="N1861" s="223" t="s">
        <v>45</v>
      </c>
      <c r="O1861" s="86"/>
      <c r="P1861" s="224">
        <f>O1861*H1861</f>
        <v>0</v>
      </c>
      <c r="Q1861" s="224">
        <v>0</v>
      </c>
      <c r="R1861" s="224">
        <f>Q1861*H1861</f>
        <v>0</v>
      </c>
      <c r="S1861" s="224">
        <v>0</v>
      </c>
      <c r="T1861" s="225">
        <f>S1861*H1861</f>
        <v>0</v>
      </c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R1861" s="226" t="s">
        <v>178</v>
      </c>
      <c r="AT1861" s="226" t="s">
        <v>174</v>
      </c>
      <c r="AU1861" s="226" t="s">
        <v>82</v>
      </c>
      <c r="AY1861" s="19" t="s">
        <v>171</v>
      </c>
      <c r="BE1861" s="227">
        <f>IF(N1861="základní",J1861,0)</f>
        <v>0</v>
      </c>
      <c r="BF1861" s="227">
        <f>IF(N1861="snížená",J1861,0)</f>
        <v>0</v>
      </c>
      <c r="BG1861" s="227">
        <f>IF(N1861="zákl. přenesená",J1861,0)</f>
        <v>0</v>
      </c>
      <c r="BH1861" s="227">
        <f>IF(N1861="sníž. přenesená",J1861,0)</f>
        <v>0</v>
      </c>
      <c r="BI1861" s="227">
        <f>IF(N1861="nulová",J1861,0)</f>
        <v>0</v>
      </c>
      <c r="BJ1861" s="19" t="s">
        <v>82</v>
      </c>
      <c r="BK1861" s="227">
        <f>ROUND(I1861*H1861,2)</f>
        <v>0</v>
      </c>
      <c r="BL1861" s="19" t="s">
        <v>178</v>
      </c>
      <c r="BM1861" s="226" t="s">
        <v>4685</v>
      </c>
    </row>
    <row r="1862" s="2" customFormat="1">
      <c r="A1862" s="40"/>
      <c r="B1862" s="41"/>
      <c r="C1862" s="42"/>
      <c r="D1862" s="228" t="s">
        <v>180</v>
      </c>
      <c r="E1862" s="42"/>
      <c r="F1862" s="229" t="s">
        <v>4684</v>
      </c>
      <c r="G1862" s="42"/>
      <c r="H1862" s="42"/>
      <c r="I1862" s="230"/>
      <c r="J1862" s="42"/>
      <c r="K1862" s="42"/>
      <c r="L1862" s="46"/>
      <c r="M1862" s="231"/>
      <c r="N1862" s="232"/>
      <c r="O1862" s="86"/>
      <c r="P1862" s="86"/>
      <c r="Q1862" s="86"/>
      <c r="R1862" s="86"/>
      <c r="S1862" s="86"/>
      <c r="T1862" s="87"/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T1862" s="19" t="s">
        <v>180</v>
      </c>
      <c r="AU1862" s="19" t="s">
        <v>82</v>
      </c>
    </row>
    <row r="1863" s="2" customFormat="1">
      <c r="A1863" s="40"/>
      <c r="B1863" s="41"/>
      <c r="C1863" s="42"/>
      <c r="D1863" s="228" t="s">
        <v>478</v>
      </c>
      <c r="E1863" s="42"/>
      <c r="F1863" s="278" t="s">
        <v>4686</v>
      </c>
      <c r="G1863" s="42"/>
      <c r="H1863" s="42"/>
      <c r="I1863" s="230"/>
      <c r="J1863" s="42"/>
      <c r="K1863" s="42"/>
      <c r="L1863" s="46"/>
      <c r="M1863" s="231"/>
      <c r="N1863" s="232"/>
      <c r="O1863" s="86"/>
      <c r="P1863" s="86"/>
      <c r="Q1863" s="86"/>
      <c r="R1863" s="86"/>
      <c r="S1863" s="86"/>
      <c r="T1863" s="87"/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T1863" s="19" t="s">
        <v>478</v>
      </c>
      <c r="AU1863" s="19" t="s">
        <v>82</v>
      </c>
    </row>
    <row r="1864" s="2" customFormat="1" ht="16.5" customHeight="1">
      <c r="A1864" s="40"/>
      <c r="B1864" s="41"/>
      <c r="C1864" s="215" t="s">
        <v>4687</v>
      </c>
      <c r="D1864" s="215" t="s">
        <v>174</v>
      </c>
      <c r="E1864" s="216" t="s">
        <v>4688</v>
      </c>
      <c r="F1864" s="217" t="s">
        <v>4684</v>
      </c>
      <c r="G1864" s="218" t="s">
        <v>3296</v>
      </c>
      <c r="H1864" s="219">
        <v>9</v>
      </c>
      <c r="I1864" s="220"/>
      <c r="J1864" s="221">
        <f>ROUND(I1864*H1864,2)</f>
        <v>0</v>
      </c>
      <c r="K1864" s="217" t="s">
        <v>19</v>
      </c>
      <c r="L1864" s="46"/>
      <c r="M1864" s="222" t="s">
        <v>19</v>
      </c>
      <c r="N1864" s="223" t="s">
        <v>45</v>
      </c>
      <c r="O1864" s="86"/>
      <c r="P1864" s="224">
        <f>O1864*H1864</f>
        <v>0</v>
      </c>
      <c r="Q1864" s="224">
        <v>0</v>
      </c>
      <c r="R1864" s="224">
        <f>Q1864*H1864</f>
        <v>0</v>
      </c>
      <c r="S1864" s="224">
        <v>0</v>
      </c>
      <c r="T1864" s="225">
        <f>S1864*H1864</f>
        <v>0</v>
      </c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R1864" s="226" t="s">
        <v>178</v>
      </c>
      <c r="AT1864" s="226" t="s">
        <v>174</v>
      </c>
      <c r="AU1864" s="226" t="s">
        <v>82</v>
      </c>
      <c r="AY1864" s="19" t="s">
        <v>171</v>
      </c>
      <c r="BE1864" s="227">
        <f>IF(N1864="základní",J1864,0)</f>
        <v>0</v>
      </c>
      <c r="BF1864" s="227">
        <f>IF(N1864="snížená",J1864,0)</f>
        <v>0</v>
      </c>
      <c r="BG1864" s="227">
        <f>IF(N1864="zákl. přenesená",J1864,0)</f>
        <v>0</v>
      </c>
      <c r="BH1864" s="227">
        <f>IF(N1864="sníž. přenesená",J1864,0)</f>
        <v>0</v>
      </c>
      <c r="BI1864" s="227">
        <f>IF(N1864="nulová",J1864,0)</f>
        <v>0</v>
      </c>
      <c r="BJ1864" s="19" t="s">
        <v>82</v>
      </c>
      <c r="BK1864" s="227">
        <f>ROUND(I1864*H1864,2)</f>
        <v>0</v>
      </c>
      <c r="BL1864" s="19" t="s">
        <v>178</v>
      </c>
      <c r="BM1864" s="226" t="s">
        <v>4689</v>
      </c>
    </row>
    <row r="1865" s="2" customFormat="1">
      <c r="A1865" s="40"/>
      <c r="B1865" s="41"/>
      <c r="C1865" s="42"/>
      <c r="D1865" s="228" t="s">
        <v>180</v>
      </c>
      <c r="E1865" s="42"/>
      <c r="F1865" s="229" t="s">
        <v>4684</v>
      </c>
      <c r="G1865" s="42"/>
      <c r="H1865" s="42"/>
      <c r="I1865" s="230"/>
      <c r="J1865" s="42"/>
      <c r="K1865" s="42"/>
      <c r="L1865" s="46"/>
      <c r="M1865" s="231"/>
      <c r="N1865" s="232"/>
      <c r="O1865" s="86"/>
      <c r="P1865" s="86"/>
      <c r="Q1865" s="86"/>
      <c r="R1865" s="86"/>
      <c r="S1865" s="86"/>
      <c r="T1865" s="87"/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T1865" s="19" t="s">
        <v>180</v>
      </c>
      <c r="AU1865" s="19" t="s">
        <v>82</v>
      </c>
    </row>
    <row r="1866" s="2" customFormat="1">
      <c r="A1866" s="40"/>
      <c r="B1866" s="41"/>
      <c r="C1866" s="42"/>
      <c r="D1866" s="228" t="s">
        <v>478</v>
      </c>
      <c r="E1866" s="42"/>
      <c r="F1866" s="278" t="s">
        <v>4690</v>
      </c>
      <c r="G1866" s="42"/>
      <c r="H1866" s="42"/>
      <c r="I1866" s="230"/>
      <c r="J1866" s="42"/>
      <c r="K1866" s="42"/>
      <c r="L1866" s="46"/>
      <c r="M1866" s="231"/>
      <c r="N1866" s="232"/>
      <c r="O1866" s="86"/>
      <c r="P1866" s="86"/>
      <c r="Q1866" s="86"/>
      <c r="R1866" s="86"/>
      <c r="S1866" s="86"/>
      <c r="T1866" s="87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T1866" s="19" t="s">
        <v>478</v>
      </c>
      <c r="AU1866" s="19" t="s">
        <v>82</v>
      </c>
    </row>
    <row r="1867" s="2" customFormat="1" ht="16.5" customHeight="1">
      <c r="A1867" s="40"/>
      <c r="B1867" s="41"/>
      <c r="C1867" s="215" t="s">
        <v>4691</v>
      </c>
      <c r="D1867" s="215" t="s">
        <v>174</v>
      </c>
      <c r="E1867" s="216" t="s">
        <v>4692</v>
      </c>
      <c r="F1867" s="217" t="s">
        <v>4684</v>
      </c>
      <c r="G1867" s="218" t="s">
        <v>3296</v>
      </c>
      <c r="H1867" s="219">
        <v>9</v>
      </c>
      <c r="I1867" s="220"/>
      <c r="J1867" s="221">
        <f>ROUND(I1867*H1867,2)</f>
        <v>0</v>
      </c>
      <c r="K1867" s="217" t="s">
        <v>19</v>
      </c>
      <c r="L1867" s="46"/>
      <c r="M1867" s="222" t="s">
        <v>19</v>
      </c>
      <c r="N1867" s="223" t="s">
        <v>45</v>
      </c>
      <c r="O1867" s="86"/>
      <c r="P1867" s="224">
        <f>O1867*H1867</f>
        <v>0</v>
      </c>
      <c r="Q1867" s="224">
        <v>0</v>
      </c>
      <c r="R1867" s="224">
        <f>Q1867*H1867</f>
        <v>0</v>
      </c>
      <c r="S1867" s="224">
        <v>0</v>
      </c>
      <c r="T1867" s="225">
        <f>S1867*H1867</f>
        <v>0</v>
      </c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R1867" s="226" t="s">
        <v>178</v>
      </c>
      <c r="AT1867" s="226" t="s">
        <v>174</v>
      </c>
      <c r="AU1867" s="226" t="s">
        <v>82</v>
      </c>
      <c r="AY1867" s="19" t="s">
        <v>171</v>
      </c>
      <c r="BE1867" s="227">
        <f>IF(N1867="základní",J1867,0)</f>
        <v>0</v>
      </c>
      <c r="BF1867" s="227">
        <f>IF(N1867="snížená",J1867,0)</f>
        <v>0</v>
      </c>
      <c r="BG1867" s="227">
        <f>IF(N1867="zákl. přenesená",J1867,0)</f>
        <v>0</v>
      </c>
      <c r="BH1867" s="227">
        <f>IF(N1867="sníž. přenesená",J1867,0)</f>
        <v>0</v>
      </c>
      <c r="BI1867" s="227">
        <f>IF(N1867="nulová",J1867,0)</f>
        <v>0</v>
      </c>
      <c r="BJ1867" s="19" t="s">
        <v>82</v>
      </c>
      <c r="BK1867" s="227">
        <f>ROUND(I1867*H1867,2)</f>
        <v>0</v>
      </c>
      <c r="BL1867" s="19" t="s">
        <v>178</v>
      </c>
      <c r="BM1867" s="226" t="s">
        <v>4693</v>
      </c>
    </row>
    <row r="1868" s="2" customFormat="1">
      <c r="A1868" s="40"/>
      <c r="B1868" s="41"/>
      <c r="C1868" s="42"/>
      <c r="D1868" s="228" t="s">
        <v>180</v>
      </c>
      <c r="E1868" s="42"/>
      <c r="F1868" s="229" t="s">
        <v>4684</v>
      </c>
      <c r="G1868" s="42"/>
      <c r="H1868" s="42"/>
      <c r="I1868" s="230"/>
      <c r="J1868" s="42"/>
      <c r="K1868" s="42"/>
      <c r="L1868" s="46"/>
      <c r="M1868" s="231"/>
      <c r="N1868" s="232"/>
      <c r="O1868" s="86"/>
      <c r="P1868" s="86"/>
      <c r="Q1868" s="86"/>
      <c r="R1868" s="86"/>
      <c r="S1868" s="86"/>
      <c r="T1868" s="87"/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T1868" s="19" t="s">
        <v>180</v>
      </c>
      <c r="AU1868" s="19" t="s">
        <v>82</v>
      </c>
    </row>
    <row r="1869" s="2" customFormat="1">
      <c r="A1869" s="40"/>
      <c r="B1869" s="41"/>
      <c r="C1869" s="42"/>
      <c r="D1869" s="228" t="s">
        <v>478</v>
      </c>
      <c r="E1869" s="42"/>
      <c r="F1869" s="278" t="s">
        <v>4694</v>
      </c>
      <c r="G1869" s="42"/>
      <c r="H1869" s="42"/>
      <c r="I1869" s="230"/>
      <c r="J1869" s="42"/>
      <c r="K1869" s="42"/>
      <c r="L1869" s="46"/>
      <c r="M1869" s="231"/>
      <c r="N1869" s="232"/>
      <c r="O1869" s="86"/>
      <c r="P1869" s="86"/>
      <c r="Q1869" s="86"/>
      <c r="R1869" s="86"/>
      <c r="S1869" s="86"/>
      <c r="T1869" s="87"/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T1869" s="19" t="s">
        <v>478</v>
      </c>
      <c r="AU1869" s="19" t="s">
        <v>82</v>
      </c>
    </row>
    <row r="1870" s="2" customFormat="1" ht="16.5" customHeight="1">
      <c r="A1870" s="40"/>
      <c r="B1870" s="41"/>
      <c r="C1870" s="215" t="s">
        <v>4695</v>
      </c>
      <c r="D1870" s="215" t="s">
        <v>174</v>
      </c>
      <c r="E1870" s="216" t="s">
        <v>4696</v>
      </c>
      <c r="F1870" s="217" t="s">
        <v>4697</v>
      </c>
      <c r="G1870" s="218" t="s">
        <v>3513</v>
      </c>
      <c r="H1870" s="219">
        <v>1</v>
      </c>
      <c r="I1870" s="220"/>
      <c r="J1870" s="221">
        <f>ROUND(I1870*H1870,2)</f>
        <v>0</v>
      </c>
      <c r="K1870" s="217" t="s">
        <v>19</v>
      </c>
      <c r="L1870" s="46"/>
      <c r="M1870" s="222" t="s">
        <v>19</v>
      </c>
      <c r="N1870" s="223" t="s">
        <v>45</v>
      </c>
      <c r="O1870" s="86"/>
      <c r="P1870" s="224">
        <f>O1870*H1870</f>
        <v>0</v>
      </c>
      <c r="Q1870" s="224">
        <v>0</v>
      </c>
      <c r="R1870" s="224">
        <f>Q1870*H1870</f>
        <v>0</v>
      </c>
      <c r="S1870" s="224">
        <v>0</v>
      </c>
      <c r="T1870" s="225">
        <f>S1870*H1870</f>
        <v>0</v>
      </c>
      <c r="U1870" s="40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R1870" s="226" t="s">
        <v>178</v>
      </c>
      <c r="AT1870" s="226" t="s">
        <v>174</v>
      </c>
      <c r="AU1870" s="226" t="s">
        <v>82</v>
      </c>
      <c r="AY1870" s="19" t="s">
        <v>171</v>
      </c>
      <c r="BE1870" s="227">
        <f>IF(N1870="základní",J1870,0)</f>
        <v>0</v>
      </c>
      <c r="BF1870" s="227">
        <f>IF(N1870="snížená",J1870,0)</f>
        <v>0</v>
      </c>
      <c r="BG1870" s="227">
        <f>IF(N1870="zákl. přenesená",J1870,0)</f>
        <v>0</v>
      </c>
      <c r="BH1870" s="227">
        <f>IF(N1870="sníž. přenesená",J1870,0)</f>
        <v>0</v>
      </c>
      <c r="BI1870" s="227">
        <f>IF(N1870="nulová",J1870,0)</f>
        <v>0</v>
      </c>
      <c r="BJ1870" s="19" t="s">
        <v>82</v>
      </c>
      <c r="BK1870" s="227">
        <f>ROUND(I1870*H1870,2)</f>
        <v>0</v>
      </c>
      <c r="BL1870" s="19" t="s">
        <v>178</v>
      </c>
      <c r="BM1870" s="226" t="s">
        <v>4698</v>
      </c>
    </row>
    <row r="1871" s="2" customFormat="1">
      <c r="A1871" s="40"/>
      <c r="B1871" s="41"/>
      <c r="C1871" s="42"/>
      <c r="D1871" s="228" t="s">
        <v>180</v>
      </c>
      <c r="E1871" s="42"/>
      <c r="F1871" s="229" t="s">
        <v>4699</v>
      </c>
      <c r="G1871" s="42"/>
      <c r="H1871" s="42"/>
      <c r="I1871" s="230"/>
      <c r="J1871" s="42"/>
      <c r="K1871" s="42"/>
      <c r="L1871" s="46"/>
      <c r="M1871" s="231"/>
      <c r="N1871" s="232"/>
      <c r="O1871" s="86"/>
      <c r="P1871" s="86"/>
      <c r="Q1871" s="86"/>
      <c r="R1871" s="86"/>
      <c r="S1871" s="86"/>
      <c r="T1871" s="87"/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T1871" s="19" t="s">
        <v>180</v>
      </c>
      <c r="AU1871" s="19" t="s">
        <v>82</v>
      </c>
    </row>
    <row r="1872" s="2" customFormat="1">
      <c r="A1872" s="40"/>
      <c r="B1872" s="41"/>
      <c r="C1872" s="42"/>
      <c r="D1872" s="228" t="s">
        <v>478</v>
      </c>
      <c r="E1872" s="42"/>
      <c r="F1872" s="278" t="s">
        <v>3752</v>
      </c>
      <c r="G1872" s="42"/>
      <c r="H1872" s="42"/>
      <c r="I1872" s="230"/>
      <c r="J1872" s="42"/>
      <c r="K1872" s="42"/>
      <c r="L1872" s="46"/>
      <c r="M1872" s="231"/>
      <c r="N1872" s="232"/>
      <c r="O1872" s="86"/>
      <c r="P1872" s="86"/>
      <c r="Q1872" s="86"/>
      <c r="R1872" s="86"/>
      <c r="S1872" s="86"/>
      <c r="T1872" s="87"/>
      <c r="U1872" s="40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T1872" s="19" t="s">
        <v>478</v>
      </c>
      <c r="AU1872" s="19" t="s">
        <v>82</v>
      </c>
    </row>
    <row r="1873" s="2" customFormat="1" ht="16.5" customHeight="1">
      <c r="A1873" s="40"/>
      <c r="B1873" s="41"/>
      <c r="C1873" s="215" t="s">
        <v>4700</v>
      </c>
      <c r="D1873" s="215" t="s">
        <v>174</v>
      </c>
      <c r="E1873" s="216" t="s">
        <v>4701</v>
      </c>
      <c r="F1873" s="217" t="s">
        <v>3676</v>
      </c>
      <c r="G1873" s="218" t="s">
        <v>971</v>
      </c>
      <c r="H1873" s="219">
        <v>1</v>
      </c>
      <c r="I1873" s="220"/>
      <c r="J1873" s="221">
        <f>ROUND(I1873*H1873,2)</f>
        <v>0</v>
      </c>
      <c r="K1873" s="217" t="s">
        <v>19</v>
      </c>
      <c r="L1873" s="46"/>
      <c r="M1873" s="222" t="s">
        <v>19</v>
      </c>
      <c r="N1873" s="223" t="s">
        <v>45</v>
      </c>
      <c r="O1873" s="86"/>
      <c r="P1873" s="224">
        <f>O1873*H1873</f>
        <v>0</v>
      </c>
      <c r="Q1873" s="224">
        <v>0</v>
      </c>
      <c r="R1873" s="224">
        <f>Q1873*H1873</f>
        <v>0</v>
      </c>
      <c r="S1873" s="224">
        <v>0</v>
      </c>
      <c r="T1873" s="225">
        <f>S1873*H1873</f>
        <v>0</v>
      </c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R1873" s="226" t="s">
        <v>178</v>
      </c>
      <c r="AT1873" s="226" t="s">
        <v>174</v>
      </c>
      <c r="AU1873" s="226" t="s">
        <v>82</v>
      </c>
      <c r="AY1873" s="19" t="s">
        <v>171</v>
      </c>
      <c r="BE1873" s="227">
        <f>IF(N1873="základní",J1873,0)</f>
        <v>0</v>
      </c>
      <c r="BF1873" s="227">
        <f>IF(N1873="snížená",J1873,0)</f>
        <v>0</v>
      </c>
      <c r="BG1873" s="227">
        <f>IF(N1873="zákl. přenesená",J1873,0)</f>
        <v>0</v>
      </c>
      <c r="BH1873" s="227">
        <f>IF(N1873="sníž. přenesená",J1873,0)</f>
        <v>0</v>
      </c>
      <c r="BI1873" s="227">
        <f>IF(N1873="nulová",J1873,0)</f>
        <v>0</v>
      </c>
      <c r="BJ1873" s="19" t="s">
        <v>82</v>
      </c>
      <c r="BK1873" s="227">
        <f>ROUND(I1873*H1873,2)</f>
        <v>0</v>
      </c>
      <c r="BL1873" s="19" t="s">
        <v>178</v>
      </c>
      <c r="BM1873" s="226" t="s">
        <v>4702</v>
      </c>
    </row>
    <row r="1874" s="2" customFormat="1">
      <c r="A1874" s="40"/>
      <c r="B1874" s="41"/>
      <c r="C1874" s="42"/>
      <c r="D1874" s="228" t="s">
        <v>180</v>
      </c>
      <c r="E1874" s="42"/>
      <c r="F1874" s="229" t="s">
        <v>3676</v>
      </c>
      <c r="G1874" s="42"/>
      <c r="H1874" s="42"/>
      <c r="I1874" s="230"/>
      <c r="J1874" s="42"/>
      <c r="K1874" s="42"/>
      <c r="L1874" s="46"/>
      <c r="M1874" s="231"/>
      <c r="N1874" s="232"/>
      <c r="O1874" s="86"/>
      <c r="P1874" s="86"/>
      <c r="Q1874" s="86"/>
      <c r="R1874" s="86"/>
      <c r="S1874" s="86"/>
      <c r="T1874" s="87"/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T1874" s="19" t="s">
        <v>180</v>
      </c>
      <c r="AU1874" s="19" t="s">
        <v>82</v>
      </c>
    </row>
    <row r="1875" s="2" customFormat="1">
      <c r="A1875" s="40"/>
      <c r="B1875" s="41"/>
      <c r="C1875" s="42"/>
      <c r="D1875" s="228" t="s">
        <v>478</v>
      </c>
      <c r="E1875" s="42"/>
      <c r="F1875" s="278" t="s">
        <v>3678</v>
      </c>
      <c r="G1875" s="42"/>
      <c r="H1875" s="42"/>
      <c r="I1875" s="230"/>
      <c r="J1875" s="42"/>
      <c r="K1875" s="42"/>
      <c r="L1875" s="46"/>
      <c r="M1875" s="231"/>
      <c r="N1875" s="232"/>
      <c r="O1875" s="86"/>
      <c r="P1875" s="86"/>
      <c r="Q1875" s="86"/>
      <c r="R1875" s="86"/>
      <c r="S1875" s="86"/>
      <c r="T1875" s="87"/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T1875" s="19" t="s">
        <v>478</v>
      </c>
      <c r="AU1875" s="19" t="s">
        <v>82</v>
      </c>
    </row>
    <row r="1876" s="2" customFormat="1" ht="16.5" customHeight="1">
      <c r="A1876" s="40"/>
      <c r="B1876" s="41"/>
      <c r="C1876" s="215" t="s">
        <v>4703</v>
      </c>
      <c r="D1876" s="215" t="s">
        <v>174</v>
      </c>
      <c r="E1876" s="216" t="s">
        <v>3356</v>
      </c>
      <c r="F1876" s="217" t="s">
        <v>3602</v>
      </c>
      <c r="G1876" s="218" t="s">
        <v>3296</v>
      </c>
      <c r="H1876" s="219">
        <v>13</v>
      </c>
      <c r="I1876" s="220"/>
      <c r="J1876" s="221">
        <f>ROUND(I1876*H1876,2)</f>
        <v>0</v>
      </c>
      <c r="K1876" s="217" t="s">
        <v>19</v>
      </c>
      <c r="L1876" s="46"/>
      <c r="M1876" s="222" t="s">
        <v>19</v>
      </c>
      <c r="N1876" s="223" t="s">
        <v>45</v>
      </c>
      <c r="O1876" s="86"/>
      <c r="P1876" s="224">
        <f>O1876*H1876</f>
        <v>0</v>
      </c>
      <c r="Q1876" s="224">
        <v>0</v>
      </c>
      <c r="R1876" s="224">
        <f>Q1876*H1876</f>
        <v>0</v>
      </c>
      <c r="S1876" s="224">
        <v>0</v>
      </c>
      <c r="T1876" s="225">
        <f>S1876*H1876</f>
        <v>0</v>
      </c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R1876" s="226" t="s">
        <v>178</v>
      </c>
      <c r="AT1876" s="226" t="s">
        <v>174</v>
      </c>
      <c r="AU1876" s="226" t="s">
        <v>82</v>
      </c>
      <c r="AY1876" s="19" t="s">
        <v>171</v>
      </c>
      <c r="BE1876" s="227">
        <f>IF(N1876="základní",J1876,0)</f>
        <v>0</v>
      </c>
      <c r="BF1876" s="227">
        <f>IF(N1876="snížená",J1876,0)</f>
        <v>0</v>
      </c>
      <c r="BG1876" s="227">
        <f>IF(N1876="zákl. přenesená",J1876,0)</f>
        <v>0</v>
      </c>
      <c r="BH1876" s="227">
        <f>IF(N1876="sníž. přenesená",J1876,0)</f>
        <v>0</v>
      </c>
      <c r="BI1876" s="227">
        <f>IF(N1876="nulová",J1876,0)</f>
        <v>0</v>
      </c>
      <c r="BJ1876" s="19" t="s">
        <v>82</v>
      </c>
      <c r="BK1876" s="227">
        <f>ROUND(I1876*H1876,2)</f>
        <v>0</v>
      </c>
      <c r="BL1876" s="19" t="s">
        <v>178</v>
      </c>
      <c r="BM1876" s="226" t="s">
        <v>4704</v>
      </c>
    </row>
    <row r="1877" s="2" customFormat="1">
      <c r="A1877" s="40"/>
      <c r="B1877" s="41"/>
      <c r="C1877" s="42"/>
      <c r="D1877" s="228" t="s">
        <v>180</v>
      </c>
      <c r="E1877" s="42"/>
      <c r="F1877" s="229" t="s">
        <v>3602</v>
      </c>
      <c r="G1877" s="42"/>
      <c r="H1877" s="42"/>
      <c r="I1877" s="230"/>
      <c r="J1877" s="42"/>
      <c r="K1877" s="42"/>
      <c r="L1877" s="46"/>
      <c r="M1877" s="231"/>
      <c r="N1877" s="232"/>
      <c r="O1877" s="86"/>
      <c r="P1877" s="86"/>
      <c r="Q1877" s="86"/>
      <c r="R1877" s="86"/>
      <c r="S1877" s="86"/>
      <c r="T1877" s="87"/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T1877" s="19" t="s">
        <v>180</v>
      </c>
      <c r="AU1877" s="19" t="s">
        <v>82</v>
      </c>
    </row>
    <row r="1878" s="2" customFormat="1">
      <c r="A1878" s="40"/>
      <c r="B1878" s="41"/>
      <c r="C1878" s="42"/>
      <c r="D1878" s="228" t="s">
        <v>478</v>
      </c>
      <c r="E1878" s="42"/>
      <c r="F1878" s="278" t="s">
        <v>3604</v>
      </c>
      <c r="G1878" s="42"/>
      <c r="H1878" s="42"/>
      <c r="I1878" s="230"/>
      <c r="J1878" s="42"/>
      <c r="K1878" s="42"/>
      <c r="L1878" s="46"/>
      <c r="M1878" s="231"/>
      <c r="N1878" s="232"/>
      <c r="O1878" s="86"/>
      <c r="P1878" s="86"/>
      <c r="Q1878" s="86"/>
      <c r="R1878" s="86"/>
      <c r="S1878" s="86"/>
      <c r="T1878" s="87"/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T1878" s="19" t="s">
        <v>478</v>
      </c>
      <c r="AU1878" s="19" t="s">
        <v>82</v>
      </c>
    </row>
    <row r="1879" s="2" customFormat="1" ht="16.5" customHeight="1">
      <c r="A1879" s="40"/>
      <c r="B1879" s="41"/>
      <c r="C1879" s="215" t="s">
        <v>4705</v>
      </c>
      <c r="D1879" s="215" t="s">
        <v>174</v>
      </c>
      <c r="E1879" s="216" t="s">
        <v>3423</v>
      </c>
      <c r="F1879" s="217" t="s">
        <v>3699</v>
      </c>
      <c r="G1879" s="218" t="s">
        <v>3296</v>
      </c>
      <c r="H1879" s="219">
        <v>1</v>
      </c>
      <c r="I1879" s="220"/>
      <c r="J1879" s="221">
        <f>ROUND(I1879*H1879,2)</f>
        <v>0</v>
      </c>
      <c r="K1879" s="217" t="s">
        <v>19</v>
      </c>
      <c r="L1879" s="46"/>
      <c r="M1879" s="222" t="s">
        <v>19</v>
      </c>
      <c r="N1879" s="223" t="s">
        <v>45</v>
      </c>
      <c r="O1879" s="86"/>
      <c r="P1879" s="224">
        <f>O1879*H1879</f>
        <v>0</v>
      </c>
      <c r="Q1879" s="224">
        <v>0</v>
      </c>
      <c r="R1879" s="224">
        <f>Q1879*H1879</f>
        <v>0</v>
      </c>
      <c r="S1879" s="224">
        <v>0</v>
      </c>
      <c r="T1879" s="225">
        <f>S1879*H1879</f>
        <v>0</v>
      </c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R1879" s="226" t="s">
        <v>178</v>
      </c>
      <c r="AT1879" s="226" t="s">
        <v>174</v>
      </c>
      <c r="AU1879" s="226" t="s">
        <v>82</v>
      </c>
      <c r="AY1879" s="19" t="s">
        <v>171</v>
      </c>
      <c r="BE1879" s="227">
        <f>IF(N1879="základní",J1879,0)</f>
        <v>0</v>
      </c>
      <c r="BF1879" s="227">
        <f>IF(N1879="snížená",J1879,0)</f>
        <v>0</v>
      </c>
      <c r="BG1879" s="227">
        <f>IF(N1879="zákl. přenesená",J1879,0)</f>
        <v>0</v>
      </c>
      <c r="BH1879" s="227">
        <f>IF(N1879="sníž. přenesená",J1879,0)</f>
        <v>0</v>
      </c>
      <c r="BI1879" s="227">
        <f>IF(N1879="nulová",J1879,0)</f>
        <v>0</v>
      </c>
      <c r="BJ1879" s="19" t="s">
        <v>82</v>
      </c>
      <c r="BK1879" s="227">
        <f>ROUND(I1879*H1879,2)</f>
        <v>0</v>
      </c>
      <c r="BL1879" s="19" t="s">
        <v>178</v>
      </c>
      <c r="BM1879" s="226" t="s">
        <v>4706</v>
      </c>
    </row>
    <row r="1880" s="2" customFormat="1">
      <c r="A1880" s="40"/>
      <c r="B1880" s="41"/>
      <c r="C1880" s="42"/>
      <c r="D1880" s="228" t="s">
        <v>180</v>
      </c>
      <c r="E1880" s="42"/>
      <c r="F1880" s="229" t="s">
        <v>3699</v>
      </c>
      <c r="G1880" s="42"/>
      <c r="H1880" s="42"/>
      <c r="I1880" s="230"/>
      <c r="J1880" s="42"/>
      <c r="K1880" s="42"/>
      <c r="L1880" s="46"/>
      <c r="M1880" s="231"/>
      <c r="N1880" s="232"/>
      <c r="O1880" s="86"/>
      <c r="P1880" s="86"/>
      <c r="Q1880" s="86"/>
      <c r="R1880" s="86"/>
      <c r="S1880" s="86"/>
      <c r="T1880" s="87"/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T1880" s="19" t="s">
        <v>180</v>
      </c>
      <c r="AU1880" s="19" t="s">
        <v>82</v>
      </c>
    </row>
    <row r="1881" s="2" customFormat="1" ht="16.5" customHeight="1">
      <c r="A1881" s="40"/>
      <c r="B1881" s="41"/>
      <c r="C1881" s="215" t="s">
        <v>4707</v>
      </c>
      <c r="D1881" s="215" t="s">
        <v>174</v>
      </c>
      <c r="E1881" s="216" t="s">
        <v>3464</v>
      </c>
      <c r="F1881" s="217" t="s">
        <v>3749</v>
      </c>
      <c r="G1881" s="218" t="s">
        <v>3513</v>
      </c>
      <c r="H1881" s="219">
        <v>10</v>
      </c>
      <c r="I1881" s="220"/>
      <c r="J1881" s="221">
        <f>ROUND(I1881*H1881,2)</f>
        <v>0</v>
      </c>
      <c r="K1881" s="217" t="s">
        <v>19</v>
      </c>
      <c r="L1881" s="46"/>
      <c r="M1881" s="222" t="s">
        <v>19</v>
      </c>
      <c r="N1881" s="223" t="s">
        <v>45</v>
      </c>
      <c r="O1881" s="86"/>
      <c r="P1881" s="224">
        <f>O1881*H1881</f>
        <v>0</v>
      </c>
      <c r="Q1881" s="224">
        <v>0</v>
      </c>
      <c r="R1881" s="224">
        <f>Q1881*H1881</f>
        <v>0</v>
      </c>
      <c r="S1881" s="224">
        <v>0</v>
      </c>
      <c r="T1881" s="225">
        <f>S1881*H1881</f>
        <v>0</v>
      </c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R1881" s="226" t="s">
        <v>178</v>
      </c>
      <c r="AT1881" s="226" t="s">
        <v>174</v>
      </c>
      <c r="AU1881" s="226" t="s">
        <v>82</v>
      </c>
      <c r="AY1881" s="19" t="s">
        <v>171</v>
      </c>
      <c r="BE1881" s="227">
        <f>IF(N1881="základní",J1881,0)</f>
        <v>0</v>
      </c>
      <c r="BF1881" s="227">
        <f>IF(N1881="snížená",J1881,0)</f>
        <v>0</v>
      </c>
      <c r="BG1881" s="227">
        <f>IF(N1881="zákl. přenesená",J1881,0)</f>
        <v>0</v>
      </c>
      <c r="BH1881" s="227">
        <f>IF(N1881="sníž. přenesená",J1881,0)</f>
        <v>0</v>
      </c>
      <c r="BI1881" s="227">
        <f>IF(N1881="nulová",J1881,0)</f>
        <v>0</v>
      </c>
      <c r="BJ1881" s="19" t="s">
        <v>82</v>
      </c>
      <c r="BK1881" s="227">
        <f>ROUND(I1881*H1881,2)</f>
        <v>0</v>
      </c>
      <c r="BL1881" s="19" t="s">
        <v>178</v>
      </c>
      <c r="BM1881" s="226" t="s">
        <v>4708</v>
      </c>
    </row>
    <row r="1882" s="2" customFormat="1">
      <c r="A1882" s="40"/>
      <c r="B1882" s="41"/>
      <c r="C1882" s="42"/>
      <c r="D1882" s="228" t="s">
        <v>180</v>
      </c>
      <c r="E1882" s="42"/>
      <c r="F1882" s="229" t="s">
        <v>3751</v>
      </c>
      <c r="G1882" s="42"/>
      <c r="H1882" s="42"/>
      <c r="I1882" s="230"/>
      <c r="J1882" s="42"/>
      <c r="K1882" s="42"/>
      <c r="L1882" s="46"/>
      <c r="M1882" s="231"/>
      <c r="N1882" s="232"/>
      <c r="O1882" s="86"/>
      <c r="P1882" s="86"/>
      <c r="Q1882" s="86"/>
      <c r="R1882" s="86"/>
      <c r="S1882" s="86"/>
      <c r="T1882" s="87"/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T1882" s="19" t="s">
        <v>180</v>
      </c>
      <c r="AU1882" s="19" t="s">
        <v>82</v>
      </c>
    </row>
    <row r="1883" s="2" customFormat="1">
      <c r="A1883" s="40"/>
      <c r="B1883" s="41"/>
      <c r="C1883" s="42"/>
      <c r="D1883" s="228" t="s">
        <v>478</v>
      </c>
      <c r="E1883" s="42"/>
      <c r="F1883" s="278" t="s">
        <v>3752</v>
      </c>
      <c r="G1883" s="42"/>
      <c r="H1883" s="42"/>
      <c r="I1883" s="230"/>
      <c r="J1883" s="42"/>
      <c r="K1883" s="42"/>
      <c r="L1883" s="46"/>
      <c r="M1883" s="231"/>
      <c r="N1883" s="232"/>
      <c r="O1883" s="86"/>
      <c r="P1883" s="86"/>
      <c r="Q1883" s="86"/>
      <c r="R1883" s="86"/>
      <c r="S1883" s="86"/>
      <c r="T1883" s="87"/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T1883" s="19" t="s">
        <v>478</v>
      </c>
      <c r="AU1883" s="19" t="s">
        <v>82</v>
      </c>
    </row>
    <row r="1884" s="2" customFormat="1" ht="16.5" customHeight="1">
      <c r="A1884" s="40"/>
      <c r="B1884" s="41"/>
      <c r="C1884" s="215" t="s">
        <v>4709</v>
      </c>
      <c r="D1884" s="215" t="s">
        <v>174</v>
      </c>
      <c r="E1884" s="216" t="s">
        <v>3466</v>
      </c>
      <c r="F1884" s="217" t="s">
        <v>3753</v>
      </c>
      <c r="G1884" s="218" t="s">
        <v>3513</v>
      </c>
      <c r="H1884" s="219">
        <v>5</v>
      </c>
      <c r="I1884" s="220"/>
      <c r="J1884" s="221">
        <f>ROUND(I1884*H1884,2)</f>
        <v>0</v>
      </c>
      <c r="K1884" s="217" t="s">
        <v>19</v>
      </c>
      <c r="L1884" s="46"/>
      <c r="M1884" s="222" t="s">
        <v>19</v>
      </c>
      <c r="N1884" s="223" t="s">
        <v>45</v>
      </c>
      <c r="O1884" s="86"/>
      <c r="P1884" s="224">
        <f>O1884*H1884</f>
        <v>0</v>
      </c>
      <c r="Q1884" s="224">
        <v>0</v>
      </c>
      <c r="R1884" s="224">
        <f>Q1884*H1884</f>
        <v>0</v>
      </c>
      <c r="S1884" s="224">
        <v>0</v>
      </c>
      <c r="T1884" s="225">
        <f>S1884*H1884</f>
        <v>0</v>
      </c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R1884" s="226" t="s">
        <v>178</v>
      </c>
      <c r="AT1884" s="226" t="s">
        <v>174</v>
      </c>
      <c r="AU1884" s="226" t="s">
        <v>82</v>
      </c>
      <c r="AY1884" s="19" t="s">
        <v>171</v>
      </c>
      <c r="BE1884" s="227">
        <f>IF(N1884="základní",J1884,0)</f>
        <v>0</v>
      </c>
      <c r="BF1884" s="227">
        <f>IF(N1884="snížená",J1884,0)</f>
        <v>0</v>
      </c>
      <c r="BG1884" s="227">
        <f>IF(N1884="zákl. přenesená",J1884,0)</f>
        <v>0</v>
      </c>
      <c r="BH1884" s="227">
        <f>IF(N1884="sníž. přenesená",J1884,0)</f>
        <v>0</v>
      </c>
      <c r="BI1884" s="227">
        <f>IF(N1884="nulová",J1884,0)</f>
        <v>0</v>
      </c>
      <c r="BJ1884" s="19" t="s">
        <v>82</v>
      </c>
      <c r="BK1884" s="227">
        <f>ROUND(I1884*H1884,2)</f>
        <v>0</v>
      </c>
      <c r="BL1884" s="19" t="s">
        <v>178</v>
      </c>
      <c r="BM1884" s="226" t="s">
        <v>4710</v>
      </c>
    </row>
    <row r="1885" s="2" customFormat="1">
      <c r="A1885" s="40"/>
      <c r="B1885" s="41"/>
      <c r="C1885" s="42"/>
      <c r="D1885" s="228" t="s">
        <v>180</v>
      </c>
      <c r="E1885" s="42"/>
      <c r="F1885" s="229" t="s">
        <v>3755</v>
      </c>
      <c r="G1885" s="42"/>
      <c r="H1885" s="42"/>
      <c r="I1885" s="230"/>
      <c r="J1885" s="42"/>
      <c r="K1885" s="42"/>
      <c r="L1885" s="46"/>
      <c r="M1885" s="231"/>
      <c r="N1885" s="232"/>
      <c r="O1885" s="86"/>
      <c r="P1885" s="86"/>
      <c r="Q1885" s="86"/>
      <c r="R1885" s="86"/>
      <c r="S1885" s="86"/>
      <c r="T1885" s="87"/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T1885" s="19" t="s">
        <v>180</v>
      </c>
      <c r="AU1885" s="19" t="s">
        <v>82</v>
      </c>
    </row>
    <row r="1886" s="2" customFormat="1">
      <c r="A1886" s="40"/>
      <c r="B1886" s="41"/>
      <c r="C1886" s="42"/>
      <c r="D1886" s="228" t="s">
        <v>478</v>
      </c>
      <c r="E1886" s="42"/>
      <c r="F1886" s="278" t="s">
        <v>3752</v>
      </c>
      <c r="G1886" s="42"/>
      <c r="H1886" s="42"/>
      <c r="I1886" s="230"/>
      <c r="J1886" s="42"/>
      <c r="K1886" s="42"/>
      <c r="L1886" s="46"/>
      <c r="M1886" s="231"/>
      <c r="N1886" s="232"/>
      <c r="O1886" s="86"/>
      <c r="P1886" s="86"/>
      <c r="Q1886" s="86"/>
      <c r="R1886" s="86"/>
      <c r="S1886" s="86"/>
      <c r="T1886" s="87"/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T1886" s="19" t="s">
        <v>478</v>
      </c>
      <c r="AU1886" s="19" t="s">
        <v>82</v>
      </c>
    </row>
    <row r="1887" s="2" customFormat="1" ht="16.5" customHeight="1">
      <c r="A1887" s="40"/>
      <c r="B1887" s="41"/>
      <c r="C1887" s="215" t="s">
        <v>4711</v>
      </c>
      <c r="D1887" s="215" t="s">
        <v>174</v>
      </c>
      <c r="E1887" s="216" t="s">
        <v>3468</v>
      </c>
      <c r="F1887" s="217" t="s">
        <v>3756</v>
      </c>
      <c r="G1887" s="218" t="s">
        <v>3513</v>
      </c>
      <c r="H1887" s="219">
        <v>3</v>
      </c>
      <c r="I1887" s="220"/>
      <c r="J1887" s="221">
        <f>ROUND(I1887*H1887,2)</f>
        <v>0</v>
      </c>
      <c r="K1887" s="217" t="s">
        <v>19</v>
      </c>
      <c r="L1887" s="46"/>
      <c r="M1887" s="222" t="s">
        <v>19</v>
      </c>
      <c r="N1887" s="223" t="s">
        <v>45</v>
      </c>
      <c r="O1887" s="86"/>
      <c r="P1887" s="224">
        <f>O1887*H1887</f>
        <v>0</v>
      </c>
      <c r="Q1887" s="224">
        <v>0</v>
      </c>
      <c r="R1887" s="224">
        <f>Q1887*H1887</f>
        <v>0</v>
      </c>
      <c r="S1887" s="224">
        <v>0</v>
      </c>
      <c r="T1887" s="225">
        <f>S1887*H1887</f>
        <v>0</v>
      </c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R1887" s="226" t="s">
        <v>178</v>
      </c>
      <c r="AT1887" s="226" t="s">
        <v>174</v>
      </c>
      <c r="AU1887" s="226" t="s">
        <v>82</v>
      </c>
      <c r="AY1887" s="19" t="s">
        <v>171</v>
      </c>
      <c r="BE1887" s="227">
        <f>IF(N1887="základní",J1887,0)</f>
        <v>0</v>
      </c>
      <c r="BF1887" s="227">
        <f>IF(N1887="snížená",J1887,0)</f>
        <v>0</v>
      </c>
      <c r="BG1887" s="227">
        <f>IF(N1887="zákl. přenesená",J1887,0)</f>
        <v>0</v>
      </c>
      <c r="BH1887" s="227">
        <f>IF(N1887="sníž. přenesená",J1887,0)</f>
        <v>0</v>
      </c>
      <c r="BI1887" s="227">
        <f>IF(N1887="nulová",J1887,0)</f>
        <v>0</v>
      </c>
      <c r="BJ1887" s="19" t="s">
        <v>82</v>
      </c>
      <c r="BK1887" s="227">
        <f>ROUND(I1887*H1887,2)</f>
        <v>0</v>
      </c>
      <c r="BL1887" s="19" t="s">
        <v>178</v>
      </c>
      <c r="BM1887" s="226" t="s">
        <v>4712</v>
      </c>
    </row>
    <row r="1888" s="2" customFormat="1">
      <c r="A1888" s="40"/>
      <c r="B1888" s="41"/>
      <c r="C1888" s="42"/>
      <c r="D1888" s="228" t="s">
        <v>180</v>
      </c>
      <c r="E1888" s="42"/>
      <c r="F1888" s="229" t="s">
        <v>3758</v>
      </c>
      <c r="G1888" s="42"/>
      <c r="H1888" s="42"/>
      <c r="I1888" s="230"/>
      <c r="J1888" s="42"/>
      <c r="K1888" s="42"/>
      <c r="L1888" s="46"/>
      <c r="M1888" s="231"/>
      <c r="N1888" s="232"/>
      <c r="O1888" s="86"/>
      <c r="P1888" s="86"/>
      <c r="Q1888" s="86"/>
      <c r="R1888" s="86"/>
      <c r="S1888" s="86"/>
      <c r="T1888" s="87"/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T1888" s="19" t="s">
        <v>180</v>
      </c>
      <c r="AU1888" s="19" t="s">
        <v>82</v>
      </c>
    </row>
    <row r="1889" s="2" customFormat="1">
      <c r="A1889" s="40"/>
      <c r="B1889" s="41"/>
      <c r="C1889" s="42"/>
      <c r="D1889" s="228" t="s">
        <v>478</v>
      </c>
      <c r="E1889" s="42"/>
      <c r="F1889" s="278" t="s">
        <v>3752</v>
      </c>
      <c r="G1889" s="42"/>
      <c r="H1889" s="42"/>
      <c r="I1889" s="230"/>
      <c r="J1889" s="42"/>
      <c r="K1889" s="42"/>
      <c r="L1889" s="46"/>
      <c r="M1889" s="231"/>
      <c r="N1889" s="232"/>
      <c r="O1889" s="86"/>
      <c r="P1889" s="86"/>
      <c r="Q1889" s="86"/>
      <c r="R1889" s="86"/>
      <c r="S1889" s="86"/>
      <c r="T1889" s="87"/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T1889" s="19" t="s">
        <v>478</v>
      </c>
      <c r="AU1889" s="19" t="s">
        <v>82</v>
      </c>
    </row>
    <row r="1890" s="2" customFormat="1" ht="16.5" customHeight="1">
      <c r="A1890" s="40"/>
      <c r="B1890" s="41"/>
      <c r="C1890" s="215" t="s">
        <v>4713</v>
      </c>
      <c r="D1890" s="215" t="s">
        <v>174</v>
      </c>
      <c r="E1890" s="216" t="s">
        <v>3771</v>
      </c>
      <c r="F1890" s="217" t="s">
        <v>3772</v>
      </c>
      <c r="G1890" s="218" t="s">
        <v>3513</v>
      </c>
      <c r="H1890" s="219">
        <v>3</v>
      </c>
      <c r="I1890" s="220"/>
      <c r="J1890" s="221">
        <f>ROUND(I1890*H1890,2)</f>
        <v>0</v>
      </c>
      <c r="K1890" s="217" t="s">
        <v>19</v>
      </c>
      <c r="L1890" s="46"/>
      <c r="M1890" s="222" t="s">
        <v>19</v>
      </c>
      <c r="N1890" s="223" t="s">
        <v>45</v>
      </c>
      <c r="O1890" s="86"/>
      <c r="P1890" s="224">
        <f>O1890*H1890</f>
        <v>0</v>
      </c>
      <c r="Q1890" s="224">
        <v>0</v>
      </c>
      <c r="R1890" s="224">
        <f>Q1890*H1890</f>
        <v>0</v>
      </c>
      <c r="S1890" s="224">
        <v>0</v>
      </c>
      <c r="T1890" s="225">
        <f>S1890*H1890</f>
        <v>0</v>
      </c>
      <c r="U1890" s="40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R1890" s="226" t="s">
        <v>178</v>
      </c>
      <c r="AT1890" s="226" t="s">
        <v>174</v>
      </c>
      <c r="AU1890" s="226" t="s">
        <v>82</v>
      </c>
      <c r="AY1890" s="19" t="s">
        <v>171</v>
      </c>
      <c r="BE1890" s="227">
        <f>IF(N1890="základní",J1890,0)</f>
        <v>0</v>
      </c>
      <c r="BF1890" s="227">
        <f>IF(N1890="snížená",J1890,0)</f>
        <v>0</v>
      </c>
      <c r="BG1890" s="227">
        <f>IF(N1890="zákl. přenesená",J1890,0)</f>
        <v>0</v>
      </c>
      <c r="BH1890" s="227">
        <f>IF(N1890="sníž. přenesená",J1890,0)</f>
        <v>0</v>
      </c>
      <c r="BI1890" s="227">
        <f>IF(N1890="nulová",J1890,0)</f>
        <v>0</v>
      </c>
      <c r="BJ1890" s="19" t="s">
        <v>82</v>
      </c>
      <c r="BK1890" s="227">
        <f>ROUND(I1890*H1890,2)</f>
        <v>0</v>
      </c>
      <c r="BL1890" s="19" t="s">
        <v>178</v>
      </c>
      <c r="BM1890" s="226" t="s">
        <v>4714</v>
      </c>
    </row>
    <row r="1891" s="2" customFormat="1">
      <c r="A1891" s="40"/>
      <c r="B1891" s="41"/>
      <c r="C1891" s="42"/>
      <c r="D1891" s="228" t="s">
        <v>180</v>
      </c>
      <c r="E1891" s="42"/>
      <c r="F1891" s="229" t="s">
        <v>3774</v>
      </c>
      <c r="G1891" s="42"/>
      <c r="H1891" s="42"/>
      <c r="I1891" s="230"/>
      <c r="J1891" s="42"/>
      <c r="K1891" s="42"/>
      <c r="L1891" s="46"/>
      <c r="M1891" s="231"/>
      <c r="N1891" s="232"/>
      <c r="O1891" s="86"/>
      <c r="P1891" s="86"/>
      <c r="Q1891" s="86"/>
      <c r="R1891" s="86"/>
      <c r="S1891" s="86"/>
      <c r="T1891" s="87"/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T1891" s="19" t="s">
        <v>180</v>
      </c>
      <c r="AU1891" s="19" t="s">
        <v>82</v>
      </c>
    </row>
    <row r="1892" s="2" customFormat="1">
      <c r="A1892" s="40"/>
      <c r="B1892" s="41"/>
      <c r="C1892" s="42"/>
      <c r="D1892" s="228" t="s">
        <v>478</v>
      </c>
      <c r="E1892" s="42"/>
      <c r="F1892" s="278" t="s">
        <v>3752</v>
      </c>
      <c r="G1892" s="42"/>
      <c r="H1892" s="42"/>
      <c r="I1892" s="230"/>
      <c r="J1892" s="42"/>
      <c r="K1892" s="42"/>
      <c r="L1892" s="46"/>
      <c r="M1892" s="231"/>
      <c r="N1892" s="232"/>
      <c r="O1892" s="86"/>
      <c r="P1892" s="86"/>
      <c r="Q1892" s="86"/>
      <c r="R1892" s="86"/>
      <c r="S1892" s="86"/>
      <c r="T1892" s="87"/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T1892" s="19" t="s">
        <v>478</v>
      </c>
      <c r="AU1892" s="19" t="s">
        <v>82</v>
      </c>
    </row>
    <row r="1893" s="2" customFormat="1" ht="16.5" customHeight="1">
      <c r="A1893" s="40"/>
      <c r="B1893" s="41"/>
      <c r="C1893" s="215" t="s">
        <v>4715</v>
      </c>
      <c r="D1893" s="215" t="s">
        <v>174</v>
      </c>
      <c r="E1893" s="216" t="s">
        <v>3779</v>
      </c>
      <c r="F1893" s="217" t="s">
        <v>3780</v>
      </c>
      <c r="G1893" s="218" t="s">
        <v>3513</v>
      </c>
      <c r="H1893" s="219">
        <v>1</v>
      </c>
      <c r="I1893" s="220"/>
      <c r="J1893" s="221">
        <f>ROUND(I1893*H1893,2)</f>
        <v>0</v>
      </c>
      <c r="K1893" s="217" t="s">
        <v>19</v>
      </c>
      <c r="L1893" s="46"/>
      <c r="M1893" s="222" t="s">
        <v>19</v>
      </c>
      <c r="N1893" s="223" t="s">
        <v>45</v>
      </c>
      <c r="O1893" s="86"/>
      <c r="P1893" s="224">
        <f>O1893*H1893</f>
        <v>0</v>
      </c>
      <c r="Q1893" s="224">
        <v>0</v>
      </c>
      <c r="R1893" s="224">
        <f>Q1893*H1893</f>
        <v>0</v>
      </c>
      <c r="S1893" s="224">
        <v>0</v>
      </c>
      <c r="T1893" s="225">
        <f>S1893*H1893</f>
        <v>0</v>
      </c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R1893" s="226" t="s">
        <v>178</v>
      </c>
      <c r="AT1893" s="226" t="s">
        <v>174</v>
      </c>
      <c r="AU1893" s="226" t="s">
        <v>82</v>
      </c>
      <c r="AY1893" s="19" t="s">
        <v>171</v>
      </c>
      <c r="BE1893" s="227">
        <f>IF(N1893="základní",J1893,0)</f>
        <v>0</v>
      </c>
      <c r="BF1893" s="227">
        <f>IF(N1893="snížená",J1893,0)</f>
        <v>0</v>
      </c>
      <c r="BG1893" s="227">
        <f>IF(N1893="zákl. přenesená",J1893,0)</f>
        <v>0</v>
      </c>
      <c r="BH1893" s="227">
        <f>IF(N1893="sníž. přenesená",J1893,0)</f>
        <v>0</v>
      </c>
      <c r="BI1893" s="227">
        <f>IF(N1893="nulová",J1893,0)</f>
        <v>0</v>
      </c>
      <c r="BJ1893" s="19" t="s">
        <v>82</v>
      </c>
      <c r="BK1893" s="227">
        <f>ROUND(I1893*H1893,2)</f>
        <v>0</v>
      </c>
      <c r="BL1893" s="19" t="s">
        <v>178</v>
      </c>
      <c r="BM1893" s="226" t="s">
        <v>4716</v>
      </c>
    </row>
    <row r="1894" s="2" customFormat="1">
      <c r="A1894" s="40"/>
      <c r="B1894" s="41"/>
      <c r="C1894" s="42"/>
      <c r="D1894" s="228" t="s">
        <v>180</v>
      </c>
      <c r="E1894" s="42"/>
      <c r="F1894" s="229" t="s">
        <v>3782</v>
      </c>
      <c r="G1894" s="42"/>
      <c r="H1894" s="42"/>
      <c r="I1894" s="230"/>
      <c r="J1894" s="42"/>
      <c r="K1894" s="42"/>
      <c r="L1894" s="46"/>
      <c r="M1894" s="231"/>
      <c r="N1894" s="232"/>
      <c r="O1894" s="86"/>
      <c r="P1894" s="86"/>
      <c r="Q1894" s="86"/>
      <c r="R1894" s="86"/>
      <c r="S1894" s="86"/>
      <c r="T1894" s="87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T1894" s="19" t="s">
        <v>180</v>
      </c>
      <c r="AU1894" s="19" t="s">
        <v>82</v>
      </c>
    </row>
    <row r="1895" s="2" customFormat="1">
      <c r="A1895" s="40"/>
      <c r="B1895" s="41"/>
      <c r="C1895" s="42"/>
      <c r="D1895" s="228" t="s">
        <v>478</v>
      </c>
      <c r="E1895" s="42"/>
      <c r="F1895" s="278" t="s">
        <v>3752</v>
      </c>
      <c r="G1895" s="42"/>
      <c r="H1895" s="42"/>
      <c r="I1895" s="230"/>
      <c r="J1895" s="42"/>
      <c r="K1895" s="42"/>
      <c r="L1895" s="46"/>
      <c r="M1895" s="231"/>
      <c r="N1895" s="232"/>
      <c r="O1895" s="86"/>
      <c r="P1895" s="86"/>
      <c r="Q1895" s="86"/>
      <c r="R1895" s="86"/>
      <c r="S1895" s="86"/>
      <c r="T1895" s="87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T1895" s="19" t="s">
        <v>478</v>
      </c>
      <c r="AU1895" s="19" t="s">
        <v>82</v>
      </c>
    </row>
    <row r="1896" s="12" customFormat="1" ht="25.92" customHeight="1">
      <c r="A1896" s="12"/>
      <c r="B1896" s="199"/>
      <c r="C1896" s="200"/>
      <c r="D1896" s="201" t="s">
        <v>73</v>
      </c>
      <c r="E1896" s="202" t="s">
        <v>4717</v>
      </c>
      <c r="F1896" s="202" t="s">
        <v>4718</v>
      </c>
      <c r="G1896" s="200"/>
      <c r="H1896" s="200"/>
      <c r="I1896" s="203"/>
      <c r="J1896" s="204">
        <f>BK1896</f>
        <v>0</v>
      </c>
      <c r="K1896" s="200"/>
      <c r="L1896" s="205"/>
      <c r="M1896" s="206"/>
      <c r="N1896" s="207"/>
      <c r="O1896" s="207"/>
      <c r="P1896" s="208">
        <f>SUM(P1897:P2076)</f>
        <v>0</v>
      </c>
      <c r="Q1896" s="207"/>
      <c r="R1896" s="208">
        <f>SUM(R1897:R2076)</f>
        <v>0</v>
      </c>
      <c r="S1896" s="207"/>
      <c r="T1896" s="209">
        <f>SUM(T1897:T2076)</f>
        <v>0</v>
      </c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R1896" s="210" t="s">
        <v>82</v>
      </c>
      <c r="AT1896" s="211" t="s">
        <v>73</v>
      </c>
      <c r="AU1896" s="211" t="s">
        <v>74</v>
      </c>
      <c r="AY1896" s="210" t="s">
        <v>171</v>
      </c>
      <c r="BK1896" s="212">
        <f>SUM(BK1897:BK2076)</f>
        <v>0</v>
      </c>
    </row>
    <row r="1897" s="2" customFormat="1" ht="16.5" customHeight="1">
      <c r="A1897" s="40"/>
      <c r="B1897" s="41"/>
      <c r="C1897" s="215" t="s">
        <v>4719</v>
      </c>
      <c r="D1897" s="215" t="s">
        <v>174</v>
      </c>
      <c r="E1897" s="216" t="s">
        <v>4720</v>
      </c>
      <c r="F1897" s="217" t="s">
        <v>4721</v>
      </c>
      <c r="G1897" s="218" t="s">
        <v>3296</v>
      </c>
      <c r="H1897" s="219">
        <v>9</v>
      </c>
      <c r="I1897" s="220"/>
      <c r="J1897" s="221">
        <f>ROUND(I1897*H1897,2)</f>
        <v>0</v>
      </c>
      <c r="K1897" s="217" t="s">
        <v>19</v>
      </c>
      <c r="L1897" s="46"/>
      <c r="M1897" s="222" t="s">
        <v>19</v>
      </c>
      <c r="N1897" s="223" t="s">
        <v>45</v>
      </c>
      <c r="O1897" s="86"/>
      <c r="P1897" s="224">
        <f>O1897*H1897</f>
        <v>0</v>
      </c>
      <c r="Q1897" s="224">
        <v>0</v>
      </c>
      <c r="R1897" s="224">
        <f>Q1897*H1897</f>
        <v>0</v>
      </c>
      <c r="S1897" s="224">
        <v>0</v>
      </c>
      <c r="T1897" s="225">
        <f>S1897*H1897</f>
        <v>0</v>
      </c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R1897" s="226" t="s">
        <v>178</v>
      </c>
      <c r="AT1897" s="226" t="s">
        <v>174</v>
      </c>
      <c r="AU1897" s="226" t="s">
        <v>82</v>
      </c>
      <c r="AY1897" s="19" t="s">
        <v>171</v>
      </c>
      <c r="BE1897" s="227">
        <f>IF(N1897="základní",J1897,0)</f>
        <v>0</v>
      </c>
      <c r="BF1897" s="227">
        <f>IF(N1897="snížená",J1897,0)</f>
        <v>0</v>
      </c>
      <c r="BG1897" s="227">
        <f>IF(N1897="zákl. přenesená",J1897,0)</f>
        <v>0</v>
      </c>
      <c r="BH1897" s="227">
        <f>IF(N1897="sníž. přenesená",J1897,0)</f>
        <v>0</v>
      </c>
      <c r="BI1897" s="227">
        <f>IF(N1897="nulová",J1897,0)</f>
        <v>0</v>
      </c>
      <c r="BJ1897" s="19" t="s">
        <v>82</v>
      </c>
      <c r="BK1897" s="227">
        <f>ROUND(I1897*H1897,2)</f>
        <v>0</v>
      </c>
      <c r="BL1897" s="19" t="s">
        <v>178</v>
      </c>
      <c r="BM1897" s="226" t="s">
        <v>4722</v>
      </c>
    </row>
    <row r="1898" s="2" customFormat="1">
      <c r="A1898" s="40"/>
      <c r="B1898" s="41"/>
      <c r="C1898" s="42"/>
      <c r="D1898" s="228" t="s">
        <v>180</v>
      </c>
      <c r="E1898" s="42"/>
      <c r="F1898" s="229" t="s">
        <v>4721</v>
      </c>
      <c r="G1898" s="42"/>
      <c r="H1898" s="42"/>
      <c r="I1898" s="230"/>
      <c r="J1898" s="42"/>
      <c r="K1898" s="42"/>
      <c r="L1898" s="46"/>
      <c r="M1898" s="231"/>
      <c r="N1898" s="232"/>
      <c r="O1898" s="86"/>
      <c r="P1898" s="86"/>
      <c r="Q1898" s="86"/>
      <c r="R1898" s="86"/>
      <c r="S1898" s="86"/>
      <c r="T1898" s="87"/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T1898" s="19" t="s">
        <v>180</v>
      </c>
      <c r="AU1898" s="19" t="s">
        <v>82</v>
      </c>
    </row>
    <row r="1899" s="2" customFormat="1">
      <c r="A1899" s="40"/>
      <c r="B1899" s="41"/>
      <c r="C1899" s="42"/>
      <c r="D1899" s="228" t="s">
        <v>478</v>
      </c>
      <c r="E1899" s="42"/>
      <c r="F1899" s="278" t="s">
        <v>4723</v>
      </c>
      <c r="G1899" s="42"/>
      <c r="H1899" s="42"/>
      <c r="I1899" s="230"/>
      <c r="J1899" s="42"/>
      <c r="K1899" s="42"/>
      <c r="L1899" s="46"/>
      <c r="M1899" s="231"/>
      <c r="N1899" s="232"/>
      <c r="O1899" s="86"/>
      <c r="P1899" s="86"/>
      <c r="Q1899" s="86"/>
      <c r="R1899" s="86"/>
      <c r="S1899" s="86"/>
      <c r="T1899" s="87"/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T1899" s="19" t="s">
        <v>478</v>
      </c>
      <c r="AU1899" s="19" t="s">
        <v>82</v>
      </c>
    </row>
    <row r="1900" s="2" customFormat="1" ht="16.5" customHeight="1">
      <c r="A1900" s="40"/>
      <c r="B1900" s="41"/>
      <c r="C1900" s="215" t="s">
        <v>4724</v>
      </c>
      <c r="D1900" s="215" t="s">
        <v>174</v>
      </c>
      <c r="E1900" s="216" t="s">
        <v>4725</v>
      </c>
      <c r="F1900" s="217" t="s">
        <v>4726</v>
      </c>
      <c r="G1900" s="218" t="s">
        <v>3296</v>
      </c>
      <c r="H1900" s="219">
        <v>1</v>
      </c>
      <c r="I1900" s="220"/>
      <c r="J1900" s="221">
        <f>ROUND(I1900*H1900,2)</f>
        <v>0</v>
      </c>
      <c r="K1900" s="217" t="s">
        <v>19</v>
      </c>
      <c r="L1900" s="46"/>
      <c r="M1900" s="222" t="s">
        <v>19</v>
      </c>
      <c r="N1900" s="223" t="s">
        <v>45</v>
      </c>
      <c r="O1900" s="86"/>
      <c r="P1900" s="224">
        <f>O1900*H1900</f>
        <v>0</v>
      </c>
      <c r="Q1900" s="224">
        <v>0</v>
      </c>
      <c r="R1900" s="224">
        <f>Q1900*H1900</f>
        <v>0</v>
      </c>
      <c r="S1900" s="224">
        <v>0</v>
      </c>
      <c r="T1900" s="225">
        <f>S1900*H1900</f>
        <v>0</v>
      </c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R1900" s="226" t="s">
        <v>178</v>
      </c>
      <c r="AT1900" s="226" t="s">
        <v>174</v>
      </c>
      <c r="AU1900" s="226" t="s">
        <v>82</v>
      </c>
      <c r="AY1900" s="19" t="s">
        <v>171</v>
      </c>
      <c r="BE1900" s="227">
        <f>IF(N1900="základní",J1900,0)</f>
        <v>0</v>
      </c>
      <c r="BF1900" s="227">
        <f>IF(N1900="snížená",J1900,0)</f>
        <v>0</v>
      </c>
      <c r="BG1900" s="227">
        <f>IF(N1900="zákl. přenesená",J1900,0)</f>
        <v>0</v>
      </c>
      <c r="BH1900" s="227">
        <f>IF(N1900="sníž. přenesená",J1900,0)</f>
        <v>0</v>
      </c>
      <c r="BI1900" s="227">
        <f>IF(N1900="nulová",J1900,0)</f>
        <v>0</v>
      </c>
      <c r="BJ1900" s="19" t="s">
        <v>82</v>
      </c>
      <c r="BK1900" s="227">
        <f>ROUND(I1900*H1900,2)</f>
        <v>0</v>
      </c>
      <c r="BL1900" s="19" t="s">
        <v>178</v>
      </c>
      <c r="BM1900" s="226" t="s">
        <v>4727</v>
      </c>
    </row>
    <row r="1901" s="2" customFormat="1">
      <c r="A1901" s="40"/>
      <c r="B1901" s="41"/>
      <c r="C1901" s="42"/>
      <c r="D1901" s="228" t="s">
        <v>180</v>
      </c>
      <c r="E1901" s="42"/>
      <c r="F1901" s="229" t="s">
        <v>4726</v>
      </c>
      <c r="G1901" s="42"/>
      <c r="H1901" s="42"/>
      <c r="I1901" s="230"/>
      <c r="J1901" s="42"/>
      <c r="K1901" s="42"/>
      <c r="L1901" s="46"/>
      <c r="M1901" s="231"/>
      <c r="N1901" s="232"/>
      <c r="O1901" s="86"/>
      <c r="P1901" s="86"/>
      <c r="Q1901" s="86"/>
      <c r="R1901" s="86"/>
      <c r="S1901" s="86"/>
      <c r="T1901" s="87"/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T1901" s="19" t="s">
        <v>180</v>
      </c>
      <c r="AU1901" s="19" t="s">
        <v>82</v>
      </c>
    </row>
    <row r="1902" s="2" customFormat="1">
      <c r="A1902" s="40"/>
      <c r="B1902" s="41"/>
      <c r="C1902" s="42"/>
      <c r="D1902" s="228" t="s">
        <v>478</v>
      </c>
      <c r="E1902" s="42"/>
      <c r="F1902" s="278" t="s">
        <v>4728</v>
      </c>
      <c r="G1902" s="42"/>
      <c r="H1902" s="42"/>
      <c r="I1902" s="230"/>
      <c r="J1902" s="42"/>
      <c r="K1902" s="42"/>
      <c r="L1902" s="46"/>
      <c r="M1902" s="231"/>
      <c r="N1902" s="232"/>
      <c r="O1902" s="86"/>
      <c r="P1902" s="86"/>
      <c r="Q1902" s="86"/>
      <c r="R1902" s="86"/>
      <c r="S1902" s="86"/>
      <c r="T1902" s="87"/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T1902" s="19" t="s">
        <v>478</v>
      </c>
      <c r="AU1902" s="19" t="s">
        <v>82</v>
      </c>
    </row>
    <row r="1903" s="2" customFormat="1" ht="16.5" customHeight="1">
      <c r="A1903" s="40"/>
      <c r="B1903" s="41"/>
      <c r="C1903" s="215" t="s">
        <v>4729</v>
      </c>
      <c r="D1903" s="215" t="s">
        <v>174</v>
      </c>
      <c r="E1903" s="216" t="s">
        <v>4730</v>
      </c>
      <c r="F1903" s="217" t="s">
        <v>4731</v>
      </c>
      <c r="G1903" s="218" t="s">
        <v>3296</v>
      </c>
      <c r="H1903" s="219">
        <v>3</v>
      </c>
      <c r="I1903" s="220"/>
      <c r="J1903" s="221">
        <f>ROUND(I1903*H1903,2)</f>
        <v>0</v>
      </c>
      <c r="K1903" s="217" t="s">
        <v>19</v>
      </c>
      <c r="L1903" s="46"/>
      <c r="M1903" s="222" t="s">
        <v>19</v>
      </c>
      <c r="N1903" s="223" t="s">
        <v>45</v>
      </c>
      <c r="O1903" s="86"/>
      <c r="P1903" s="224">
        <f>O1903*H1903</f>
        <v>0</v>
      </c>
      <c r="Q1903" s="224">
        <v>0</v>
      </c>
      <c r="R1903" s="224">
        <f>Q1903*H1903</f>
        <v>0</v>
      </c>
      <c r="S1903" s="224">
        <v>0</v>
      </c>
      <c r="T1903" s="225">
        <f>S1903*H1903</f>
        <v>0</v>
      </c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R1903" s="226" t="s">
        <v>178</v>
      </c>
      <c r="AT1903" s="226" t="s">
        <v>174</v>
      </c>
      <c r="AU1903" s="226" t="s">
        <v>82</v>
      </c>
      <c r="AY1903" s="19" t="s">
        <v>171</v>
      </c>
      <c r="BE1903" s="227">
        <f>IF(N1903="základní",J1903,0)</f>
        <v>0</v>
      </c>
      <c r="BF1903" s="227">
        <f>IF(N1903="snížená",J1903,0)</f>
        <v>0</v>
      </c>
      <c r="BG1903" s="227">
        <f>IF(N1903="zákl. přenesená",J1903,0)</f>
        <v>0</v>
      </c>
      <c r="BH1903" s="227">
        <f>IF(N1903="sníž. přenesená",J1903,0)</f>
        <v>0</v>
      </c>
      <c r="BI1903" s="227">
        <f>IF(N1903="nulová",J1903,0)</f>
        <v>0</v>
      </c>
      <c r="BJ1903" s="19" t="s">
        <v>82</v>
      </c>
      <c r="BK1903" s="227">
        <f>ROUND(I1903*H1903,2)</f>
        <v>0</v>
      </c>
      <c r="BL1903" s="19" t="s">
        <v>178</v>
      </c>
      <c r="BM1903" s="226" t="s">
        <v>4732</v>
      </c>
    </row>
    <row r="1904" s="2" customFormat="1">
      <c r="A1904" s="40"/>
      <c r="B1904" s="41"/>
      <c r="C1904" s="42"/>
      <c r="D1904" s="228" t="s">
        <v>180</v>
      </c>
      <c r="E1904" s="42"/>
      <c r="F1904" s="229" t="s">
        <v>4731</v>
      </c>
      <c r="G1904" s="42"/>
      <c r="H1904" s="42"/>
      <c r="I1904" s="230"/>
      <c r="J1904" s="42"/>
      <c r="K1904" s="42"/>
      <c r="L1904" s="46"/>
      <c r="M1904" s="231"/>
      <c r="N1904" s="232"/>
      <c r="O1904" s="86"/>
      <c r="P1904" s="86"/>
      <c r="Q1904" s="86"/>
      <c r="R1904" s="86"/>
      <c r="S1904" s="86"/>
      <c r="T1904" s="87"/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T1904" s="19" t="s">
        <v>180</v>
      </c>
      <c r="AU1904" s="19" t="s">
        <v>82</v>
      </c>
    </row>
    <row r="1905" s="2" customFormat="1">
      <c r="A1905" s="40"/>
      <c r="B1905" s="41"/>
      <c r="C1905" s="42"/>
      <c r="D1905" s="228" t="s">
        <v>478</v>
      </c>
      <c r="E1905" s="42"/>
      <c r="F1905" s="278" t="s">
        <v>4733</v>
      </c>
      <c r="G1905" s="42"/>
      <c r="H1905" s="42"/>
      <c r="I1905" s="230"/>
      <c r="J1905" s="42"/>
      <c r="K1905" s="42"/>
      <c r="L1905" s="46"/>
      <c r="M1905" s="231"/>
      <c r="N1905" s="232"/>
      <c r="O1905" s="86"/>
      <c r="P1905" s="86"/>
      <c r="Q1905" s="86"/>
      <c r="R1905" s="86"/>
      <c r="S1905" s="86"/>
      <c r="T1905" s="87"/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T1905" s="19" t="s">
        <v>478</v>
      </c>
      <c r="AU1905" s="19" t="s">
        <v>82</v>
      </c>
    </row>
    <row r="1906" s="2" customFormat="1" ht="16.5" customHeight="1">
      <c r="A1906" s="40"/>
      <c r="B1906" s="41"/>
      <c r="C1906" s="215" t="s">
        <v>4734</v>
      </c>
      <c r="D1906" s="215" t="s">
        <v>174</v>
      </c>
      <c r="E1906" s="216" t="s">
        <v>4735</v>
      </c>
      <c r="F1906" s="217" t="s">
        <v>4736</v>
      </c>
      <c r="G1906" s="218" t="s">
        <v>3296</v>
      </c>
      <c r="H1906" s="219">
        <v>28</v>
      </c>
      <c r="I1906" s="220"/>
      <c r="J1906" s="221">
        <f>ROUND(I1906*H1906,2)</f>
        <v>0</v>
      </c>
      <c r="K1906" s="217" t="s">
        <v>19</v>
      </c>
      <c r="L1906" s="46"/>
      <c r="M1906" s="222" t="s">
        <v>19</v>
      </c>
      <c r="N1906" s="223" t="s">
        <v>45</v>
      </c>
      <c r="O1906" s="86"/>
      <c r="P1906" s="224">
        <f>O1906*H1906</f>
        <v>0</v>
      </c>
      <c r="Q1906" s="224">
        <v>0</v>
      </c>
      <c r="R1906" s="224">
        <f>Q1906*H1906</f>
        <v>0</v>
      </c>
      <c r="S1906" s="224">
        <v>0</v>
      </c>
      <c r="T1906" s="225">
        <f>S1906*H1906</f>
        <v>0</v>
      </c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R1906" s="226" t="s">
        <v>178</v>
      </c>
      <c r="AT1906" s="226" t="s">
        <v>174</v>
      </c>
      <c r="AU1906" s="226" t="s">
        <v>82</v>
      </c>
      <c r="AY1906" s="19" t="s">
        <v>171</v>
      </c>
      <c r="BE1906" s="227">
        <f>IF(N1906="základní",J1906,0)</f>
        <v>0</v>
      </c>
      <c r="BF1906" s="227">
        <f>IF(N1906="snížená",J1906,0)</f>
        <v>0</v>
      </c>
      <c r="BG1906" s="227">
        <f>IF(N1906="zákl. přenesená",J1906,0)</f>
        <v>0</v>
      </c>
      <c r="BH1906" s="227">
        <f>IF(N1906="sníž. přenesená",J1906,0)</f>
        <v>0</v>
      </c>
      <c r="BI1906" s="227">
        <f>IF(N1906="nulová",J1906,0)</f>
        <v>0</v>
      </c>
      <c r="BJ1906" s="19" t="s">
        <v>82</v>
      </c>
      <c r="BK1906" s="227">
        <f>ROUND(I1906*H1906,2)</f>
        <v>0</v>
      </c>
      <c r="BL1906" s="19" t="s">
        <v>178</v>
      </c>
      <c r="BM1906" s="226" t="s">
        <v>4737</v>
      </c>
    </row>
    <row r="1907" s="2" customFormat="1">
      <c r="A1907" s="40"/>
      <c r="B1907" s="41"/>
      <c r="C1907" s="42"/>
      <c r="D1907" s="228" t="s">
        <v>180</v>
      </c>
      <c r="E1907" s="42"/>
      <c r="F1907" s="229" t="s">
        <v>4736</v>
      </c>
      <c r="G1907" s="42"/>
      <c r="H1907" s="42"/>
      <c r="I1907" s="230"/>
      <c r="J1907" s="42"/>
      <c r="K1907" s="42"/>
      <c r="L1907" s="46"/>
      <c r="M1907" s="231"/>
      <c r="N1907" s="232"/>
      <c r="O1907" s="86"/>
      <c r="P1907" s="86"/>
      <c r="Q1907" s="86"/>
      <c r="R1907" s="86"/>
      <c r="S1907" s="86"/>
      <c r="T1907" s="87"/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T1907" s="19" t="s">
        <v>180</v>
      </c>
      <c r="AU1907" s="19" t="s">
        <v>82</v>
      </c>
    </row>
    <row r="1908" s="2" customFormat="1">
      <c r="A1908" s="40"/>
      <c r="B1908" s="41"/>
      <c r="C1908" s="42"/>
      <c r="D1908" s="228" t="s">
        <v>478</v>
      </c>
      <c r="E1908" s="42"/>
      <c r="F1908" s="278" t="s">
        <v>4733</v>
      </c>
      <c r="G1908" s="42"/>
      <c r="H1908" s="42"/>
      <c r="I1908" s="230"/>
      <c r="J1908" s="42"/>
      <c r="K1908" s="42"/>
      <c r="L1908" s="46"/>
      <c r="M1908" s="231"/>
      <c r="N1908" s="232"/>
      <c r="O1908" s="86"/>
      <c r="P1908" s="86"/>
      <c r="Q1908" s="86"/>
      <c r="R1908" s="86"/>
      <c r="S1908" s="86"/>
      <c r="T1908" s="87"/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T1908" s="19" t="s">
        <v>478</v>
      </c>
      <c r="AU1908" s="19" t="s">
        <v>82</v>
      </c>
    </row>
    <row r="1909" s="2" customFormat="1" ht="16.5" customHeight="1">
      <c r="A1909" s="40"/>
      <c r="B1909" s="41"/>
      <c r="C1909" s="215" t="s">
        <v>4738</v>
      </c>
      <c r="D1909" s="215" t="s">
        <v>174</v>
      </c>
      <c r="E1909" s="216" t="s">
        <v>4739</v>
      </c>
      <c r="F1909" s="217" t="s">
        <v>4740</v>
      </c>
      <c r="G1909" s="218" t="s">
        <v>3296</v>
      </c>
      <c r="H1909" s="219">
        <v>1</v>
      </c>
      <c r="I1909" s="220"/>
      <c r="J1909" s="221">
        <f>ROUND(I1909*H1909,2)</f>
        <v>0</v>
      </c>
      <c r="K1909" s="217" t="s">
        <v>19</v>
      </c>
      <c r="L1909" s="46"/>
      <c r="M1909" s="222" t="s">
        <v>19</v>
      </c>
      <c r="N1909" s="223" t="s">
        <v>45</v>
      </c>
      <c r="O1909" s="86"/>
      <c r="P1909" s="224">
        <f>O1909*H1909</f>
        <v>0</v>
      </c>
      <c r="Q1909" s="224">
        <v>0</v>
      </c>
      <c r="R1909" s="224">
        <f>Q1909*H1909</f>
        <v>0</v>
      </c>
      <c r="S1909" s="224">
        <v>0</v>
      </c>
      <c r="T1909" s="225">
        <f>S1909*H1909</f>
        <v>0</v>
      </c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R1909" s="226" t="s">
        <v>178</v>
      </c>
      <c r="AT1909" s="226" t="s">
        <v>174</v>
      </c>
      <c r="AU1909" s="226" t="s">
        <v>82</v>
      </c>
      <c r="AY1909" s="19" t="s">
        <v>171</v>
      </c>
      <c r="BE1909" s="227">
        <f>IF(N1909="základní",J1909,0)</f>
        <v>0</v>
      </c>
      <c r="BF1909" s="227">
        <f>IF(N1909="snížená",J1909,0)</f>
        <v>0</v>
      </c>
      <c r="BG1909" s="227">
        <f>IF(N1909="zákl. přenesená",J1909,0)</f>
        <v>0</v>
      </c>
      <c r="BH1909" s="227">
        <f>IF(N1909="sníž. přenesená",J1909,0)</f>
        <v>0</v>
      </c>
      <c r="BI1909" s="227">
        <f>IF(N1909="nulová",J1909,0)</f>
        <v>0</v>
      </c>
      <c r="BJ1909" s="19" t="s">
        <v>82</v>
      </c>
      <c r="BK1909" s="227">
        <f>ROUND(I1909*H1909,2)</f>
        <v>0</v>
      </c>
      <c r="BL1909" s="19" t="s">
        <v>178</v>
      </c>
      <c r="BM1909" s="226" t="s">
        <v>4741</v>
      </c>
    </row>
    <row r="1910" s="2" customFormat="1">
      <c r="A1910" s="40"/>
      <c r="B1910" s="41"/>
      <c r="C1910" s="42"/>
      <c r="D1910" s="228" t="s">
        <v>180</v>
      </c>
      <c r="E1910" s="42"/>
      <c r="F1910" s="229" t="s">
        <v>4740</v>
      </c>
      <c r="G1910" s="42"/>
      <c r="H1910" s="42"/>
      <c r="I1910" s="230"/>
      <c r="J1910" s="42"/>
      <c r="K1910" s="42"/>
      <c r="L1910" s="46"/>
      <c r="M1910" s="231"/>
      <c r="N1910" s="232"/>
      <c r="O1910" s="86"/>
      <c r="P1910" s="86"/>
      <c r="Q1910" s="86"/>
      <c r="R1910" s="86"/>
      <c r="S1910" s="86"/>
      <c r="T1910" s="87"/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T1910" s="19" t="s">
        <v>180</v>
      </c>
      <c r="AU1910" s="19" t="s">
        <v>82</v>
      </c>
    </row>
    <row r="1911" s="2" customFormat="1">
      <c r="A1911" s="40"/>
      <c r="B1911" s="41"/>
      <c r="C1911" s="42"/>
      <c r="D1911" s="228" t="s">
        <v>478</v>
      </c>
      <c r="E1911" s="42"/>
      <c r="F1911" s="278" t="s">
        <v>4733</v>
      </c>
      <c r="G1911" s="42"/>
      <c r="H1911" s="42"/>
      <c r="I1911" s="230"/>
      <c r="J1911" s="42"/>
      <c r="K1911" s="42"/>
      <c r="L1911" s="46"/>
      <c r="M1911" s="231"/>
      <c r="N1911" s="232"/>
      <c r="O1911" s="86"/>
      <c r="P1911" s="86"/>
      <c r="Q1911" s="86"/>
      <c r="R1911" s="86"/>
      <c r="S1911" s="86"/>
      <c r="T1911" s="87"/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T1911" s="19" t="s">
        <v>478</v>
      </c>
      <c r="AU1911" s="19" t="s">
        <v>82</v>
      </c>
    </row>
    <row r="1912" s="2" customFormat="1" ht="16.5" customHeight="1">
      <c r="A1912" s="40"/>
      <c r="B1912" s="41"/>
      <c r="C1912" s="215" t="s">
        <v>4742</v>
      </c>
      <c r="D1912" s="215" t="s">
        <v>174</v>
      </c>
      <c r="E1912" s="216" t="s">
        <v>4743</v>
      </c>
      <c r="F1912" s="217" t="s">
        <v>4744</v>
      </c>
      <c r="G1912" s="218" t="s">
        <v>3296</v>
      </c>
      <c r="H1912" s="219">
        <v>21</v>
      </c>
      <c r="I1912" s="220"/>
      <c r="J1912" s="221">
        <f>ROUND(I1912*H1912,2)</f>
        <v>0</v>
      </c>
      <c r="K1912" s="217" t="s">
        <v>19</v>
      </c>
      <c r="L1912" s="46"/>
      <c r="M1912" s="222" t="s">
        <v>19</v>
      </c>
      <c r="N1912" s="223" t="s">
        <v>45</v>
      </c>
      <c r="O1912" s="86"/>
      <c r="P1912" s="224">
        <f>O1912*H1912</f>
        <v>0</v>
      </c>
      <c r="Q1912" s="224">
        <v>0</v>
      </c>
      <c r="R1912" s="224">
        <f>Q1912*H1912</f>
        <v>0</v>
      </c>
      <c r="S1912" s="224">
        <v>0</v>
      </c>
      <c r="T1912" s="225">
        <f>S1912*H1912</f>
        <v>0</v>
      </c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R1912" s="226" t="s">
        <v>178</v>
      </c>
      <c r="AT1912" s="226" t="s">
        <v>174</v>
      </c>
      <c r="AU1912" s="226" t="s">
        <v>82</v>
      </c>
      <c r="AY1912" s="19" t="s">
        <v>171</v>
      </c>
      <c r="BE1912" s="227">
        <f>IF(N1912="základní",J1912,0)</f>
        <v>0</v>
      </c>
      <c r="BF1912" s="227">
        <f>IF(N1912="snížená",J1912,0)</f>
        <v>0</v>
      </c>
      <c r="BG1912" s="227">
        <f>IF(N1912="zákl. přenesená",J1912,0)</f>
        <v>0</v>
      </c>
      <c r="BH1912" s="227">
        <f>IF(N1912="sníž. přenesená",J1912,0)</f>
        <v>0</v>
      </c>
      <c r="BI1912" s="227">
        <f>IF(N1912="nulová",J1912,0)</f>
        <v>0</v>
      </c>
      <c r="BJ1912" s="19" t="s">
        <v>82</v>
      </c>
      <c r="BK1912" s="227">
        <f>ROUND(I1912*H1912,2)</f>
        <v>0</v>
      </c>
      <c r="BL1912" s="19" t="s">
        <v>178</v>
      </c>
      <c r="BM1912" s="226" t="s">
        <v>4745</v>
      </c>
    </row>
    <row r="1913" s="2" customFormat="1">
      <c r="A1913" s="40"/>
      <c r="B1913" s="41"/>
      <c r="C1913" s="42"/>
      <c r="D1913" s="228" t="s">
        <v>180</v>
      </c>
      <c r="E1913" s="42"/>
      <c r="F1913" s="229" t="s">
        <v>4744</v>
      </c>
      <c r="G1913" s="42"/>
      <c r="H1913" s="42"/>
      <c r="I1913" s="230"/>
      <c r="J1913" s="42"/>
      <c r="K1913" s="42"/>
      <c r="L1913" s="46"/>
      <c r="M1913" s="231"/>
      <c r="N1913" s="232"/>
      <c r="O1913" s="86"/>
      <c r="P1913" s="86"/>
      <c r="Q1913" s="86"/>
      <c r="R1913" s="86"/>
      <c r="S1913" s="86"/>
      <c r="T1913" s="87"/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T1913" s="19" t="s">
        <v>180</v>
      </c>
      <c r="AU1913" s="19" t="s">
        <v>82</v>
      </c>
    </row>
    <row r="1914" s="2" customFormat="1">
      <c r="A1914" s="40"/>
      <c r="B1914" s="41"/>
      <c r="C1914" s="42"/>
      <c r="D1914" s="228" t="s">
        <v>478</v>
      </c>
      <c r="E1914" s="42"/>
      <c r="F1914" s="278" t="s">
        <v>4746</v>
      </c>
      <c r="G1914" s="42"/>
      <c r="H1914" s="42"/>
      <c r="I1914" s="230"/>
      <c r="J1914" s="42"/>
      <c r="K1914" s="42"/>
      <c r="L1914" s="46"/>
      <c r="M1914" s="231"/>
      <c r="N1914" s="232"/>
      <c r="O1914" s="86"/>
      <c r="P1914" s="86"/>
      <c r="Q1914" s="86"/>
      <c r="R1914" s="86"/>
      <c r="S1914" s="86"/>
      <c r="T1914" s="87"/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T1914" s="19" t="s">
        <v>478</v>
      </c>
      <c r="AU1914" s="19" t="s">
        <v>82</v>
      </c>
    </row>
    <row r="1915" s="2" customFormat="1" ht="16.5" customHeight="1">
      <c r="A1915" s="40"/>
      <c r="B1915" s="41"/>
      <c r="C1915" s="215" t="s">
        <v>4747</v>
      </c>
      <c r="D1915" s="215" t="s">
        <v>174</v>
      </c>
      <c r="E1915" s="216" t="s">
        <v>4748</v>
      </c>
      <c r="F1915" s="217" t="s">
        <v>4749</v>
      </c>
      <c r="G1915" s="218" t="s">
        <v>3296</v>
      </c>
      <c r="H1915" s="219">
        <v>13</v>
      </c>
      <c r="I1915" s="220"/>
      <c r="J1915" s="221">
        <f>ROUND(I1915*H1915,2)</f>
        <v>0</v>
      </c>
      <c r="K1915" s="217" t="s">
        <v>19</v>
      </c>
      <c r="L1915" s="46"/>
      <c r="M1915" s="222" t="s">
        <v>19</v>
      </c>
      <c r="N1915" s="223" t="s">
        <v>45</v>
      </c>
      <c r="O1915" s="86"/>
      <c r="P1915" s="224">
        <f>O1915*H1915</f>
        <v>0</v>
      </c>
      <c r="Q1915" s="224">
        <v>0</v>
      </c>
      <c r="R1915" s="224">
        <f>Q1915*H1915</f>
        <v>0</v>
      </c>
      <c r="S1915" s="224">
        <v>0</v>
      </c>
      <c r="T1915" s="225">
        <f>S1915*H1915</f>
        <v>0</v>
      </c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R1915" s="226" t="s">
        <v>178</v>
      </c>
      <c r="AT1915" s="226" t="s">
        <v>174</v>
      </c>
      <c r="AU1915" s="226" t="s">
        <v>82</v>
      </c>
      <c r="AY1915" s="19" t="s">
        <v>171</v>
      </c>
      <c r="BE1915" s="227">
        <f>IF(N1915="základní",J1915,0)</f>
        <v>0</v>
      </c>
      <c r="BF1915" s="227">
        <f>IF(N1915="snížená",J1915,0)</f>
        <v>0</v>
      </c>
      <c r="BG1915" s="227">
        <f>IF(N1915="zákl. přenesená",J1915,0)</f>
        <v>0</v>
      </c>
      <c r="BH1915" s="227">
        <f>IF(N1915="sníž. přenesená",J1915,0)</f>
        <v>0</v>
      </c>
      <c r="BI1915" s="227">
        <f>IF(N1915="nulová",J1915,0)</f>
        <v>0</v>
      </c>
      <c r="BJ1915" s="19" t="s">
        <v>82</v>
      </c>
      <c r="BK1915" s="227">
        <f>ROUND(I1915*H1915,2)</f>
        <v>0</v>
      </c>
      <c r="BL1915" s="19" t="s">
        <v>178</v>
      </c>
      <c r="BM1915" s="226" t="s">
        <v>4750</v>
      </c>
    </row>
    <row r="1916" s="2" customFormat="1">
      <c r="A1916" s="40"/>
      <c r="B1916" s="41"/>
      <c r="C1916" s="42"/>
      <c r="D1916" s="228" t="s">
        <v>180</v>
      </c>
      <c r="E1916" s="42"/>
      <c r="F1916" s="229" t="s">
        <v>4749</v>
      </c>
      <c r="G1916" s="42"/>
      <c r="H1916" s="42"/>
      <c r="I1916" s="230"/>
      <c r="J1916" s="42"/>
      <c r="K1916" s="42"/>
      <c r="L1916" s="46"/>
      <c r="M1916" s="231"/>
      <c r="N1916" s="232"/>
      <c r="O1916" s="86"/>
      <c r="P1916" s="86"/>
      <c r="Q1916" s="86"/>
      <c r="R1916" s="86"/>
      <c r="S1916" s="86"/>
      <c r="T1916" s="87"/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T1916" s="19" t="s">
        <v>180</v>
      </c>
      <c r="AU1916" s="19" t="s">
        <v>82</v>
      </c>
    </row>
    <row r="1917" s="2" customFormat="1">
      <c r="A1917" s="40"/>
      <c r="B1917" s="41"/>
      <c r="C1917" s="42"/>
      <c r="D1917" s="228" t="s">
        <v>478</v>
      </c>
      <c r="E1917" s="42"/>
      <c r="F1917" s="278" t="s">
        <v>4746</v>
      </c>
      <c r="G1917" s="42"/>
      <c r="H1917" s="42"/>
      <c r="I1917" s="230"/>
      <c r="J1917" s="42"/>
      <c r="K1917" s="42"/>
      <c r="L1917" s="46"/>
      <c r="M1917" s="231"/>
      <c r="N1917" s="232"/>
      <c r="O1917" s="86"/>
      <c r="P1917" s="86"/>
      <c r="Q1917" s="86"/>
      <c r="R1917" s="86"/>
      <c r="S1917" s="86"/>
      <c r="T1917" s="87"/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T1917" s="19" t="s">
        <v>478</v>
      </c>
      <c r="AU1917" s="19" t="s">
        <v>82</v>
      </c>
    </row>
    <row r="1918" s="2" customFormat="1" ht="16.5" customHeight="1">
      <c r="A1918" s="40"/>
      <c r="B1918" s="41"/>
      <c r="C1918" s="215" t="s">
        <v>4751</v>
      </c>
      <c r="D1918" s="215" t="s">
        <v>174</v>
      </c>
      <c r="E1918" s="216" t="s">
        <v>4752</v>
      </c>
      <c r="F1918" s="217" t="s">
        <v>4753</v>
      </c>
      <c r="G1918" s="218" t="s">
        <v>3296</v>
      </c>
      <c r="H1918" s="219">
        <v>37</v>
      </c>
      <c r="I1918" s="220"/>
      <c r="J1918" s="221">
        <f>ROUND(I1918*H1918,2)</f>
        <v>0</v>
      </c>
      <c r="K1918" s="217" t="s">
        <v>19</v>
      </c>
      <c r="L1918" s="46"/>
      <c r="M1918" s="222" t="s">
        <v>19</v>
      </c>
      <c r="N1918" s="223" t="s">
        <v>45</v>
      </c>
      <c r="O1918" s="86"/>
      <c r="P1918" s="224">
        <f>O1918*H1918</f>
        <v>0</v>
      </c>
      <c r="Q1918" s="224">
        <v>0</v>
      </c>
      <c r="R1918" s="224">
        <f>Q1918*H1918</f>
        <v>0</v>
      </c>
      <c r="S1918" s="224">
        <v>0</v>
      </c>
      <c r="T1918" s="225">
        <f>S1918*H1918</f>
        <v>0</v>
      </c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R1918" s="226" t="s">
        <v>178</v>
      </c>
      <c r="AT1918" s="226" t="s">
        <v>174</v>
      </c>
      <c r="AU1918" s="226" t="s">
        <v>82</v>
      </c>
      <c r="AY1918" s="19" t="s">
        <v>171</v>
      </c>
      <c r="BE1918" s="227">
        <f>IF(N1918="základní",J1918,0)</f>
        <v>0</v>
      </c>
      <c r="BF1918" s="227">
        <f>IF(N1918="snížená",J1918,0)</f>
        <v>0</v>
      </c>
      <c r="BG1918" s="227">
        <f>IF(N1918="zákl. přenesená",J1918,0)</f>
        <v>0</v>
      </c>
      <c r="BH1918" s="227">
        <f>IF(N1918="sníž. přenesená",J1918,0)</f>
        <v>0</v>
      </c>
      <c r="BI1918" s="227">
        <f>IF(N1918="nulová",J1918,0)</f>
        <v>0</v>
      </c>
      <c r="BJ1918" s="19" t="s">
        <v>82</v>
      </c>
      <c r="BK1918" s="227">
        <f>ROUND(I1918*H1918,2)</f>
        <v>0</v>
      </c>
      <c r="BL1918" s="19" t="s">
        <v>178</v>
      </c>
      <c r="BM1918" s="226" t="s">
        <v>4754</v>
      </c>
    </row>
    <row r="1919" s="2" customFormat="1">
      <c r="A1919" s="40"/>
      <c r="B1919" s="41"/>
      <c r="C1919" s="42"/>
      <c r="D1919" s="228" t="s">
        <v>180</v>
      </c>
      <c r="E1919" s="42"/>
      <c r="F1919" s="229" t="s">
        <v>4753</v>
      </c>
      <c r="G1919" s="42"/>
      <c r="H1919" s="42"/>
      <c r="I1919" s="230"/>
      <c r="J1919" s="42"/>
      <c r="K1919" s="42"/>
      <c r="L1919" s="46"/>
      <c r="M1919" s="231"/>
      <c r="N1919" s="232"/>
      <c r="O1919" s="86"/>
      <c r="P1919" s="86"/>
      <c r="Q1919" s="86"/>
      <c r="R1919" s="86"/>
      <c r="S1919" s="86"/>
      <c r="T1919" s="87"/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T1919" s="19" t="s">
        <v>180</v>
      </c>
      <c r="AU1919" s="19" t="s">
        <v>82</v>
      </c>
    </row>
    <row r="1920" s="2" customFormat="1">
      <c r="A1920" s="40"/>
      <c r="B1920" s="41"/>
      <c r="C1920" s="42"/>
      <c r="D1920" s="228" t="s">
        <v>478</v>
      </c>
      <c r="E1920" s="42"/>
      <c r="F1920" s="278" t="s">
        <v>4755</v>
      </c>
      <c r="G1920" s="42"/>
      <c r="H1920" s="42"/>
      <c r="I1920" s="230"/>
      <c r="J1920" s="42"/>
      <c r="K1920" s="42"/>
      <c r="L1920" s="46"/>
      <c r="M1920" s="231"/>
      <c r="N1920" s="232"/>
      <c r="O1920" s="86"/>
      <c r="P1920" s="86"/>
      <c r="Q1920" s="86"/>
      <c r="R1920" s="86"/>
      <c r="S1920" s="86"/>
      <c r="T1920" s="87"/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T1920" s="19" t="s">
        <v>478</v>
      </c>
      <c r="AU1920" s="19" t="s">
        <v>82</v>
      </c>
    </row>
    <row r="1921" s="2" customFormat="1" ht="16.5" customHeight="1">
      <c r="A1921" s="40"/>
      <c r="B1921" s="41"/>
      <c r="C1921" s="215" t="s">
        <v>4756</v>
      </c>
      <c r="D1921" s="215" t="s">
        <v>174</v>
      </c>
      <c r="E1921" s="216" t="s">
        <v>4752</v>
      </c>
      <c r="F1921" s="217" t="s">
        <v>4753</v>
      </c>
      <c r="G1921" s="218" t="s">
        <v>3296</v>
      </c>
      <c r="H1921" s="219">
        <v>22</v>
      </c>
      <c r="I1921" s="220"/>
      <c r="J1921" s="221">
        <f>ROUND(I1921*H1921,2)</f>
        <v>0</v>
      </c>
      <c r="K1921" s="217" t="s">
        <v>19</v>
      </c>
      <c r="L1921" s="46"/>
      <c r="M1921" s="222" t="s">
        <v>19</v>
      </c>
      <c r="N1921" s="223" t="s">
        <v>45</v>
      </c>
      <c r="O1921" s="86"/>
      <c r="P1921" s="224">
        <f>O1921*H1921</f>
        <v>0</v>
      </c>
      <c r="Q1921" s="224">
        <v>0</v>
      </c>
      <c r="R1921" s="224">
        <f>Q1921*H1921</f>
        <v>0</v>
      </c>
      <c r="S1921" s="224">
        <v>0</v>
      </c>
      <c r="T1921" s="225">
        <f>S1921*H1921</f>
        <v>0</v>
      </c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R1921" s="226" t="s">
        <v>178</v>
      </c>
      <c r="AT1921" s="226" t="s">
        <v>174</v>
      </c>
      <c r="AU1921" s="226" t="s">
        <v>82</v>
      </c>
      <c r="AY1921" s="19" t="s">
        <v>171</v>
      </c>
      <c r="BE1921" s="227">
        <f>IF(N1921="základní",J1921,0)</f>
        <v>0</v>
      </c>
      <c r="BF1921" s="227">
        <f>IF(N1921="snížená",J1921,0)</f>
        <v>0</v>
      </c>
      <c r="BG1921" s="227">
        <f>IF(N1921="zákl. přenesená",J1921,0)</f>
        <v>0</v>
      </c>
      <c r="BH1921" s="227">
        <f>IF(N1921="sníž. přenesená",J1921,0)</f>
        <v>0</v>
      </c>
      <c r="BI1921" s="227">
        <f>IF(N1921="nulová",J1921,0)</f>
        <v>0</v>
      </c>
      <c r="BJ1921" s="19" t="s">
        <v>82</v>
      </c>
      <c r="BK1921" s="227">
        <f>ROUND(I1921*H1921,2)</f>
        <v>0</v>
      </c>
      <c r="BL1921" s="19" t="s">
        <v>178</v>
      </c>
      <c r="BM1921" s="226" t="s">
        <v>4757</v>
      </c>
    </row>
    <row r="1922" s="2" customFormat="1">
      <c r="A1922" s="40"/>
      <c r="B1922" s="41"/>
      <c r="C1922" s="42"/>
      <c r="D1922" s="228" t="s">
        <v>180</v>
      </c>
      <c r="E1922" s="42"/>
      <c r="F1922" s="229" t="s">
        <v>4753</v>
      </c>
      <c r="G1922" s="42"/>
      <c r="H1922" s="42"/>
      <c r="I1922" s="230"/>
      <c r="J1922" s="42"/>
      <c r="K1922" s="42"/>
      <c r="L1922" s="46"/>
      <c r="M1922" s="231"/>
      <c r="N1922" s="232"/>
      <c r="O1922" s="86"/>
      <c r="P1922" s="86"/>
      <c r="Q1922" s="86"/>
      <c r="R1922" s="86"/>
      <c r="S1922" s="86"/>
      <c r="T1922" s="87"/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T1922" s="19" t="s">
        <v>180</v>
      </c>
      <c r="AU1922" s="19" t="s">
        <v>82</v>
      </c>
    </row>
    <row r="1923" s="2" customFormat="1">
      <c r="A1923" s="40"/>
      <c r="B1923" s="41"/>
      <c r="C1923" s="42"/>
      <c r="D1923" s="228" t="s">
        <v>478</v>
      </c>
      <c r="E1923" s="42"/>
      <c r="F1923" s="278" t="s">
        <v>4755</v>
      </c>
      <c r="G1923" s="42"/>
      <c r="H1923" s="42"/>
      <c r="I1923" s="230"/>
      <c r="J1923" s="42"/>
      <c r="K1923" s="42"/>
      <c r="L1923" s="46"/>
      <c r="M1923" s="231"/>
      <c r="N1923" s="232"/>
      <c r="O1923" s="86"/>
      <c r="P1923" s="86"/>
      <c r="Q1923" s="86"/>
      <c r="R1923" s="86"/>
      <c r="S1923" s="86"/>
      <c r="T1923" s="87"/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T1923" s="19" t="s">
        <v>478</v>
      </c>
      <c r="AU1923" s="19" t="s">
        <v>82</v>
      </c>
    </row>
    <row r="1924" s="2" customFormat="1" ht="16.5" customHeight="1">
      <c r="A1924" s="40"/>
      <c r="B1924" s="41"/>
      <c r="C1924" s="215" t="s">
        <v>4758</v>
      </c>
      <c r="D1924" s="215" t="s">
        <v>174</v>
      </c>
      <c r="E1924" s="216" t="s">
        <v>4759</v>
      </c>
      <c r="F1924" s="217" t="s">
        <v>4760</v>
      </c>
      <c r="G1924" s="218" t="s">
        <v>3296</v>
      </c>
      <c r="H1924" s="219">
        <v>8</v>
      </c>
      <c r="I1924" s="220"/>
      <c r="J1924" s="221">
        <f>ROUND(I1924*H1924,2)</f>
        <v>0</v>
      </c>
      <c r="K1924" s="217" t="s">
        <v>19</v>
      </c>
      <c r="L1924" s="46"/>
      <c r="M1924" s="222" t="s">
        <v>19</v>
      </c>
      <c r="N1924" s="223" t="s">
        <v>45</v>
      </c>
      <c r="O1924" s="86"/>
      <c r="P1924" s="224">
        <f>O1924*H1924</f>
        <v>0</v>
      </c>
      <c r="Q1924" s="224">
        <v>0</v>
      </c>
      <c r="R1924" s="224">
        <f>Q1924*H1924</f>
        <v>0</v>
      </c>
      <c r="S1924" s="224">
        <v>0</v>
      </c>
      <c r="T1924" s="225">
        <f>S1924*H1924</f>
        <v>0</v>
      </c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R1924" s="226" t="s">
        <v>178</v>
      </c>
      <c r="AT1924" s="226" t="s">
        <v>174</v>
      </c>
      <c r="AU1924" s="226" t="s">
        <v>82</v>
      </c>
      <c r="AY1924" s="19" t="s">
        <v>171</v>
      </c>
      <c r="BE1924" s="227">
        <f>IF(N1924="základní",J1924,0)</f>
        <v>0</v>
      </c>
      <c r="BF1924" s="227">
        <f>IF(N1924="snížená",J1924,0)</f>
        <v>0</v>
      </c>
      <c r="BG1924" s="227">
        <f>IF(N1924="zákl. přenesená",J1924,0)</f>
        <v>0</v>
      </c>
      <c r="BH1924" s="227">
        <f>IF(N1924="sníž. přenesená",J1924,0)</f>
        <v>0</v>
      </c>
      <c r="BI1924" s="227">
        <f>IF(N1924="nulová",J1924,0)</f>
        <v>0</v>
      </c>
      <c r="BJ1924" s="19" t="s">
        <v>82</v>
      </c>
      <c r="BK1924" s="227">
        <f>ROUND(I1924*H1924,2)</f>
        <v>0</v>
      </c>
      <c r="BL1924" s="19" t="s">
        <v>178</v>
      </c>
      <c r="BM1924" s="226" t="s">
        <v>4761</v>
      </c>
    </row>
    <row r="1925" s="2" customFormat="1">
      <c r="A1925" s="40"/>
      <c r="B1925" s="41"/>
      <c r="C1925" s="42"/>
      <c r="D1925" s="228" t="s">
        <v>180</v>
      </c>
      <c r="E1925" s="42"/>
      <c r="F1925" s="229" t="s">
        <v>4760</v>
      </c>
      <c r="G1925" s="42"/>
      <c r="H1925" s="42"/>
      <c r="I1925" s="230"/>
      <c r="J1925" s="42"/>
      <c r="K1925" s="42"/>
      <c r="L1925" s="46"/>
      <c r="M1925" s="231"/>
      <c r="N1925" s="232"/>
      <c r="O1925" s="86"/>
      <c r="P1925" s="86"/>
      <c r="Q1925" s="86"/>
      <c r="R1925" s="86"/>
      <c r="S1925" s="86"/>
      <c r="T1925" s="87"/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T1925" s="19" t="s">
        <v>180</v>
      </c>
      <c r="AU1925" s="19" t="s">
        <v>82</v>
      </c>
    </row>
    <row r="1926" s="2" customFormat="1">
      <c r="A1926" s="40"/>
      <c r="B1926" s="41"/>
      <c r="C1926" s="42"/>
      <c r="D1926" s="228" t="s">
        <v>478</v>
      </c>
      <c r="E1926" s="42"/>
      <c r="F1926" s="278" t="s">
        <v>4755</v>
      </c>
      <c r="G1926" s="42"/>
      <c r="H1926" s="42"/>
      <c r="I1926" s="230"/>
      <c r="J1926" s="42"/>
      <c r="K1926" s="42"/>
      <c r="L1926" s="46"/>
      <c r="M1926" s="231"/>
      <c r="N1926" s="232"/>
      <c r="O1926" s="86"/>
      <c r="P1926" s="86"/>
      <c r="Q1926" s="86"/>
      <c r="R1926" s="86"/>
      <c r="S1926" s="86"/>
      <c r="T1926" s="87"/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T1926" s="19" t="s">
        <v>478</v>
      </c>
      <c r="AU1926" s="19" t="s">
        <v>82</v>
      </c>
    </row>
    <row r="1927" s="2" customFormat="1" ht="16.5" customHeight="1">
      <c r="A1927" s="40"/>
      <c r="B1927" s="41"/>
      <c r="C1927" s="215" t="s">
        <v>4762</v>
      </c>
      <c r="D1927" s="215" t="s">
        <v>174</v>
      </c>
      <c r="E1927" s="216" t="s">
        <v>4763</v>
      </c>
      <c r="F1927" s="217" t="s">
        <v>4764</v>
      </c>
      <c r="G1927" s="218" t="s">
        <v>3296</v>
      </c>
      <c r="H1927" s="219">
        <v>6</v>
      </c>
      <c r="I1927" s="220"/>
      <c r="J1927" s="221">
        <f>ROUND(I1927*H1927,2)</f>
        <v>0</v>
      </c>
      <c r="K1927" s="217" t="s">
        <v>19</v>
      </c>
      <c r="L1927" s="46"/>
      <c r="M1927" s="222" t="s">
        <v>19</v>
      </c>
      <c r="N1927" s="223" t="s">
        <v>45</v>
      </c>
      <c r="O1927" s="86"/>
      <c r="P1927" s="224">
        <f>O1927*H1927</f>
        <v>0</v>
      </c>
      <c r="Q1927" s="224">
        <v>0</v>
      </c>
      <c r="R1927" s="224">
        <f>Q1927*H1927</f>
        <v>0</v>
      </c>
      <c r="S1927" s="224">
        <v>0</v>
      </c>
      <c r="T1927" s="225">
        <f>S1927*H1927</f>
        <v>0</v>
      </c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R1927" s="226" t="s">
        <v>178</v>
      </c>
      <c r="AT1927" s="226" t="s">
        <v>174</v>
      </c>
      <c r="AU1927" s="226" t="s">
        <v>82</v>
      </c>
      <c r="AY1927" s="19" t="s">
        <v>171</v>
      </c>
      <c r="BE1927" s="227">
        <f>IF(N1927="základní",J1927,0)</f>
        <v>0</v>
      </c>
      <c r="BF1927" s="227">
        <f>IF(N1927="snížená",J1927,0)</f>
        <v>0</v>
      </c>
      <c r="BG1927" s="227">
        <f>IF(N1927="zákl. přenesená",J1927,0)</f>
        <v>0</v>
      </c>
      <c r="BH1927" s="227">
        <f>IF(N1927="sníž. přenesená",J1927,0)</f>
        <v>0</v>
      </c>
      <c r="BI1927" s="227">
        <f>IF(N1927="nulová",J1927,0)</f>
        <v>0</v>
      </c>
      <c r="BJ1927" s="19" t="s">
        <v>82</v>
      </c>
      <c r="BK1927" s="227">
        <f>ROUND(I1927*H1927,2)</f>
        <v>0</v>
      </c>
      <c r="BL1927" s="19" t="s">
        <v>178</v>
      </c>
      <c r="BM1927" s="226" t="s">
        <v>4765</v>
      </c>
    </row>
    <row r="1928" s="2" customFormat="1">
      <c r="A1928" s="40"/>
      <c r="B1928" s="41"/>
      <c r="C1928" s="42"/>
      <c r="D1928" s="228" t="s">
        <v>180</v>
      </c>
      <c r="E1928" s="42"/>
      <c r="F1928" s="229" t="s">
        <v>4764</v>
      </c>
      <c r="G1928" s="42"/>
      <c r="H1928" s="42"/>
      <c r="I1928" s="230"/>
      <c r="J1928" s="42"/>
      <c r="K1928" s="42"/>
      <c r="L1928" s="46"/>
      <c r="M1928" s="231"/>
      <c r="N1928" s="232"/>
      <c r="O1928" s="86"/>
      <c r="P1928" s="86"/>
      <c r="Q1928" s="86"/>
      <c r="R1928" s="86"/>
      <c r="S1928" s="86"/>
      <c r="T1928" s="87"/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T1928" s="19" t="s">
        <v>180</v>
      </c>
      <c r="AU1928" s="19" t="s">
        <v>82</v>
      </c>
    </row>
    <row r="1929" s="2" customFormat="1">
      <c r="A1929" s="40"/>
      <c r="B1929" s="41"/>
      <c r="C1929" s="42"/>
      <c r="D1929" s="228" t="s">
        <v>478</v>
      </c>
      <c r="E1929" s="42"/>
      <c r="F1929" s="278" t="s">
        <v>4766</v>
      </c>
      <c r="G1929" s="42"/>
      <c r="H1929" s="42"/>
      <c r="I1929" s="230"/>
      <c r="J1929" s="42"/>
      <c r="K1929" s="42"/>
      <c r="L1929" s="46"/>
      <c r="M1929" s="231"/>
      <c r="N1929" s="232"/>
      <c r="O1929" s="86"/>
      <c r="P1929" s="86"/>
      <c r="Q1929" s="86"/>
      <c r="R1929" s="86"/>
      <c r="S1929" s="86"/>
      <c r="T1929" s="87"/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T1929" s="19" t="s">
        <v>478</v>
      </c>
      <c r="AU1929" s="19" t="s">
        <v>82</v>
      </c>
    </row>
    <row r="1930" s="2" customFormat="1" ht="16.5" customHeight="1">
      <c r="A1930" s="40"/>
      <c r="B1930" s="41"/>
      <c r="C1930" s="215" t="s">
        <v>4767</v>
      </c>
      <c r="D1930" s="215" t="s">
        <v>174</v>
      </c>
      <c r="E1930" s="216" t="s">
        <v>4768</v>
      </c>
      <c r="F1930" s="217" t="s">
        <v>4769</v>
      </c>
      <c r="G1930" s="218" t="s">
        <v>3296</v>
      </c>
      <c r="H1930" s="219">
        <v>5</v>
      </c>
      <c r="I1930" s="220"/>
      <c r="J1930" s="221">
        <f>ROUND(I1930*H1930,2)</f>
        <v>0</v>
      </c>
      <c r="K1930" s="217" t="s">
        <v>19</v>
      </c>
      <c r="L1930" s="46"/>
      <c r="M1930" s="222" t="s">
        <v>19</v>
      </c>
      <c r="N1930" s="223" t="s">
        <v>45</v>
      </c>
      <c r="O1930" s="86"/>
      <c r="P1930" s="224">
        <f>O1930*H1930</f>
        <v>0</v>
      </c>
      <c r="Q1930" s="224">
        <v>0</v>
      </c>
      <c r="R1930" s="224">
        <f>Q1930*H1930</f>
        <v>0</v>
      </c>
      <c r="S1930" s="224">
        <v>0</v>
      </c>
      <c r="T1930" s="225">
        <f>S1930*H1930</f>
        <v>0</v>
      </c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R1930" s="226" t="s">
        <v>178</v>
      </c>
      <c r="AT1930" s="226" t="s">
        <v>174</v>
      </c>
      <c r="AU1930" s="226" t="s">
        <v>82</v>
      </c>
      <c r="AY1930" s="19" t="s">
        <v>171</v>
      </c>
      <c r="BE1930" s="227">
        <f>IF(N1930="základní",J1930,0)</f>
        <v>0</v>
      </c>
      <c r="BF1930" s="227">
        <f>IF(N1930="snížená",J1930,0)</f>
        <v>0</v>
      </c>
      <c r="BG1930" s="227">
        <f>IF(N1930="zákl. přenesená",J1930,0)</f>
        <v>0</v>
      </c>
      <c r="BH1930" s="227">
        <f>IF(N1930="sníž. přenesená",J1930,0)</f>
        <v>0</v>
      </c>
      <c r="BI1930" s="227">
        <f>IF(N1930="nulová",J1930,0)</f>
        <v>0</v>
      </c>
      <c r="BJ1930" s="19" t="s">
        <v>82</v>
      </c>
      <c r="BK1930" s="227">
        <f>ROUND(I1930*H1930,2)</f>
        <v>0</v>
      </c>
      <c r="BL1930" s="19" t="s">
        <v>178</v>
      </c>
      <c r="BM1930" s="226" t="s">
        <v>4770</v>
      </c>
    </row>
    <row r="1931" s="2" customFormat="1">
      <c r="A1931" s="40"/>
      <c r="B1931" s="41"/>
      <c r="C1931" s="42"/>
      <c r="D1931" s="228" t="s">
        <v>180</v>
      </c>
      <c r="E1931" s="42"/>
      <c r="F1931" s="229" t="s">
        <v>4769</v>
      </c>
      <c r="G1931" s="42"/>
      <c r="H1931" s="42"/>
      <c r="I1931" s="230"/>
      <c r="J1931" s="42"/>
      <c r="K1931" s="42"/>
      <c r="L1931" s="46"/>
      <c r="M1931" s="231"/>
      <c r="N1931" s="232"/>
      <c r="O1931" s="86"/>
      <c r="P1931" s="86"/>
      <c r="Q1931" s="86"/>
      <c r="R1931" s="86"/>
      <c r="S1931" s="86"/>
      <c r="T1931" s="87"/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T1931" s="19" t="s">
        <v>180</v>
      </c>
      <c r="AU1931" s="19" t="s">
        <v>82</v>
      </c>
    </row>
    <row r="1932" s="2" customFormat="1">
      <c r="A1932" s="40"/>
      <c r="B1932" s="41"/>
      <c r="C1932" s="42"/>
      <c r="D1932" s="228" t="s">
        <v>478</v>
      </c>
      <c r="E1932" s="42"/>
      <c r="F1932" s="278" t="s">
        <v>4771</v>
      </c>
      <c r="G1932" s="42"/>
      <c r="H1932" s="42"/>
      <c r="I1932" s="230"/>
      <c r="J1932" s="42"/>
      <c r="K1932" s="42"/>
      <c r="L1932" s="46"/>
      <c r="M1932" s="231"/>
      <c r="N1932" s="232"/>
      <c r="O1932" s="86"/>
      <c r="P1932" s="86"/>
      <c r="Q1932" s="86"/>
      <c r="R1932" s="86"/>
      <c r="S1932" s="86"/>
      <c r="T1932" s="87"/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T1932" s="19" t="s">
        <v>478</v>
      </c>
      <c r="AU1932" s="19" t="s">
        <v>82</v>
      </c>
    </row>
    <row r="1933" s="2" customFormat="1" ht="16.5" customHeight="1">
      <c r="A1933" s="40"/>
      <c r="B1933" s="41"/>
      <c r="C1933" s="215" t="s">
        <v>4772</v>
      </c>
      <c r="D1933" s="215" t="s">
        <v>174</v>
      </c>
      <c r="E1933" s="216" t="s">
        <v>4773</v>
      </c>
      <c r="F1933" s="217" t="s">
        <v>4774</v>
      </c>
      <c r="G1933" s="218" t="s">
        <v>3296</v>
      </c>
      <c r="H1933" s="219">
        <v>8</v>
      </c>
      <c r="I1933" s="220"/>
      <c r="J1933" s="221">
        <f>ROUND(I1933*H1933,2)</f>
        <v>0</v>
      </c>
      <c r="K1933" s="217" t="s">
        <v>19</v>
      </c>
      <c r="L1933" s="46"/>
      <c r="M1933" s="222" t="s">
        <v>19</v>
      </c>
      <c r="N1933" s="223" t="s">
        <v>45</v>
      </c>
      <c r="O1933" s="86"/>
      <c r="P1933" s="224">
        <f>O1933*H1933</f>
        <v>0</v>
      </c>
      <c r="Q1933" s="224">
        <v>0</v>
      </c>
      <c r="R1933" s="224">
        <f>Q1933*H1933</f>
        <v>0</v>
      </c>
      <c r="S1933" s="224">
        <v>0</v>
      </c>
      <c r="T1933" s="225">
        <f>S1933*H1933</f>
        <v>0</v>
      </c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R1933" s="226" t="s">
        <v>178</v>
      </c>
      <c r="AT1933" s="226" t="s">
        <v>174</v>
      </c>
      <c r="AU1933" s="226" t="s">
        <v>82</v>
      </c>
      <c r="AY1933" s="19" t="s">
        <v>171</v>
      </c>
      <c r="BE1933" s="227">
        <f>IF(N1933="základní",J1933,0)</f>
        <v>0</v>
      </c>
      <c r="BF1933" s="227">
        <f>IF(N1933="snížená",J1933,0)</f>
        <v>0</v>
      </c>
      <c r="BG1933" s="227">
        <f>IF(N1933="zákl. přenesená",J1933,0)</f>
        <v>0</v>
      </c>
      <c r="BH1933" s="227">
        <f>IF(N1933="sníž. přenesená",J1933,0)</f>
        <v>0</v>
      </c>
      <c r="BI1933" s="227">
        <f>IF(N1933="nulová",J1933,0)</f>
        <v>0</v>
      </c>
      <c r="BJ1933" s="19" t="s">
        <v>82</v>
      </c>
      <c r="BK1933" s="227">
        <f>ROUND(I1933*H1933,2)</f>
        <v>0</v>
      </c>
      <c r="BL1933" s="19" t="s">
        <v>178</v>
      </c>
      <c r="BM1933" s="226" t="s">
        <v>4775</v>
      </c>
    </row>
    <row r="1934" s="2" customFormat="1">
      <c r="A1934" s="40"/>
      <c r="B1934" s="41"/>
      <c r="C1934" s="42"/>
      <c r="D1934" s="228" t="s">
        <v>180</v>
      </c>
      <c r="E1934" s="42"/>
      <c r="F1934" s="229" t="s">
        <v>4774</v>
      </c>
      <c r="G1934" s="42"/>
      <c r="H1934" s="42"/>
      <c r="I1934" s="230"/>
      <c r="J1934" s="42"/>
      <c r="K1934" s="42"/>
      <c r="L1934" s="46"/>
      <c r="M1934" s="231"/>
      <c r="N1934" s="232"/>
      <c r="O1934" s="86"/>
      <c r="P1934" s="86"/>
      <c r="Q1934" s="86"/>
      <c r="R1934" s="86"/>
      <c r="S1934" s="86"/>
      <c r="T1934" s="87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T1934" s="19" t="s">
        <v>180</v>
      </c>
      <c r="AU1934" s="19" t="s">
        <v>82</v>
      </c>
    </row>
    <row r="1935" s="2" customFormat="1">
      <c r="A1935" s="40"/>
      <c r="B1935" s="41"/>
      <c r="C1935" s="42"/>
      <c r="D1935" s="228" t="s">
        <v>478</v>
      </c>
      <c r="E1935" s="42"/>
      <c r="F1935" s="278" t="s">
        <v>4776</v>
      </c>
      <c r="G1935" s="42"/>
      <c r="H1935" s="42"/>
      <c r="I1935" s="230"/>
      <c r="J1935" s="42"/>
      <c r="K1935" s="42"/>
      <c r="L1935" s="46"/>
      <c r="M1935" s="231"/>
      <c r="N1935" s="232"/>
      <c r="O1935" s="86"/>
      <c r="P1935" s="86"/>
      <c r="Q1935" s="86"/>
      <c r="R1935" s="86"/>
      <c r="S1935" s="86"/>
      <c r="T1935" s="87"/>
      <c r="U1935" s="40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T1935" s="19" t="s">
        <v>478</v>
      </c>
      <c r="AU1935" s="19" t="s">
        <v>82</v>
      </c>
    </row>
    <row r="1936" s="2" customFormat="1" ht="16.5" customHeight="1">
      <c r="A1936" s="40"/>
      <c r="B1936" s="41"/>
      <c r="C1936" s="215" t="s">
        <v>4777</v>
      </c>
      <c r="D1936" s="215" t="s">
        <v>174</v>
      </c>
      <c r="E1936" s="216" t="s">
        <v>4778</v>
      </c>
      <c r="F1936" s="217" t="s">
        <v>4779</v>
      </c>
      <c r="G1936" s="218" t="s">
        <v>3296</v>
      </c>
      <c r="H1936" s="219">
        <v>11</v>
      </c>
      <c r="I1936" s="220"/>
      <c r="J1936" s="221">
        <f>ROUND(I1936*H1936,2)</f>
        <v>0</v>
      </c>
      <c r="K1936" s="217" t="s">
        <v>19</v>
      </c>
      <c r="L1936" s="46"/>
      <c r="M1936" s="222" t="s">
        <v>19</v>
      </c>
      <c r="N1936" s="223" t="s">
        <v>45</v>
      </c>
      <c r="O1936" s="86"/>
      <c r="P1936" s="224">
        <f>O1936*H1936</f>
        <v>0</v>
      </c>
      <c r="Q1936" s="224">
        <v>0</v>
      </c>
      <c r="R1936" s="224">
        <f>Q1936*H1936</f>
        <v>0</v>
      </c>
      <c r="S1936" s="224">
        <v>0</v>
      </c>
      <c r="T1936" s="225">
        <f>S1936*H1936</f>
        <v>0</v>
      </c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R1936" s="226" t="s">
        <v>178</v>
      </c>
      <c r="AT1936" s="226" t="s">
        <v>174</v>
      </c>
      <c r="AU1936" s="226" t="s">
        <v>82</v>
      </c>
      <c r="AY1936" s="19" t="s">
        <v>171</v>
      </c>
      <c r="BE1936" s="227">
        <f>IF(N1936="základní",J1936,0)</f>
        <v>0</v>
      </c>
      <c r="BF1936" s="227">
        <f>IF(N1936="snížená",J1936,0)</f>
        <v>0</v>
      </c>
      <c r="BG1936" s="227">
        <f>IF(N1936="zákl. přenesená",J1936,0)</f>
        <v>0</v>
      </c>
      <c r="BH1936" s="227">
        <f>IF(N1936="sníž. přenesená",J1936,0)</f>
        <v>0</v>
      </c>
      <c r="BI1936" s="227">
        <f>IF(N1936="nulová",J1936,0)</f>
        <v>0</v>
      </c>
      <c r="BJ1936" s="19" t="s">
        <v>82</v>
      </c>
      <c r="BK1936" s="227">
        <f>ROUND(I1936*H1936,2)</f>
        <v>0</v>
      </c>
      <c r="BL1936" s="19" t="s">
        <v>178</v>
      </c>
      <c r="BM1936" s="226" t="s">
        <v>4780</v>
      </c>
    </row>
    <row r="1937" s="2" customFormat="1">
      <c r="A1937" s="40"/>
      <c r="B1937" s="41"/>
      <c r="C1937" s="42"/>
      <c r="D1937" s="228" t="s">
        <v>180</v>
      </c>
      <c r="E1937" s="42"/>
      <c r="F1937" s="229" t="s">
        <v>4779</v>
      </c>
      <c r="G1937" s="42"/>
      <c r="H1937" s="42"/>
      <c r="I1937" s="230"/>
      <c r="J1937" s="42"/>
      <c r="K1937" s="42"/>
      <c r="L1937" s="46"/>
      <c r="M1937" s="231"/>
      <c r="N1937" s="232"/>
      <c r="O1937" s="86"/>
      <c r="P1937" s="86"/>
      <c r="Q1937" s="86"/>
      <c r="R1937" s="86"/>
      <c r="S1937" s="86"/>
      <c r="T1937" s="87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T1937" s="19" t="s">
        <v>180</v>
      </c>
      <c r="AU1937" s="19" t="s">
        <v>82</v>
      </c>
    </row>
    <row r="1938" s="2" customFormat="1">
      <c r="A1938" s="40"/>
      <c r="B1938" s="41"/>
      <c r="C1938" s="42"/>
      <c r="D1938" s="228" t="s">
        <v>478</v>
      </c>
      <c r="E1938" s="42"/>
      <c r="F1938" s="278" t="s">
        <v>4781</v>
      </c>
      <c r="G1938" s="42"/>
      <c r="H1938" s="42"/>
      <c r="I1938" s="230"/>
      <c r="J1938" s="42"/>
      <c r="K1938" s="42"/>
      <c r="L1938" s="46"/>
      <c r="M1938" s="231"/>
      <c r="N1938" s="232"/>
      <c r="O1938" s="86"/>
      <c r="P1938" s="86"/>
      <c r="Q1938" s="86"/>
      <c r="R1938" s="86"/>
      <c r="S1938" s="86"/>
      <c r="T1938" s="87"/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T1938" s="19" t="s">
        <v>478</v>
      </c>
      <c r="AU1938" s="19" t="s">
        <v>82</v>
      </c>
    </row>
    <row r="1939" s="2" customFormat="1" ht="16.5" customHeight="1">
      <c r="A1939" s="40"/>
      <c r="B1939" s="41"/>
      <c r="C1939" s="215" t="s">
        <v>4782</v>
      </c>
      <c r="D1939" s="215" t="s">
        <v>174</v>
      </c>
      <c r="E1939" s="216" t="s">
        <v>4783</v>
      </c>
      <c r="F1939" s="217" t="s">
        <v>4784</v>
      </c>
      <c r="G1939" s="218" t="s">
        <v>3296</v>
      </c>
      <c r="H1939" s="219">
        <v>4</v>
      </c>
      <c r="I1939" s="220"/>
      <c r="J1939" s="221">
        <f>ROUND(I1939*H1939,2)</f>
        <v>0</v>
      </c>
      <c r="K1939" s="217" t="s">
        <v>19</v>
      </c>
      <c r="L1939" s="46"/>
      <c r="M1939" s="222" t="s">
        <v>19</v>
      </c>
      <c r="N1939" s="223" t="s">
        <v>45</v>
      </c>
      <c r="O1939" s="86"/>
      <c r="P1939" s="224">
        <f>O1939*H1939</f>
        <v>0</v>
      </c>
      <c r="Q1939" s="224">
        <v>0</v>
      </c>
      <c r="R1939" s="224">
        <f>Q1939*H1939</f>
        <v>0</v>
      </c>
      <c r="S1939" s="224">
        <v>0</v>
      </c>
      <c r="T1939" s="225">
        <f>S1939*H1939</f>
        <v>0</v>
      </c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R1939" s="226" t="s">
        <v>178</v>
      </c>
      <c r="AT1939" s="226" t="s">
        <v>174</v>
      </c>
      <c r="AU1939" s="226" t="s">
        <v>82</v>
      </c>
      <c r="AY1939" s="19" t="s">
        <v>171</v>
      </c>
      <c r="BE1939" s="227">
        <f>IF(N1939="základní",J1939,0)</f>
        <v>0</v>
      </c>
      <c r="BF1939" s="227">
        <f>IF(N1939="snížená",J1939,0)</f>
        <v>0</v>
      </c>
      <c r="BG1939" s="227">
        <f>IF(N1939="zákl. přenesená",J1939,0)</f>
        <v>0</v>
      </c>
      <c r="BH1939" s="227">
        <f>IF(N1939="sníž. přenesená",J1939,0)</f>
        <v>0</v>
      </c>
      <c r="BI1939" s="227">
        <f>IF(N1939="nulová",J1939,0)</f>
        <v>0</v>
      </c>
      <c r="BJ1939" s="19" t="s">
        <v>82</v>
      </c>
      <c r="BK1939" s="227">
        <f>ROUND(I1939*H1939,2)</f>
        <v>0</v>
      </c>
      <c r="BL1939" s="19" t="s">
        <v>178</v>
      </c>
      <c r="BM1939" s="226" t="s">
        <v>4785</v>
      </c>
    </row>
    <row r="1940" s="2" customFormat="1">
      <c r="A1940" s="40"/>
      <c r="B1940" s="41"/>
      <c r="C1940" s="42"/>
      <c r="D1940" s="228" t="s">
        <v>180</v>
      </c>
      <c r="E1940" s="42"/>
      <c r="F1940" s="229" t="s">
        <v>4784</v>
      </c>
      <c r="G1940" s="42"/>
      <c r="H1940" s="42"/>
      <c r="I1940" s="230"/>
      <c r="J1940" s="42"/>
      <c r="K1940" s="42"/>
      <c r="L1940" s="46"/>
      <c r="M1940" s="231"/>
      <c r="N1940" s="232"/>
      <c r="O1940" s="86"/>
      <c r="P1940" s="86"/>
      <c r="Q1940" s="86"/>
      <c r="R1940" s="86"/>
      <c r="S1940" s="86"/>
      <c r="T1940" s="87"/>
      <c r="U1940" s="40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T1940" s="19" t="s">
        <v>180</v>
      </c>
      <c r="AU1940" s="19" t="s">
        <v>82</v>
      </c>
    </row>
    <row r="1941" s="2" customFormat="1">
      <c r="A1941" s="40"/>
      <c r="B1941" s="41"/>
      <c r="C1941" s="42"/>
      <c r="D1941" s="228" t="s">
        <v>478</v>
      </c>
      <c r="E1941" s="42"/>
      <c r="F1941" s="278" t="s">
        <v>4786</v>
      </c>
      <c r="G1941" s="42"/>
      <c r="H1941" s="42"/>
      <c r="I1941" s="230"/>
      <c r="J1941" s="42"/>
      <c r="K1941" s="42"/>
      <c r="L1941" s="46"/>
      <c r="M1941" s="231"/>
      <c r="N1941" s="232"/>
      <c r="O1941" s="86"/>
      <c r="P1941" s="86"/>
      <c r="Q1941" s="86"/>
      <c r="R1941" s="86"/>
      <c r="S1941" s="86"/>
      <c r="T1941" s="87"/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T1941" s="19" t="s">
        <v>478</v>
      </c>
      <c r="AU1941" s="19" t="s">
        <v>82</v>
      </c>
    </row>
    <row r="1942" s="2" customFormat="1" ht="16.5" customHeight="1">
      <c r="A1942" s="40"/>
      <c r="B1942" s="41"/>
      <c r="C1942" s="215" t="s">
        <v>4787</v>
      </c>
      <c r="D1942" s="215" t="s">
        <v>174</v>
      </c>
      <c r="E1942" s="216" t="s">
        <v>4788</v>
      </c>
      <c r="F1942" s="217" t="s">
        <v>4789</v>
      </c>
      <c r="G1942" s="218" t="s">
        <v>3296</v>
      </c>
      <c r="H1942" s="219">
        <v>9</v>
      </c>
      <c r="I1942" s="220"/>
      <c r="J1942" s="221">
        <f>ROUND(I1942*H1942,2)</f>
        <v>0</v>
      </c>
      <c r="K1942" s="217" t="s">
        <v>19</v>
      </c>
      <c r="L1942" s="46"/>
      <c r="M1942" s="222" t="s">
        <v>19</v>
      </c>
      <c r="N1942" s="223" t="s">
        <v>45</v>
      </c>
      <c r="O1942" s="86"/>
      <c r="P1942" s="224">
        <f>O1942*H1942</f>
        <v>0</v>
      </c>
      <c r="Q1942" s="224">
        <v>0</v>
      </c>
      <c r="R1942" s="224">
        <f>Q1942*H1942</f>
        <v>0</v>
      </c>
      <c r="S1942" s="224">
        <v>0</v>
      </c>
      <c r="T1942" s="225">
        <f>S1942*H1942</f>
        <v>0</v>
      </c>
      <c r="U1942" s="40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R1942" s="226" t="s">
        <v>178</v>
      </c>
      <c r="AT1942" s="226" t="s">
        <v>174</v>
      </c>
      <c r="AU1942" s="226" t="s">
        <v>82</v>
      </c>
      <c r="AY1942" s="19" t="s">
        <v>171</v>
      </c>
      <c r="BE1942" s="227">
        <f>IF(N1942="základní",J1942,0)</f>
        <v>0</v>
      </c>
      <c r="BF1942" s="227">
        <f>IF(N1942="snížená",J1942,0)</f>
        <v>0</v>
      </c>
      <c r="BG1942" s="227">
        <f>IF(N1942="zákl. přenesená",J1942,0)</f>
        <v>0</v>
      </c>
      <c r="BH1942" s="227">
        <f>IF(N1942="sníž. přenesená",J1942,0)</f>
        <v>0</v>
      </c>
      <c r="BI1942" s="227">
        <f>IF(N1942="nulová",J1942,0)</f>
        <v>0</v>
      </c>
      <c r="BJ1942" s="19" t="s">
        <v>82</v>
      </c>
      <c r="BK1942" s="227">
        <f>ROUND(I1942*H1942,2)</f>
        <v>0</v>
      </c>
      <c r="BL1942" s="19" t="s">
        <v>178</v>
      </c>
      <c r="BM1942" s="226" t="s">
        <v>4790</v>
      </c>
    </row>
    <row r="1943" s="2" customFormat="1">
      <c r="A1943" s="40"/>
      <c r="B1943" s="41"/>
      <c r="C1943" s="42"/>
      <c r="D1943" s="228" t="s">
        <v>180</v>
      </c>
      <c r="E1943" s="42"/>
      <c r="F1943" s="229" t="s">
        <v>4789</v>
      </c>
      <c r="G1943" s="42"/>
      <c r="H1943" s="42"/>
      <c r="I1943" s="230"/>
      <c r="J1943" s="42"/>
      <c r="K1943" s="42"/>
      <c r="L1943" s="46"/>
      <c r="M1943" s="231"/>
      <c r="N1943" s="232"/>
      <c r="O1943" s="86"/>
      <c r="P1943" s="86"/>
      <c r="Q1943" s="86"/>
      <c r="R1943" s="86"/>
      <c r="S1943" s="86"/>
      <c r="T1943" s="87"/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T1943" s="19" t="s">
        <v>180</v>
      </c>
      <c r="AU1943" s="19" t="s">
        <v>82</v>
      </c>
    </row>
    <row r="1944" s="2" customFormat="1">
      <c r="A1944" s="40"/>
      <c r="B1944" s="41"/>
      <c r="C1944" s="42"/>
      <c r="D1944" s="228" t="s">
        <v>478</v>
      </c>
      <c r="E1944" s="42"/>
      <c r="F1944" s="278" t="s">
        <v>4728</v>
      </c>
      <c r="G1944" s="42"/>
      <c r="H1944" s="42"/>
      <c r="I1944" s="230"/>
      <c r="J1944" s="42"/>
      <c r="K1944" s="42"/>
      <c r="L1944" s="46"/>
      <c r="M1944" s="231"/>
      <c r="N1944" s="232"/>
      <c r="O1944" s="86"/>
      <c r="P1944" s="86"/>
      <c r="Q1944" s="86"/>
      <c r="R1944" s="86"/>
      <c r="S1944" s="86"/>
      <c r="T1944" s="87"/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T1944" s="19" t="s">
        <v>478</v>
      </c>
      <c r="AU1944" s="19" t="s">
        <v>82</v>
      </c>
    </row>
    <row r="1945" s="2" customFormat="1" ht="16.5" customHeight="1">
      <c r="A1945" s="40"/>
      <c r="B1945" s="41"/>
      <c r="C1945" s="215" t="s">
        <v>4791</v>
      </c>
      <c r="D1945" s="215" t="s">
        <v>174</v>
      </c>
      <c r="E1945" s="216" t="s">
        <v>4792</v>
      </c>
      <c r="F1945" s="217" t="s">
        <v>4793</v>
      </c>
      <c r="G1945" s="218" t="s">
        <v>3296</v>
      </c>
      <c r="H1945" s="219">
        <v>4</v>
      </c>
      <c r="I1945" s="220"/>
      <c r="J1945" s="221">
        <f>ROUND(I1945*H1945,2)</f>
        <v>0</v>
      </c>
      <c r="K1945" s="217" t="s">
        <v>19</v>
      </c>
      <c r="L1945" s="46"/>
      <c r="M1945" s="222" t="s">
        <v>19</v>
      </c>
      <c r="N1945" s="223" t="s">
        <v>45</v>
      </c>
      <c r="O1945" s="86"/>
      <c r="P1945" s="224">
        <f>O1945*H1945</f>
        <v>0</v>
      </c>
      <c r="Q1945" s="224">
        <v>0</v>
      </c>
      <c r="R1945" s="224">
        <f>Q1945*H1945</f>
        <v>0</v>
      </c>
      <c r="S1945" s="224">
        <v>0</v>
      </c>
      <c r="T1945" s="225">
        <f>S1945*H1945</f>
        <v>0</v>
      </c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R1945" s="226" t="s">
        <v>178</v>
      </c>
      <c r="AT1945" s="226" t="s">
        <v>174</v>
      </c>
      <c r="AU1945" s="226" t="s">
        <v>82</v>
      </c>
      <c r="AY1945" s="19" t="s">
        <v>171</v>
      </c>
      <c r="BE1945" s="227">
        <f>IF(N1945="základní",J1945,0)</f>
        <v>0</v>
      </c>
      <c r="BF1945" s="227">
        <f>IF(N1945="snížená",J1945,0)</f>
        <v>0</v>
      </c>
      <c r="BG1945" s="227">
        <f>IF(N1945="zákl. přenesená",J1945,0)</f>
        <v>0</v>
      </c>
      <c r="BH1945" s="227">
        <f>IF(N1945="sníž. přenesená",J1945,0)</f>
        <v>0</v>
      </c>
      <c r="BI1945" s="227">
        <f>IF(N1945="nulová",J1945,0)</f>
        <v>0</v>
      </c>
      <c r="BJ1945" s="19" t="s">
        <v>82</v>
      </c>
      <c r="BK1945" s="227">
        <f>ROUND(I1945*H1945,2)</f>
        <v>0</v>
      </c>
      <c r="BL1945" s="19" t="s">
        <v>178</v>
      </c>
      <c r="BM1945" s="226" t="s">
        <v>4794</v>
      </c>
    </row>
    <row r="1946" s="2" customFormat="1">
      <c r="A1946" s="40"/>
      <c r="B1946" s="41"/>
      <c r="C1946" s="42"/>
      <c r="D1946" s="228" t="s">
        <v>180</v>
      </c>
      <c r="E1946" s="42"/>
      <c r="F1946" s="229" t="s">
        <v>4793</v>
      </c>
      <c r="G1946" s="42"/>
      <c r="H1946" s="42"/>
      <c r="I1946" s="230"/>
      <c r="J1946" s="42"/>
      <c r="K1946" s="42"/>
      <c r="L1946" s="46"/>
      <c r="M1946" s="231"/>
      <c r="N1946" s="232"/>
      <c r="O1946" s="86"/>
      <c r="P1946" s="86"/>
      <c r="Q1946" s="86"/>
      <c r="R1946" s="86"/>
      <c r="S1946" s="86"/>
      <c r="T1946" s="87"/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T1946" s="19" t="s">
        <v>180</v>
      </c>
      <c r="AU1946" s="19" t="s">
        <v>82</v>
      </c>
    </row>
    <row r="1947" s="2" customFormat="1">
      <c r="A1947" s="40"/>
      <c r="B1947" s="41"/>
      <c r="C1947" s="42"/>
      <c r="D1947" s="228" t="s">
        <v>478</v>
      </c>
      <c r="E1947" s="42"/>
      <c r="F1947" s="278" t="s">
        <v>4795</v>
      </c>
      <c r="G1947" s="42"/>
      <c r="H1947" s="42"/>
      <c r="I1947" s="230"/>
      <c r="J1947" s="42"/>
      <c r="K1947" s="42"/>
      <c r="L1947" s="46"/>
      <c r="M1947" s="231"/>
      <c r="N1947" s="232"/>
      <c r="O1947" s="86"/>
      <c r="P1947" s="86"/>
      <c r="Q1947" s="86"/>
      <c r="R1947" s="86"/>
      <c r="S1947" s="86"/>
      <c r="T1947" s="87"/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T1947" s="19" t="s">
        <v>478</v>
      </c>
      <c r="AU1947" s="19" t="s">
        <v>82</v>
      </c>
    </row>
    <row r="1948" s="2" customFormat="1" ht="16.5" customHeight="1">
      <c r="A1948" s="40"/>
      <c r="B1948" s="41"/>
      <c r="C1948" s="215" t="s">
        <v>4796</v>
      </c>
      <c r="D1948" s="215" t="s">
        <v>174</v>
      </c>
      <c r="E1948" s="216" t="s">
        <v>4797</v>
      </c>
      <c r="F1948" s="217" t="s">
        <v>4798</v>
      </c>
      <c r="G1948" s="218" t="s">
        <v>3296</v>
      </c>
      <c r="H1948" s="219">
        <v>3</v>
      </c>
      <c r="I1948" s="220"/>
      <c r="J1948" s="221">
        <f>ROUND(I1948*H1948,2)</f>
        <v>0</v>
      </c>
      <c r="K1948" s="217" t="s">
        <v>19</v>
      </c>
      <c r="L1948" s="46"/>
      <c r="M1948" s="222" t="s">
        <v>19</v>
      </c>
      <c r="N1948" s="223" t="s">
        <v>45</v>
      </c>
      <c r="O1948" s="86"/>
      <c r="P1948" s="224">
        <f>O1948*H1948</f>
        <v>0</v>
      </c>
      <c r="Q1948" s="224">
        <v>0</v>
      </c>
      <c r="R1948" s="224">
        <f>Q1948*H1948</f>
        <v>0</v>
      </c>
      <c r="S1948" s="224">
        <v>0</v>
      </c>
      <c r="T1948" s="225">
        <f>S1948*H1948</f>
        <v>0</v>
      </c>
      <c r="U1948" s="40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R1948" s="226" t="s">
        <v>178</v>
      </c>
      <c r="AT1948" s="226" t="s">
        <v>174</v>
      </c>
      <c r="AU1948" s="226" t="s">
        <v>82</v>
      </c>
      <c r="AY1948" s="19" t="s">
        <v>171</v>
      </c>
      <c r="BE1948" s="227">
        <f>IF(N1948="základní",J1948,0)</f>
        <v>0</v>
      </c>
      <c r="BF1948" s="227">
        <f>IF(N1948="snížená",J1948,0)</f>
        <v>0</v>
      </c>
      <c r="BG1948" s="227">
        <f>IF(N1948="zákl. přenesená",J1948,0)</f>
        <v>0</v>
      </c>
      <c r="BH1948" s="227">
        <f>IF(N1948="sníž. přenesená",J1948,0)</f>
        <v>0</v>
      </c>
      <c r="BI1948" s="227">
        <f>IF(N1948="nulová",J1948,0)</f>
        <v>0</v>
      </c>
      <c r="BJ1948" s="19" t="s">
        <v>82</v>
      </c>
      <c r="BK1948" s="227">
        <f>ROUND(I1948*H1948,2)</f>
        <v>0</v>
      </c>
      <c r="BL1948" s="19" t="s">
        <v>178</v>
      </c>
      <c r="BM1948" s="226" t="s">
        <v>4799</v>
      </c>
    </row>
    <row r="1949" s="2" customFormat="1">
      <c r="A1949" s="40"/>
      <c r="B1949" s="41"/>
      <c r="C1949" s="42"/>
      <c r="D1949" s="228" t="s">
        <v>180</v>
      </c>
      <c r="E1949" s="42"/>
      <c r="F1949" s="229" t="s">
        <v>4798</v>
      </c>
      <c r="G1949" s="42"/>
      <c r="H1949" s="42"/>
      <c r="I1949" s="230"/>
      <c r="J1949" s="42"/>
      <c r="K1949" s="42"/>
      <c r="L1949" s="46"/>
      <c r="M1949" s="231"/>
      <c r="N1949" s="232"/>
      <c r="O1949" s="86"/>
      <c r="P1949" s="86"/>
      <c r="Q1949" s="86"/>
      <c r="R1949" s="86"/>
      <c r="S1949" s="86"/>
      <c r="T1949" s="87"/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T1949" s="19" t="s">
        <v>180</v>
      </c>
      <c r="AU1949" s="19" t="s">
        <v>82</v>
      </c>
    </row>
    <row r="1950" s="2" customFormat="1">
      <c r="A1950" s="40"/>
      <c r="B1950" s="41"/>
      <c r="C1950" s="42"/>
      <c r="D1950" s="228" t="s">
        <v>478</v>
      </c>
      <c r="E1950" s="42"/>
      <c r="F1950" s="278" t="s">
        <v>4800</v>
      </c>
      <c r="G1950" s="42"/>
      <c r="H1950" s="42"/>
      <c r="I1950" s="230"/>
      <c r="J1950" s="42"/>
      <c r="K1950" s="42"/>
      <c r="L1950" s="46"/>
      <c r="M1950" s="231"/>
      <c r="N1950" s="232"/>
      <c r="O1950" s="86"/>
      <c r="P1950" s="86"/>
      <c r="Q1950" s="86"/>
      <c r="R1950" s="86"/>
      <c r="S1950" s="86"/>
      <c r="T1950" s="87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T1950" s="19" t="s">
        <v>478</v>
      </c>
      <c r="AU1950" s="19" t="s">
        <v>82</v>
      </c>
    </row>
    <row r="1951" s="2" customFormat="1" ht="16.5" customHeight="1">
      <c r="A1951" s="40"/>
      <c r="B1951" s="41"/>
      <c r="C1951" s="215" t="s">
        <v>4801</v>
      </c>
      <c r="D1951" s="215" t="s">
        <v>174</v>
      </c>
      <c r="E1951" s="216" t="s">
        <v>4802</v>
      </c>
      <c r="F1951" s="217" t="s">
        <v>4803</v>
      </c>
      <c r="G1951" s="218" t="s">
        <v>3296</v>
      </c>
      <c r="H1951" s="219">
        <v>66</v>
      </c>
      <c r="I1951" s="220"/>
      <c r="J1951" s="221">
        <f>ROUND(I1951*H1951,2)</f>
        <v>0</v>
      </c>
      <c r="K1951" s="217" t="s">
        <v>19</v>
      </c>
      <c r="L1951" s="46"/>
      <c r="M1951" s="222" t="s">
        <v>19</v>
      </c>
      <c r="N1951" s="223" t="s">
        <v>45</v>
      </c>
      <c r="O1951" s="86"/>
      <c r="P1951" s="224">
        <f>O1951*H1951</f>
        <v>0</v>
      </c>
      <c r="Q1951" s="224">
        <v>0</v>
      </c>
      <c r="R1951" s="224">
        <f>Q1951*H1951</f>
        <v>0</v>
      </c>
      <c r="S1951" s="224">
        <v>0</v>
      </c>
      <c r="T1951" s="225">
        <f>S1951*H1951</f>
        <v>0</v>
      </c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R1951" s="226" t="s">
        <v>178</v>
      </c>
      <c r="AT1951" s="226" t="s">
        <v>174</v>
      </c>
      <c r="AU1951" s="226" t="s">
        <v>82</v>
      </c>
      <c r="AY1951" s="19" t="s">
        <v>171</v>
      </c>
      <c r="BE1951" s="227">
        <f>IF(N1951="základní",J1951,0)</f>
        <v>0</v>
      </c>
      <c r="BF1951" s="227">
        <f>IF(N1951="snížená",J1951,0)</f>
        <v>0</v>
      </c>
      <c r="BG1951" s="227">
        <f>IF(N1951="zákl. přenesená",J1951,0)</f>
        <v>0</v>
      </c>
      <c r="BH1951" s="227">
        <f>IF(N1951="sníž. přenesená",J1951,0)</f>
        <v>0</v>
      </c>
      <c r="BI1951" s="227">
        <f>IF(N1951="nulová",J1951,0)</f>
        <v>0</v>
      </c>
      <c r="BJ1951" s="19" t="s">
        <v>82</v>
      </c>
      <c r="BK1951" s="227">
        <f>ROUND(I1951*H1951,2)</f>
        <v>0</v>
      </c>
      <c r="BL1951" s="19" t="s">
        <v>178</v>
      </c>
      <c r="BM1951" s="226" t="s">
        <v>4804</v>
      </c>
    </row>
    <row r="1952" s="2" customFormat="1">
      <c r="A1952" s="40"/>
      <c r="B1952" s="41"/>
      <c r="C1952" s="42"/>
      <c r="D1952" s="228" t="s">
        <v>180</v>
      </c>
      <c r="E1952" s="42"/>
      <c r="F1952" s="229" t="s">
        <v>4803</v>
      </c>
      <c r="G1952" s="42"/>
      <c r="H1952" s="42"/>
      <c r="I1952" s="230"/>
      <c r="J1952" s="42"/>
      <c r="K1952" s="42"/>
      <c r="L1952" s="46"/>
      <c r="M1952" s="231"/>
      <c r="N1952" s="232"/>
      <c r="O1952" s="86"/>
      <c r="P1952" s="86"/>
      <c r="Q1952" s="86"/>
      <c r="R1952" s="86"/>
      <c r="S1952" s="86"/>
      <c r="T1952" s="87"/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T1952" s="19" t="s">
        <v>180</v>
      </c>
      <c r="AU1952" s="19" t="s">
        <v>82</v>
      </c>
    </row>
    <row r="1953" s="2" customFormat="1">
      <c r="A1953" s="40"/>
      <c r="B1953" s="41"/>
      <c r="C1953" s="42"/>
      <c r="D1953" s="228" t="s">
        <v>478</v>
      </c>
      <c r="E1953" s="42"/>
      <c r="F1953" s="278" t="s">
        <v>4805</v>
      </c>
      <c r="G1953" s="42"/>
      <c r="H1953" s="42"/>
      <c r="I1953" s="230"/>
      <c r="J1953" s="42"/>
      <c r="K1953" s="42"/>
      <c r="L1953" s="46"/>
      <c r="M1953" s="231"/>
      <c r="N1953" s="232"/>
      <c r="O1953" s="86"/>
      <c r="P1953" s="86"/>
      <c r="Q1953" s="86"/>
      <c r="R1953" s="86"/>
      <c r="S1953" s="86"/>
      <c r="T1953" s="87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T1953" s="19" t="s">
        <v>478</v>
      </c>
      <c r="AU1953" s="19" t="s">
        <v>82</v>
      </c>
    </row>
    <row r="1954" s="2" customFormat="1" ht="16.5" customHeight="1">
      <c r="A1954" s="40"/>
      <c r="B1954" s="41"/>
      <c r="C1954" s="215" t="s">
        <v>4806</v>
      </c>
      <c r="D1954" s="215" t="s">
        <v>174</v>
      </c>
      <c r="E1954" s="216" t="s">
        <v>4807</v>
      </c>
      <c r="F1954" s="217" t="s">
        <v>4803</v>
      </c>
      <c r="G1954" s="218" t="s">
        <v>3296</v>
      </c>
      <c r="H1954" s="219">
        <v>10</v>
      </c>
      <c r="I1954" s="220"/>
      <c r="J1954" s="221">
        <f>ROUND(I1954*H1954,2)</f>
        <v>0</v>
      </c>
      <c r="K1954" s="217" t="s">
        <v>19</v>
      </c>
      <c r="L1954" s="46"/>
      <c r="M1954" s="222" t="s">
        <v>19</v>
      </c>
      <c r="N1954" s="223" t="s">
        <v>45</v>
      </c>
      <c r="O1954" s="86"/>
      <c r="P1954" s="224">
        <f>O1954*H1954</f>
        <v>0</v>
      </c>
      <c r="Q1954" s="224">
        <v>0</v>
      </c>
      <c r="R1954" s="224">
        <f>Q1954*H1954</f>
        <v>0</v>
      </c>
      <c r="S1954" s="224">
        <v>0</v>
      </c>
      <c r="T1954" s="225">
        <f>S1954*H1954</f>
        <v>0</v>
      </c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R1954" s="226" t="s">
        <v>178</v>
      </c>
      <c r="AT1954" s="226" t="s">
        <v>174</v>
      </c>
      <c r="AU1954" s="226" t="s">
        <v>82</v>
      </c>
      <c r="AY1954" s="19" t="s">
        <v>171</v>
      </c>
      <c r="BE1954" s="227">
        <f>IF(N1954="základní",J1954,0)</f>
        <v>0</v>
      </c>
      <c r="BF1954" s="227">
        <f>IF(N1954="snížená",J1954,0)</f>
        <v>0</v>
      </c>
      <c r="BG1954" s="227">
        <f>IF(N1954="zákl. přenesená",J1954,0)</f>
        <v>0</v>
      </c>
      <c r="BH1954" s="227">
        <f>IF(N1954="sníž. přenesená",J1954,0)</f>
        <v>0</v>
      </c>
      <c r="BI1954" s="227">
        <f>IF(N1954="nulová",J1954,0)</f>
        <v>0</v>
      </c>
      <c r="BJ1954" s="19" t="s">
        <v>82</v>
      </c>
      <c r="BK1954" s="227">
        <f>ROUND(I1954*H1954,2)</f>
        <v>0</v>
      </c>
      <c r="BL1954" s="19" t="s">
        <v>178</v>
      </c>
      <c r="BM1954" s="226" t="s">
        <v>4808</v>
      </c>
    </row>
    <row r="1955" s="2" customFormat="1">
      <c r="A1955" s="40"/>
      <c r="B1955" s="41"/>
      <c r="C1955" s="42"/>
      <c r="D1955" s="228" t="s">
        <v>180</v>
      </c>
      <c r="E1955" s="42"/>
      <c r="F1955" s="229" t="s">
        <v>4803</v>
      </c>
      <c r="G1955" s="42"/>
      <c r="H1955" s="42"/>
      <c r="I1955" s="230"/>
      <c r="J1955" s="42"/>
      <c r="K1955" s="42"/>
      <c r="L1955" s="46"/>
      <c r="M1955" s="231"/>
      <c r="N1955" s="232"/>
      <c r="O1955" s="86"/>
      <c r="P1955" s="86"/>
      <c r="Q1955" s="86"/>
      <c r="R1955" s="86"/>
      <c r="S1955" s="86"/>
      <c r="T1955" s="87"/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T1955" s="19" t="s">
        <v>180</v>
      </c>
      <c r="AU1955" s="19" t="s">
        <v>82</v>
      </c>
    </row>
    <row r="1956" s="2" customFormat="1">
      <c r="A1956" s="40"/>
      <c r="B1956" s="41"/>
      <c r="C1956" s="42"/>
      <c r="D1956" s="228" t="s">
        <v>478</v>
      </c>
      <c r="E1956" s="42"/>
      <c r="F1956" s="278" t="s">
        <v>4809</v>
      </c>
      <c r="G1956" s="42"/>
      <c r="H1956" s="42"/>
      <c r="I1956" s="230"/>
      <c r="J1956" s="42"/>
      <c r="K1956" s="42"/>
      <c r="L1956" s="46"/>
      <c r="M1956" s="231"/>
      <c r="N1956" s="232"/>
      <c r="O1956" s="86"/>
      <c r="P1956" s="86"/>
      <c r="Q1956" s="86"/>
      <c r="R1956" s="86"/>
      <c r="S1956" s="86"/>
      <c r="T1956" s="87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T1956" s="19" t="s">
        <v>478</v>
      </c>
      <c r="AU1956" s="19" t="s">
        <v>82</v>
      </c>
    </row>
    <row r="1957" s="2" customFormat="1" ht="16.5" customHeight="1">
      <c r="A1957" s="40"/>
      <c r="B1957" s="41"/>
      <c r="C1957" s="215" t="s">
        <v>4810</v>
      </c>
      <c r="D1957" s="215" t="s">
        <v>174</v>
      </c>
      <c r="E1957" s="216" t="s">
        <v>4811</v>
      </c>
      <c r="F1957" s="217" t="s">
        <v>4812</v>
      </c>
      <c r="G1957" s="218" t="s">
        <v>3296</v>
      </c>
      <c r="H1957" s="219">
        <v>57</v>
      </c>
      <c r="I1957" s="220"/>
      <c r="J1957" s="221">
        <f>ROUND(I1957*H1957,2)</f>
        <v>0</v>
      </c>
      <c r="K1957" s="217" t="s">
        <v>19</v>
      </c>
      <c r="L1957" s="46"/>
      <c r="M1957" s="222" t="s">
        <v>19</v>
      </c>
      <c r="N1957" s="223" t="s">
        <v>45</v>
      </c>
      <c r="O1957" s="86"/>
      <c r="P1957" s="224">
        <f>O1957*H1957</f>
        <v>0</v>
      </c>
      <c r="Q1957" s="224">
        <v>0</v>
      </c>
      <c r="R1957" s="224">
        <f>Q1957*H1957</f>
        <v>0</v>
      </c>
      <c r="S1957" s="224">
        <v>0</v>
      </c>
      <c r="T1957" s="225">
        <f>S1957*H1957</f>
        <v>0</v>
      </c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R1957" s="226" t="s">
        <v>178</v>
      </c>
      <c r="AT1957" s="226" t="s">
        <v>174</v>
      </c>
      <c r="AU1957" s="226" t="s">
        <v>82</v>
      </c>
      <c r="AY1957" s="19" t="s">
        <v>171</v>
      </c>
      <c r="BE1957" s="227">
        <f>IF(N1957="základní",J1957,0)</f>
        <v>0</v>
      </c>
      <c r="BF1957" s="227">
        <f>IF(N1957="snížená",J1957,0)</f>
        <v>0</v>
      </c>
      <c r="BG1957" s="227">
        <f>IF(N1957="zákl. přenesená",J1957,0)</f>
        <v>0</v>
      </c>
      <c r="BH1957" s="227">
        <f>IF(N1957="sníž. přenesená",J1957,0)</f>
        <v>0</v>
      </c>
      <c r="BI1957" s="227">
        <f>IF(N1957="nulová",J1957,0)</f>
        <v>0</v>
      </c>
      <c r="BJ1957" s="19" t="s">
        <v>82</v>
      </c>
      <c r="BK1957" s="227">
        <f>ROUND(I1957*H1957,2)</f>
        <v>0</v>
      </c>
      <c r="BL1957" s="19" t="s">
        <v>178</v>
      </c>
      <c r="BM1957" s="226" t="s">
        <v>4813</v>
      </c>
    </row>
    <row r="1958" s="2" customFormat="1">
      <c r="A1958" s="40"/>
      <c r="B1958" s="41"/>
      <c r="C1958" s="42"/>
      <c r="D1958" s="228" t="s">
        <v>180</v>
      </c>
      <c r="E1958" s="42"/>
      <c r="F1958" s="229" t="s">
        <v>4812</v>
      </c>
      <c r="G1958" s="42"/>
      <c r="H1958" s="42"/>
      <c r="I1958" s="230"/>
      <c r="J1958" s="42"/>
      <c r="K1958" s="42"/>
      <c r="L1958" s="46"/>
      <c r="M1958" s="231"/>
      <c r="N1958" s="232"/>
      <c r="O1958" s="86"/>
      <c r="P1958" s="86"/>
      <c r="Q1958" s="86"/>
      <c r="R1958" s="86"/>
      <c r="S1958" s="86"/>
      <c r="T1958" s="87"/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T1958" s="19" t="s">
        <v>180</v>
      </c>
      <c r="AU1958" s="19" t="s">
        <v>82</v>
      </c>
    </row>
    <row r="1959" s="2" customFormat="1">
      <c r="A1959" s="40"/>
      <c r="B1959" s="41"/>
      <c r="C1959" s="42"/>
      <c r="D1959" s="228" t="s">
        <v>478</v>
      </c>
      <c r="E1959" s="42"/>
      <c r="F1959" s="278" t="s">
        <v>4805</v>
      </c>
      <c r="G1959" s="42"/>
      <c r="H1959" s="42"/>
      <c r="I1959" s="230"/>
      <c r="J1959" s="42"/>
      <c r="K1959" s="42"/>
      <c r="L1959" s="46"/>
      <c r="M1959" s="231"/>
      <c r="N1959" s="232"/>
      <c r="O1959" s="86"/>
      <c r="P1959" s="86"/>
      <c r="Q1959" s="86"/>
      <c r="R1959" s="86"/>
      <c r="S1959" s="86"/>
      <c r="T1959" s="87"/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T1959" s="19" t="s">
        <v>478</v>
      </c>
      <c r="AU1959" s="19" t="s">
        <v>82</v>
      </c>
    </row>
    <row r="1960" s="2" customFormat="1" ht="16.5" customHeight="1">
      <c r="A1960" s="40"/>
      <c r="B1960" s="41"/>
      <c r="C1960" s="215" t="s">
        <v>4814</v>
      </c>
      <c r="D1960" s="215" t="s">
        <v>174</v>
      </c>
      <c r="E1960" s="216" t="s">
        <v>4815</v>
      </c>
      <c r="F1960" s="217" t="s">
        <v>4816</v>
      </c>
      <c r="G1960" s="218" t="s">
        <v>3296</v>
      </c>
      <c r="H1960" s="219">
        <v>84</v>
      </c>
      <c r="I1960" s="220"/>
      <c r="J1960" s="221">
        <f>ROUND(I1960*H1960,2)</f>
        <v>0</v>
      </c>
      <c r="K1960" s="217" t="s">
        <v>19</v>
      </c>
      <c r="L1960" s="46"/>
      <c r="M1960" s="222" t="s">
        <v>19</v>
      </c>
      <c r="N1960" s="223" t="s">
        <v>45</v>
      </c>
      <c r="O1960" s="86"/>
      <c r="P1960" s="224">
        <f>O1960*H1960</f>
        <v>0</v>
      </c>
      <c r="Q1960" s="224">
        <v>0</v>
      </c>
      <c r="R1960" s="224">
        <f>Q1960*H1960</f>
        <v>0</v>
      </c>
      <c r="S1960" s="224">
        <v>0</v>
      </c>
      <c r="T1960" s="225">
        <f>S1960*H1960</f>
        <v>0</v>
      </c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R1960" s="226" t="s">
        <v>178</v>
      </c>
      <c r="AT1960" s="226" t="s">
        <v>174</v>
      </c>
      <c r="AU1960" s="226" t="s">
        <v>82</v>
      </c>
      <c r="AY1960" s="19" t="s">
        <v>171</v>
      </c>
      <c r="BE1960" s="227">
        <f>IF(N1960="základní",J1960,0)</f>
        <v>0</v>
      </c>
      <c r="BF1960" s="227">
        <f>IF(N1960="snížená",J1960,0)</f>
        <v>0</v>
      </c>
      <c r="BG1960" s="227">
        <f>IF(N1960="zákl. přenesená",J1960,0)</f>
        <v>0</v>
      </c>
      <c r="BH1960" s="227">
        <f>IF(N1960="sníž. přenesená",J1960,0)</f>
        <v>0</v>
      </c>
      <c r="BI1960" s="227">
        <f>IF(N1960="nulová",J1960,0)</f>
        <v>0</v>
      </c>
      <c r="BJ1960" s="19" t="s">
        <v>82</v>
      </c>
      <c r="BK1960" s="227">
        <f>ROUND(I1960*H1960,2)</f>
        <v>0</v>
      </c>
      <c r="BL1960" s="19" t="s">
        <v>178</v>
      </c>
      <c r="BM1960" s="226" t="s">
        <v>4817</v>
      </c>
    </row>
    <row r="1961" s="2" customFormat="1">
      <c r="A1961" s="40"/>
      <c r="B1961" s="41"/>
      <c r="C1961" s="42"/>
      <c r="D1961" s="228" t="s">
        <v>180</v>
      </c>
      <c r="E1961" s="42"/>
      <c r="F1961" s="229" t="s">
        <v>4816</v>
      </c>
      <c r="G1961" s="42"/>
      <c r="H1961" s="42"/>
      <c r="I1961" s="230"/>
      <c r="J1961" s="42"/>
      <c r="K1961" s="42"/>
      <c r="L1961" s="46"/>
      <c r="M1961" s="231"/>
      <c r="N1961" s="232"/>
      <c r="O1961" s="86"/>
      <c r="P1961" s="86"/>
      <c r="Q1961" s="86"/>
      <c r="R1961" s="86"/>
      <c r="S1961" s="86"/>
      <c r="T1961" s="87"/>
      <c r="U1961" s="40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T1961" s="19" t="s">
        <v>180</v>
      </c>
      <c r="AU1961" s="19" t="s">
        <v>82</v>
      </c>
    </row>
    <row r="1962" s="2" customFormat="1">
      <c r="A1962" s="40"/>
      <c r="B1962" s="41"/>
      <c r="C1962" s="42"/>
      <c r="D1962" s="228" t="s">
        <v>478</v>
      </c>
      <c r="E1962" s="42"/>
      <c r="F1962" s="278" t="s">
        <v>4805</v>
      </c>
      <c r="G1962" s="42"/>
      <c r="H1962" s="42"/>
      <c r="I1962" s="230"/>
      <c r="J1962" s="42"/>
      <c r="K1962" s="42"/>
      <c r="L1962" s="46"/>
      <c r="M1962" s="231"/>
      <c r="N1962" s="232"/>
      <c r="O1962" s="86"/>
      <c r="P1962" s="86"/>
      <c r="Q1962" s="86"/>
      <c r="R1962" s="86"/>
      <c r="S1962" s="86"/>
      <c r="T1962" s="87"/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T1962" s="19" t="s">
        <v>478</v>
      </c>
      <c r="AU1962" s="19" t="s">
        <v>82</v>
      </c>
    </row>
    <row r="1963" s="2" customFormat="1" ht="16.5" customHeight="1">
      <c r="A1963" s="40"/>
      <c r="B1963" s="41"/>
      <c r="C1963" s="215" t="s">
        <v>4818</v>
      </c>
      <c r="D1963" s="215" t="s">
        <v>174</v>
      </c>
      <c r="E1963" s="216" t="s">
        <v>4819</v>
      </c>
      <c r="F1963" s="217" t="s">
        <v>4816</v>
      </c>
      <c r="G1963" s="218" t="s">
        <v>3296</v>
      </c>
      <c r="H1963" s="219">
        <v>19</v>
      </c>
      <c r="I1963" s="220"/>
      <c r="J1963" s="221">
        <f>ROUND(I1963*H1963,2)</f>
        <v>0</v>
      </c>
      <c r="K1963" s="217" t="s">
        <v>19</v>
      </c>
      <c r="L1963" s="46"/>
      <c r="M1963" s="222" t="s">
        <v>19</v>
      </c>
      <c r="N1963" s="223" t="s">
        <v>45</v>
      </c>
      <c r="O1963" s="86"/>
      <c r="P1963" s="224">
        <f>O1963*H1963</f>
        <v>0</v>
      </c>
      <c r="Q1963" s="224">
        <v>0</v>
      </c>
      <c r="R1963" s="224">
        <f>Q1963*H1963</f>
        <v>0</v>
      </c>
      <c r="S1963" s="224">
        <v>0</v>
      </c>
      <c r="T1963" s="225">
        <f>S1963*H1963</f>
        <v>0</v>
      </c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R1963" s="226" t="s">
        <v>178</v>
      </c>
      <c r="AT1963" s="226" t="s">
        <v>174</v>
      </c>
      <c r="AU1963" s="226" t="s">
        <v>82</v>
      </c>
      <c r="AY1963" s="19" t="s">
        <v>171</v>
      </c>
      <c r="BE1963" s="227">
        <f>IF(N1963="základní",J1963,0)</f>
        <v>0</v>
      </c>
      <c r="BF1963" s="227">
        <f>IF(N1963="snížená",J1963,0)</f>
        <v>0</v>
      </c>
      <c r="BG1963" s="227">
        <f>IF(N1963="zákl. přenesená",J1963,0)</f>
        <v>0</v>
      </c>
      <c r="BH1963" s="227">
        <f>IF(N1963="sníž. přenesená",J1963,0)</f>
        <v>0</v>
      </c>
      <c r="BI1963" s="227">
        <f>IF(N1963="nulová",J1963,0)</f>
        <v>0</v>
      </c>
      <c r="BJ1963" s="19" t="s">
        <v>82</v>
      </c>
      <c r="BK1963" s="227">
        <f>ROUND(I1963*H1963,2)</f>
        <v>0</v>
      </c>
      <c r="BL1963" s="19" t="s">
        <v>178</v>
      </c>
      <c r="BM1963" s="226" t="s">
        <v>4820</v>
      </c>
    </row>
    <row r="1964" s="2" customFormat="1">
      <c r="A1964" s="40"/>
      <c r="B1964" s="41"/>
      <c r="C1964" s="42"/>
      <c r="D1964" s="228" t="s">
        <v>180</v>
      </c>
      <c r="E1964" s="42"/>
      <c r="F1964" s="229" t="s">
        <v>4816</v>
      </c>
      <c r="G1964" s="42"/>
      <c r="H1964" s="42"/>
      <c r="I1964" s="230"/>
      <c r="J1964" s="42"/>
      <c r="K1964" s="42"/>
      <c r="L1964" s="46"/>
      <c r="M1964" s="231"/>
      <c r="N1964" s="232"/>
      <c r="O1964" s="86"/>
      <c r="P1964" s="86"/>
      <c r="Q1964" s="86"/>
      <c r="R1964" s="86"/>
      <c r="S1964" s="86"/>
      <c r="T1964" s="87"/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T1964" s="19" t="s">
        <v>180</v>
      </c>
      <c r="AU1964" s="19" t="s">
        <v>82</v>
      </c>
    </row>
    <row r="1965" s="2" customFormat="1">
      <c r="A1965" s="40"/>
      <c r="B1965" s="41"/>
      <c r="C1965" s="42"/>
      <c r="D1965" s="228" t="s">
        <v>478</v>
      </c>
      <c r="E1965" s="42"/>
      <c r="F1965" s="278" t="s">
        <v>4809</v>
      </c>
      <c r="G1965" s="42"/>
      <c r="H1965" s="42"/>
      <c r="I1965" s="230"/>
      <c r="J1965" s="42"/>
      <c r="K1965" s="42"/>
      <c r="L1965" s="46"/>
      <c r="M1965" s="231"/>
      <c r="N1965" s="232"/>
      <c r="O1965" s="86"/>
      <c r="P1965" s="86"/>
      <c r="Q1965" s="86"/>
      <c r="R1965" s="86"/>
      <c r="S1965" s="86"/>
      <c r="T1965" s="87"/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T1965" s="19" t="s">
        <v>478</v>
      </c>
      <c r="AU1965" s="19" t="s">
        <v>82</v>
      </c>
    </row>
    <row r="1966" s="2" customFormat="1" ht="16.5" customHeight="1">
      <c r="A1966" s="40"/>
      <c r="B1966" s="41"/>
      <c r="C1966" s="215" t="s">
        <v>4821</v>
      </c>
      <c r="D1966" s="215" t="s">
        <v>174</v>
      </c>
      <c r="E1966" s="216" t="s">
        <v>4822</v>
      </c>
      <c r="F1966" s="217" t="s">
        <v>4823</v>
      </c>
      <c r="G1966" s="218" t="s">
        <v>3296</v>
      </c>
      <c r="H1966" s="219">
        <v>21</v>
      </c>
      <c r="I1966" s="220"/>
      <c r="J1966" s="221">
        <f>ROUND(I1966*H1966,2)</f>
        <v>0</v>
      </c>
      <c r="K1966" s="217" t="s">
        <v>19</v>
      </c>
      <c r="L1966" s="46"/>
      <c r="M1966" s="222" t="s">
        <v>19</v>
      </c>
      <c r="N1966" s="223" t="s">
        <v>45</v>
      </c>
      <c r="O1966" s="86"/>
      <c r="P1966" s="224">
        <f>O1966*H1966</f>
        <v>0</v>
      </c>
      <c r="Q1966" s="224">
        <v>0</v>
      </c>
      <c r="R1966" s="224">
        <f>Q1966*H1966</f>
        <v>0</v>
      </c>
      <c r="S1966" s="224">
        <v>0</v>
      </c>
      <c r="T1966" s="225">
        <f>S1966*H1966</f>
        <v>0</v>
      </c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R1966" s="226" t="s">
        <v>178</v>
      </c>
      <c r="AT1966" s="226" t="s">
        <v>174</v>
      </c>
      <c r="AU1966" s="226" t="s">
        <v>82</v>
      </c>
      <c r="AY1966" s="19" t="s">
        <v>171</v>
      </c>
      <c r="BE1966" s="227">
        <f>IF(N1966="základní",J1966,0)</f>
        <v>0</v>
      </c>
      <c r="BF1966" s="227">
        <f>IF(N1966="snížená",J1966,0)</f>
        <v>0</v>
      </c>
      <c r="BG1966" s="227">
        <f>IF(N1966="zákl. přenesená",J1966,0)</f>
        <v>0</v>
      </c>
      <c r="BH1966" s="227">
        <f>IF(N1966="sníž. přenesená",J1966,0)</f>
        <v>0</v>
      </c>
      <c r="BI1966" s="227">
        <f>IF(N1966="nulová",J1966,0)</f>
        <v>0</v>
      </c>
      <c r="BJ1966" s="19" t="s">
        <v>82</v>
      </c>
      <c r="BK1966" s="227">
        <f>ROUND(I1966*H1966,2)</f>
        <v>0</v>
      </c>
      <c r="BL1966" s="19" t="s">
        <v>178</v>
      </c>
      <c r="BM1966" s="226" t="s">
        <v>4824</v>
      </c>
    </row>
    <row r="1967" s="2" customFormat="1">
      <c r="A1967" s="40"/>
      <c r="B1967" s="41"/>
      <c r="C1967" s="42"/>
      <c r="D1967" s="228" t="s">
        <v>180</v>
      </c>
      <c r="E1967" s="42"/>
      <c r="F1967" s="229" t="s">
        <v>4823</v>
      </c>
      <c r="G1967" s="42"/>
      <c r="H1967" s="42"/>
      <c r="I1967" s="230"/>
      <c r="J1967" s="42"/>
      <c r="K1967" s="42"/>
      <c r="L1967" s="46"/>
      <c r="M1967" s="231"/>
      <c r="N1967" s="232"/>
      <c r="O1967" s="86"/>
      <c r="P1967" s="86"/>
      <c r="Q1967" s="86"/>
      <c r="R1967" s="86"/>
      <c r="S1967" s="86"/>
      <c r="T1967" s="87"/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T1967" s="19" t="s">
        <v>180</v>
      </c>
      <c r="AU1967" s="19" t="s">
        <v>82</v>
      </c>
    </row>
    <row r="1968" s="2" customFormat="1">
      <c r="A1968" s="40"/>
      <c r="B1968" s="41"/>
      <c r="C1968" s="42"/>
      <c r="D1968" s="228" t="s">
        <v>478</v>
      </c>
      <c r="E1968" s="42"/>
      <c r="F1968" s="278" t="s">
        <v>4825</v>
      </c>
      <c r="G1968" s="42"/>
      <c r="H1968" s="42"/>
      <c r="I1968" s="230"/>
      <c r="J1968" s="42"/>
      <c r="K1968" s="42"/>
      <c r="L1968" s="46"/>
      <c r="M1968" s="231"/>
      <c r="N1968" s="232"/>
      <c r="O1968" s="86"/>
      <c r="P1968" s="86"/>
      <c r="Q1968" s="86"/>
      <c r="R1968" s="86"/>
      <c r="S1968" s="86"/>
      <c r="T1968" s="87"/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T1968" s="19" t="s">
        <v>478</v>
      </c>
      <c r="AU1968" s="19" t="s">
        <v>82</v>
      </c>
    </row>
    <row r="1969" s="2" customFormat="1" ht="16.5" customHeight="1">
      <c r="A1969" s="40"/>
      <c r="B1969" s="41"/>
      <c r="C1969" s="215" t="s">
        <v>4826</v>
      </c>
      <c r="D1969" s="215" t="s">
        <v>174</v>
      </c>
      <c r="E1969" s="216" t="s">
        <v>4827</v>
      </c>
      <c r="F1969" s="217" t="s">
        <v>4828</v>
      </c>
      <c r="G1969" s="218" t="s">
        <v>3296</v>
      </c>
      <c r="H1969" s="219">
        <v>6</v>
      </c>
      <c r="I1969" s="220"/>
      <c r="J1969" s="221">
        <f>ROUND(I1969*H1969,2)</f>
        <v>0</v>
      </c>
      <c r="K1969" s="217" t="s">
        <v>19</v>
      </c>
      <c r="L1969" s="46"/>
      <c r="M1969" s="222" t="s">
        <v>19</v>
      </c>
      <c r="N1969" s="223" t="s">
        <v>45</v>
      </c>
      <c r="O1969" s="86"/>
      <c r="P1969" s="224">
        <f>O1969*H1969</f>
        <v>0</v>
      </c>
      <c r="Q1969" s="224">
        <v>0</v>
      </c>
      <c r="R1969" s="224">
        <f>Q1969*H1969</f>
        <v>0</v>
      </c>
      <c r="S1969" s="224">
        <v>0</v>
      </c>
      <c r="T1969" s="225">
        <f>S1969*H1969</f>
        <v>0</v>
      </c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R1969" s="226" t="s">
        <v>178</v>
      </c>
      <c r="AT1969" s="226" t="s">
        <v>174</v>
      </c>
      <c r="AU1969" s="226" t="s">
        <v>82</v>
      </c>
      <c r="AY1969" s="19" t="s">
        <v>171</v>
      </c>
      <c r="BE1969" s="227">
        <f>IF(N1969="základní",J1969,0)</f>
        <v>0</v>
      </c>
      <c r="BF1969" s="227">
        <f>IF(N1969="snížená",J1969,0)</f>
        <v>0</v>
      </c>
      <c r="BG1969" s="227">
        <f>IF(N1969="zákl. přenesená",J1969,0)</f>
        <v>0</v>
      </c>
      <c r="BH1969" s="227">
        <f>IF(N1969="sníž. přenesená",J1969,0)</f>
        <v>0</v>
      </c>
      <c r="BI1969" s="227">
        <f>IF(N1969="nulová",J1969,0)</f>
        <v>0</v>
      </c>
      <c r="BJ1969" s="19" t="s">
        <v>82</v>
      </c>
      <c r="BK1969" s="227">
        <f>ROUND(I1969*H1969,2)</f>
        <v>0</v>
      </c>
      <c r="BL1969" s="19" t="s">
        <v>178</v>
      </c>
      <c r="BM1969" s="226" t="s">
        <v>4829</v>
      </c>
    </row>
    <row r="1970" s="2" customFormat="1">
      <c r="A1970" s="40"/>
      <c r="B1970" s="41"/>
      <c r="C1970" s="42"/>
      <c r="D1970" s="228" t="s">
        <v>180</v>
      </c>
      <c r="E1970" s="42"/>
      <c r="F1970" s="229" t="s">
        <v>4828</v>
      </c>
      <c r="G1970" s="42"/>
      <c r="H1970" s="42"/>
      <c r="I1970" s="230"/>
      <c r="J1970" s="42"/>
      <c r="K1970" s="42"/>
      <c r="L1970" s="46"/>
      <c r="M1970" s="231"/>
      <c r="N1970" s="232"/>
      <c r="O1970" s="86"/>
      <c r="P1970" s="86"/>
      <c r="Q1970" s="86"/>
      <c r="R1970" s="86"/>
      <c r="S1970" s="86"/>
      <c r="T1970" s="87"/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T1970" s="19" t="s">
        <v>180</v>
      </c>
      <c r="AU1970" s="19" t="s">
        <v>82</v>
      </c>
    </row>
    <row r="1971" s="2" customFormat="1">
      <c r="A1971" s="40"/>
      <c r="B1971" s="41"/>
      <c r="C1971" s="42"/>
      <c r="D1971" s="228" t="s">
        <v>478</v>
      </c>
      <c r="E1971" s="42"/>
      <c r="F1971" s="278" t="s">
        <v>4830</v>
      </c>
      <c r="G1971" s="42"/>
      <c r="H1971" s="42"/>
      <c r="I1971" s="230"/>
      <c r="J1971" s="42"/>
      <c r="K1971" s="42"/>
      <c r="L1971" s="46"/>
      <c r="M1971" s="231"/>
      <c r="N1971" s="232"/>
      <c r="O1971" s="86"/>
      <c r="P1971" s="86"/>
      <c r="Q1971" s="86"/>
      <c r="R1971" s="86"/>
      <c r="S1971" s="86"/>
      <c r="T1971" s="87"/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T1971" s="19" t="s">
        <v>478</v>
      </c>
      <c r="AU1971" s="19" t="s">
        <v>82</v>
      </c>
    </row>
    <row r="1972" s="2" customFormat="1" ht="16.5" customHeight="1">
      <c r="A1972" s="40"/>
      <c r="B1972" s="41"/>
      <c r="C1972" s="215" t="s">
        <v>4831</v>
      </c>
      <c r="D1972" s="215" t="s">
        <v>174</v>
      </c>
      <c r="E1972" s="216" t="s">
        <v>4832</v>
      </c>
      <c r="F1972" s="217" t="s">
        <v>4833</v>
      </c>
      <c r="G1972" s="218" t="s">
        <v>3296</v>
      </c>
      <c r="H1972" s="219">
        <v>17</v>
      </c>
      <c r="I1972" s="220"/>
      <c r="J1972" s="221">
        <f>ROUND(I1972*H1972,2)</f>
        <v>0</v>
      </c>
      <c r="K1972" s="217" t="s">
        <v>19</v>
      </c>
      <c r="L1972" s="46"/>
      <c r="M1972" s="222" t="s">
        <v>19</v>
      </c>
      <c r="N1972" s="223" t="s">
        <v>45</v>
      </c>
      <c r="O1972" s="86"/>
      <c r="P1972" s="224">
        <f>O1972*H1972</f>
        <v>0</v>
      </c>
      <c r="Q1972" s="224">
        <v>0</v>
      </c>
      <c r="R1972" s="224">
        <f>Q1972*H1972</f>
        <v>0</v>
      </c>
      <c r="S1972" s="224">
        <v>0</v>
      </c>
      <c r="T1972" s="225">
        <f>S1972*H1972</f>
        <v>0</v>
      </c>
      <c r="U1972" s="40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R1972" s="226" t="s">
        <v>178</v>
      </c>
      <c r="AT1972" s="226" t="s">
        <v>174</v>
      </c>
      <c r="AU1972" s="226" t="s">
        <v>82</v>
      </c>
      <c r="AY1972" s="19" t="s">
        <v>171</v>
      </c>
      <c r="BE1972" s="227">
        <f>IF(N1972="základní",J1972,0)</f>
        <v>0</v>
      </c>
      <c r="BF1972" s="227">
        <f>IF(N1972="snížená",J1972,0)</f>
        <v>0</v>
      </c>
      <c r="BG1972" s="227">
        <f>IF(N1972="zákl. přenesená",J1972,0)</f>
        <v>0</v>
      </c>
      <c r="BH1972" s="227">
        <f>IF(N1972="sníž. přenesená",J1972,0)</f>
        <v>0</v>
      </c>
      <c r="BI1972" s="227">
        <f>IF(N1972="nulová",J1972,0)</f>
        <v>0</v>
      </c>
      <c r="BJ1972" s="19" t="s">
        <v>82</v>
      </c>
      <c r="BK1972" s="227">
        <f>ROUND(I1972*H1972,2)</f>
        <v>0</v>
      </c>
      <c r="BL1972" s="19" t="s">
        <v>178</v>
      </c>
      <c r="BM1972" s="226" t="s">
        <v>4834</v>
      </c>
    </row>
    <row r="1973" s="2" customFormat="1">
      <c r="A1973" s="40"/>
      <c r="B1973" s="41"/>
      <c r="C1973" s="42"/>
      <c r="D1973" s="228" t="s">
        <v>180</v>
      </c>
      <c r="E1973" s="42"/>
      <c r="F1973" s="229" t="s">
        <v>4833</v>
      </c>
      <c r="G1973" s="42"/>
      <c r="H1973" s="42"/>
      <c r="I1973" s="230"/>
      <c r="J1973" s="42"/>
      <c r="K1973" s="42"/>
      <c r="L1973" s="46"/>
      <c r="M1973" s="231"/>
      <c r="N1973" s="232"/>
      <c r="O1973" s="86"/>
      <c r="P1973" s="86"/>
      <c r="Q1973" s="86"/>
      <c r="R1973" s="86"/>
      <c r="S1973" s="86"/>
      <c r="T1973" s="87"/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T1973" s="19" t="s">
        <v>180</v>
      </c>
      <c r="AU1973" s="19" t="s">
        <v>82</v>
      </c>
    </row>
    <row r="1974" s="2" customFormat="1">
      <c r="A1974" s="40"/>
      <c r="B1974" s="41"/>
      <c r="C1974" s="42"/>
      <c r="D1974" s="228" t="s">
        <v>478</v>
      </c>
      <c r="E1974" s="42"/>
      <c r="F1974" s="278" t="s">
        <v>4776</v>
      </c>
      <c r="G1974" s="42"/>
      <c r="H1974" s="42"/>
      <c r="I1974" s="230"/>
      <c r="J1974" s="42"/>
      <c r="K1974" s="42"/>
      <c r="L1974" s="46"/>
      <c r="M1974" s="231"/>
      <c r="N1974" s="232"/>
      <c r="O1974" s="86"/>
      <c r="P1974" s="86"/>
      <c r="Q1974" s="86"/>
      <c r="R1974" s="86"/>
      <c r="S1974" s="86"/>
      <c r="T1974" s="87"/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T1974" s="19" t="s">
        <v>478</v>
      </c>
      <c r="AU1974" s="19" t="s">
        <v>82</v>
      </c>
    </row>
    <row r="1975" s="2" customFormat="1" ht="16.5" customHeight="1">
      <c r="A1975" s="40"/>
      <c r="B1975" s="41"/>
      <c r="C1975" s="215" t="s">
        <v>4835</v>
      </c>
      <c r="D1975" s="215" t="s">
        <v>174</v>
      </c>
      <c r="E1975" s="216" t="s">
        <v>4836</v>
      </c>
      <c r="F1975" s="217" t="s">
        <v>4837</v>
      </c>
      <c r="G1975" s="218" t="s">
        <v>3296</v>
      </c>
      <c r="H1975" s="219">
        <v>1</v>
      </c>
      <c r="I1975" s="220"/>
      <c r="J1975" s="221">
        <f>ROUND(I1975*H1975,2)</f>
        <v>0</v>
      </c>
      <c r="K1975" s="217" t="s">
        <v>19</v>
      </c>
      <c r="L1975" s="46"/>
      <c r="M1975" s="222" t="s">
        <v>19</v>
      </c>
      <c r="N1975" s="223" t="s">
        <v>45</v>
      </c>
      <c r="O1975" s="86"/>
      <c r="P1975" s="224">
        <f>O1975*H1975</f>
        <v>0</v>
      </c>
      <c r="Q1975" s="224">
        <v>0</v>
      </c>
      <c r="R1975" s="224">
        <f>Q1975*H1975</f>
        <v>0</v>
      </c>
      <c r="S1975" s="224">
        <v>0</v>
      </c>
      <c r="T1975" s="225">
        <f>S1975*H1975</f>
        <v>0</v>
      </c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R1975" s="226" t="s">
        <v>178</v>
      </c>
      <c r="AT1975" s="226" t="s">
        <v>174</v>
      </c>
      <c r="AU1975" s="226" t="s">
        <v>82</v>
      </c>
      <c r="AY1975" s="19" t="s">
        <v>171</v>
      </c>
      <c r="BE1975" s="227">
        <f>IF(N1975="základní",J1975,0)</f>
        <v>0</v>
      </c>
      <c r="BF1975" s="227">
        <f>IF(N1975="snížená",J1975,0)</f>
        <v>0</v>
      </c>
      <c r="BG1975" s="227">
        <f>IF(N1975="zákl. přenesená",J1975,0)</f>
        <v>0</v>
      </c>
      <c r="BH1975" s="227">
        <f>IF(N1975="sníž. přenesená",J1975,0)</f>
        <v>0</v>
      </c>
      <c r="BI1975" s="227">
        <f>IF(N1975="nulová",J1975,0)</f>
        <v>0</v>
      </c>
      <c r="BJ1975" s="19" t="s">
        <v>82</v>
      </c>
      <c r="BK1975" s="227">
        <f>ROUND(I1975*H1975,2)</f>
        <v>0</v>
      </c>
      <c r="BL1975" s="19" t="s">
        <v>178</v>
      </c>
      <c r="BM1975" s="226" t="s">
        <v>4838</v>
      </c>
    </row>
    <row r="1976" s="2" customFormat="1">
      <c r="A1976" s="40"/>
      <c r="B1976" s="41"/>
      <c r="C1976" s="42"/>
      <c r="D1976" s="228" t="s">
        <v>180</v>
      </c>
      <c r="E1976" s="42"/>
      <c r="F1976" s="229" t="s">
        <v>4837</v>
      </c>
      <c r="G1976" s="42"/>
      <c r="H1976" s="42"/>
      <c r="I1976" s="230"/>
      <c r="J1976" s="42"/>
      <c r="K1976" s="42"/>
      <c r="L1976" s="46"/>
      <c r="M1976" s="231"/>
      <c r="N1976" s="232"/>
      <c r="O1976" s="86"/>
      <c r="P1976" s="86"/>
      <c r="Q1976" s="86"/>
      <c r="R1976" s="86"/>
      <c r="S1976" s="86"/>
      <c r="T1976" s="87"/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T1976" s="19" t="s">
        <v>180</v>
      </c>
      <c r="AU1976" s="19" t="s">
        <v>82</v>
      </c>
    </row>
    <row r="1977" s="2" customFormat="1">
      <c r="A1977" s="40"/>
      <c r="B1977" s="41"/>
      <c r="C1977" s="42"/>
      <c r="D1977" s="228" t="s">
        <v>478</v>
      </c>
      <c r="E1977" s="42"/>
      <c r="F1977" s="278" t="s">
        <v>4728</v>
      </c>
      <c r="G1977" s="42"/>
      <c r="H1977" s="42"/>
      <c r="I1977" s="230"/>
      <c r="J1977" s="42"/>
      <c r="K1977" s="42"/>
      <c r="L1977" s="46"/>
      <c r="M1977" s="231"/>
      <c r="N1977" s="232"/>
      <c r="O1977" s="86"/>
      <c r="P1977" s="86"/>
      <c r="Q1977" s="86"/>
      <c r="R1977" s="86"/>
      <c r="S1977" s="86"/>
      <c r="T1977" s="87"/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T1977" s="19" t="s">
        <v>478</v>
      </c>
      <c r="AU1977" s="19" t="s">
        <v>82</v>
      </c>
    </row>
    <row r="1978" s="2" customFormat="1" ht="16.5" customHeight="1">
      <c r="A1978" s="40"/>
      <c r="B1978" s="41"/>
      <c r="C1978" s="215" t="s">
        <v>4839</v>
      </c>
      <c r="D1978" s="215" t="s">
        <v>174</v>
      </c>
      <c r="E1978" s="216" t="s">
        <v>4840</v>
      </c>
      <c r="F1978" s="217" t="s">
        <v>4841</v>
      </c>
      <c r="G1978" s="218" t="s">
        <v>3296</v>
      </c>
      <c r="H1978" s="219">
        <v>58</v>
      </c>
      <c r="I1978" s="220"/>
      <c r="J1978" s="221">
        <f>ROUND(I1978*H1978,2)</f>
        <v>0</v>
      </c>
      <c r="K1978" s="217" t="s">
        <v>19</v>
      </c>
      <c r="L1978" s="46"/>
      <c r="M1978" s="222" t="s">
        <v>19</v>
      </c>
      <c r="N1978" s="223" t="s">
        <v>45</v>
      </c>
      <c r="O1978" s="86"/>
      <c r="P1978" s="224">
        <f>O1978*H1978</f>
        <v>0</v>
      </c>
      <c r="Q1978" s="224">
        <v>0</v>
      </c>
      <c r="R1978" s="224">
        <f>Q1978*H1978</f>
        <v>0</v>
      </c>
      <c r="S1978" s="224">
        <v>0</v>
      </c>
      <c r="T1978" s="225">
        <f>S1978*H1978</f>
        <v>0</v>
      </c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R1978" s="226" t="s">
        <v>178</v>
      </c>
      <c r="AT1978" s="226" t="s">
        <v>174</v>
      </c>
      <c r="AU1978" s="226" t="s">
        <v>82</v>
      </c>
      <c r="AY1978" s="19" t="s">
        <v>171</v>
      </c>
      <c r="BE1978" s="227">
        <f>IF(N1978="základní",J1978,0)</f>
        <v>0</v>
      </c>
      <c r="BF1978" s="227">
        <f>IF(N1978="snížená",J1978,0)</f>
        <v>0</v>
      </c>
      <c r="BG1978" s="227">
        <f>IF(N1978="zákl. přenesená",J1978,0)</f>
        <v>0</v>
      </c>
      <c r="BH1978" s="227">
        <f>IF(N1978="sníž. přenesená",J1978,0)</f>
        <v>0</v>
      </c>
      <c r="BI1978" s="227">
        <f>IF(N1978="nulová",J1978,0)</f>
        <v>0</v>
      </c>
      <c r="BJ1978" s="19" t="s">
        <v>82</v>
      </c>
      <c r="BK1978" s="227">
        <f>ROUND(I1978*H1978,2)</f>
        <v>0</v>
      </c>
      <c r="BL1978" s="19" t="s">
        <v>178</v>
      </c>
      <c r="BM1978" s="226" t="s">
        <v>4842</v>
      </c>
    </row>
    <row r="1979" s="2" customFormat="1">
      <c r="A1979" s="40"/>
      <c r="B1979" s="41"/>
      <c r="C1979" s="42"/>
      <c r="D1979" s="228" t="s">
        <v>180</v>
      </c>
      <c r="E1979" s="42"/>
      <c r="F1979" s="229" t="s">
        <v>4841</v>
      </c>
      <c r="G1979" s="42"/>
      <c r="H1979" s="42"/>
      <c r="I1979" s="230"/>
      <c r="J1979" s="42"/>
      <c r="K1979" s="42"/>
      <c r="L1979" s="46"/>
      <c r="M1979" s="231"/>
      <c r="N1979" s="232"/>
      <c r="O1979" s="86"/>
      <c r="P1979" s="86"/>
      <c r="Q1979" s="86"/>
      <c r="R1979" s="86"/>
      <c r="S1979" s="86"/>
      <c r="T1979" s="87"/>
      <c r="U1979" s="40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T1979" s="19" t="s">
        <v>180</v>
      </c>
      <c r="AU1979" s="19" t="s">
        <v>82</v>
      </c>
    </row>
    <row r="1980" s="2" customFormat="1">
      <c r="A1980" s="40"/>
      <c r="B1980" s="41"/>
      <c r="C1980" s="42"/>
      <c r="D1980" s="228" t="s">
        <v>478</v>
      </c>
      <c r="E1980" s="42"/>
      <c r="F1980" s="278" t="s">
        <v>4776</v>
      </c>
      <c r="G1980" s="42"/>
      <c r="H1980" s="42"/>
      <c r="I1980" s="230"/>
      <c r="J1980" s="42"/>
      <c r="K1980" s="42"/>
      <c r="L1980" s="46"/>
      <c r="M1980" s="231"/>
      <c r="N1980" s="232"/>
      <c r="O1980" s="86"/>
      <c r="P1980" s="86"/>
      <c r="Q1980" s="86"/>
      <c r="R1980" s="86"/>
      <c r="S1980" s="86"/>
      <c r="T1980" s="87"/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T1980" s="19" t="s">
        <v>478</v>
      </c>
      <c r="AU1980" s="19" t="s">
        <v>82</v>
      </c>
    </row>
    <row r="1981" s="2" customFormat="1" ht="16.5" customHeight="1">
      <c r="A1981" s="40"/>
      <c r="B1981" s="41"/>
      <c r="C1981" s="215" t="s">
        <v>4843</v>
      </c>
      <c r="D1981" s="215" t="s">
        <v>174</v>
      </c>
      <c r="E1981" s="216" t="s">
        <v>4844</v>
      </c>
      <c r="F1981" s="217" t="s">
        <v>4845</v>
      </c>
      <c r="G1981" s="218" t="s">
        <v>3296</v>
      </c>
      <c r="H1981" s="219">
        <v>1</v>
      </c>
      <c r="I1981" s="220"/>
      <c r="J1981" s="221">
        <f>ROUND(I1981*H1981,2)</f>
        <v>0</v>
      </c>
      <c r="K1981" s="217" t="s">
        <v>19</v>
      </c>
      <c r="L1981" s="46"/>
      <c r="M1981" s="222" t="s">
        <v>19</v>
      </c>
      <c r="N1981" s="223" t="s">
        <v>45</v>
      </c>
      <c r="O1981" s="86"/>
      <c r="P1981" s="224">
        <f>O1981*H1981</f>
        <v>0</v>
      </c>
      <c r="Q1981" s="224">
        <v>0</v>
      </c>
      <c r="R1981" s="224">
        <f>Q1981*H1981</f>
        <v>0</v>
      </c>
      <c r="S1981" s="224">
        <v>0</v>
      </c>
      <c r="T1981" s="225">
        <f>S1981*H1981</f>
        <v>0</v>
      </c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R1981" s="226" t="s">
        <v>178</v>
      </c>
      <c r="AT1981" s="226" t="s">
        <v>174</v>
      </c>
      <c r="AU1981" s="226" t="s">
        <v>82</v>
      </c>
      <c r="AY1981" s="19" t="s">
        <v>171</v>
      </c>
      <c r="BE1981" s="227">
        <f>IF(N1981="základní",J1981,0)</f>
        <v>0</v>
      </c>
      <c r="BF1981" s="227">
        <f>IF(N1981="snížená",J1981,0)</f>
        <v>0</v>
      </c>
      <c r="BG1981" s="227">
        <f>IF(N1981="zákl. přenesená",J1981,0)</f>
        <v>0</v>
      </c>
      <c r="BH1981" s="227">
        <f>IF(N1981="sníž. přenesená",J1981,0)</f>
        <v>0</v>
      </c>
      <c r="BI1981" s="227">
        <f>IF(N1981="nulová",J1981,0)</f>
        <v>0</v>
      </c>
      <c r="BJ1981" s="19" t="s">
        <v>82</v>
      </c>
      <c r="BK1981" s="227">
        <f>ROUND(I1981*H1981,2)</f>
        <v>0</v>
      </c>
      <c r="BL1981" s="19" t="s">
        <v>178</v>
      </c>
      <c r="BM1981" s="226" t="s">
        <v>4846</v>
      </c>
    </row>
    <row r="1982" s="2" customFormat="1">
      <c r="A1982" s="40"/>
      <c r="B1982" s="41"/>
      <c r="C1982" s="42"/>
      <c r="D1982" s="228" t="s">
        <v>180</v>
      </c>
      <c r="E1982" s="42"/>
      <c r="F1982" s="229" t="s">
        <v>4845</v>
      </c>
      <c r="G1982" s="42"/>
      <c r="H1982" s="42"/>
      <c r="I1982" s="230"/>
      <c r="J1982" s="42"/>
      <c r="K1982" s="42"/>
      <c r="L1982" s="46"/>
      <c r="M1982" s="231"/>
      <c r="N1982" s="232"/>
      <c r="O1982" s="86"/>
      <c r="P1982" s="86"/>
      <c r="Q1982" s="86"/>
      <c r="R1982" s="86"/>
      <c r="S1982" s="86"/>
      <c r="T1982" s="87"/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T1982" s="19" t="s">
        <v>180</v>
      </c>
      <c r="AU1982" s="19" t="s">
        <v>82</v>
      </c>
    </row>
    <row r="1983" s="2" customFormat="1">
      <c r="A1983" s="40"/>
      <c r="B1983" s="41"/>
      <c r="C1983" s="42"/>
      <c r="D1983" s="228" t="s">
        <v>478</v>
      </c>
      <c r="E1983" s="42"/>
      <c r="F1983" s="278" t="s">
        <v>4776</v>
      </c>
      <c r="G1983" s="42"/>
      <c r="H1983" s="42"/>
      <c r="I1983" s="230"/>
      <c r="J1983" s="42"/>
      <c r="K1983" s="42"/>
      <c r="L1983" s="46"/>
      <c r="M1983" s="231"/>
      <c r="N1983" s="232"/>
      <c r="O1983" s="86"/>
      <c r="P1983" s="86"/>
      <c r="Q1983" s="86"/>
      <c r="R1983" s="86"/>
      <c r="S1983" s="86"/>
      <c r="T1983" s="87"/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T1983" s="19" t="s">
        <v>478</v>
      </c>
      <c r="AU1983" s="19" t="s">
        <v>82</v>
      </c>
    </row>
    <row r="1984" s="2" customFormat="1" ht="16.5" customHeight="1">
      <c r="A1984" s="40"/>
      <c r="B1984" s="41"/>
      <c r="C1984" s="215" t="s">
        <v>4847</v>
      </c>
      <c r="D1984" s="215" t="s">
        <v>174</v>
      </c>
      <c r="E1984" s="216" t="s">
        <v>4848</v>
      </c>
      <c r="F1984" s="217" t="s">
        <v>4849</v>
      </c>
      <c r="G1984" s="218" t="s">
        <v>3296</v>
      </c>
      <c r="H1984" s="219">
        <v>25</v>
      </c>
      <c r="I1984" s="220"/>
      <c r="J1984" s="221">
        <f>ROUND(I1984*H1984,2)</f>
        <v>0</v>
      </c>
      <c r="K1984" s="217" t="s">
        <v>19</v>
      </c>
      <c r="L1984" s="46"/>
      <c r="M1984" s="222" t="s">
        <v>19</v>
      </c>
      <c r="N1984" s="223" t="s">
        <v>45</v>
      </c>
      <c r="O1984" s="86"/>
      <c r="P1984" s="224">
        <f>O1984*H1984</f>
        <v>0</v>
      </c>
      <c r="Q1984" s="224">
        <v>0</v>
      </c>
      <c r="R1984" s="224">
        <f>Q1984*H1984</f>
        <v>0</v>
      </c>
      <c r="S1984" s="224">
        <v>0</v>
      </c>
      <c r="T1984" s="225">
        <f>S1984*H1984</f>
        <v>0</v>
      </c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R1984" s="226" t="s">
        <v>178</v>
      </c>
      <c r="AT1984" s="226" t="s">
        <v>174</v>
      </c>
      <c r="AU1984" s="226" t="s">
        <v>82</v>
      </c>
      <c r="AY1984" s="19" t="s">
        <v>171</v>
      </c>
      <c r="BE1984" s="227">
        <f>IF(N1984="základní",J1984,0)</f>
        <v>0</v>
      </c>
      <c r="BF1984" s="227">
        <f>IF(N1984="snížená",J1984,0)</f>
        <v>0</v>
      </c>
      <c r="BG1984" s="227">
        <f>IF(N1984="zákl. přenesená",J1984,0)</f>
        <v>0</v>
      </c>
      <c r="BH1984" s="227">
        <f>IF(N1984="sníž. přenesená",J1984,0)</f>
        <v>0</v>
      </c>
      <c r="BI1984" s="227">
        <f>IF(N1984="nulová",J1984,0)</f>
        <v>0</v>
      </c>
      <c r="BJ1984" s="19" t="s">
        <v>82</v>
      </c>
      <c r="BK1984" s="227">
        <f>ROUND(I1984*H1984,2)</f>
        <v>0</v>
      </c>
      <c r="BL1984" s="19" t="s">
        <v>178</v>
      </c>
      <c r="BM1984" s="226" t="s">
        <v>4850</v>
      </c>
    </row>
    <row r="1985" s="2" customFormat="1">
      <c r="A1985" s="40"/>
      <c r="B1985" s="41"/>
      <c r="C1985" s="42"/>
      <c r="D1985" s="228" t="s">
        <v>180</v>
      </c>
      <c r="E1985" s="42"/>
      <c r="F1985" s="229" t="s">
        <v>4849</v>
      </c>
      <c r="G1985" s="42"/>
      <c r="H1985" s="42"/>
      <c r="I1985" s="230"/>
      <c r="J1985" s="42"/>
      <c r="K1985" s="42"/>
      <c r="L1985" s="46"/>
      <c r="M1985" s="231"/>
      <c r="N1985" s="232"/>
      <c r="O1985" s="86"/>
      <c r="P1985" s="86"/>
      <c r="Q1985" s="86"/>
      <c r="R1985" s="86"/>
      <c r="S1985" s="86"/>
      <c r="T1985" s="87"/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T1985" s="19" t="s">
        <v>180</v>
      </c>
      <c r="AU1985" s="19" t="s">
        <v>82</v>
      </c>
    </row>
    <row r="1986" s="2" customFormat="1">
      <c r="A1986" s="40"/>
      <c r="B1986" s="41"/>
      <c r="C1986" s="42"/>
      <c r="D1986" s="228" t="s">
        <v>478</v>
      </c>
      <c r="E1986" s="42"/>
      <c r="F1986" s="278" t="s">
        <v>4776</v>
      </c>
      <c r="G1986" s="42"/>
      <c r="H1986" s="42"/>
      <c r="I1986" s="230"/>
      <c r="J1986" s="42"/>
      <c r="K1986" s="42"/>
      <c r="L1986" s="46"/>
      <c r="M1986" s="231"/>
      <c r="N1986" s="232"/>
      <c r="O1986" s="86"/>
      <c r="P1986" s="86"/>
      <c r="Q1986" s="86"/>
      <c r="R1986" s="86"/>
      <c r="S1986" s="86"/>
      <c r="T1986" s="87"/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T1986" s="19" t="s">
        <v>478</v>
      </c>
      <c r="AU1986" s="19" t="s">
        <v>82</v>
      </c>
    </row>
    <row r="1987" s="2" customFormat="1" ht="16.5" customHeight="1">
      <c r="A1987" s="40"/>
      <c r="B1987" s="41"/>
      <c r="C1987" s="215" t="s">
        <v>4851</v>
      </c>
      <c r="D1987" s="215" t="s">
        <v>174</v>
      </c>
      <c r="E1987" s="216" t="s">
        <v>4852</v>
      </c>
      <c r="F1987" s="217" t="s">
        <v>4853</v>
      </c>
      <c r="G1987" s="218" t="s">
        <v>3296</v>
      </c>
      <c r="H1987" s="219">
        <v>2</v>
      </c>
      <c r="I1987" s="220"/>
      <c r="J1987" s="221">
        <f>ROUND(I1987*H1987,2)</f>
        <v>0</v>
      </c>
      <c r="K1987" s="217" t="s">
        <v>19</v>
      </c>
      <c r="L1987" s="46"/>
      <c r="M1987" s="222" t="s">
        <v>19</v>
      </c>
      <c r="N1987" s="223" t="s">
        <v>45</v>
      </c>
      <c r="O1987" s="86"/>
      <c r="P1987" s="224">
        <f>O1987*H1987</f>
        <v>0</v>
      </c>
      <c r="Q1987" s="224">
        <v>0</v>
      </c>
      <c r="R1987" s="224">
        <f>Q1987*H1987</f>
        <v>0</v>
      </c>
      <c r="S1987" s="224">
        <v>0</v>
      </c>
      <c r="T1987" s="225">
        <f>S1987*H1987</f>
        <v>0</v>
      </c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R1987" s="226" t="s">
        <v>178</v>
      </c>
      <c r="AT1987" s="226" t="s">
        <v>174</v>
      </c>
      <c r="AU1987" s="226" t="s">
        <v>82</v>
      </c>
      <c r="AY1987" s="19" t="s">
        <v>171</v>
      </c>
      <c r="BE1987" s="227">
        <f>IF(N1987="základní",J1987,0)</f>
        <v>0</v>
      </c>
      <c r="BF1987" s="227">
        <f>IF(N1987="snížená",J1987,0)</f>
        <v>0</v>
      </c>
      <c r="BG1987" s="227">
        <f>IF(N1987="zákl. přenesená",J1987,0)</f>
        <v>0</v>
      </c>
      <c r="BH1987" s="227">
        <f>IF(N1987="sníž. přenesená",J1987,0)</f>
        <v>0</v>
      </c>
      <c r="BI1987" s="227">
        <f>IF(N1987="nulová",J1987,0)</f>
        <v>0</v>
      </c>
      <c r="BJ1987" s="19" t="s">
        <v>82</v>
      </c>
      <c r="BK1987" s="227">
        <f>ROUND(I1987*H1987,2)</f>
        <v>0</v>
      </c>
      <c r="BL1987" s="19" t="s">
        <v>178</v>
      </c>
      <c r="BM1987" s="226" t="s">
        <v>4854</v>
      </c>
    </row>
    <row r="1988" s="2" customFormat="1">
      <c r="A1988" s="40"/>
      <c r="B1988" s="41"/>
      <c r="C1988" s="42"/>
      <c r="D1988" s="228" t="s">
        <v>180</v>
      </c>
      <c r="E1988" s="42"/>
      <c r="F1988" s="229" t="s">
        <v>4853</v>
      </c>
      <c r="G1988" s="42"/>
      <c r="H1988" s="42"/>
      <c r="I1988" s="230"/>
      <c r="J1988" s="42"/>
      <c r="K1988" s="42"/>
      <c r="L1988" s="46"/>
      <c r="M1988" s="231"/>
      <c r="N1988" s="232"/>
      <c r="O1988" s="86"/>
      <c r="P1988" s="86"/>
      <c r="Q1988" s="86"/>
      <c r="R1988" s="86"/>
      <c r="S1988" s="86"/>
      <c r="T1988" s="87"/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T1988" s="19" t="s">
        <v>180</v>
      </c>
      <c r="AU1988" s="19" t="s">
        <v>82</v>
      </c>
    </row>
    <row r="1989" s="2" customFormat="1">
      <c r="A1989" s="40"/>
      <c r="B1989" s="41"/>
      <c r="C1989" s="42"/>
      <c r="D1989" s="228" t="s">
        <v>478</v>
      </c>
      <c r="E1989" s="42"/>
      <c r="F1989" s="278" t="s">
        <v>4776</v>
      </c>
      <c r="G1989" s="42"/>
      <c r="H1989" s="42"/>
      <c r="I1989" s="230"/>
      <c r="J1989" s="42"/>
      <c r="K1989" s="42"/>
      <c r="L1989" s="46"/>
      <c r="M1989" s="231"/>
      <c r="N1989" s="232"/>
      <c r="O1989" s="86"/>
      <c r="P1989" s="86"/>
      <c r="Q1989" s="86"/>
      <c r="R1989" s="86"/>
      <c r="S1989" s="86"/>
      <c r="T1989" s="87"/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T1989" s="19" t="s">
        <v>478</v>
      </c>
      <c r="AU1989" s="19" t="s">
        <v>82</v>
      </c>
    </row>
    <row r="1990" s="2" customFormat="1" ht="16.5" customHeight="1">
      <c r="A1990" s="40"/>
      <c r="B1990" s="41"/>
      <c r="C1990" s="215" t="s">
        <v>4855</v>
      </c>
      <c r="D1990" s="215" t="s">
        <v>174</v>
      </c>
      <c r="E1990" s="216" t="s">
        <v>4856</v>
      </c>
      <c r="F1990" s="217" t="s">
        <v>4857</v>
      </c>
      <c r="G1990" s="218" t="s">
        <v>3296</v>
      </c>
      <c r="H1990" s="219">
        <v>35</v>
      </c>
      <c r="I1990" s="220"/>
      <c r="J1990" s="221">
        <f>ROUND(I1990*H1990,2)</f>
        <v>0</v>
      </c>
      <c r="K1990" s="217" t="s">
        <v>19</v>
      </c>
      <c r="L1990" s="46"/>
      <c r="M1990" s="222" t="s">
        <v>19</v>
      </c>
      <c r="N1990" s="223" t="s">
        <v>45</v>
      </c>
      <c r="O1990" s="86"/>
      <c r="P1990" s="224">
        <f>O1990*H1990</f>
        <v>0</v>
      </c>
      <c r="Q1990" s="224">
        <v>0</v>
      </c>
      <c r="R1990" s="224">
        <f>Q1990*H1990</f>
        <v>0</v>
      </c>
      <c r="S1990" s="224">
        <v>0</v>
      </c>
      <c r="T1990" s="225">
        <f>S1990*H1990</f>
        <v>0</v>
      </c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R1990" s="226" t="s">
        <v>178</v>
      </c>
      <c r="AT1990" s="226" t="s">
        <v>174</v>
      </c>
      <c r="AU1990" s="226" t="s">
        <v>82</v>
      </c>
      <c r="AY1990" s="19" t="s">
        <v>171</v>
      </c>
      <c r="BE1990" s="227">
        <f>IF(N1990="základní",J1990,0)</f>
        <v>0</v>
      </c>
      <c r="BF1990" s="227">
        <f>IF(N1990="snížená",J1990,0)</f>
        <v>0</v>
      </c>
      <c r="BG1990" s="227">
        <f>IF(N1990="zákl. přenesená",J1990,0)</f>
        <v>0</v>
      </c>
      <c r="BH1990" s="227">
        <f>IF(N1990="sníž. přenesená",J1990,0)</f>
        <v>0</v>
      </c>
      <c r="BI1990" s="227">
        <f>IF(N1990="nulová",J1990,0)</f>
        <v>0</v>
      </c>
      <c r="BJ1990" s="19" t="s">
        <v>82</v>
      </c>
      <c r="BK1990" s="227">
        <f>ROUND(I1990*H1990,2)</f>
        <v>0</v>
      </c>
      <c r="BL1990" s="19" t="s">
        <v>178</v>
      </c>
      <c r="BM1990" s="226" t="s">
        <v>4858</v>
      </c>
    </row>
    <row r="1991" s="2" customFormat="1">
      <c r="A1991" s="40"/>
      <c r="B1991" s="41"/>
      <c r="C1991" s="42"/>
      <c r="D1991" s="228" t="s">
        <v>180</v>
      </c>
      <c r="E1991" s="42"/>
      <c r="F1991" s="229" t="s">
        <v>4857</v>
      </c>
      <c r="G1991" s="42"/>
      <c r="H1991" s="42"/>
      <c r="I1991" s="230"/>
      <c r="J1991" s="42"/>
      <c r="K1991" s="42"/>
      <c r="L1991" s="46"/>
      <c r="M1991" s="231"/>
      <c r="N1991" s="232"/>
      <c r="O1991" s="86"/>
      <c r="P1991" s="86"/>
      <c r="Q1991" s="86"/>
      <c r="R1991" s="86"/>
      <c r="S1991" s="86"/>
      <c r="T1991" s="87"/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T1991" s="19" t="s">
        <v>180</v>
      </c>
      <c r="AU1991" s="19" t="s">
        <v>82</v>
      </c>
    </row>
    <row r="1992" s="2" customFormat="1">
      <c r="A1992" s="40"/>
      <c r="B1992" s="41"/>
      <c r="C1992" s="42"/>
      <c r="D1992" s="228" t="s">
        <v>478</v>
      </c>
      <c r="E1992" s="42"/>
      <c r="F1992" s="278" t="s">
        <v>4859</v>
      </c>
      <c r="G1992" s="42"/>
      <c r="H1992" s="42"/>
      <c r="I1992" s="230"/>
      <c r="J1992" s="42"/>
      <c r="K1992" s="42"/>
      <c r="L1992" s="46"/>
      <c r="M1992" s="231"/>
      <c r="N1992" s="232"/>
      <c r="O1992" s="86"/>
      <c r="P1992" s="86"/>
      <c r="Q1992" s="86"/>
      <c r="R1992" s="86"/>
      <c r="S1992" s="86"/>
      <c r="T1992" s="87"/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T1992" s="19" t="s">
        <v>478</v>
      </c>
      <c r="AU1992" s="19" t="s">
        <v>82</v>
      </c>
    </row>
    <row r="1993" s="2" customFormat="1" ht="16.5" customHeight="1">
      <c r="A1993" s="40"/>
      <c r="B1993" s="41"/>
      <c r="C1993" s="215" t="s">
        <v>4860</v>
      </c>
      <c r="D1993" s="215" t="s">
        <v>174</v>
      </c>
      <c r="E1993" s="216" t="s">
        <v>4856</v>
      </c>
      <c r="F1993" s="217" t="s">
        <v>4857</v>
      </c>
      <c r="G1993" s="218" t="s">
        <v>3296</v>
      </c>
      <c r="H1993" s="219">
        <v>178</v>
      </c>
      <c r="I1993" s="220"/>
      <c r="J1993" s="221">
        <f>ROUND(I1993*H1993,2)</f>
        <v>0</v>
      </c>
      <c r="K1993" s="217" t="s">
        <v>19</v>
      </c>
      <c r="L1993" s="46"/>
      <c r="M1993" s="222" t="s">
        <v>19</v>
      </c>
      <c r="N1993" s="223" t="s">
        <v>45</v>
      </c>
      <c r="O1993" s="86"/>
      <c r="P1993" s="224">
        <f>O1993*H1993</f>
        <v>0</v>
      </c>
      <c r="Q1993" s="224">
        <v>0</v>
      </c>
      <c r="R1993" s="224">
        <f>Q1993*H1993</f>
        <v>0</v>
      </c>
      <c r="S1993" s="224">
        <v>0</v>
      </c>
      <c r="T1993" s="225">
        <f>S1993*H1993</f>
        <v>0</v>
      </c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R1993" s="226" t="s">
        <v>178</v>
      </c>
      <c r="AT1993" s="226" t="s">
        <v>174</v>
      </c>
      <c r="AU1993" s="226" t="s">
        <v>82</v>
      </c>
      <c r="AY1993" s="19" t="s">
        <v>171</v>
      </c>
      <c r="BE1993" s="227">
        <f>IF(N1993="základní",J1993,0)</f>
        <v>0</v>
      </c>
      <c r="BF1993" s="227">
        <f>IF(N1993="snížená",J1993,0)</f>
        <v>0</v>
      </c>
      <c r="BG1993" s="227">
        <f>IF(N1993="zákl. přenesená",J1993,0)</f>
        <v>0</v>
      </c>
      <c r="BH1993" s="227">
        <f>IF(N1993="sníž. přenesená",J1993,0)</f>
        <v>0</v>
      </c>
      <c r="BI1993" s="227">
        <f>IF(N1993="nulová",J1993,0)</f>
        <v>0</v>
      </c>
      <c r="BJ1993" s="19" t="s">
        <v>82</v>
      </c>
      <c r="BK1993" s="227">
        <f>ROUND(I1993*H1993,2)</f>
        <v>0</v>
      </c>
      <c r="BL1993" s="19" t="s">
        <v>178</v>
      </c>
      <c r="BM1993" s="226" t="s">
        <v>4861</v>
      </c>
    </row>
    <row r="1994" s="2" customFormat="1">
      <c r="A1994" s="40"/>
      <c r="B1994" s="41"/>
      <c r="C1994" s="42"/>
      <c r="D1994" s="228" t="s">
        <v>180</v>
      </c>
      <c r="E1994" s="42"/>
      <c r="F1994" s="229" t="s">
        <v>4857</v>
      </c>
      <c r="G1994" s="42"/>
      <c r="H1994" s="42"/>
      <c r="I1994" s="230"/>
      <c r="J1994" s="42"/>
      <c r="K1994" s="42"/>
      <c r="L1994" s="46"/>
      <c r="M1994" s="231"/>
      <c r="N1994" s="232"/>
      <c r="O1994" s="86"/>
      <c r="P1994" s="86"/>
      <c r="Q1994" s="86"/>
      <c r="R1994" s="86"/>
      <c r="S1994" s="86"/>
      <c r="T1994" s="87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T1994" s="19" t="s">
        <v>180</v>
      </c>
      <c r="AU1994" s="19" t="s">
        <v>82</v>
      </c>
    </row>
    <row r="1995" s="2" customFormat="1">
      <c r="A1995" s="40"/>
      <c r="B1995" s="41"/>
      <c r="C1995" s="42"/>
      <c r="D1995" s="228" t="s">
        <v>478</v>
      </c>
      <c r="E1995" s="42"/>
      <c r="F1995" s="278" t="s">
        <v>4862</v>
      </c>
      <c r="G1995" s="42"/>
      <c r="H1995" s="42"/>
      <c r="I1995" s="230"/>
      <c r="J1995" s="42"/>
      <c r="K1995" s="42"/>
      <c r="L1995" s="46"/>
      <c r="M1995" s="231"/>
      <c r="N1995" s="232"/>
      <c r="O1995" s="86"/>
      <c r="P1995" s="86"/>
      <c r="Q1995" s="86"/>
      <c r="R1995" s="86"/>
      <c r="S1995" s="86"/>
      <c r="T1995" s="87"/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T1995" s="19" t="s">
        <v>478</v>
      </c>
      <c r="AU1995" s="19" t="s">
        <v>82</v>
      </c>
    </row>
    <row r="1996" s="2" customFormat="1" ht="16.5" customHeight="1">
      <c r="A1996" s="40"/>
      <c r="B1996" s="41"/>
      <c r="C1996" s="215" t="s">
        <v>4863</v>
      </c>
      <c r="D1996" s="215" t="s">
        <v>174</v>
      </c>
      <c r="E1996" s="216" t="s">
        <v>4864</v>
      </c>
      <c r="F1996" s="217" t="s">
        <v>4865</v>
      </c>
      <c r="G1996" s="218" t="s">
        <v>3296</v>
      </c>
      <c r="H1996" s="219">
        <v>3</v>
      </c>
      <c r="I1996" s="220"/>
      <c r="J1996" s="221">
        <f>ROUND(I1996*H1996,2)</f>
        <v>0</v>
      </c>
      <c r="K1996" s="217" t="s">
        <v>19</v>
      </c>
      <c r="L1996" s="46"/>
      <c r="M1996" s="222" t="s">
        <v>19</v>
      </c>
      <c r="N1996" s="223" t="s">
        <v>45</v>
      </c>
      <c r="O1996" s="86"/>
      <c r="P1996" s="224">
        <f>O1996*H1996</f>
        <v>0</v>
      </c>
      <c r="Q1996" s="224">
        <v>0</v>
      </c>
      <c r="R1996" s="224">
        <f>Q1996*H1996</f>
        <v>0</v>
      </c>
      <c r="S1996" s="224">
        <v>0</v>
      </c>
      <c r="T1996" s="225">
        <f>S1996*H1996</f>
        <v>0</v>
      </c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R1996" s="226" t="s">
        <v>178</v>
      </c>
      <c r="AT1996" s="226" t="s">
        <v>174</v>
      </c>
      <c r="AU1996" s="226" t="s">
        <v>82</v>
      </c>
      <c r="AY1996" s="19" t="s">
        <v>171</v>
      </c>
      <c r="BE1996" s="227">
        <f>IF(N1996="základní",J1996,0)</f>
        <v>0</v>
      </c>
      <c r="BF1996" s="227">
        <f>IF(N1996="snížená",J1996,0)</f>
        <v>0</v>
      </c>
      <c r="BG1996" s="227">
        <f>IF(N1996="zákl. přenesená",J1996,0)</f>
        <v>0</v>
      </c>
      <c r="BH1996" s="227">
        <f>IF(N1996="sníž. přenesená",J1996,0)</f>
        <v>0</v>
      </c>
      <c r="BI1996" s="227">
        <f>IF(N1996="nulová",J1996,0)</f>
        <v>0</v>
      </c>
      <c r="BJ1996" s="19" t="s">
        <v>82</v>
      </c>
      <c r="BK1996" s="227">
        <f>ROUND(I1996*H1996,2)</f>
        <v>0</v>
      </c>
      <c r="BL1996" s="19" t="s">
        <v>178</v>
      </c>
      <c r="BM1996" s="226" t="s">
        <v>4866</v>
      </c>
    </row>
    <row r="1997" s="2" customFormat="1">
      <c r="A1997" s="40"/>
      <c r="B1997" s="41"/>
      <c r="C1997" s="42"/>
      <c r="D1997" s="228" t="s">
        <v>180</v>
      </c>
      <c r="E1997" s="42"/>
      <c r="F1997" s="229" t="s">
        <v>4865</v>
      </c>
      <c r="G1997" s="42"/>
      <c r="H1997" s="42"/>
      <c r="I1997" s="230"/>
      <c r="J1997" s="42"/>
      <c r="K1997" s="42"/>
      <c r="L1997" s="46"/>
      <c r="M1997" s="231"/>
      <c r="N1997" s="232"/>
      <c r="O1997" s="86"/>
      <c r="P1997" s="86"/>
      <c r="Q1997" s="86"/>
      <c r="R1997" s="86"/>
      <c r="S1997" s="86"/>
      <c r="T1997" s="87"/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T1997" s="19" t="s">
        <v>180</v>
      </c>
      <c r="AU1997" s="19" t="s">
        <v>82</v>
      </c>
    </row>
    <row r="1998" s="2" customFormat="1">
      <c r="A1998" s="40"/>
      <c r="B1998" s="41"/>
      <c r="C1998" s="42"/>
      <c r="D1998" s="228" t="s">
        <v>478</v>
      </c>
      <c r="E1998" s="42"/>
      <c r="F1998" s="278" t="s">
        <v>4867</v>
      </c>
      <c r="G1998" s="42"/>
      <c r="H1998" s="42"/>
      <c r="I1998" s="230"/>
      <c r="J1998" s="42"/>
      <c r="K1998" s="42"/>
      <c r="L1998" s="46"/>
      <c r="M1998" s="231"/>
      <c r="N1998" s="232"/>
      <c r="O1998" s="86"/>
      <c r="P1998" s="86"/>
      <c r="Q1998" s="86"/>
      <c r="R1998" s="86"/>
      <c r="S1998" s="86"/>
      <c r="T1998" s="87"/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T1998" s="19" t="s">
        <v>478</v>
      </c>
      <c r="AU1998" s="19" t="s">
        <v>82</v>
      </c>
    </row>
    <row r="1999" s="2" customFormat="1" ht="16.5" customHeight="1">
      <c r="A1999" s="40"/>
      <c r="B1999" s="41"/>
      <c r="C1999" s="215" t="s">
        <v>4868</v>
      </c>
      <c r="D1999" s="215" t="s">
        <v>174</v>
      </c>
      <c r="E1999" s="216" t="s">
        <v>4869</v>
      </c>
      <c r="F1999" s="217" t="s">
        <v>4870</v>
      </c>
      <c r="G1999" s="218" t="s">
        <v>3296</v>
      </c>
      <c r="H1999" s="219">
        <v>28</v>
      </c>
      <c r="I1999" s="220"/>
      <c r="J1999" s="221">
        <f>ROUND(I1999*H1999,2)</f>
        <v>0</v>
      </c>
      <c r="K1999" s="217" t="s">
        <v>19</v>
      </c>
      <c r="L1999" s="46"/>
      <c r="M1999" s="222" t="s">
        <v>19</v>
      </c>
      <c r="N1999" s="223" t="s">
        <v>45</v>
      </c>
      <c r="O1999" s="86"/>
      <c r="P1999" s="224">
        <f>O1999*H1999</f>
        <v>0</v>
      </c>
      <c r="Q1999" s="224">
        <v>0</v>
      </c>
      <c r="R1999" s="224">
        <f>Q1999*H1999</f>
        <v>0</v>
      </c>
      <c r="S1999" s="224">
        <v>0</v>
      </c>
      <c r="T1999" s="225">
        <f>S1999*H1999</f>
        <v>0</v>
      </c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R1999" s="226" t="s">
        <v>178</v>
      </c>
      <c r="AT1999" s="226" t="s">
        <v>174</v>
      </c>
      <c r="AU1999" s="226" t="s">
        <v>82</v>
      </c>
      <c r="AY1999" s="19" t="s">
        <v>171</v>
      </c>
      <c r="BE1999" s="227">
        <f>IF(N1999="základní",J1999,0)</f>
        <v>0</v>
      </c>
      <c r="BF1999" s="227">
        <f>IF(N1999="snížená",J1999,0)</f>
        <v>0</v>
      </c>
      <c r="BG1999" s="227">
        <f>IF(N1999="zákl. přenesená",J1999,0)</f>
        <v>0</v>
      </c>
      <c r="BH1999" s="227">
        <f>IF(N1999="sníž. přenesená",J1999,0)</f>
        <v>0</v>
      </c>
      <c r="BI1999" s="227">
        <f>IF(N1999="nulová",J1999,0)</f>
        <v>0</v>
      </c>
      <c r="BJ1999" s="19" t="s">
        <v>82</v>
      </c>
      <c r="BK1999" s="227">
        <f>ROUND(I1999*H1999,2)</f>
        <v>0</v>
      </c>
      <c r="BL1999" s="19" t="s">
        <v>178</v>
      </c>
      <c r="BM1999" s="226" t="s">
        <v>4871</v>
      </c>
    </row>
    <row r="2000" s="2" customFormat="1">
      <c r="A2000" s="40"/>
      <c r="B2000" s="41"/>
      <c r="C2000" s="42"/>
      <c r="D2000" s="228" t="s">
        <v>180</v>
      </c>
      <c r="E2000" s="42"/>
      <c r="F2000" s="229" t="s">
        <v>4870</v>
      </c>
      <c r="G2000" s="42"/>
      <c r="H2000" s="42"/>
      <c r="I2000" s="230"/>
      <c r="J2000" s="42"/>
      <c r="K2000" s="42"/>
      <c r="L2000" s="46"/>
      <c r="M2000" s="231"/>
      <c r="N2000" s="232"/>
      <c r="O2000" s="86"/>
      <c r="P2000" s="86"/>
      <c r="Q2000" s="86"/>
      <c r="R2000" s="86"/>
      <c r="S2000" s="86"/>
      <c r="T2000" s="87"/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T2000" s="19" t="s">
        <v>180</v>
      </c>
      <c r="AU2000" s="19" t="s">
        <v>82</v>
      </c>
    </row>
    <row r="2001" s="2" customFormat="1">
      <c r="A2001" s="40"/>
      <c r="B2001" s="41"/>
      <c r="C2001" s="42"/>
      <c r="D2001" s="228" t="s">
        <v>478</v>
      </c>
      <c r="E2001" s="42"/>
      <c r="F2001" s="278" t="s">
        <v>4859</v>
      </c>
      <c r="G2001" s="42"/>
      <c r="H2001" s="42"/>
      <c r="I2001" s="230"/>
      <c r="J2001" s="42"/>
      <c r="K2001" s="42"/>
      <c r="L2001" s="46"/>
      <c r="M2001" s="231"/>
      <c r="N2001" s="232"/>
      <c r="O2001" s="86"/>
      <c r="P2001" s="86"/>
      <c r="Q2001" s="86"/>
      <c r="R2001" s="86"/>
      <c r="S2001" s="86"/>
      <c r="T2001" s="87"/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T2001" s="19" t="s">
        <v>478</v>
      </c>
      <c r="AU2001" s="19" t="s">
        <v>82</v>
      </c>
    </row>
    <row r="2002" s="2" customFormat="1" ht="16.5" customHeight="1">
      <c r="A2002" s="40"/>
      <c r="B2002" s="41"/>
      <c r="C2002" s="215" t="s">
        <v>4872</v>
      </c>
      <c r="D2002" s="215" t="s">
        <v>174</v>
      </c>
      <c r="E2002" s="216" t="s">
        <v>4869</v>
      </c>
      <c r="F2002" s="217" t="s">
        <v>4870</v>
      </c>
      <c r="G2002" s="218" t="s">
        <v>3296</v>
      </c>
      <c r="H2002" s="219">
        <v>64</v>
      </c>
      <c r="I2002" s="220"/>
      <c r="J2002" s="221">
        <f>ROUND(I2002*H2002,2)</f>
        <v>0</v>
      </c>
      <c r="K2002" s="217" t="s">
        <v>19</v>
      </c>
      <c r="L2002" s="46"/>
      <c r="M2002" s="222" t="s">
        <v>19</v>
      </c>
      <c r="N2002" s="223" t="s">
        <v>45</v>
      </c>
      <c r="O2002" s="86"/>
      <c r="P2002" s="224">
        <f>O2002*H2002</f>
        <v>0</v>
      </c>
      <c r="Q2002" s="224">
        <v>0</v>
      </c>
      <c r="R2002" s="224">
        <f>Q2002*H2002</f>
        <v>0</v>
      </c>
      <c r="S2002" s="224">
        <v>0</v>
      </c>
      <c r="T2002" s="225">
        <f>S2002*H2002</f>
        <v>0</v>
      </c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R2002" s="226" t="s">
        <v>178</v>
      </c>
      <c r="AT2002" s="226" t="s">
        <v>174</v>
      </c>
      <c r="AU2002" s="226" t="s">
        <v>82</v>
      </c>
      <c r="AY2002" s="19" t="s">
        <v>171</v>
      </c>
      <c r="BE2002" s="227">
        <f>IF(N2002="základní",J2002,0)</f>
        <v>0</v>
      </c>
      <c r="BF2002" s="227">
        <f>IF(N2002="snížená",J2002,0)</f>
        <v>0</v>
      </c>
      <c r="BG2002" s="227">
        <f>IF(N2002="zákl. přenesená",J2002,0)</f>
        <v>0</v>
      </c>
      <c r="BH2002" s="227">
        <f>IF(N2002="sníž. přenesená",J2002,0)</f>
        <v>0</v>
      </c>
      <c r="BI2002" s="227">
        <f>IF(N2002="nulová",J2002,0)</f>
        <v>0</v>
      </c>
      <c r="BJ2002" s="19" t="s">
        <v>82</v>
      </c>
      <c r="BK2002" s="227">
        <f>ROUND(I2002*H2002,2)</f>
        <v>0</v>
      </c>
      <c r="BL2002" s="19" t="s">
        <v>178</v>
      </c>
      <c r="BM2002" s="226" t="s">
        <v>4873</v>
      </c>
    </row>
    <row r="2003" s="2" customFormat="1">
      <c r="A2003" s="40"/>
      <c r="B2003" s="41"/>
      <c r="C2003" s="42"/>
      <c r="D2003" s="228" t="s">
        <v>180</v>
      </c>
      <c r="E2003" s="42"/>
      <c r="F2003" s="229" t="s">
        <v>4870</v>
      </c>
      <c r="G2003" s="42"/>
      <c r="H2003" s="42"/>
      <c r="I2003" s="230"/>
      <c r="J2003" s="42"/>
      <c r="K2003" s="42"/>
      <c r="L2003" s="46"/>
      <c r="M2003" s="231"/>
      <c r="N2003" s="232"/>
      <c r="O2003" s="86"/>
      <c r="P2003" s="86"/>
      <c r="Q2003" s="86"/>
      <c r="R2003" s="86"/>
      <c r="S2003" s="86"/>
      <c r="T2003" s="87"/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T2003" s="19" t="s">
        <v>180</v>
      </c>
      <c r="AU2003" s="19" t="s">
        <v>82</v>
      </c>
    </row>
    <row r="2004" s="2" customFormat="1">
      <c r="A2004" s="40"/>
      <c r="B2004" s="41"/>
      <c r="C2004" s="42"/>
      <c r="D2004" s="228" t="s">
        <v>478</v>
      </c>
      <c r="E2004" s="42"/>
      <c r="F2004" s="278" t="s">
        <v>4862</v>
      </c>
      <c r="G2004" s="42"/>
      <c r="H2004" s="42"/>
      <c r="I2004" s="230"/>
      <c r="J2004" s="42"/>
      <c r="K2004" s="42"/>
      <c r="L2004" s="46"/>
      <c r="M2004" s="231"/>
      <c r="N2004" s="232"/>
      <c r="O2004" s="86"/>
      <c r="P2004" s="86"/>
      <c r="Q2004" s="86"/>
      <c r="R2004" s="86"/>
      <c r="S2004" s="86"/>
      <c r="T2004" s="87"/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T2004" s="19" t="s">
        <v>478</v>
      </c>
      <c r="AU2004" s="19" t="s">
        <v>82</v>
      </c>
    </row>
    <row r="2005" s="2" customFormat="1" ht="16.5" customHeight="1">
      <c r="A2005" s="40"/>
      <c r="B2005" s="41"/>
      <c r="C2005" s="215" t="s">
        <v>4874</v>
      </c>
      <c r="D2005" s="215" t="s">
        <v>174</v>
      </c>
      <c r="E2005" s="216" t="s">
        <v>4875</v>
      </c>
      <c r="F2005" s="217" t="s">
        <v>4876</v>
      </c>
      <c r="G2005" s="218" t="s">
        <v>3296</v>
      </c>
      <c r="H2005" s="219">
        <v>1</v>
      </c>
      <c r="I2005" s="220"/>
      <c r="J2005" s="221">
        <f>ROUND(I2005*H2005,2)</f>
        <v>0</v>
      </c>
      <c r="K2005" s="217" t="s">
        <v>19</v>
      </c>
      <c r="L2005" s="46"/>
      <c r="M2005" s="222" t="s">
        <v>19</v>
      </c>
      <c r="N2005" s="223" t="s">
        <v>45</v>
      </c>
      <c r="O2005" s="86"/>
      <c r="P2005" s="224">
        <f>O2005*H2005</f>
        <v>0</v>
      </c>
      <c r="Q2005" s="224">
        <v>0</v>
      </c>
      <c r="R2005" s="224">
        <f>Q2005*H2005</f>
        <v>0</v>
      </c>
      <c r="S2005" s="224">
        <v>0</v>
      </c>
      <c r="T2005" s="225">
        <f>S2005*H2005</f>
        <v>0</v>
      </c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R2005" s="226" t="s">
        <v>178</v>
      </c>
      <c r="AT2005" s="226" t="s">
        <v>174</v>
      </c>
      <c r="AU2005" s="226" t="s">
        <v>82</v>
      </c>
      <c r="AY2005" s="19" t="s">
        <v>171</v>
      </c>
      <c r="BE2005" s="227">
        <f>IF(N2005="základní",J2005,0)</f>
        <v>0</v>
      </c>
      <c r="BF2005" s="227">
        <f>IF(N2005="snížená",J2005,0)</f>
        <v>0</v>
      </c>
      <c r="BG2005" s="227">
        <f>IF(N2005="zákl. přenesená",J2005,0)</f>
        <v>0</v>
      </c>
      <c r="BH2005" s="227">
        <f>IF(N2005="sníž. přenesená",J2005,0)</f>
        <v>0</v>
      </c>
      <c r="BI2005" s="227">
        <f>IF(N2005="nulová",J2005,0)</f>
        <v>0</v>
      </c>
      <c r="BJ2005" s="19" t="s">
        <v>82</v>
      </c>
      <c r="BK2005" s="227">
        <f>ROUND(I2005*H2005,2)</f>
        <v>0</v>
      </c>
      <c r="BL2005" s="19" t="s">
        <v>178</v>
      </c>
      <c r="BM2005" s="226" t="s">
        <v>4877</v>
      </c>
    </row>
    <row r="2006" s="2" customFormat="1">
      <c r="A2006" s="40"/>
      <c r="B2006" s="41"/>
      <c r="C2006" s="42"/>
      <c r="D2006" s="228" t="s">
        <v>180</v>
      </c>
      <c r="E2006" s="42"/>
      <c r="F2006" s="229" t="s">
        <v>4876</v>
      </c>
      <c r="G2006" s="42"/>
      <c r="H2006" s="42"/>
      <c r="I2006" s="230"/>
      <c r="J2006" s="42"/>
      <c r="K2006" s="42"/>
      <c r="L2006" s="46"/>
      <c r="M2006" s="231"/>
      <c r="N2006" s="232"/>
      <c r="O2006" s="86"/>
      <c r="P2006" s="86"/>
      <c r="Q2006" s="86"/>
      <c r="R2006" s="86"/>
      <c r="S2006" s="86"/>
      <c r="T2006" s="87"/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T2006" s="19" t="s">
        <v>180</v>
      </c>
      <c r="AU2006" s="19" t="s">
        <v>82</v>
      </c>
    </row>
    <row r="2007" s="2" customFormat="1">
      <c r="A2007" s="40"/>
      <c r="B2007" s="41"/>
      <c r="C2007" s="42"/>
      <c r="D2007" s="228" t="s">
        <v>478</v>
      </c>
      <c r="E2007" s="42"/>
      <c r="F2007" s="278" t="s">
        <v>4867</v>
      </c>
      <c r="G2007" s="42"/>
      <c r="H2007" s="42"/>
      <c r="I2007" s="230"/>
      <c r="J2007" s="42"/>
      <c r="K2007" s="42"/>
      <c r="L2007" s="46"/>
      <c r="M2007" s="231"/>
      <c r="N2007" s="232"/>
      <c r="O2007" s="86"/>
      <c r="P2007" s="86"/>
      <c r="Q2007" s="86"/>
      <c r="R2007" s="86"/>
      <c r="S2007" s="86"/>
      <c r="T2007" s="87"/>
      <c r="U2007" s="40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T2007" s="19" t="s">
        <v>478</v>
      </c>
      <c r="AU2007" s="19" t="s">
        <v>82</v>
      </c>
    </row>
    <row r="2008" s="2" customFormat="1" ht="16.5" customHeight="1">
      <c r="A2008" s="40"/>
      <c r="B2008" s="41"/>
      <c r="C2008" s="215" t="s">
        <v>4878</v>
      </c>
      <c r="D2008" s="215" t="s">
        <v>174</v>
      </c>
      <c r="E2008" s="216" t="s">
        <v>4879</v>
      </c>
      <c r="F2008" s="217" t="s">
        <v>4880</v>
      </c>
      <c r="G2008" s="218" t="s">
        <v>3296</v>
      </c>
      <c r="H2008" s="219">
        <v>3</v>
      </c>
      <c r="I2008" s="220"/>
      <c r="J2008" s="221">
        <f>ROUND(I2008*H2008,2)</f>
        <v>0</v>
      </c>
      <c r="K2008" s="217" t="s">
        <v>19</v>
      </c>
      <c r="L2008" s="46"/>
      <c r="M2008" s="222" t="s">
        <v>19</v>
      </c>
      <c r="N2008" s="223" t="s">
        <v>45</v>
      </c>
      <c r="O2008" s="86"/>
      <c r="P2008" s="224">
        <f>O2008*H2008</f>
        <v>0</v>
      </c>
      <c r="Q2008" s="224">
        <v>0</v>
      </c>
      <c r="R2008" s="224">
        <f>Q2008*H2008</f>
        <v>0</v>
      </c>
      <c r="S2008" s="224">
        <v>0</v>
      </c>
      <c r="T2008" s="225">
        <f>S2008*H2008</f>
        <v>0</v>
      </c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R2008" s="226" t="s">
        <v>178</v>
      </c>
      <c r="AT2008" s="226" t="s">
        <v>174</v>
      </c>
      <c r="AU2008" s="226" t="s">
        <v>82</v>
      </c>
      <c r="AY2008" s="19" t="s">
        <v>171</v>
      </c>
      <c r="BE2008" s="227">
        <f>IF(N2008="základní",J2008,0)</f>
        <v>0</v>
      </c>
      <c r="BF2008" s="227">
        <f>IF(N2008="snížená",J2008,0)</f>
        <v>0</v>
      </c>
      <c r="BG2008" s="227">
        <f>IF(N2008="zákl. přenesená",J2008,0)</f>
        <v>0</v>
      </c>
      <c r="BH2008" s="227">
        <f>IF(N2008="sníž. přenesená",J2008,0)</f>
        <v>0</v>
      </c>
      <c r="BI2008" s="227">
        <f>IF(N2008="nulová",J2008,0)</f>
        <v>0</v>
      </c>
      <c r="BJ2008" s="19" t="s">
        <v>82</v>
      </c>
      <c r="BK2008" s="227">
        <f>ROUND(I2008*H2008,2)</f>
        <v>0</v>
      </c>
      <c r="BL2008" s="19" t="s">
        <v>178</v>
      </c>
      <c r="BM2008" s="226" t="s">
        <v>4881</v>
      </c>
    </row>
    <row r="2009" s="2" customFormat="1">
      <c r="A2009" s="40"/>
      <c r="B2009" s="41"/>
      <c r="C2009" s="42"/>
      <c r="D2009" s="228" t="s">
        <v>180</v>
      </c>
      <c r="E2009" s="42"/>
      <c r="F2009" s="229" t="s">
        <v>4880</v>
      </c>
      <c r="G2009" s="42"/>
      <c r="H2009" s="42"/>
      <c r="I2009" s="230"/>
      <c r="J2009" s="42"/>
      <c r="K2009" s="42"/>
      <c r="L2009" s="46"/>
      <c r="M2009" s="231"/>
      <c r="N2009" s="232"/>
      <c r="O2009" s="86"/>
      <c r="P2009" s="86"/>
      <c r="Q2009" s="86"/>
      <c r="R2009" s="86"/>
      <c r="S2009" s="86"/>
      <c r="T2009" s="87"/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T2009" s="19" t="s">
        <v>180</v>
      </c>
      <c r="AU2009" s="19" t="s">
        <v>82</v>
      </c>
    </row>
    <row r="2010" s="2" customFormat="1">
      <c r="A2010" s="40"/>
      <c r="B2010" s="41"/>
      <c r="C2010" s="42"/>
      <c r="D2010" s="228" t="s">
        <v>478</v>
      </c>
      <c r="E2010" s="42"/>
      <c r="F2010" s="278" t="s">
        <v>4867</v>
      </c>
      <c r="G2010" s="42"/>
      <c r="H2010" s="42"/>
      <c r="I2010" s="230"/>
      <c r="J2010" s="42"/>
      <c r="K2010" s="42"/>
      <c r="L2010" s="46"/>
      <c r="M2010" s="231"/>
      <c r="N2010" s="232"/>
      <c r="O2010" s="86"/>
      <c r="P2010" s="86"/>
      <c r="Q2010" s="86"/>
      <c r="R2010" s="86"/>
      <c r="S2010" s="86"/>
      <c r="T2010" s="87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T2010" s="19" t="s">
        <v>478</v>
      </c>
      <c r="AU2010" s="19" t="s">
        <v>82</v>
      </c>
    </row>
    <row r="2011" s="2" customFormat="1" ht="16.5" customHeight="1">
      <c r="A2011" s="40"/>
      <c r="B2011" s="41"/>
      <c r="C2011" s="215" t="s">
        <v>4882</v>
      </c>
      <c r="D2011" s="215" t="s">
        <v>174</v>
      </c>
      <c r="E2011" s="216" t="s">
        <v>4883</v>
      </c>
      <c r="F2011" s="217" t="s">
        <v>4884</v>
      </c>
      <c r="G2011" s="218" t="s">
        <v>3296</v>
      </c>
      <c r="H2011" s="219">
        <v>42</v>
      </c>
      <c r="I2011" s="220"/>
      <c r="J2011" s="221">
        <f>ROUND(I2011*H2011,2)</f>
        <v>0</v>
      </c>
      <c r="K2011" s="217" t="s">
        <v>19</v>
      </c>
      <c r="L2011" s="46"/>
      <c r="M2011" s="222" t="s">
        <v>19</v>
      </c>
      <c r="N2011" s="223" t="s">
        <v>45</v>
      </c>
      <c r="O2011" s="86"/>
      <c r="P2011" s="224">
        <f>O2011*H2011</f>
        <v>0</v>
      </c>
      <c r="Q2011" s="224">
        <v>0</v>
      </c>
      <c r="R2011" s="224">
        <f>Q2011*H2011</f>
        <v>0</v>
      </c>
      <c r="S2011" s="224">
        <v>0</v>
      </c>
      <c r="T2011" s="225">
        <f>S2011*H2011</f>
        <v>0</v>
      </c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R2011" s="226" t="s">
        <v>178</v>
      </c>
      <c r="AT2011" s="226" t="s">
        <v>174</v>
      </c>
      <c r="AU2011" s="226" t="s">
        <v>82</v>
      </c>
      <c r="AY2011" s="19" t="s">
        <v>171</v>
      </c>
      <c r="BE2011" s="227">
        <f>IF(N2011="základní",J2011,0)</f>
        <v>0</v>
      </c>
      <c r="BF2011" s="227">
        <f>IF(N2011="snížená",J2011,0)</f>
        <v>0</v>
      </c>
      <c r="BG2011" s="227">
        <f>IF(N2011="zákl. přenesená",J2011,0)</f>
        <v>0</v>
      </c>
      <c r="BH2011" s="227">
        <f>IF(N2011="sníž. přenesená",J2011,0)</f>
        <v>0</v>
      </c>
      <c r="BI2011" s="227">
        <f>IF(N2011="nulová",J2011,0)</f>
        <v>0</v>
      </c>
      <c r="BJ2011" s="19" t="s">
        <v>82</v>
      </c>
      <c r="BK2011" s="227">
        <f>ROUND(I2011*H2011,2)</f>
        <v>0</v>
      </c>
      <c r="BL2011" s="19" t="s">
        <v>178</v>
      </c>
      <c r="BM2011" s="226" t="s">
        <v>4885</v>
      </c>
    </row>
    <row r="2012" s="2" customFormat="1">
      <c r="A2012" s="40"/>
      <c r="B2012" s="41"/>
      <c r="C2012" s="42"/>
      <c r="D2012" s="228" t="s">
        <v>180</v>
      </c>
      <c r="E2012" s="42"/>
      <c r="F2012" s="229" t="s">
        <v>4884</v>
      </c>
      <c r="G2012" s="42"/>
      <c r="H2012" s="42"/>
      <c r="I2012" s="230"/>
      <c r="J2012" s="42"/>
      <c r="K2012" s="42"/>
      <c r="L2012" s="46"/>
      <c r="M2012" s="231"/>
      <c r="N2012" s="232"/>
      <c r="O2012" s="86"/>
      <c r="P2012" s="86"/>
      <c r="Q2012" s="86"/>
      <c r="R2012" s="86"/>
      <c r="S2012" s="86"/>
      <c r="T2012" s="87"/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T2012" s="19" t="s">
        <v>180</v>
      </c>
      <c r="AU2012" s="19" t="s">
        <v>82</v>
      </c>
    </row>
    <row r="2013" s="2" customFormat="1">
      <c r="A2013" s="40"/>
      <c r="B2013" s="41"/>
      <c r="C2013" s="42"/>
      <c r="D2013" s="228" t="s">
        <v>478</v>
      </c>
      <c r="E2013" s="42"/>
      <c r="F2013" s="278" t="s">
        <v>4886</v>
      </c>
      <c r="G2013" s="42"/>
      <c r="H2013" s="42"/>
      <c r="I2013" s="230"/>
      <c r="J2013" s="42"/>
      <c r="K2013" s="42"/>
      <c r="L2013" s="46"/>
      <c r="M2013" s="231"/>
      <c r="N2013" s="232"/>
      <c r="O2013" s="86"/>
      <c r="P2013" s="86"/>
      <c r="Q2013" s="86"/>
      <c r="R2013" s="86"/>
      <c r="S2013" s="86"/>
      <c r="T2013" s="87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T2013" s="19" t="s">
        <v>478</v>
      </c>
      <c r="AU2013" s="19" t="s">
        <v>82</v>
      </c>
    </row>
    <row r="2014" s="2" customFormat="1" ht="16.5" customHeight="1">
      <c r="A2014" s="40"/>
      <c r="B2014" s="41"/>
      <c r="C2014" s="215" t="s">
        <v>4887</v>
      </c>
      <c r="D2014" s="215" t="s">
        <v>174</v>
      </c>
      <c r="E2014" s="216" t="s">
        <v>4888</v>
      </c>
      <c r="F2014" s="217" t="s">
        <v>4884</v>
      </c>
      <c r="G2014" s="218" t="s">
        <v>3296</v>
      </c>
      <c r="H2014" s="219">
        <v>1</v>
      </c>
      <c r="I2014" s="220"/>
      <c r="J2014" s="221">
        <f>ROUND(I2014*H2014,2)</f>
        <v>0</v>
      </c>
      <c r="K2014" s="217" t="s">
        <v>19</v>
      </c>
      <c r="L2014" s="46"/>
      <c r="M2014" s="222" t="s">
        <v>19</v>
      </c>
      <c r="N2014" s="223" t="s">
        <v>45</v>
      </c>
      <c r="O2014" s="86"/>
      <c r="P2014" s="224">
        <f>O2014*H2014</f>
        <v>0</v>
      </c>
      <c r="Q2014" s="224">
        <v>0</v>
      </c>
      <c r="R2014" s="224">
        <f>Q2014*H2014</f>
        <v>0</v>
      </c>
      <c r="S2014" s="224">
        <v>0</v>
      </c>
      <c r="T2014" s="225">
        <f>S2014*H2014</f>
        <v>0</v>
      </c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R2014" s="226" t="s">
        <v>178</v>
      </c>
      <c r="AT2014" s="226" t="s">
        <v>174</v>
      </c>
      <c r="AU2014" s="226" t="s">
        <v>82</v>
      </c>
      <c r="AY2014" s="19" t="s">
        <v>171</v>
      </c>
      <c r="BE2014" s="227">
        <f>IF(N2014="základní",J2014,0)</f>
        <v>0</v>
      </c>
      <c r="BF2014" s="227">
        <f>IF(N2014="snížená",J2014,0)</f>
        <v>0</v>
      </c>
      <c r="BG2014" s="227">
        <f>IF(N2014="zákl. přenesená",J2014,0)</f>
        <v>0</v>
      </c>
      <c r="BH2014" s="227">
        <f>IF(N2014="sníž. přenesená",J2014,0)</f>
        <v>0</v>
      </c>
      <c r="BI2014" s="227">
        <f>IF(N2014="nulová",J2014,0)</f>
        <v>0</v>
      </c>
      <c r="BJ2014" s="19" t="s">
        <v>82</v>
      </c>
      <c r="BK2014" s="227">
        <f>ROUND(I2014*H2014,2)</f>
        <v>0</v>
      </c>
      <c r="BL2014" s="19" t="s">
        <v>178</v>
      </c>
      <c r="BM2014" s="226" t="s">
        <v>4889</v>
      </c>
    </row>
    <row r="2015" s="2" customFormat="1">
      <c r="A2015" s="40"/>
      <c r="B2015" s="41"/>
      <c r="C2015" s="42"/>
      <c r="D2015" s="228" t="s">
        <v>180</v>
      </c>
      <c r="E2015" s="42"/>
      <c r="F2015" s="229" t="s">
        <v>4884</v>
      </c>
      <c r="G2015" s="42"/>
      <c r="H2015" s="42"/>
      <c r="I2015" s="230"/>
      <c r="J2015" s="42"/>
      <c r="K2015" s="42"/>
      <c r="L2015" s="46"/>
      <c r="M2015" s="231"/>
      <c r="N2015" s="232"/>
      <c r="O2015" s="86"/>
      <c r="P2015" s="86"/>
      <c r="Q2015" s="86"/>
      <c r="R2015" s="86"/>
      <c r="S2015" s="86"/>
      <c r="T2015" s="87"/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T2015" s="19" t="s">
        <v>180</v>
      </c>
      <c r="AU2015" s="19" t="s">
        <v>82</v>
      </c>
    </row>
    <row r="2016" s="2" customFormat="1">
      <c r="A2016" s="40"/>
      <c r="B2016" s="41"/>
      <c r="C2016" s="42"/>
      <c r="D2016" s="228" t="s">
        <v>478</v>
      </c>
      <c r="E2016" s="42"/>
      <c r="F2016" s="278" t="s">
        <v>4890</v>
      </c>
      <c r="G2016" s="42"/>
      <c r="H2016" s="42"/>
      <c r="I2016" s="230"/>
      <c r="J2016" s="42"/>
      <c r="K2016" s="42"/>
      <c r="L2016" s="46"/>
      <c r="M2016" s="231"/>
      <c r="N2016" s="232"/>
      <c r="O2016" s="86"/>
      <c r="P2016" s="86"/>
      <c r="Q2016" s="86"/>
      <c r="R2016" s="86"/>
      <c r="S2016" s="86"/>
      <c r="T2016" s="87"/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T2016" s="19" t="s">
        <v>478</v>
      </c>
      <c r="AU2016" s="19" t="s">
        <v>82</v>
      </c>
    </row>
    <row r="2017" s="2" customFormat="1" ht="16.5" customHeight="1">
      <c r="A2017" s="40"/>
      <c r="B2017" s="41"/>
      <c r="C2017" s="215" t="s">
        <v>4891</v>
      </c>
      <c r="D2017" s="215" t="s">
        <v>174</v>
      </c>
      <c r="E2017" s="216" t="s">
        <v>4892</v>
      </c>
      <c r="F2017" s="217" t="s">
        <v>4893</v>
      </c>
      <c r="G2017" s="218" t="s">
        <v>3296</v>
      </c>
      <c r="H2017" s="219">
        <v>3</v>
      </c>
      <c r="I2017" s="220"/>
      <c r="J2017" s="221">
        <f>ROUND(I2017*H2017,2)</f>
        <v>0</v>
      </c>
      <c r="K2017" s="217" t="s">
        <v>19</v>
      </c>
      <c r="L2017" s="46"/>
      <c r="M2017" s="222" t="s">
        <v>19</v>
      </c>
      <c r="N2017" s="223" t="s">
        <v>45</v>
      </c>
      <c r="O2017" s="86"/>
      <c r="P2017" s="224">
        <f>O2017*H2017</f>
        <v>0</v>
      </c>
      <c r="Q2017" s="224">
        <v>0</v>
      </c>
      <c r="R2017" s="224">
        <f>Q2017*H2017</f>
        <v>0</v>
      </c>
      <c r="S2017" s="224">
        <v>0</v>
      </c>
      <c r="T2017" s="225">
        <f>S2017*H2017</f>
        <v>0</v>
      </c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R2017" s="226" t="s">
        <v>178</v>
      </c>
      <c r="AT2017" s="226" t="s">
        <v>174</v>
      </c>
      <c r="AU2017" s="226" t="s">
        <v>82</v>
      </c>
      <c r="AY2017" s="19" t="s">
        <v>171</v>
      </c>
      <c r="BE2017" s="227">
        <f>IF(N2017="základní",J2017,0)</f>
        <v>0</v>
      </c>
      <c r="BF2017" s="227">
        <f>IF(N2017="snížená",J2017,0)</f>
        <v>0</v>
      </c>
      <c r="BG2017" s="227">
        <f>IF(N2017="zákl. přenesená",J2017,0)</f>
        <v>0</v>
      </c>
      <c r="BH2017" s="227">
        <f>IF(N2017="sníž. přenesená",J2017,0)</f>
        <v>0</v>
      </c>
      <c r="BI2017" s="227">
        <f>IF(N2017="nulová",J2017,0)</f>
        <v>0</v>
      </c>
      <c r="BJ2017" s="19" t="s">
        <v>82</v>
      </c>
      <c r="BK2017" s="227">
        <f>ROUND(I2017*H2017,2)</f>
        <v>0</v>
      </c>
      <c r="BL2017" s="19" t="s">
        <v>178</v>
      </c>
      <c r="BM2017" s="226" t="s">
        <v>4894</v>
      </c>
    </row>
    <row r="2018" s="2" customFormat="1">
      <c r="A2018" s="40"/>
      <c r="B2018" s="41"/>
      <c r="C2018" s="42"/>
      <c r="D2018" s="228" t="s">
        <v>180</v>
      </c>
      <c r="E2018" s="42"/>
      <c r="F2018" s="229" t="s">
        <v>4893</v>
      </c>
      <c r="G2018" s="42"/>
      <c r="H2018" s="42"/>
      <c r="I2018" s="230"/>
      <c r="J2018" s="42"/>
      <c r="K2018" s="42"/>
      <c r="L2018" s="46"/>
      <c r="M2018" s="231"/>
      <c r="N2018" s="232"/>
      <c r="O2018" s="86"/>
      <c r="P2018" s="86"/>
      <c r="Q2018" s="86"/>
      <c r="R2018" s="86"/>
      <c r="S2018" s="86"/>
      <c r="T2018" s="87"/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T2018" s="19" t="s">
        <v>180</v>
      </c>
      <c r="AU2018" s="19" t="s">
        <v>82</v>
      </c>
    </row>
    <row r="2019" s="2" customFormat="1">
      <c r="A2019" s="40"/>
      <c r="B2019" s="41"/>
      <c r="C2019" s="42"/>
      <c r="D2019" s="228" t="s">
        <v>478</v>
      </c>
      <c r="E2019" s="42"/>
      <c r="F2019" s="278" t="s">
        <v>4895</v>
      </c>
      <c r="G2019" s="42"/>
      <c r="H2019" s="42"/>
      <c r="I2019" s="230"/>
      <c r="J2019" s="42"/>
      <c r="K2019" s="42"/>
      <c r="L2019" s="46"/>
      <c r="M2019" s="231"/>
      <c r="N2019" s="232"/>
      <c r="O2019" s="86"/>
      <c r="P2019" s="86"/>
      <c r="Q2019" s="86"/>
      <c r="R2019" s="86"/>
      <c r="S2019" s="86"/>
      <c r="T2019" s="87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T2019" s="19" t="s">
        <v>478</v>
      </c>
      <c r="AU2019" s="19" t="s">
        <v>82</v>
      </c>
    </row>
    <row r="2020" s="2" customFormat="1" ht="16.5" customHeight="1">
      <c r="A2020" s="40"/>
      <c r="B2020" s="41"/>
      <c r="C2020" s="215" t="s">
        <v>4896</v>
      </c>
      <c r="D2020" s="215" t="s">
        <v>174</v>
      </c>
      <c r="E2020" s="216" t="s">
        <v>4897</v>
      </c>
      <c r="F2020" s="217" t="s">
        <v>4898</v>
      </c>
      <c r="G2020" s="218" t="s">
        <v>3296</v>
      </c>
      <c r="H2020" s="219">
        <v>3</v>
      </c>
      <c r="I2020" s="220"/>
      <c r="J2020" s="221">
        <f>ROUND(I2020*H2020,2)</f>
        <v>0</v>
      </c>
      <c r="K2020" s="217" t="s">
        <v>19</v>
      </c>
      <c r="L2020" s="46"/>
      <c r="M2020" s="222" t="s">
        <v>19</v>
      </c>
      <c r="N2020" s="223" t="s">
        <v>45</v>
      </c>
      <c r="O2020" s="86"/>
      <c r="P2020" s="224">
        <f>O2020*H2020</f>
        <v>0</v>
      </c>
      <c r="Q2020" s="224">
        <v>0</v>
      </c>
      <c r="R2020" s="224">
        <f>Q2020*H2020</f>
        <v>0</v>
      </c>
      <c r="S2020" s="224">
        <v>0</v>
      </c>
      <c r="T2020" s="225">
        <f>S2020*H2020</f>
        <v>0</v>
      </c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R2020" s="226" t="s">
        <v>178</v>
      </c>
      <c r="AT2020" s="226" t="s">
        <v>174</v>
      </c>
      <c r="AU2020" s="226" t="s">
        <v>82</v>
      </c>
      <c r="AY2020" s="19" t="s">
        <v>171</v>
      </c>
      <c r="BE2020" s="227">
        <f>IF(N2020="základní",J2020,0)</f>
        <v>0</v>
      </c>
      <c r="BF2020" s="227">
        <f>IF(N2020="snížená",J2020,0)</f>
        <v>0</v>
      </c>
      <c r="BG2020" s="227">
        <f>IF(N2020="zákl. přenesená",J2020,0)</f>
        <v>0</v>
      </c>
      <c r="BH2020" s="227">
        <f>IF(N2020="sníž. přenesená",J2020,0)</f>
        <v>0</v>
      </c>
      <c r="BI2020" s="227">
        <f>IF(N2020="nulová",J2020,0)</f>
        <v>0</v>
      </c>
      <c r="BJ2020" s="19" t="s">
        <v>82</v>
      </c>
      <c r="BK2020" s="227">
        <f>ROUND(I2020*H2020,2)</f>
        <v>0</v>
      </c>
      <c r="BL2020" s="19" t="s">
        <v>178</v>
      </c>
      <c r="BM2020" s="226" t="s">
        <v>4899</v>
      </c>
    </row>
    <row r="2021" s="2" customFormat="1">
      <c r="A2021" s="40"/>
      <c r="B2021" s="41"/>
      <c r="C2021" s="42"/>
      <c r="D2021" s="228" t="s">
        <v>180</v>
      </c>
      <c r="E2021" s="42"/>
      <c r="F2021" s="229" t="s">
        <v>4898</v>
      </c>
      <c r="G2021" s="42"/>
      <c r="H2021" s="42"/>
      <c r="I2021" s="230"/>
      <c r="J2021" s="42"/>
      <c r="K2021" s="42"/>
      <c r="L2021" s="46"/>
      <c r="M2021" s="231"/>
      <c r="N2021" s="232"/>
      <c r="O2021" s="86"/>
      <c r="P2021" s="86"/>
      <c r="Q2021" s="86"/>
      <c r="R2021" s="86"/>
      <c r="S2021" s="86"/>
      <c r="T2021" s="87"/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T2021" s="19" t="s">
        <v>180</v>
      </c>
      <c r="AU2021" s="19" t="s">
        <v>82</v>
      </c>
    </row>
    <row r="2022" s="2" customFormat="1">
      <c r="A2022" s="40"/>
      <c r="B2022" s="41"/>
      <c r="C2022" s="42"/>
      <c r="D2022" s="228" t="s">
        <v>478</v>
      </c>
      <c r="E2022" s="42"/>
      <c r="F2022" s="278" t="s">
        <v>4900</v>
      </c>
      <c r="G2022" s="42"/>
      <c r="H2022" s="42"/>
      <c r="I2022" s="230"/>
      <c r="J2022" s="42"/>
      <c r="K2022" s="42"/>
      <c r="L2022" s="46"/>
      <c r="M2022" s="231"/>
      <c r="N2022" s="232"/>
      <c r="O2022" s="86"/>
      <c r="P2022" s="86"/>
      <c r="Q2022" s="86"/>
      <c r="R2022" s="86"/>
      <c r="S2022" s="86"/>
      <c r="T2022" s="87"/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T2022" s="19" t="s">
        <v>478</v>
      </c>
      <c r="AU2022" s="19" t="s">
        <v>82</v>
      </c>
    </row>
    <row r="2023" s="2" customFormat="1" ht="16.5" customHeight="1">
      <c r="A2023" s="40"/>
      <c r="B2023" s="41"/>
      <c r="C2023" s="215" t="s">
        <v>4901</v>
      </c>
      <c r="D2023" s="215" t="s">
        <v>174</v>
      </c>
      <c r="E2023" s="216" t="s">
        <v>4902</v>
      </c>
      <c r="F2023" s="217" t="s">
        <v>4903</v>
      </c>
      <c r="G2023" s="218" t="s">
        <v>3296</v>
      </c>
      <c r="H2023" s="219">
        <v>10</v>
      </c>
      <c r="I2023" s="220"/>
      <c r="J2023" s="221">
        <f>ROUND(I2023*H2023,2)</f>
        <v>0</v>
      </c>
      <c r="K2023" s="217" t="s">
        <v>19</v>
      </c>
      <c r="L2023" s="46"/>
      <c r="M2023" s="222" t="s">
        <v>19</v>
      </c>
      <c r="N2023" s="223" t="s">
        <v>45</v>
      </c>
      <c r="O2023" s="86"/>
      <c r="P2023" s="224">
        <f>O2023*H2023</f>
        <v>0</v>
      </c>
      <c r="Q2023" s="224">
        <v>0</v>
      </c>
      <c r="R2023" s="224">
        <f>Q2023*H2023</f>
        <v>0</v>
      </c>
      <c r="S2023" s="224">
        <v>0</v>
      </c>
      <c r="T2023" s="225">
        <f>S2023*H2023</f>
        <v>0</v>
      </c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R2023" s="226" t="s">
        <v>178</v>
      </c>
      <c r="AT2023" s="226" t="s">
        <v>174</v>
      </c>
      <c r="AU2023" s="226" t="s">
        <v>82</v>
      </c>
      <c r="AY2023" s="19" t="s">
        <v>171</v>
      </c>
      <c r="BE2023" s="227">
        <f>IF(N2023="základní",J2023,0)</f>
        <v>0</v>
      </c>
      <c r="BF2023" s="227">
        <f>IF(N2023="snížená",J2023,0)</f>
        <v>0</v>
      </c>
      <c r="BG2023" s="227">
        <f>IF(N2023="zákl. přenesená",J2023,0)</f>
        <v>0</v>
      </c>
      <c r="BH2023" s="227">
        <f>IF(N2023="sníž. přenesená",J2023,0)</f>
        <v>0</v>
      </c>
      <c r="BI2023" s="227">
        <f>IF(N2023="nulová",J2023,0)</f>
        <v>0</v>
      </c>
      <c r="BJ2023" s="19" t="s">
        <v>82</v>
      </c>
      <c r="BK2023" s="227">
        <f>ROUND(I2023*H2023,2)</f>
        <v>0</v>
      </c>
      <c r="BL2023" s="19" t="s">
        <v>178</v>
      </c>
      <c r="BM2023" s="226" t="s">
        <v>4904</v>
      </c>
    </row>
    <row r="2024" s="2" customFormat="1">
      <c r="A2024" s="40"/>
      <c r="B2024" s="41"/>
      <c r="C2024" s="42"/>
      <c r="D2024" s="228" t="s">
        <v>180</v>
      </c>
      <c r="E2024" s="42"/>
      <c r="F2024" s="229" t="s">
        <v>4903</v>
      </c>
      <c r="G2024" s="42"/>
      <c r="H2024" s="42"/>
      <c r="I2024" s="230"/>
      <c r="J2024" s="42"/>
      <c r="K2024" s="42"/>
      <c r="L2024" s="46"/>
      <c r="M2024" s="231"/>
      <c r="N2024" s="232"/>
      <c r="O2024" s="86"/>
      <c r="P2024" s="86"/>
      <c r="Q2024" s="86"/>
      <c r="R2024" s="86"/>
      <c r="S2024" s="86"/>
      <c r="T2024" s="87"/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T2024" s="19" t="s">
        <v>180</v>
      </c>
      <c r="AU2024" s="19" t="s">
        <v>82</v>
      </c>
    </row>
    <row r="2025" s="2" customFormat="1">
      <c r="A2025" s="40"/>
      <c r="B2025" s="41"/>
      <c r="C2025" s="42"/>
      <c r="D2025" s="228" t="s">
        <v>478</v>
      </c>
      <c r="E2025" s="42"/>
      <c r="F2025" s="278" t="s">
        <v>4905</v>
      </c>
      <c r="G2025" s="42"/>
      <c r="H2025" s="42"/>
      <c r="I2025" s="230"/>
      <c r="J2025" s="42"/>
      <c r="K2025" s="42"/>
      <c r="L2025" s="46"/>
      <c r="M2025" s="231"/>
      <c r="N2025" s="232"/>
      <c r="O2025" s="86"/>
      <c r="P2025" s="86"/>
      <c r="Q2025" s="86"/>
      <c r="R2025" s="86"/>
      <c r="S2025" s="86"/>
      <c r="T2025" s="87"/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T2025" s="19" t="s">
        <v>478</v>
      </c>
      <c r="AU2025" s="19" t="s">
        <v>82</v>
      </c>
    </row>
    <row r="2026" s="2" customFormat="1" ht="16.5" customHeight="1">
      <c r="A2026" s="40"/>
      <c r="B2026" s="41"/>
      <c r="C2026" s="215" t="s">
        <v>4906</v>
      </c>
      <c r="D2026" s="215" t="s">
        <v>174</v>
      </c>
      <c r="E2026" s="216" t="s">
        <v>4907</v>
      </c>
      <c r="F2026" s="217" t="s">
        <v>4908</v>
      </c>
      <c r="G2026" s="218" t="s">
        <v>3296</v>
      </c>
      <c r="H2026" s="219">
        <v>1</v>
      </c>
      <c r="I2026" s="220"/>
      <c r="J2026" s="221">
        <f>ROUND(I2026*H2026,2)</f>
        <v>0</v>
      </c>
      <c r="K2026" s="217" t="s">
        <v>19</v>
      </c>
      <c r="L2026" s="46"/>
      <c r="M2026" s="222" t="s">
        <v>19</v>
      </c>
      <c r="N2026" s="223" t="s">
        <v>45</v>
      </c>
      <c r="O2026" s="86"/>
      <c r="P2026" s="224">
        <f>O2026*H2026</f>
        <v>0</v>
      </c>
      <c r="Q2026" s="224">
        <v>0</v>
      </c>
      <c r="R2026" s="224">
        <f>Q2026*H2026</f>
        <v>0</v>
      </c>
      <c r="S2026" s="224">
        <v>0</v>
      </c>
      <c r="T2026" s="225">
        <f>S2026*H2026</f>
        <v>0</v>
      </c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R2026" s="226" t="s">
        <v>178</v>
      </c>
      <c r="AT2026" s="226" t="s">
        <v>174</v>
      </c>
      <c r="AU2026" s="226" t="s">
        <v>82</v>
      </c>
      <c r="AY2026" s="19" t="s">
        <v>171</v>
      </c>
      <c r="BE2026" s="227">
        <f>IF(N2026="základní",J2026,0)</f>
        <v>0</v>
      </c>
      <c r="BF2026" s="227">
        <f>IF(N2026="snížená",J2026,0)</f>
        <v>0</v>
      </c>
      <c r="BG2026" s="227">
        <f>IF(N2026="zákl. přenesená",J2026,0)</f>
        <v>0</v>
      </c>
      <c r="BH2026" s="227">
        <f>IF(N2026="sníž. přenesená",J2026,0)</f>
        <v>0</v>
      </c>
      <c r="BI2026" s="227">
        <f>IF(N2026="nulová",J2026,0)</f>
        <v>0</v>
      </c>
      <c r="BJ2026" s="19" t="s">
        <v>82</v>
      </c>
      <c r="BK2026" s="227">
        <f>ROUND(I2026*H2026,2)</f>
        <v>0</v>
      </c>
      <c r="BL2026" s="19" t="s">
        <v>178</v>
      </c>
      <c r="BM2026" s="226" t="s">
        <v>4909</v>
      </c>
    </row>
    <row r="2027" s="2" customFormat="1">
      <c r="A2027" s="40"/>
      <c r="B2027" s="41"/>
      <c r="C2027" s="42"/>
      <c r="D2027" s="228" t="s">
        <v>180</v>
      </c>
      <c r="E2027" s="42"/>
      <c r="F2027" s="229" t="s">
        <v>4908</v>
      </c>
      <c r="G2027" s="42"/>
      <c r="H2027" s="42"/>
      <c r="I2027" s="230"/>
      <c r="J2027" s="42"/>
      <c r="K2027" s="42"/>
      <c r="L2027" s="46"/>
      <c r="M2027" s="231"/>
      <c r="N2027" s="232"/>
      <c r="O2027" s="86"/>
      <c r="P2027" s="86"/>
      <c r="Q2027" s="86"/>
      <c r="R2027" s="86"/>
      <c r="S2027" s="86"/>
      <c r="T2027" s="87"/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T2027" s="19" t="s">
        <v>180</v>
      </c>
      <c r="AU2027" s="19" t="s">
        <v>82</v>
      </c>
    </row>
    <row r="2028" s="2" customFormat="1">
      <c r="A2028" s="40"/>
      <c r="B2028" s="41"/>
      <c r="C2028" s="42"/>
      <c r="D2028" s="228" t="s">
        <v>478</v>
      </c>
      <c r="E2028" s="42"/>
      <c r="F2028" s="278" t="s">
        <v>4905</v>
      </c>
      <c r="G2028" s="42"/>
      <c r="H2028" s="42"/>
      <c r="I2028" s="230"/>
      <c r="J2028" s="42"/>
      <c r="K2028" s="42"/>
      <c r="L2028" s="46"/>
      <c r="M2028" s="231"/>
      <c r="N2028" s="232"/>
      <c r="O2028" s="86"/>
      <c r="P2028" s="86"/>
      <c r="Q2028" s="86"/>
      <c r="R2028" s="86"/>
      <c r="S2028" s="86"/>
      <c r="T2028" s="87"/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T2028" s="19" t="s">
        <v>478</v>
      </c>
      <c r="AU2028" s="19" t="s">
        <v>82</v>
      </c>
    </row>
    <row r="2029" s="2" customFormat="1" ht="16.5" customHeight="1">
      <c r="A2029" s="40"/>
      <c r="B2029" s="41"/>
      <c r="C2029" s="215" t="s">
        <v>4910</v>
      </c>
      <c r="D2029" s="215" t="s">
        <v>174</v>
      </c>
      <c r="E2029" s="216" t="s">
        <v>4911</v>
      </c>
      <c r="F2029" s="217" t="s">
        <v>4912</v>
      </c>
      <c r="G2029" s="218" t="s">
        <v>3296</v>
      </c>
      <c r="H2029" s="219">
        <v>1</v>
      </c>
      <c r="I2029" s="220"/>
      <c r="J2029" s="221">
        <f>ROUND(I2029*H2029,2)</f>
        <v>0</v>
      </c>
      <c r="K2029" s="217" t="s">
        <v>19</v>
      </c>
      <c r="L2029" s="46"/>
      <c r="M2029" s="222" t="s">
        <v>19</v>
      </c>
      <c r="N2029" s="223" t="s">
        <v>45</v>
      </c>
      <c r="O2029" s="86"/>
      <c r="P2029" s="224">
        <f>O2029*H2029</f>
        <v>0</v>
      </c>
      <c r="Q2029" s="224">
        <v>0</v>
      </c>
      <c r="R2029" s="224">
        <f>Q2029*H2029</f>
        <v>0</v>
      </c>
      <c r="S2029" s="224">
        <v>0</v>
      </c>
      <c r="T2029" s="225">
        <f>S2029*H2029</f>
        <v>0</v>
      </c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R2029" s="226" t="s">
        <v>178</v>
      </c>
      <c r="AT2029" s="226" t="s">
        <v>174</v>
      </c>
      <c r="AU2029" s="226" t="s">
        <v>82</v>
      </c>
      <c r="AY2029" s="19" t="s">
        <v>171</v>
      </c>
      <c r="BE2029" s="227">
        <f>IF(N2029="základní",J2029,0)</f>
        <v>0</v>
      </c>
      <c r="BF2029" s="227">
        <f>IF(N2029="snížená",J2029,0)</f>
        <v>0</v>
      </c>
      <c r="BG2029" s="227">
        <f>IF(N2029="zákl. přenesená",J2029,0)</f>
        <v>0</v>
      </c>
      <c r="BH2029" s="227">
        <f>IF(N2029="sníž. přenesená",J2029,0)</f>
        <v>0</v>
      </c>
      <c r="BI2029" s="227">
        <f>IF(N2029="nulová",J2029,0)</f>
        <v>0</v>
      </c>
      <c r="BJ2029" s="19" t="s">
        <v>82</v>
      </c>
      <c r="BK2029" s="227">
        <f>ROUND(I2029*H2029,2)</f>
        <v>0</v>
      </c>
      <c r="BL2029" s="19" t="s">
        <v>178</v>
      </c>
      <c r="BM2029" s="226" t="s">
        <v>4913</v>
      </c>
    </row>
    <row r="2030" s="2" customFormat="1">
      <c r="A2030" s="40"/>
      <c r="B2030" s="41"/>
      <c r="C2030" s="42"/>
      <c r="D2030" s="228" t="s">
        <v>180</v>
      </c>
      <c r="E2030" s="42"/>
      <c r="F2030" s="229" t="s">
        <v>4912</v>
      </c>
      <c r="G2030" s="42"/>
      <c r="H2030" s="42"/>
      <c r="I2030" s="230"/>
      <c r="J2030" s="42"/>
      <c r="K2030" s="42"/>
      <c r="L2030" s="46"/>
      <c r="M2030" s="231"/>
      <c r="N2030" s="232"/>
      <c r="O2030" s="86"/>
      <c r="P2030" s="86"/>
      <c r="Q2030" s="86"/>
      <c r="R2030" s="86"/>
      <c r="S2030" s="86"/>
      <c r="T2030" s="87"/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T2030" s="19" t="s">
        <v>180</v>
      </c>
      <c r="AU2030" s="19" t="s">
        <v>82</v>
      </c>
    </row>
    <row r="2031" s="2" customFormat="1">
      <c r="A2031" s="40"/>
      <c r="B2031" s="41"/>
      <c r="C2031" s="42"/>
      <c r="D2031" s="228" t="s">
        <v>478</v>
      </c>
      <c r="E2031" s="42"/>
      <c r="F2031" s="278" t="s">
        <v>4914</v>
      </c>
      <c r="G2031" s="42"/>
      <c r="H2031" s="42"/>
      <c r="I2031" s="230"/>
      <c r="J2031" s="42"/>
      <c r="K2031" s="42"/>
      <c r="L2031" s="46"/>
      <c r="M2031" s="231"/>
      <c r="N2031" s="232"/>
      <c r="O2031" s="86"/>
      <c r="P2031" s="86"/>
      <c r="Q2031" s="86"/>
      <c r="R2031" s="86"/>
      <c r="S2031" s="86"/>
      <c r="T2031" s="87"/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T2031" s="19" t="s">
        <v>478</v>
      </c>
      <c r="AU2031" s="19" t="s">
        <v>82</v>
      </c>
    </row>
    <row r="2032" s="2" customFormat="1" ht="16.5" customHeight="1">
      <c r="A2032" s="40"/>
      <c r="B2032" s="41"/>
      <c r="C2032" s="215" t="s">
        <v>4915</v>
      </c>
      <c r="D2032" s="215" t="s">
        <v>174</v>
      </c>
      <c r="E2032" s="216" t="s">
        <v>4916</v>
      </c>
      <c r="F2032" s="217" t="s">
        <v>4917</v>
      </c>
      <c r="G2032" s="218" t="s">
        <v>3296</v>
      </c>
      <c r="H2032" s="219">
        <v>1</v>
      </c>
      <c r="I2032" s="220"/>
      <c r="J2032" s="221">
        <f>ROUND(I2032*H2032,2)</f>
        <v>0</v>
      </c>
      <c r="K2032" s="217" t="s">
        <v>19</v>
      </c>
      <c r="L2032" s="46"/>
      <c r="M2032" s="222" t="s">
        <v>19</v>
      </c>
      <c r="N2032" s="223" t="s">
        <v>45</v>
      </c>
      <c r="O2032" s="86"/>
      <c r="P2032" s="224">
        <f>O2032*H2032</f>
        <v>0</v>
      </c>
      <c r="Q2032" s="224">
        <v>0</v>
      </c>
      <c r="R2032" s="224">
        <f>Q2032*H2032</f>
        <v>0</v>
      </c>
      <c r="S2032" s="224">
        <v>0</v>
      </c>
      <c r="T2032" s="225">
        <f>S2032*H2032</f>
        <v>0</v>
      </c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R2032" s="226" t="s">
        <v>178</v>
      </c>
      <c r="AT2032" s="226" t="s">
        <v>174</v>
      </c>
      <c r="AU2032" s="226" t="s">
        <v>82</v>
      </c>
      <c r="AY2032" s="19" t="s">
        <v>171</v>
      </c>
      <c r="BE2032" s="227">
        <f>IF(N2032="základní",J2032,0)</f>
        <v>0</v>
      </c>
      <c r="BF2032" s="227">
        <f>IF(N2032="snížená",J2032,0)</f>
        <v>0</v>
      </c>
      <c r="BG2032" s="227">
        <f>IF(N2032="zákl. přenesená",J2032,0)</f>
        <v>0</v>
      </c>
      <c r="BH2032" s="227">
        <f>IF(N2032="sníž. přenesená",J2032,0)</f>
        <v>0</v>
      </c>
      <c r="BI2032" s="227">
        <f>IF(N2032="nulová",J2032,0)</f>
        <v>0</v>
      </c>
      <c r="BJ2032" s="19" t="s">
        <v>82</v>
      </c>
      <c r="BK2032" s="227">
        <f>ROUND(I2032*H2032,2)</f>
        <v>0</v>
      </c>
      <c r="BL2032" s="19" t="s">
        <v>178</v>
      </c>
      <c r="BM2032" s="226" t="s">
        <v>4918</v>
      </c>
    </row>
    <row r="2033" s="2" customFormat="1">
      <c r="A2033" s="40"/>
      <c r="B2033" s="41"/>
      <c r="C2033" s="42"/>
      <c r="D2033" s="228" t="s">
        <v>180</v>
      </c>
      <c r="E2033" s="42"/>
      <c r="F2033" s="229" t="s">
        <v>4917</v>
      </c>
      <c r="G2033" s="42"/>
      <c r="H2033" s="42"/>
      <c r="I2033" s="230"/>
      <c r="J2033" s="42"/>
      <c r="K2033" s="42"/>
      <c r="L2033" s="46"/>
      <c r="M2033" s="231"/>
      <c r="N2033" s="232"/>
      <c r="O2033" s="86"/>
      <c r="P2033" s="86"/>
      <c r="Q2033" s="86"/>
      <c r="R2033" s="86"/>
      <c r="S2033" s="86"/>
      <c r="T2033" s="87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T2033" s="19" t="s">
        <v>180</v>
      </c>
      <c r="AU2033" s="19" t="s">
        <v>82</v>
      </c>
    </row>
    <row r="2034" s="2" customFormat="1">
      <c r="A2034" s="40"/>
      <c r="B2034" s="41"/>
      <c r="C2034" s="42"/>
      <c r="D2034" s="228" t="s">
        <v>478</v>
      </c>
      <c r="E2034" s="42"/>
      <c r="F2034" s="278" t="s">
        <v>4914</v>
      </c>
      <c r="G2034" s="42"/>
      <c r="H2034" s="42"/>
      <c r="I2034" s="230"/>
      <c r="J2034" s="42"/>
      <c r="K2034" s="42"/>
      <c r="L2034" s="46"/>
      <c r="M2034" s="231"/>
      <c r="N2034" s="232"/>
      <c r="O2034" s="86"/>
      <c r="P2034" s="86"/>
      <c r="Q2034" s="86"/>
      <c r="R2034" s="86"/>
      <c r="S2034" s="86"/>
      <c r="T2034" s="87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T2034" s="19" t="s">
        <v>478</v>
      </c>
      <c r="AU2034" s="19" t="s">
        <v>82</v>
      </c>
    </row>
    <row r="2035" s="2" customFormat="1" ht="16.5" customHeight="1">
      <c r="A2035" s="40"/>
      <c r="B2035" s="41"/>
      <c r="C2035" s="215" t="s">
        <v>4919</v>
      </c>
      <c r="D2035" s="215" t="s">
        <v>174</v>
      </c>
      <c r="E2035" s="216" t="s">
        <v>4920</v>
      </c>
      <c r="F2035" s="217" t="s">
        <v>4731</v>
      </c>
      <c r="G2035" s="218" t="s">
        <v>3296</v>
      </c>
      <c r="H2035" s="219">
        <v>1</v>
      </c>
      <c r="I2035" s="220"/>
      <c r="J2035" s="221">
        <f>ROUND(I2035*H2035,2)</f>
        <v>0</v>
      </c>
      <c r="K2035" s="217" t="s">
        <v>19</v>
      </c>
      <c r="L2035" s="46"/>
      <c r="M2035" s="222" t="s">
        <v>19</v>
      </c>
      <c r="N2035" s="223" t="s">
        <v>45</v>
      </c>
      <c r="O2035" s="86"/>
      <c r="P2035" s="224">
        <f>O2035*H2035</f>
        <v>0</v>
      </c>
      <c r="Q2035" s="224">
        <v>0</v>
      </c>
      <c r="R2035" s="224">
        <f>Q2035*H2035</f>
        <v>0</v>
      </c>
      <c r="S2035" s="224">
        <v>0</v>
      </c>
      <c r="T2035" s="225">
        <f>S2035*H2035</f>
        <v>0</v>
      </c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R2035" s="226" t="s">
        <v>178</v>
      </c>
      <c r="AT2035" s="226" t="s">
        <v>174</v>
      </c>
      <c r="AU2035" s="226" t="s">
        <v>82</v>
      </c>
      <c r="AY2035" s="19" t="s">
        <v>171</v>
      </c>
      <c r="BE2035" s="227">
        <f>IF(N2035="základní",J2035,0)</f>
        <v>0</v>
      </c>
      <c r="BF2035" s="227">
        <f>IF(N2035="snížená",J2035,0)</f>
        <v>0</v>
      </c>
      <c r="BG2035" s="227">
        <f>IF(N2035="zákl. přenesená",J2035,0)</f>
        <v>0</v>
      </c>
      <c r="BH2035" s="227">
        <f>IF(N2035="sníž. přenesená",J2035,0)</f>
        <v>0</v>
      </c>
      <c r="BI2035" s="227">
        <f>IF(N2035="nulová",J2035,0)</f>
        <v>0</v>
      </c>
      <c r="BJ2035" s="19" t="s">
        <v>82</v>
      </c>
      <c r="BK2035" s="227">
        <f>ROUND(I2035*H2035,2)</f>
        <v>0</v>
      </c>
      <c r="BL2035" s="19" t="s">
        <v>178</v>
      </c>
      <c r="BM2035" s="226" t="s">
        <v>4921</v>
      </c>
    </row>
    <row r="2036" s="2" customFormat="1">
      <c r="A2036" s="40"/>
      <c r="B2036" s="41"/>
      <c r="C2036" s="42"/>
      <c r="D2036" s="228" t="s">
        <v>180</v>
      </c>
      <c r="E2036" s="42"/>
      <c r="F2036" s="229" t="s">
        <v>4731</v>
      </c>
      <c r="G2036" s="42"/>
      <c r="H2036" s="42"/>
      <c r="I2036" s="230"/>
      <c r="J2036" s="42"/>
      <c r="K2036" s="42"/>
      <c r="L2036" s="46"/>
      <c r="M2036" s="231"/>
      <c r="N2036" s="232"/>
      <c r="O2036" s="86"/>
      <c r="P2036" s="86"/>
      <c r="Q2036" s="86"/>
      <c r="R2036" s="86"/>
      <c r="S2036" s="86"/>
      <c r="T2036" s="87"/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T2036" s="19" t="s">
        <v>180</v>
      </c>
      <c r="AU2036" s="19" t="s">
        <v>82</v>
      </c>
    </row>
    <row r="2037" s="2" customFormat="1">
      <c r="A2037" s="40"/>
      <c r="B2037" s="41"/>
      <c r="C2037" s="42"/>
      <c r="D2037" s="228" t="s">
        <v>478</v>
      </c>
      <c r="E2037" s="42"/>
      <c r="F2037" s="278" t="s">
        <v>4922</v>
      </c>
      <c r="G2037" s="42"/>
      <c r="H2037" s="42"/>
      <c r="I2037" s="230"/>
      <c r="J2037" s="42"/>
      <c r="K2037" s="42"/>
      <c r="L2037" s="46"/>
      <c r="M2037" s="231"/>
      <c r="N2037" s="232"/>
      <c r="O2037" s="86"/>
      <c r="P2037" s="86"/>
      <c r="Q2037" s="86"/>
      <c r="R2037" s="86"/>
      <c r="S2037" s="86"/>
      <c r="T2037" s="87"/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T2037" s="19" t="s">
        <v>478</v>
      </c>
      <c r="AU2037" s="19" t="s">
        <v>82</v>
      </c>
    </row>
    <row r="2038" s="2" customFormat="1" ht="16.5" customHeight="1">
      <c r="A2038" s="40"/>
      <c r="B2038" s="41"/>
      <c r="C2038" s="215" t="s">
        <v>4923</v>
      </c>
      <c r="D2038" s="215" t="s">
        <v>174</v>
      </c>
      <c r="E2038" s="216" t="s">
        <v>4924</v>
      </c>
      <c r="F2038" s="217" t="s">
        <v>4925</v>
      </c>
      <c r="G2038" s="218" t="s">
        <v>3296</v>
      </c>
      <c r="H2038" s="219">
        <v>2</v>
      </c>
      <c r="I2038" s="220"/>
      <c r="J2038" s="221">
        <f>ROUND(I2038*H2038,2)</f>
        <v>0</v>
      </c>
      <c r="K2038" s="217" t="s">
        <v>19</v>
      </c>
      <c r="L2038" s="46"/>
      <c r="M2038" s="222" t="s">
        <v>19</v>
      </c>
      <c r="N2038" s="223" t="s">
        <v>45</v>
      </c>
      <c r="O2038" s="86"/>
      <c r="P2038" s="224">
        <f>O2038*H2038</f>
        <v>0</v>
      </c>
      <c r="Q2038" s="224">
        <v>0</v>
      </c>
      <c r="R2038" s="224">
        <f>Q2038*H2038</f>
        <v>0</v>
      </c>
      <c r="S2038" s="224">
        <v>0</v>
      </c>
      <c r="T2038" s="225">
        <f>S2038*H2038</f>
        <v>0</v>
      </c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R2038" s="226" t="s">
        <v>178</v>
      </c>
      <c r="AT2038" s="226" t="s">
        <v>174</v>
      </c>
      <c r="AU2038" s="226" t="s">
        <v>82</v>
      </c>
      <c r="AY2038" s="19" t="s">
        <v>171</v>
      </c>
      <c r="BE2038" s="227">
        <f>IF(N2038="základní",J2038,0)</f>
        <v>0</v>
      </c>
      <c r="BF2038" s="227">
        <f>IF(N2038="snížená",J2038,0)</f>
        <v>0</v>
      </c>
      <c r="BG2038" s="227">
        <f>IF(N2038="zákl. přenesená",J2038,0)</f>
        <v>0</v>
      </c>
      <c r="BH2038" s="227">
        <f>IF(N2038="sníž. přenesená",J2038,0)</f>
        <v>0</v>
      </c>
      <c r="BI2038" s="227">
        <f>IF(N2038="nulová",J2038,0)</f>
        <v>0</v>
      </c>
      <c r="BJ2038" s="19" t="s">
        <v>82</v>
      </c>
      <c r="BK2038" s="227">
        <f>ROUND(I2038*H2038,2)</f>
        <v>0</v>
      </c>
      <c r="BL2038" s="19" t="s">
        <v>178</v>
      </c>
      <c r="BM2038" s="226" t="s">
        <v>4926</v>
      </c>
    </row>
    <row r="2039" s="2" customFormat="1">
      <c r="A2039" s="40"/>
      <c r="B2039" s="41"/>
      <c r="C2039" s="42"/>
      <c r="D2039" s="228" t="s">
        <v>180</v>
      </c>
      <c r="E2039" s="42"/>
      <c r="F2039" s="229" t="s">
        <v>4925</v>
      </c>
      <c r="G2039" s="42"/>
      <c r="H2039" s="42"/>
      <c r="I2039" s="230"/>
      <c r="J2039" s="42"/>
      <c r="K2039" s="42"/>
      <c r="L2039" s="46"/>
      <c r="M2039" s="231"/>
      <c r="N2039" s="232"/>
      <c r="O2039" s="86"/>
      <c r="P2039" s="86"/>
      <c r="Q2039" s="86"/>
      <c r="R2039" s="86"/>
      <c r="S2039" s="86"/>
      <c r="T2039" s="87"/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T2039" s="19" t="s">
        <v>180</v>
      </c>
      <c r="AU2039" s="19" t="s">
        <v>82</v>
      </c>
    </row>
    <row r="2040" s="2" customFormat="1">
      <c r="A2040" s="40"/>
      <c r="B2040" s="41"/>
      <c r="C2040" s="42"/>
      <c r="D2040" s="228" t="s">
        <v>478</v>
      </c>
      <c r="E2040" s="42"/>
      <c r="F2040" s="278" t="s">
        <v>4927</v>
      </c>
      <c r="G2040" s="42"/>
      <c r="H2040" s="42"/>
      <c r="I2040" s="230"/>
      <c r="J2040" s="42"/>
      <c r="K2040" s="42"/>
      <c r="L2040" s="46"/>
      <c r="M2040" s="231"/>
      <c r="N2040" s="232"/>
      <c r="O2040" s="86"/>
      <c r="P2040" s="86"/>
      <c r="Q2040" s="86"/>
      <c r="R2040" s="86"/>
      <c r="S2040" s="86"/>
      <c r="T2040" s="87"/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T2040" s="19" t="s">
        <v>478</v>
      </c>
      <c r="AU2040" s="19" t="s">
        <v>82</v>
      </c>
    </row>
    <row r="2041" s="2" customFormat="1" ht="16.5" customHeight="1">
      <c r="A2041" s="40"/>
      <c r="B2041" s="41"/>
      <c r="C2041" s="215" t="s">
        <v>4928</v>
      </c>
      <c r="D2041" s="215" t="s">
        <v>174</v>
      </c>
      <c r="E2041" s="216" t="s">
        <v>4924</v>
      </c>
      <c r="F2041" s="217" t="s">
        <v>4925</v>
      </c>
      <c r="G2041" s="218" t="s">
        <v>3296</v>
      </c>
      <c r="H2041" s="219">
        <v>2</v>
      </c>
      <c r="I2041" s="220"/>
      <c r="J2041" s="221">
        <f>ROUND(I2041*H2041,2)</f>
        <v>0</v>
      </c>
      <c r="K2041" s="217" t="s">
        <v>19</v>
      </c>
      <c r="L2041" s="46"/>
      <c r="M2041" s="222" t="s">
        <v>19</v>
      </c>
      <c r="N2041" s="223" t="s">
        <v>45</v>
      </c>
      <c r="O2041" s="86"/>
      <c r="P2041" s="224">
        <f>O2041*H2041</f>
        <v>0</v>
      </c>
      <c r="Q2041" s="224">
        <v>0</v>
      </c>
      <c r="R2041" s="224">
        <f>Q2041*H2041</f>
        <v>0</v>
      </c>
      <c r="S2041" s="224">
        <v>0</v>
      </c>
      <c r="T2041" s="225">
        <f>S2041*H2041</f>
        <v>0</v>
      </c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R2041" s="226" t="s">
        <v>178</v>
      </c>
      <c r="AT2041" s="226" t="s">
        <v>174</v>
      </c>
      <c r="AU2041" s="226" t="s">
        <v>82</v>
      </c>
      <c r="AY2041" s="19" t="s">
        <v>171</v>
      </c>
      <c r="BE2041" s="227">
        <f>IF(N2041="základní",J2041,0)</f>
        <v>0</v>
      </c>
      <c r="BF2041" s="227">
        <f>IF(N2041="snížená",J2041,0)</f>
        <v>0</v>
      </c>
      <c r="BG2041" s="227">
        <f>IF(N2041="zákl. přenesená",J2041,0)</f>
        <v>0</v>
      </c>
      <c r="BH2041" s="227">
        <f>IF(N2041="sníž. přenesená",J2041,0)</f>
        <v>0</v>
      </c>
      <c r="BI2041" s="227">
        <f>IF(N2041="nulová",J2041,0)</f>
        <v>0</v>
      </c>
      <c r="BJ2041" s="19" t="s">
        <v>82</v>
      </c>
      <c r="BK2041" s="227">
        <f>ROUND(I2041*H2041,2)</f>
        <v>0</v>
      </c>
      <c r="BL2041" s="19" t="s">
        <v>178</v>
      </c>
      <c r="BM2041" s="226" t="s">
        <v>4929</v>
      </c>
    </row>
    <row r="2042" s="2" customFormat="1">
      <c r="A2042" s="40"/>
      <c r="B2042" s="41"/>
      <c r="C2042" s="42"/>
      <c r="D2042" s="228" t="s">
        <v>180</v>
      </c>
      <c r="E2042" s="42"/>
      <c r="F2042" s="229" t="s">
        <v>4925</v>
      </c>
      <c r="G2042" s="42"/>
      <c r="H2042" s="42"/>
      <c r="I2042" s="230"/>
      <c r="J2042" s="42"/>
      <c r="K2042" s="42"/>
      <c r="L2042" s="46"/>
      <c r="M2042" s="231"/>
      <c r="N2042" s="232"/>
      <c r="O2042" s="86"/>
      <c r="P2042" s="86"/>
      <c r="Q2042" s="86"/>
      <c r="R2042" s="86"/>
      <c r="S2042" s="86"/>
      <c r="T2042" s="87"/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T2042" s="19" t="s">
        <v>180</v>
      </c>
      <c r="AU2042" s="19" t="s">
        <v>82</v>
      </c>
    </row>
    <row r="2043" s="2" customFormat="1">
      <c r="A2043" s="40"/>
      <c r="B2043" s="41"/>
      <c r="C2043" s="42"/>
      <c r="D2043" s="228" t="s">
        <v>478</v>
      </c>
      <c r="E2043" s="42"/>
      <c r="F2043" s="278" t="s">
        <v>4930</v>
      </c>
      <c r="G2043" s="42"/>
      <c r="H2043" s="42"/>
      <c r="I2043" s="230"/>
      <c r="J2043" s="42"/>
      <c r="K2043" s="42"/>
      <c r="L2043" s="46"/>
      <c r="M2043" s="231"/>
      <c r="N2043" s="232"/>
      <c r="O2043" s="86"/>
      <c r="P2043" s="86"/>
      <c r="Q2043" s="86"/>
      <c r="R2043" s="86"/>
      <c r="S2043" s="86"/>
      <c r="T2043" s="87"/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T2043" s="19" t="s">
        <v>478</v>
      </c>
      <c r="AU2043" s="19" t="s">
        <v>82</v>
      </c>
    </row>
    <row r="2044" s="2" customFormat="1" ht="16.5" customHeight="1">
      <c r="A2044" s="40"/>
      <c r="B2044" s="41"/>
      <c r="C2044" s="215" t="s">
        <v>4931</v>
      </c>
      <c r="D2044" s="215" t="s">
        <v>174</v>
      </c>
      <c r="E2044" s="216" t="s">
        <v>4932</v>
      </c>
      <c r="F2044" s="217" t="s">
        <v>4925</v>
      </c>
      <c r="G2044" s="218" t="s">
        <v>3296</v>
      </c>
      <c r="H2044" s="219">
        <v>1</v>
      </c>
      <c r="I2044" s="220"/>
      <c r="J2044" s="221">
        <f>ROUND(I2044*H2044,2)</f>
        <v>0</v>
      </c>
      <c r="K2044" s="217" t="s">
        <v>19</v>
      </c>
      <c r="L2044" s="46"/>
      <c r="M2044" s="222" t="s">
        <v>19</v>
      </c>
      <c r="N2044" s="223" t="s">
        <v>45</v>
      </c>
      <c r="O2044" s="86"/>
      <c r="P2044" s="224">
        <f>O2044*H2044</f>
        <v>0</v>
      </c>
      <c r="Q2044" s="224">
        <v>0</v>
      </c>
      <c r="R2044" s="224">
        <f>Q2044*H2044</f>
        <v>0</v>
      </c>
      <c r="S2044" s="224">
        <v>0</v>
      </c>
      <c r="T2044" s="225">
        <f>S2044*H2044</f>
        <v>0</v>
      </c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R2044" s="226" t="s">
        <v>178</v>
      </c>
      <c r="AT2044" s="226" t="s">
        <v>174</v>
      </c>
      <c r="AU2044" s="226" t="s">
        <v>82</v>
      </c>
      <c r="AY2044" s="19" t="s">
        <v>171</v>
      </c>
      <c r="BE2044" s="227">
        <f>IF(N2044="základní",J2044,0)</f>
        <v>0</v>
      </c>
      <c r="BF2044" s="227">
        <f>IF(N2044="snížená",J2044,0)</f>
        <v>0</v>
      </c>
      <c r="BG2044" s="227">
        <f>IF(N2044="zákl. přenesená",J2044,0)</f>
        <v>0</v>
      </c>
      <c r="BH2044" s="227">
        <f>IF(N2044="sníž. přenesená",J2044,0)</f>
        <v>0</v>
      </c>
      <c r="BI2044" s="227">
        <f>IF(N2044="nulová",J2044,0)</f>
        <v>0</v>
      </c>
      <c r="BJ2044" s="19" t="s">
        <v>82</v>
      </c>
      <c r="BK2044" s="227">
        <f>ROUND(I2044*H2044,2)</f>
        <v>0</v>
      </c>
      <c r="BL2044" s="19" t="s">
        <v>178</v>
      </c>
      <c r="BM2044" s="226" t="s">
        <v>4933</v>
      </c>
    </row>
    <row r="2045" s="2" customFormat="1">
      <c r="A2045" s="40"/>
      <c r="B2045" s="41"/>
      <c r="C2045" s="42"/>
      <c r="D2045" s="228" t="s">
        <v>180</v>
      </c>
      <c r="E2045" s="42"/>
      <c r="F2045" s="229" t="s">
        <v>4925</v>
      </c>
      <c r="G2045" s="42"/>
      <c r="H2045" s="42"/>
      <c r="I2045" s="230"/>
      <c r="J2045" s="42"/>
      <c r="K2045" s="42"/>
      <c r="L2045" s="46"/>
      <c r="M2045" s="231"/>
      <c r="N2045" s="232"/>
      <c r="O2045" s="86"/>
      <c r="P2045" s="86"/>
      <c r="Q2045" s="86"/>
      <c r="R2045" s="86"/>
      <c r="S2045" s="86"/>
      <c r="T2045" s="87"/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T2045" s="19" t="s">
        <v>180</v>
      </c>
      <c r="AU2045" s="19" t="s">
        <v>82</v>
      </c>
    </row>
    <row r="2046" s="2" customFormat="1">
      <c r="A2046" s="40"/>
      <c r="B2046" s="41"/>
      <c r="C2046" s="42"/>
      <c r="D2046" s="228" t="s">
        <v>478</v>
      </c>
      <c r="E2046" s="42"/>
      <c r="F2046" s="278" t="s">
        <v>4934</v>
      </c>
      <c r="G2046" s="42"/>
      <c r="H2046" s="42"/>
      <c r="I2046" s="230"/>
      <c r="J2046" s="42"/>
      <c r="K2046" s="42"/>
      <c r="L2046" s="46"/>
      <c r="M2046" s="231"/>
      <c r="N2046" s="232"/>
      <c r="O2046" s="86"/>
      <c r="P2046" s="86"/>
      <c r="Q2046" s="86"/>
      <c r="R2046" s="86"/>
      <c r="S2046" s="86"/>
      <c r="T2046" s="87"/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T2046" s="19" t="s">
        <v>478</v>
      </c>
      <c r="AU2046" s="19" t="s">
        <v>82</v>
      </c>
    </row>
    <row r="2047" s="2" customFormat="1" ht="16.5" customHeight="1">
      <c r="A2047" s="40"/>
      <c r="B2047" s="41"/>
      <c r="C2047" s="215" t="s">
        <v>4935</v>
      </c>
      <c r="D2047" s="215" t="s">
        <v>174</v>
      </c>
      <c r="E2047" s="216" t="s">
        <v>4932</v>
      </c>
      <c r="F2047" s="217" t="s">
        <v>4925</v>
      </c>
      <c r="G2047" s="218" t="s">
        <v>3296</v>
      </c>
      <c r="H2047" s="219">
        <v>1</v>
      </c>
      <c r="I2047" s="220"/>
      <c r="J2047" s="221">
        <f>ROUND(I2047*H2047,2)</f>
        <v>0</v>
      </c>
      <c r="K2047" s="217" t="s">
        <v>19</v>
      </c>
      <c r="L2047" s="46"/>
      <c r="M2047" s="222" t="s">
        <v>19</v>
      </c>
      <c r="N2047" s="223" t="s">
        <v>45</v>
      </c>
      <c r="O2047" s="86"/>
      <c r="P2047" s="224">
        <f>O2047*H2047</f>
        <v>0</v>
      </c>
      <c r="Q2047" s="224">
        <v>0</v>
      </c>
      <c r="R2047" s="224">
        <f>Q2047*H2047</f>
        <v>0</v>
      </c>
      <c r="S2047" s="224">
        <v>0</v>
      </c>
      <c r="T2047" s="225">
        <f>S2047*H2047</f>
        <v>0</v>
      </c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R2047" s="226" t="s">
        <v>178</v>
      </c>
      <c r="AT2047" s="226" t="s">
        <v>174</v>
      </c>
      <c r="AU2047" s="226" t="s">
        <v>82</v>
      </c>
      <c r="AY2047" s="19" t="s">
        <v>171</v>
      </c>
      <c r="BE2047" s="227">
        <f>IF(N2047="základní",J2047,0)</f>
        <v>0</v>
      </c>
      <c r="BF2047" s="227">
        <f>IF(N2047="snížená",J2047,0)</f>
        <v>0</v>
      </c>
      <c r="BG2047" s="227">
        <f>IF(N2047="zákl. přenesená",J2047,0)</f>
        <v>0</v>
      </c>
      <c r="BH2047" s="227">
        <f>IF(N2047="sníž. přenesená",J2047,0)</f>
        <v>0</v>
      </c>
      <c r="BI2047" s="227">
        <f>IF(N2047="nulová",J2047,0)</f>
        <v>0</v>
      </c>
      <c r="BJ2047" s="19" t="s">
        <v>82</v>
      </c>
      <c r="BK2047" s="227">
        <f>ROUND(I2047*H2047,2)</f>
        <v>0</v>
      </c>
      <c r="BL2047" s="19" t="s">
        <v>178</v>
      </c>
      <c r="BM2047" s="226" t="s">
        <v>4936</v>
      </c>
    </row>
    <row r="2048" s="2" customFormat="1">
      <c r="A2048" s="40"/>
      <c r="B2048" s="41"/>
      <c r="C2048" s="42"/>
      <c r="D2048" s="228" t="s">
        <v>180</v>
      </c>
      <c r="E2048" s="42"/>
      <c r="F2048" s="229" t="s">
        <v>4925</v>
      </c>
      <c r="G2048" s="42"/>
      <c r="H2048" s="42"/>
      <c r="I2048" s="230"/>
      <c r="J2048" s="42"/>
      <c r="K2048" s="42"/>
      <c r="L2048" s="46"/>
      <c r="M2048" s="231"/>
      <c r="N2048" s="232"/>
      <c r="O2048" s="86"/>
      <c r="P2048" s="86"/>
      <c r="Q2048" s="86"/>
      <c r="R2048" s="86"/>
      <c r="S2048" s="86"/>
      <c r="T2048" s="87"/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T2048" s="19" t="s">
        <v>180</v>
      </c>
      <c r="AU2048" s="19" t="s">
        <v>82</v>
      </c>
    </row>
    <row r="2049" s="2" customFormat="1">
      <c r="A2049" s="40"/>
      <c r="B2049" s="41"/>
      <c r="C2049" s="42"/>
      <c r="D2049" s="228" t="s">
        <v>478</v>
      </c>
      <c r="E2049" s="42"/>
      <c r="F2049" s="278" t="s">
        <v>4937</v>
      </c>
      <c r="G2049" s="42"/>
      <c r="H2049" s="42"/>
      <c r="I2049" s="230"/>
      <c r="J2049" s="42"/>
      <c r="K2049" s="42"/>
      <c r="L2049" s="46"/>
      <c r="M2049" s="231"/>
      <c r="N2049" s="232"/>
      <c r="O2049" s="86"/>
      <c r="P2049" s="86"/>
      <c r="Q2049" s="86"/>
      <c r="R2049" s="86"/>
      <c r="S2049" s="86"/>
      <c r="T2049" s="87"/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T2049" s="19" t="s">
        <v>478</v>
      </c>
      <c r="AU2049" s="19" t="s">
        <v>82</v>
      </c>
    </row>
    <row r="2050" s="2" customFormat="1" ht="16.5" customHeight="1">
      <c r="A2050" s="40"/>
      <c r="B2050" s="41"/>
      <c r="C2050" s="215" t="s">
        <v>4938</v>
      </c>
      <c r="D2050" s="215" t="s">
        <v>174</v>
      </c>
      <c r="E2050" s="216" t="s">
        <v>4939</v>
      </c>
      <c r="F2050" s="217" t="s">
        <v>4925</v>
      </c>
      <c r="G2050" s="218" t="s">
        <v>3296</v>
      </c>
      <c r="H2050" s="219">
        <v>1</v>
      </c>
      <c r="I2050" s="220"/>
      <c r="J2050" s="221">
        <f>ROUND(I2050*H2050,2)</f>
        <v>0</v>
      </c>
      <c r="K2050" s="217" t="s">
        <v>19</v>
      </c>
      <c r="L2050" s="46"/>
      <c r="M2050" s="222" t="s">
        <v>19</v>
      </c>
      <c r="N2050" s="223" t="s">
        <v>45</v>
      </c>
      <c r="O2050" s="86"/>
      <c r="P2050" s="224">
        <f>O2050*H2050</f>
        <v>0</v>
      </c>
      <c r="Q2050" s="224">
        <v>0</v>
      </c>
      <c r="R2050" s="224">
        <f>Q2050*H2050</f>
        <v>0</v>
      </c>
      <c r="S2050" s="224">
        <v>0</v>
      </c>
      <c r="T2050" s="225">
        <f>S2050*H2050</f>
        <v>0</v>
      </c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R2050" s="226" t="s">
        <v>178</v>
      </c>
      <c r="AT2050" s="226" t="s">
        <v>174</v>
      </c>
      <c r="AU2050" s="226" t="s">
        <v>82</v>
      </c>
      <c r="AY2050" s="19" t="s">
        <v>171</v>
      </c>
      <c r="BE2050" s="227">
        <f>IF(N2050="základní",J2050,0)</f>
        <v>0</v>
      </c>
      <c r="BF2050" s="227">
        <f>IF(N2050="snížená",J2050,0)</f>
        <v>0</v>
      </c>
      <c r="BG2050" s="227">
        <f>IF(N2050="zákl. přenesená",J2050,0)</f>
        <v>0</v>
      </c>
      <c r="BH2050" s="227">
        <f>IF(N2050="sníž. přenesená",J2050,0)</f>
        <v>0</v>
      </c>
      <c r="BI2050" s="227">
        <f>IF(N2050="nulová",J2050,0)</f>
        <v>0</v>
      </c>
      <c r="BJ2050" s="19" t="s">
        <v>82</v>
      </c>
      <c r="BK2050" s="227">
        <f>ROUND(I2050*H2050,2)</f>
        <v>0</v>
      </c>
      <c r="BL2050" s="19" t="s">
        <v>178</v>
      </c>
      <c r="BM2050" s="226" t="s">
        <v>4940</v>
      </c>
    </row>
    <row r="2051" s="2" customFormat="1">
      <c r="A2051" s="40"/>
      <c r="B2051" s="41"/>
      <c r="C2051" s="42"/>
      <c r="D2051" s="228" t="s">
        <v>180</v>
      </c>
      <c r="E2051" s="42"/>
      <c r="F2051" s="229" t="s">
        <v>4925</v>
      </c>
      <c r="G2051" s="42"/>
      <c r="H2051" s="42"/>
      <c r="I2051" s="230"/>
      <c r="J2051" s="42"/>
      <c r="K2051" s="42"/>
      <c r="L2051" s="46"/>
      <c r="M2051" s="231"/>
      <c r="N2051" s="232"/>
      <c r="O2051" s="86"/>
      <c r="P2051" s="86"/>
      <c r="Q2051" s="86"/>
      <c r="R2051" s="86"/>
      <c r="S2051" s="86"/>
      <c r="T2051" s="87"/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T2051" s="19" t="s">
        <v>180</v>
      </c>
      <c r="AU2051" s="19" t="s">
        <v>82</v>
      </c>
    </row>
    <row r="2052" s="2" customFormat="1">
      <c r="A2052" s="40"/>
      <c r="B2052" s="41"/>
      <c r="C2052" s="42"/>
      <c r="D2052" s="228" t="s">
        <v>478</v>
      </c>
      <c r="E2052" s="42"/>
      <c r="F2052" s="278" t="s">
        <v>4941</v>
      </c>
      <c r="G2052" s="42"/>
      <c r="H2052" s="42"/>
      <c r="I2052" s="230"/>
      <c r="J2052" s="42"/>
      <c r="K2052" s="42"/>
      <c r="L2052" s="46"/>
      <c r="M2052" s="231"/>
      <c r="N2052" s="232"/>
      <c r="O2052" s="86"/>
      <c r="P2052" s="86"/>
      <c r="Q2052" s="86"/>
      <c r="R2052" s="86"/>
      <c r="S2052" s="86"/>
      <c r="T2052" s="87"/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T2052" s="19" t="s">
        <v>478</v>
      </c>
      <c r="AU2052" s="19" t="s">
        <v>82</v>
      </c>
    </row>
    <row r="2053" s="2" customFormat="1" ht="16.5" customHeight="1">
      <c r="A2053" s="40"/>
      <c r="B2053" s="41"/>
      <c r="C2053" s="215" t="s">
        <v>4942</v>
      </c>
      <c r="D2053" s="215" t="s">
        <v>174</v>
      </c>
      <c r="E2053" s="216" t="s">
        <v>4939</v>
      </c>
      <c r="F2053" s="217" t="s">
        <v>4925</v>
      </c>
      <c r="G2053" s="218" t="s">
        <v>3296</v>
      </c>
      <c r="H2053" s="219">
        <v>1</v>
      </c>
      <c r="I2053" s="220"/>
      <c r="J2053" s="221">
        <f>ROUND(I2053*H2053,2)</f>
        <v>0</v>
      </c>
      <c r="K2053" s="217" t="s">
        <v>19</v>
      </c>
      <c r="L2053" s="46"/>
      <c r="M2053" s="222" t="s">
        <v>19</v>
      </c>
      <c r="N2053" s="223" t="s">
        <v>45</v>
      </c>
      <c r="O2053" s="86"/>
      <c r="P2053" s="224">
        <f>O2053*H2053</f>
        <v>0</v>
      </c>
      <c r="Q2053" s="224">
        <v>0</v>
      </c>
      <c r="R2053" s="224">
        <f>Q2053*H2053</f>
        <v>0</v>
      </c>
      <c r="S2053" s="224">
        <v>0</v>
      </c>
      <c r="T2053" s="225">
        <f>S2053*H2053</f>
        <v>0</v>
      </c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R2053" s="226" t="s">
        <v>178</v>
      </c>
      <c r="AT2053" s="226" t="s">
        <v>174</v>
      </c>
      <c r="AU2053" s="226" t="s">
        <v>82</v>
      </c>
      <c r="AY2053" s="19" t="s">
        <v>171</v>
      </c>
      <c r="BE2053" s="227">
        <f>IF(N2053="základní",J2053,0)</f>
        <v>0</v>
      </c>
      <c r="BF2053" s="227">
        <f>IF(N2053="snížená",J2053,0)</f>
        <v>0</v>
      </c>
      <c r="BG2053" s="227">
        <f>IF(N2053="zákl. přenesená",J2053,0)</f>
        <v>0</v>
      </c>
      <c r="BH2053" s="227">
        <f>IF(N2053="sníž. přenesená",J2053,0)</f>
        <v>0</v>
      </c>
      <c r="BI2053" s="227">
        <f>IF(N2053="nulová",J2053,0)</f>
        <v>0</v>
      </c>
      <c r="BJ2053" s="19" t="s">
        <v>82</v>
      </c>
      <c r="BK2053" s="227">
        <f>ROUND(I2053*H2053,2)</f>
        <v>0</v>
      </c>
      <c r="BL2053" s="19" t="s">
        <v>178</v>
      </c>
      <c r="BM2053" s="226" t="s">
        <v>4943</v>
      </c>
    </row>
    <row r="2054" s="2" customFormat="1">
      <c r="A2054" s="40"/>
      <c r="B2054" s="41"/>
      <c r="C2054" s="42"/>
      <c r="D2054" s="228" t="s">
        <v>180</v>
      </c>
      <c r="E2054" s="42"/>
      <c r="F2054" s="229" t="s">
        <v>4925</v>
      </c>
      <c r="G2054" s="42"/>
      <c r="H2054" s="42"/>
      <c r="I2054" s="230"/>
      <c r="J2054" s="42"/>
      <c r="K2054" s="42"/>
      <c r="L2054" s="46"/>
      <c r="M2054" s="231"/>
      <c r="N2054" s="232"/>
      <c r="O2054" s="86"/>
      <c r="P2054" s="86"/>
      <c r="Q2054" s="86"/>
      <c r="R2054" s="86"/>
      <c r="S2054" s="86"/>
      <c r="T2054" s="87"/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T2054" s="19" t="s">
        <v>180</v>
      </c>
      <c r="AU2054" s="19" t="s">
        <v>82</v>
      </c>
    </row>
    <row r="2055" s="2" customFormat="1">
      <c r="A2055" s="40"/>
      <c r="B2055" s="41"/>
      <c r="C2055" s="42"/>
      <c r="D2055" s="228" t="s">
        <v>478</v>
      </c>
      <c r="E2055" s="42"/>
      <c r="F2055" s="278" t="s">
        <v>4944</v>
      </c>
      <c r="G2055" s="42"/>
      <c r="H2055" s="42"/>
      <c r="I2055" s="230"/>
      <c r="J2055" s="42"/>
      <c r="K2055" s="42"/>
      <c r="L2055" s="46"/>
      <c r="M2055" s="231"/>
      <c r="N2055" s="232"/>
      <c r="O2055" s="86"/>
      <c r="P2055" s="86"/>
      <c r="Q2055" s="86"/>
      <c r="R2055" s="86"/>
      <c r="S2055" s="86"/>
      <c r="T2055" s="87"/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T2055" s="19" t="s">
        <v>478</v>
      </c>
      <c r="AU2055" s="19" t="s">
        <v>82</v>
      </c>
    </row>
    <row r="2056" s="2" customFormat="1" ht="16.5" customHeight="1">
      <c r="A2056" s="40"/>
      <c r="B2056" s="41"/>
      <c r="C2056" s="215" t="s">
        <v>4945</v>
      </c>
      <c r="D2056" s="215" t="s">
        <v>174</v>
      </c>
      <c r="E2056" s="216" t="s">
        <v>4946</v>
      </c>
      <c r="F2056" s="217" t="s">
        <v>4947</v>
      </c>
      <c r="G2056" s="218" t="s">
        <v>3513</v>
      </c>
      <c r="H2056" s="219">
        <v>70</v>
      </c>
      <c r="I2056" s="220"/>
      <c r="J2056" s="221">
        <f>ROUND(I2056*H2056,2)</f>
        <v>0</v>
      </c>
      <c r="K2056" s="217" t="s">
        <v>19</v>
      </c>
      <c r="L2056" s="46"/>
      <c r="M2056" s="222" t="s">
        <v>19</v>
      </c>
      <c r="N2056" s="223" t="s">
        <v>45</v>
      </c>
      <c r="O2056" s="86"/>
      <c r="P2056" s="224">
        <f>O2056*H2056</f>
        <v>0</v>
      </c>
      <c r="Q2056" s="224">
        <v>0</v>
      </c>
      <c r="R2056" s="224">
        <f>Q2056*H2056</f>
        <v>0</v>
      </c>
      <c r="S2056" s="224">
        <v>0</v>
      </c>
      <c r="T2056" s="225">
        <f>S2056*H2056</f>
        <v>0</v>
      </c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R2056" s="226" t="s">
        <v>178</v>
      </c>
      <c r="AT2056" s="226" t="s">
        <v>174</v>
      </c>
      <c r="AU2056" s="226" t="s">
        <v>82</v>
      </c>
      <c r="AY2056" s="19" t="s">
        <v>171</v>
      </c>
      <c r="BE2056" s="227">
        <f>IF(N2056="základní",J2056,0)</f>
        <v>0</v>
      </c>
      <c r="BF2056" s="227">
        <f>IF(N2056="snížená",J2056,0)</f>
        <v>0</v>
      </c>
      <c r="BG2056" s="227">
        <f>IF(N2056="zákl. přenesená",J2056,0)</f>
        <v>0</v>
      </c>
      <c r="BH2056" s="227">
        <f>IF(N2056="sníž. přenesená",J2056,0)</f>
        <v>0</v>
      </c>
      <c r="BI2056" s="227">
        <f>IF(N2056="nulová",J2056,0)</f>
        <v>0</v>
      </c>
      <c r="BJ2056" s="19" t="s">
        <v>82</v>
      </c>
      <c r="BK2056" s="227">
        <f>ROUND(I2056*H2056,2)</f>
        <v>0</v>
      </c>
      <c r="BL2056" s="19" t="s">
        <v>178</v>
      </c>
      <c r="BM2056" s="226" t="s">
        <v>4948</v>
      </c>
    </row>
    <row r="2057" s="2" customFormat="1">
      <c r="A2057" s="40"/>
      <c r="B2057" s="41"/>
      <c r="C2057" s="42"/>
      <c r="D2057" s="228" t="s">
        <v>180</v>
      </c>
      <c r="E2057" s="42"/>
      <c r="F2057" s="229" t="s">
        <v>4947</v>
      </c>
      <c r="G2057" s="42"/>
      <c r="H2057" s="42"/>
      <c r="I2057" s="230"/>
      <c r="J2057" s="42"/>
      <c r="K2057" s="42"/>
      <c r="L2057" s="46"/>
      <c r="M2057" s="231"/>
      <c r="N2057" s="232"/>
      <c r="O2057" s="86"/>
      <c r="P2057" s="86"/>
      <c r="Q2057" s="86"/>
      <c r="R2057" s="86"/>
      <c r="S2057" s="86"/>
      <c r="T2057" s="87"/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T2057" s="19" t="s">
        <v>180</v>
      </c>
      <c r="AU2057" s="19" t="s">
        <v>82</v>
      </c>
    </row>
    <row r="2058" s="2" customFormat="1">
      <c r="A2058" s="40"/>
      <c r="B2058" s="41"/>
      <c r="C2058" s="42"/>
      <c r="D2058" s="228" t="s">
        <v>478</v>
      </c>
      <c r="E2058" s="42"/>
      <c r="F2058" s="278" t="s">
        <v>4949</v>
      </c>
      <c r="G2058" s="42"/>
      <c r="H2058" s="42"/>
      <c r="I2058" s="230"/>
      <c r="J2058" s="42"/>
      <c r="K2058" s="42"/>
      <c r="L2058" s="46"/>
      <c r="M2058" s="231"/>
      <c r="N2058" s="232"/>
      <c r="O2058" s="86"/>
      <c r="P2058" s="86"/>
      <c r="Q2058" s="86"/>
      <c r="R2058" s="86"/>
      <c r="S2058" s="86"/>
      <c r="T2058" s="87"/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T2058" s="19" t="s">
        <v>478</v>
      </c>
      <c r="AU2058" s="19" t="s">
        <v>82</v>
      </c>
    </row>
    <row r="2059" s="2" customFormat="1" ht="16.5" customHeight="1">
      <c r="A2059" s="40"/>
      <c r="B2059" s="41"/>
      <c r="C2059" s="215" t="s">
        <v>4950</v>
      </c>
      <c r="D2059" s="215" t="s">
        <v>174</v>
      </c>
      <c r="E2059" s="216" t="s">
        <v>4946</v>
      </c>
      <c r="F2059" s="217" t="s">
        <v>4947</v>
      </c>
      <c r="G2059" s="218" t="s">
        <v>3513</v>
      </c>
      <c r="H2059" s="219">
        <v>60</v>
      </c>
      <c r="I2059" s="220"/>
      <c r="J2059" s="221">
        <f>ROUND(I2059*H2059,2)</f>
        <v>0</v>
      </c>
      <c r="K2059" s="217" t="s">
        <v>19</v>
      </c>
      <c r="L2059" s="46"/>
      <c r="M2059" s="222" t="s">
        <v>19</v>
      </c>
      <c r="N2059" s="223" t="s">
        <v>45</v>
      </c>
      <c r="O2059" s="86"/>
      <c r="P2059" s="224">
        <f>O2059*H2059</f>
        <v>0</v>
      </c>
      <c r="Q2059" s="224">
        <v>0</v>
      </c>
      <c r="R2059" s="224">
        <f>Q2059*H2059</f>
        <v>0</v>
      </c>
      <c r="S2059" s="224">
        <v>0</v>
      </c>
      <c r="T2059" s="225">
        <f>S2059*H2059</f>
        <v>0</v>
      </c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R2059" s="226" t="s">
        <v>178</v>
      </c>
      <c r="AT2059" s="226" t="s">
        <v>174</v>
      </c>
      <c r="AU2059" s="226" t="s">
        <v>82</v>
      </c>
      <c r="AY2059" s="19" t="s">
        <v>171</v>
      </c>
      <c r="BE2059" s="227">
        <f>IF(N2059="základní",J2059,0)</f>
        <v>0</v>
      </c>
      <c r="BF2059" s="227">
        <f>IF(N2059="snížená",J2059,0)</f>
        <v>0</v>
      </c>
      <c r="BG2059" s="227">
        <f>IF(N2059="zákl. přenesená",J2059,0)</f>
        <v>0</v>
      </c>
      <c r="BH2059" s="227">
        <f>IF(N2059="sníž. přenesená",J2059,0)</f>
        <v>0</v>
      </c>
      <c r="BI2059" s="227">
        <f>IF(N2059="nulová",J2059,0)</f>
        <v>0</v>
      </c>
      <c r="BJ2059" s="19" t="s">
        <v>82</v>
      </c>
      <c r="BK2059" s="227">
        <f>ROUND(I2059*H2059,2)</f>
        <v>0</v>
      </c>
      <c r="BL2059" s="19" t="s">
        <v>178</v>
      </c>
      <c r="BM2059" s="226" t="s">
        <v>4951</v>
      </c>
    </row>
    <row r="2060" s="2" customFormat="1">
      <c r="A2060" s="40"/>
      <c r="B2060" s="41"/>
      <c r="C2060" s="42"/>
      <c r="D2060" s="228" t="s">
        <v>180</v>
      </c>
      <c r="E2060" s="42"/>
      <c r="F2060" s="229" t="s">
        <v>4947</v>
      </c>
      <c r="G2060" s="42"/>
      <c r="H2060" s="42"/>
      <c r="I2060" s="230"/>
      <c r="J2060" s="42"/>
      <c r="K2060" s="42"/>
      <c r="L2060" s="46"/>
      <c r="M2060" s="231"/>
      <c r="N2060" s="232"/>
      <c r="O2060" s="86"/>
      <c r="P2060" s="86"/>
      <c r="Q2060" s="86"/>
      <c r="R2060" s="86"/>
      <c r="S2060" s="86"/>
      <c r="T2060" s="87"/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T2060" s="19" t="s">
        <v>180</v>
      </c>
      <c r="AU2060" s="19" t="s">
        <v>82</v>
      </c>
    </row>
    <row r="2061" s="2" customFormat="1">
      <c r="A2061" s="40"/>
      <c r="B2061" s="41"/>
      <c r="C2061" s="42"/>
      <c r="D2061" s="228" t="s">
        <v>478</v>
      </c>
      <c r="E2061" s="42"/>
      <c r="F2061" s="278" t="s">
        <v>4952</v>
      </c>
      <c r="G2061" s="42"/>
      <c r="H2061" s="42"/>
      <c r="I2061" s="230"/>
      <c r="J2061" s="42"/>
      <c r="K2061" s="42"/>
      <c r="L2061" s="46"/>
      <c r="M2061" s="231"/>
      <c r="N2061" s="232"/>
      <c r="O2061" s="86"/>
      <c r="P2061" s="86"/>
      <c r="Q2061" s="86"/>
      <c r="R2061" s="86"/>
      <c r="S2061" s="86"/>
      <c r="T2061" s="87"/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T2061" s="19" t="s">
        <v>478</v>
      </c>
      <c r="AU2061" s="19" t="s">
        <v>82</v>
      </c>
    </row>
    <row r="2062" s="2" customFormat="1" ht="16.5" customHeight="1">
      <c r="A2062" s="40"/>
      <c r="B2062" s="41"/>
      <c r="C2062" s="215" t="s">
        <v>4953</v>
      </c>
      <c r="D2062" s="215" t="s">
        <v>174</v>
      </c>
      <c r="E2062" s="216" t="s">
        <v>4954</v>
      </c>
      <c r="F2062" s="217" t="s">
        <v>4955</v>
      </c>
      <c r="G2062" s="218" t="s">
        <v>3296</v>
      </c>
      <c r="H2062" s="219">
        <v>605</v>
      </c>
      <c r="I2062" s="220"/>
      <c r="J2062" s="221">
        <f>ROUND(I2062*H2062,2)</f>
        <v>0</v>
      </c>
      <c r="K2062" s="217" t="s">
        <v>19</v>
      </c>
      <c r="L2062" s="46"/>
      <c r="M2062" s="222" t="s">
        <v>19</v>
      </c>
      <c r="N2062" s="223" t="s">
        <v>45</v>
      </c>
      <c r="O2062" s="86"/>
      <c r="P2062" s="224">
        <f>O2062*H2062</f>
        <v>0</v>
      </c>
      <c r="Q2062" s="224">
        <v>0</v>
      </c>
      <c r="R2062" s="224">
        <f>Q2062*H2062</f>
        <v>0</v>
      </c>
      <c r="S2062" s="224">
        <v>0</v>
      </c>
      <c r="T2062" s="225">
        <f>S2062*H2062</f>
        <v>0</v>
      </c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R2062" s="226" t="s">
        <v>178</v>
      </c>
      <c r="AT2062" s="226" t="s">
        <v>174</v>
      </c>
      <c r="AU2062" s="226" t="s">
        <v>82</v>
      </c>
      <c r="AY2062" s="19" t="s">
        <v>171</v>
      </c>
      <c r="BE2062" s="227">
        <f>IF(N2062="základní",J2062,0)</f>
        <v>0</v>
      </c>
      <c r="BF2062" s="227">
        <f>IF(N2062="snížená",J2062,0)</f>
        <v>0</v>
      </c>
      <c r="BG2062" s="227">
        <f>IF(N2062="zákl. přenesená",J2062,0)</f>
        <v>0</v>
      </c>
      <c r="BH2062" s="227">
        <f>IF(N2062="sníž. přenesená",J2062,0)</f>
        <v>0</v>
      </c>
      <c r="BI2062" s="227">
        <f>IF(N2062="nulová",J2062,0)</f>
        <v>0</v>
      </c>
      <c r="BJ2062" s="19" t="s">
        <v>82</v>
      </c>
      <c r="BK2062" s="227">
        <f>ROUND(I2062*H2062,2)</f>
        <v>0</v>
      </c>
      <c r="BL2062" s="19" t="s">
        <v>178</v>
      </c>
      <c r="BM2062" s="226" t="s">
        <v>4956</v>
      </c>
    </row>
    <row r="2063" s="2" customFormat="1">
      <c r="A2063" s="40"/>
      <c r="B2063" s="41"/>
      <c r="C2063" s="42"/>
      <c r="D2063" s="228" t="s">
        <v>180</v>
      </c>
      <c r="E2063" s="42"/>
      <c r="F2063" s="229" t="s">
        <v>4955</v>
      </c>
      <c r="G2063" s="42"/>
      <c r="H2063" s="42"/>
      <c r="I2063" s="230"/>
      <c r="J2063" s="42"/>
      <c r="K2063" s="42"/>
      <c r="L2063" s="46"/>
      <c r="M2063" s="231"/>
      <c r="N2063" s="232"/>
      <c r="O2063" s="86"/>
      <c r="P2063" s="86"/>
      <c r="Q2063" s="86"/>
      <c r="R2063" s="86"/>
      <c r="S2063" s="86"/>
      <c r="T2063" s="87"/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T2063" s="19" t="s">
        <v>180</v>
      </c>
      <c r="AU2063" s="19" t="s">
        <v>82</v>
      </c>
    </row>
    <row r="2064" s="2" customFormat="1">
      <c r="A2064" s="40"/>
      <c r="B2064" s="41"/>
      <c r="C2064" s="42"/>
      <c r="D2064" s="228" t="s">
        <v>478</v>
      </c>
      <c r="E2064" s="42"/>
      <c r="F2064" s="278" t="s">
        <v>4957</v>
      </c>
      <c r="G2064" s="42"/>
      <c r="H2064" s="42"/>
      <c r="I2064" s="230"/>
      <c r="J2064" s="42"/>
      <c r="K2064" s="42"/>
      <c r="L2064" s="46"/>
      <c r="M2064" s="231"/>
      <c r="N2064" s="232"/>
      <c r="O2064" s="86"/>
      <c r="P2064" s="86"/>
      <c r="Q2064" s="86"/>
      <c r="R2064" s="86"/>
      <c r="S2064" s="86"/>
      <c r="T2064" s="87"/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T2064" s="19" t="s">
        <v>478</v>
      </c>
      <c r="AU2064" s="19" t="s">
        <v>82</v>
      </c>
    </row>
    <row r="2065" s="2" customFormat="1" ht="16.5" customHeight="1">
      <c r="A2065" s="40"/>
      <c r="B2065" s="41"/>
      <c r="C2065" s="215" t="s">
        <v>4958</v>
      </c>
      <c r="D2065" s="215" t="s">
        <v>174</v>
      </c>
      <c r="E2065" s="216" t="s">
        <v>4959</v>
      </c>
      <c r="F2065" s="217" t="s">
        <v>4960</v>
      </c>
      <c r="G2065" s="218" t="s">
        <v>3296</v>
      </c>
      <c r="H2065" s="219">
        <v>580</v>
      </c>
      <c r="I2065" s="220"/>
      <c r="J2065" s="221">
        <f>ROUND(I2065*H2065,2)</f>
        <v>0</v>
      </c>
      <c r="K2065" s="217" t="s">
        <v>19</v>
      </c>
      <c r="L2065" s="46"/>
      <c r="M2065" s="222" t="s">
        <v>19</v>
      </c>
      <c r="N2065" s="223" t="s">
        <v>45</v>
      </c>
      <c r="O2065" s="86"/>
      <c r="P2065" s="224">
        <f>O2065*H2065</f>
        <v>0</v>
      </c>
      <c r="Q2065" s="224">
        <v>0</v>
      </c>
      <c r="R2065" s="224">
        <f>Q2065*H2065</f>
        <v>0</v>
      </c>
      <c r="S2065" s="224">
        <v>0</v>
      </c>
      <c r="T2065" s="225">
        <f>S2065*H2065</f>
        <v>0</v>
      </c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R2065" s="226" t="s">
        <v>178</v>
      </c>
      <c r="AT2065" s="226" t="s">
        <v>174</v>
      </c>
      <c r="AU2065" s="226" t="s">
        <v>82</v>
      </c>
      <c r="AY2065" s="19" t="s">
        <v>171</v>
      </c>
      <c r="BE2065" s="227">
        <f>IF(N2065="základní",J2065,0)</f>
        <v>0</v>
      </c>
      <c r="BF2065" s="227">
        <f>IF(N2065="snížená",J2065,0)</f>
        <v>0</v>
      </c>
      <c r="BG2065" s="227">
        <f>IF(N2065="zákl. přenesená",J2065,0)</f>
        <v>0</v>
      </c>
      <c r="BH2065" s="227">
        <f>IF(N2065="sníž. přenesená",J2065,0)</f>
        <v>0</v>
      </c>
      <c r="BI2065" s="227">
        <f>IF(N2065="nulová",J2065,0)</f>
        <v>0</v>
      </c>
      <c r="BJ2065" s="19" t="s">
        <v>82</v>
      </c>
      <c r="BK2065" s="227">
        <f>ROUND(I2065*H2065,2)</f>
        <v>0</v>
      </c>
      <c r="BL2065" s="19" t="s">
        <v>178</v>
      </c>
      <c r="BM2065" s="226" t="s">
        <v>4961</v>
      </c>
    </row>
    <row r="2066" s="2" customFormat="1">
      <c r="A2066" s="40"/>
      <c r="B2066" s="41"/>
      <c r="C2066" s="42"/>
      <c r="D2066" s="228" t="s">
        <v>180</v>
      </c>
      <c r="E2066" s="42"/>
      <c r="F2066" s="229" t="s">
        <v>4960</v>
      </c>
      <c r="G2066" s="42"/>
      <c r="H2066" s="42"/>
      <c r="I2066" s="230"/>
      <c r="J2066" s="42"/>
      <c r="K2066" s="42"/>
      <c r="L2066" s="46"/>
      <c r="M2066" s="231"/>
      <c r="N2066" s="232"/>
      <c r="O2066" s="86"/>
      <c r="P2066" s="86"/>
      <c r="Q2066" s="86"/>
      <c r="R2066" s="86"/>
      <c r="S2066" s="86"/>
      <c r="T2066" s="87"/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T2066" s="19" t="s">
        <v>180</v>
      </c>
      <c r="AU2066" s="19" t="s">
        <v>82</v>
      </c>
    </row>
    <row r="2067" s="2" customFormat="1">
      <c r="A2067" s="40"/>
      <c r="B2067" s="41"/>
      <c r="C2067" s="42"/>
      <c r="D2067" s="228" t="s">
        <v>478</v>
      </c>
      <c r="E2067" s="42"/>
      <c r="F2067" s="278" t="s">
        <v>4957</v>
      </c>
      <c r="G2067" s="42"/>
      <c r="H2067" s="42"/>
      <c r="I2067" s="230"/>
      <c r="J2067" s="42"/>
      <c r="K2067" s="42"/>
      <c r="L2067" s="46"/>
      <c r="M2067" s="231"/>
      <c r="N2067" s="232"/>
      <c r="O2067" s="86"/>
      <c r="P2067" s="86"/>
      <c r="Q2067" s="86"/>
      <c r="R2067" s="86"/>
      <c r="S2067" s="86"/>
      <c r="T2067" s="87"/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T2067" s="19" t="s">
        <v>478</v>
      </c>
      <c r="AU2067" s="19" t="s">
        <v>82</v>
      </c>
    </row>
    <row r="2068" s="2" customFormat="1" ht="16.5" customHeight="1">
      <c r="A2068" s="40"/>
      <c r="B2068" s="41"/>
      <c r="C2068" s="215" t="s">
        <v>4962</v>
      </c>
      <c r="D2068" s="215" t="s">
        <v>174</v>
      </c>
      <c r="E2068" s="216" t="s">
        <v>4963</v>
      </c>
      <c r="F2068" s="217" t="s">
        <v>4964</v>
      </c>
      <c r="G2068" s="218" t="s">
        <v>3296</v>
      </c>
      <c r="H2068" s="219">
        <v>300</v>
      </c>
      <c r="I2068" s="220"/>
      <c r="J2068" s="221">
        <f>ROUND(I2068*H2068,2)</f>
        <v>0</v>
      </c>
      <c r="K2068" s="217" t="s">
        <v>19</v>
      </c>
      <c r="L2068" s="46"/>
      <c r="M2068" s="222" t="s">
        <v>19</v>
      </c>
      <c r="N2068" s="223" t="s">
        <v>45</v>
      </c>
      <c r="O2068" s="86"/>
      <c r="P2068" s="224">
        <f>O2068*H2068</f>
        <v>0</v>
      </c>
      <c r="Q2068" s="224">
        <v>0</v>
      </c>
      <c r="R2068" s="224">
        <f>Q2068*H2068</f>
        <v>0</v>
      </c>
      <c r="S2068" s="224">
        <v>0</v>
      </c>
      <c r="T2068" s="225">
        <f>S2068*H2068</f>
        <v>0</v>
      </c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R2068" s="226" t="s">
        <v>178</v>
      </c>
      <c r="AT2068" s="226" t="s">
        <v>174</v>
      </c>
      <c r="AU2068" s="226" t="s">
        <v>82</v>
      </c>
      <c r="AY2068" s="19" t="s">
        <v>171</v>
      </c>
      <c r="BE2068" s="227">
        <f>IF(N2068="základní",J2068,0)</f>
        <v>0</v>
      </c>
      <c r="BF2068" s="227">
        <f>IF(N2068="snížená",J2068,0)</f>
        <v>0</v>
      </c>
      <c r="BG2068" s="227">
        <f>IF(N2068="zákl. přenesená",J2068,0)</f>
        <v>0</v>
      </c>
      <c r="BH2068" s="227">
        <f>IF(N2068="sníž. přenesená",J2068,0)</f>
        <v>0</v>
      </c>
      <c r="BI2068" s="227">
        <f>IF(N2068="nulová",J2068,0)</f>
        <v>0</v>
      </c>
      <c r="BJ2068" s="19" t="s">
        <v>82</v>
      </c>
      <c r="BK2068" s="227">
        <f>ROUND(I2068*H2068,2)</f>
        <v>0</v>
      </c>
      <c r="BL2068" s="19" t="s">
        <v>178</v>
      </c>
      <c r="BM2068" s="226" t="s">
        <v>4965</v>
      </c>
    </row>
    <row r="2069" s="2" customFormat="1">
      <c r="A2069" s="40"/>
      <c r="B2069" s="41"/>
      <c r="C2069" s="42"/>
      <c r="D2069" s="228" t="s">
        <v>180</v>
      </c>
      <c r="E2069" s="42"/>
      <c r="F2069" s="229" t="s">
        <v>4964</v>
      </c>
      <c r="G2069" s="42"/>
      <c r="H2069" s="42"/>
      <c r="I2069" s="230"/>
      <c r="J2069" s="42"/>
      <c r="K2069" s="42"/>
      <c r="L2069" s="46"/>
      <c r="M2069" s="231"/>
      <c r="N2069" s="232"/>
      <c r="O2069" s="86"/>
      <c r="P2069" s="86"/>
      <c r="Q2069" s="86"/>
      <c r="R2069" s="86"/>
      <c r="S2069" s="86"/>
      <c r="T2069" s="87"/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T2069" s="19" t="s">
        <v>180</v>
      </c>
      <c r="AU2069" s="19" t="s">
        <v>82</v>
      </c>
    </row>
    <row r="2070" s="2" customFormat="1">
      <c r="A2070" s="40"/>
      <c r="B2070" s="41"/>
      <c r="C2070" s="42"/>
      <c r="D2070" s="228" t="s">
        <v>478</v>
      </c>
      <c r="E2070" s="42"/>
      <c r="F2070" s="278" t="s">
        <v>4966</v>
      </c>
      <c r="G2070" s="42"/>
      <c r="H2070" s="42"/>
      <c r="I2070" s="230"/>
      <c r="J2070" s="42"/>
      <c r="K2070" s="42"/>
      <c r="L2070" s="46"/>
      <c r="M2070" s="231"/>
      <c r="N2070" s="232"/>
      <c r="O2070" s="86"/>
      <c r="P2070" s="86"/>
      <c r="Q2070" s="86"/>
      <c r="R2070" s="86"/>
      <c r="S2070" s="86"/>
      <c r="T2070" s="87"/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T2070" s="19" t="s">
        <v>478</v>
      </c>
      <c r="AU2070" s="19" t="s">
        <v>82</v>
      </c>
    </row>
    <row r="2071" s="2" customFormat="1" ht="16.5" customHeight="1">
      <c r="A2071" s="40"/>
      <c r="B2071" s="41"/>
      <c r="C2071" s="215" t="s">
        <v>4967</v>
      </c>
      <c r="D2071" s="215" t="s">
        <v>174</v>
      </c>
      <c r="E2071" s="216" t="s">
        <v>4968</v>
      </c>
      <c r="F2071" s="217" t="s">
        <v>4969</v>
      </c>
      <c r="G2071" s="218" t="s">
        <v>3296</v>
      </c>
      <c r="H2071" s="219">
        <v>1</v>
      </c>
      <c r="I2071" s="220"/>
      <c r="J2071" s="221">
        <f>ROUND(I2071*H2071,2)</f>
        <v>0</v>
      </c>
      <c r="K2071" s="217" t="s">
        <v>19</v>
      </c>
      <c r="L2071" s="46"/>
      <c r="M2071" s="222" t="s">
        <v>19</v>
      </c>
      <c r="N2071" s="223" t="s">
        <v>45</v>
      </c>
      <c r="O2071" s="86"/>
      <c r="P2071" s="224">
        <f>O2071*H2071</f>
        <v>0</v>
      </c>
      <c r="Q2071" s="224">
        <v>0</v>
      </c>
      <c r="R2071" s="224">
        <f>Q2071*H2071</f>
        <v>0</v>
      </c>
      <c r="S2071" s="224">
        <v>0</v>
      </c>
      <c r="T2071" s="225">
        <f>S2071*H2071</f>
        <v>0</v>
      </c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R2071" s="226" t="s">
        <v>178</v>
      </c>
      <c r="AT2071" s="226" t="s">
        <v>174</v>
      </c>
      <c r="AU2071" s="226" t="s">
        <v>82</v>
      </c>
      <c r="AY2071" s="19" t="s">
        <v>171</v>
      </c>
      <c r="BE2071" s="227">
        <f>IF(N2071="základní",J2071,0)</f>
        <v>0</v>
      </c>
      <c r="BF2071" s="227">
        <f>IF(N2071="snížená",J2071,0)</f>
        <v>0</v>
      </c>
      <c r="BG2071" s="227">
        <f>IF(N2071="zákl. přenesená",J2071,0)</f>
        <v>0</v>
      </c>
      <c r="BH2071" s="227">
        <f>IF(N2071="sníž. přenesená",J2071,0)</f>
        <v>0</v>
      </c>
      <c r="BI2071" s="227">
        <f>IF(N2071="nulová",J2071,0)</f>
        <v>0</v>
      </c>
      <c r="BJ2071" s="19" t="s">
        <v>82</v>
      </c>
      <c r="BK2071" s="227">
        <f>ROUND(I2071*H2071,2)</f>
        <v>0</v>
      </c>
      <c r="BL2071" s="19" t="s">
        <v>178</v>
      </c>
      <c r="BM2071" s="226" t="s">
        <v>4970</v>
      </c>
    </row>
    <row r="2072" s="2" customFormat="1">
      <c r="A2072" s="40"/>
      <c r="B2072" s="41"/>
      <c r="C2072" s="42"/>
      <c r="D2072" s="228" t="s">
        <v>180</v>
      </c>
      <c r="E2072" s="42"/>
      <c r="F2072" s="229" t="s">
        <v>4969</v>
      </c>
      <c r="G2072" s="42"/>
      <c r="H2072" s="42"/>
      <c r="I2072" s="230"/>
      <c r="J2072" s="42"/>
      <c r="K2072" s="42"/>
      <c r="L2072" s="46"/>
      <c r="M2072" s="231"/>
      <c r="N2072" s="232"/>
      <c r="O2072" s="86"/>
      <c r="P2072" s="86"/>
      <c r="Q2072" s="86"/>
      <c r="R2072" s="86"/>
      <c r="S2072" s="86"/>
      <c r="T2072" s="87"/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T2072" s="19" t="s">
        <v>180</v>
      </c>
      <c r="AU2072" s="19" t="s">
        <v>82</v>
      </c>
    </row>
    <row r="2073" s="2" customFormat="1">
      <c r="A2073" s="40"/>
      <c r="B2073" s="41"/>
      <c r="C2073" s="42"/>
      <c r="D2073" s="228" t="s">
        <v>478</v>
      </c>
      <c r="E2073" s="42"/>
      <c r="F2073" s="278" t="s">
        <v>4971</v>
      </c>
      <c r="G2073" s="42"/>
      <c r="H2073" s="42"/>
      <c r="I2073" s="230"/>
      <c r="J2073" s="42"/>
      <c r="K2073" s="42"/>
      <c r="L2073" s="46"/>
      <c r="M2073" s="231"/>
      <c r="N2073" s="232"/>
      <c r="O2073" s="86"/>
      <c r="P2073" s="86"/>
      <c r="Q2073" s="86"/>
      <c r="R2073" s="86"/>
      <c r="S2073" s="86"/>
      <c r="T2073" s="87"/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T2073" s="19" t="s">
        <v>478</v>
      </c>
      <c r="AU2073" s="19" t="s">
        <v>82</v>
      </c>
    </row>
    <row r="2074" s="2" customFormat="1" ht="16.5" customHeight="1">
      <c r="A2074" s="40"/>
      <c r="B2074" s="41"/>
      <c r="C2074" s="215" t="s">
        <v>4972</v>
      </c>
      <c r="D2074" s="215" t="s">
        <v>174</v>
      </c>
      <c r="E2074" s="216" t="s">
        <v>4973</v>
      </c>
      <c r="F2074" s="217" t="s">
        <v>3599</v>
      </c>
      <c r="G2074" s="218" t="s">
        <v>971</v>
      </c>
      <c r="H2074" s="219">
        <v>1</v>
      </c>
      <c r="I2074" s="220"/>
      <c r="J2074" s="221">
        <f>ROUND(I2074*H2074,2)</f>
        <v>0</v>
      </c>
      <c r="K2074" s="217" t="s">
        <v>19</v>
      </c>
      <c r="L2074" s="46"/>
      <c r="M2074" s="222" t="s">
        <v>19</v>
      </c>
      <c r="N2074" s="223" t="s">
        <v>45</v>
      </c>
      <c r="O2074" s="86"/>
      <c r="P2074" s="224">
        <f>O2074*H2074</f>
        <v>0</v>
      </c>
      <c r="Q2074" s="224">
        <v>0</v>
      </c>
      <c r="R2074" s="224">
        <f>Q2074*H2074</f>
        <v>0</v>
      </c>
      <c r="S2074" s="224">
        <v>0</v>
      </c>
      <c r="T2074" s="225">
        <f>S2074*H2074</f>
        <v>0</v>
      </c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R2074" s="226" t="s">
        <v>178</v>
      </c>
      <c r="AT2074" s="226" t="s">
        <v>174</v>
      </c>
      <c r="AU2074" s="226" t="s">
        <v>82</v>
      </c>
      <c r="AY2074" s="19" t="s">
        <v>171</v>
      </c>
      <c r="BE2074" s="227">
        <f>IF(N2074="základní",J2074,0)</f>
        <v>0</v>
      </c>
      <c r="BF2074" s="227">
        <f>IF(N2074="snížená",J2074,0)</f>
        <v>0</v>
      </c>
      <c r="BG2074" s="227">
        <f>IF(N2074="zákl. přenesená",J2074,0)</f>
        <v>0</v>
      </c>
      <c r="BH2074" s="227">
        <f>IF(N2074="sníž. přenesená",J2074,0)</f>
        <v>0</v>
      </c>
      <c r="BI2074" s="227">
        <f>IF(N2074="nulová",J2074,0)</f>
        <v>0</v>
      </c>
      <c r="BJ2074" s="19" t="s">
        <v>82</v>
      </c>
      <c r="BK2074" s="227">
        <f>ROUND(I2074*H2074,2)</f>
        <v>0</v>
      </c>
      <c r="BL2074" s="19" t="s">
        <v>178</v>
      </c>
      <c r="BM2074" s="226" t="s">
        <v>4974</v>
      </c>
    </row>
    <row r="2075" s="2" customFormat="1">
      <c r="A2075" s="40"/>
      <c r="B2075" s="41"/>
      <c r="C2075" s="42"/>
      <c r="D2075" s="228" t="s">
        <v>180</v>
      </c>
      <c r="E2075" s="42"/>
      <c r="F2075" s="229" t="s">
        <v>3599</v>
      </c>
      <c r="G2075" s="42"/>
      <c r="H2075" s="42"/>
      <c r="I2075" s="230"/>
      <c r="J2075" s="42"/>
      <c r="K2075" s="42"/>
      <c r="L2075" s="46"/>
      <c r="M2075" s="231"/>
      <c r="N2075" s="232"/>
      <c r="O2075" s="86"/>
      <c r="P2075" s="86"/>
      <c r="Q2075" s="86"/>
      <c r="R2075" s="86"/>
      <c r="S2075" s="86"/>
      <c r="T2075" s="87"/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T2075" s="19" t="s">
        <v>180</v>
      </c>
      <c r="AU2075" s="19" t="s">
        <v>82</v>
      </c>
    </row>
    <row r="2076" s="2" customFormat="1">
      <c r="A2076" s="40"/>
      <c r="B2076" s="41"/>
      <c r="C2076" s="42"/>
      <c r="D2076" s="228" t="s">
        <v>478</v>
      </c>
      <c r="E2076" s="42"/>
      <c r="F2076" s="278" t="s">
        <v>3601</v>
      </c>
      <c r="G2076" s="42"/>
      <c r="H2076" s="42"/>
      <c r="I2076" s="230"/>
      <c r="J2076" s="42"/>
      <c r="K2076" s="42"/>
      <c r="L2076" s="46"/>
      <c r="M2076" s="231"/>
      <c r="N2076" s="232"/>
      <c r="O2076" s="86"/>
      <c r="P2076" s="86"/>
      <c r="Q2076" s="86"/>
      <c r="R2076" s="86"/>
      <c r="S2076" s="86"/>
      <c r="T2076" s="87"/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T2076" s="19" t="s">
        <v>478</v>
      </c>
      <c r="AU2076" s="19" t="s">
        <v>82</v>
      </c>
    </row>
    <row r="2077" s="12" customFormat="1" ht="25.92" customHeight="1">
      <c r="A2077" s="12"/>
      <c r="B2077" s="199"/>
      <c r="C2077" s="200"/>
      <c r="D2077" s="201" t="s">
        <v>73</v>
      </c>
      <c r="E2077" s="202" t="s">
        <v>4975</v>
      </c>
      <c r="F2077" s="202" t="s">
        <v>4976</v>
      </c>
      <c r="G2077" s="200"/>
      <c r="H2077" s="200"/>
      <c r="I2077" s="203"/>
      <c r="J2077" s="204">
        <f>BK2077</f>
        <v>0</v>
      </c>
      <c r="K2077" s="200"/>
      <c r="L2077" s="205"/>
      <c r="M2077" s="206"/>
      <c r="N2077" s="207"/>
      <c r="O2077" s="207"/>
      <c r="P2077" s="208">
        <f>SUM(P2078:P2206)</f>
        <v>0</v>
      </c>
      <c r="Q2077" s="207"/>
      <c r="R2077" s="208">
        <f>SUM(R2078:R2206)</f>
        <v>0</v>
      </c>
      <c r="S2077" s="207"/>
      <c r="T2077" s="209">
        <f>SUM(T2078:T2206)</f>
        <v>0</v>
      </c>
      <c r="U2077" s="12"/>
      <c r="V2077" s="12"/>
      <c r="W2077" s="12"/>
      <c r="X2077" s="12"/>
      <c r="Y2077" s="12"/>
      <c r="Z2077" s="12"/>
      <c r="AA2077" s="12"/>
      <c r="AB2077" s="12"/>
      <c r="AC2077" s="12"/>
      <c r="AD2077" s="12"/>
      <c r="AE2077" s="12"/>
      <c r="AR2077" s="210" t="s">
        <v>82</v>
      </c>
      <c r="AT2077" s="211" t="s">
        <v>73</v>
      </c>
      <c r="AU2077" s="211" t="s">
        <v>74</v>
      </c>
      <c r="AY2077" s="210" t="s">
        <v>171</v>
      </c>
      <c r="BK2077" s="212">
        <f>SUM(BK2078:BK2206)</f>
        <v>0</v>
      </c>
    </row>
    <row r="2078" s="2" customFormat="1" ht="16.5" customHeight="1">
      <c r="A2078" s="40"/>
      <c r="B2078" s="41"/>
      <c r="C2078" s="215" t="s">
        <v>4977</v>
      </c>
      <c r="D2078" s="215" t="s">
        <v>174</v>
      </c>
      <c r="E2078" s="216" t="s">
        <v>3868</v>
      </c>
      <c r="F2078" s="217" t="s">
        <v>3869</v>
      </c>
      <c r="G2078" s="218" t="s">
        <v>3513</v>
      </c>
      <c r="H2078" s="219">
        <v>57</v>
      </c>
      <c r="I2078" s="220"/>
      <c r="J2078" s="221">
        <f>ROUND(I2078*H2078,2)</f>
        <v>0</v>
      </c>
      <c r="K2078" s="217" t="s">
        <v>19</v>
      </c>
      <c r="L2078" s="46"/>
      <c r="M2078" s="222" t="s">
        <v>19</v>
      </c>
      <c r="N2078" s="223" t="s">
        <v>45</v>
      </c>
      <c r="O2078" s="86"/>
      <c r="P2078" s="224">
        <f>O2078*H2078</f>
        <v>0</v>
      </c>
      <c r="Q2078" s="224">
        <v>0</v>
      </c>
      <c r="R2078" s="224">
        <f>Q2078*H2078</f>
        <v>0</v>
      </c>
      <c r="S2078" s="224">
        <v>0</v>
      </c>
      <c r="T2078" s="225">
        <f>S2078*H2078</f>
        <v>0</v>
      </c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R2078" s="226" t="s">
        <v>178</v>
      </c>
      <c r="AT2078" s="226" t="s">
        <v>174</v>
      </c>
      <c r="AU2078" s="226" t="s">
        <v>82</v>
      </c>
      <c r="AY2078" s="19" t="s">
        <v>171</v>
      </c>
      <c r="BE2078" s="227">
        <f>IF(N2078="základní",J2078,0)</f>
        <v>0</v>
      </c>
      <c r="BF2078" s="227">
        <f>IF(N2078="snížená",J2078,0)</f>
        <v>0</v>
      </c>
      <c r="BG2078" s="227">
        <f>IF(N2078="zákl. přenesená",J2078,0)</f>
        <v>0</v>
      </c>
      <c r="BH2078" s="227">
        <f>IF(N2078="sníž. přenesená",J2078,0)</f>
        <v>0</v>
      </c>
      <c r="BI2078" s="227">
        <f>IF(N2078="nulová",J2078,0)</f>
        <v>0</v>
      </c>
      <c r="BJ2078" s="19" t="s">
        <v>82</v>
      </c>
      <c r="BK2078" s="227">
        <f>ROUND(I2078*H2078,2)</f>
        <v>0</v>
      </c>
      <c r="BL2078" s="19" t="s">
        <v>178</v>
      </c>
      <c r="BM2078" s="226" t="s">
        <v>4978</v>
      </c>
    </row>
    <row r="2079" s="2" customFormat="1">
      <c r="A2079" s="40"/>
      <c r="B2079" s="41"/>
      <c r="C2079" s="42"/>
      <c r="D2079" s="228" t="s">
        <v>180</v>
      </c>
      <c r="E2079" s="42"/>
      <c r="F2079" s="229" t="s">
        <v>3869</v>
      </c>
      <c r="G2079" s="42"/>
      <c r="H2079" s="42"/>
      <c r="I2079" s="230"/>
      <c r="J2079" s="42"/>
      <c r="K2079" s="42"/>
      <c r="L2079" s="46"/>
      <c r="M2079" s="231"/>
      <c r="N2079" s="232"/>
      <c r="O2079" s="86"/>
      <c r="P2079" s="86"/>
      <c r="Q2079" s="86"/>
      <c r="R2079" s="86"/>
      <c r="S2079" s="86"/>
      <c r="T2079" s="87"/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T2079" s="19" t="s">
        <v>180</v>
      </c>
      <c r="AU2079" s="19" t="s">
        <v>82</v>
      </c>
    </row>
    <row r="2080" s="2" customFormat="1">
      <c r="A2080" s="40"/>
      <c r="B2080" s="41"/>
      <c r="C2080" s="42"/>
      <c r="D2080" s="228" t="s">
        <v>478</v>
      </c>
      <c r="E2080" s="42"/>
      <c r="F2080" s="278" t="s">
        <v>3752</v>
      </c>
      <c r="G2080" s="42"/>
      <c r="H2080" s="42"/>
      <c r="I2080" s="230"/>
      <c r="J2080" s="42"/>
      <c r="K2080" s="42"/>
      <c r="L2080" s="46"/>
      <c r="M2080" s="231"/>
      <c r="N2080" s="232"/>
      <c r="O2080" s="86"/>
      <c r="P2080" s="86"/>
      <c r="Q2080" s="86"/>
      <c r="R2080" s="86"/>
      <c r="S2080" s="86"/>
      <c r="T2080" s="87"/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T2080" s="19" t="s">
        <v>478</v>
      </c>
      <c r="AU2080" s="19" t="s">
        <v>82</v>
      </c>
    </row>
    <row r="2081" s="2" customFormat="1" ht="16.5" customHeight="1">
      <c r="A2081" s="40"/>
      <c r="B2081" s="41"/>
      <c r="C2081" s="215" t="s">
        <v>4979</v>
      </c>
      <c r="D2081" s="215" t="s">
        <v>174</v>
      </c>
      <c r="E2081" s="216" t="s">
        <v>4980</v>
      </c>
      <c r="F2081" s="217" t="s">
        <v>4981</v>
      </c>
      <c r="G2081" s="218" t="s">
        <v>3513</v>
      </c>
      <c r="H2081" s="219">
        <v>305</v>
      </c>
      <c r="I2081" s="220"/>
      <c r="J2081" s="221">
        <f>ROUND(I2081*H2081,2)</f>
        <v>0</v>
      </c>
      <c r="K2081" s="217" t="s">
        <v>19</v>
      </c>
      <c r="L2081" s="46"/>
      <c r="M2081" s="222" t="s">
        <v>19</v>
      </c>
      <c r="N2081" s="223" t="s">
        <v>45</v>
      </c>
      <c r="O2081" s="86"/>
      <c r="P2081" s="224">
        <f>O2081*H2081</f>
        <v>0</v>
      </c>
      <c r="Q2081" s="224">
        <v>0</v>
      </c>
      <c r="R2081" s="224">
        <f>Q2081*H2081</f>
        <v>0</v>
      </c>
      <c r="S2081" s="224">
        <v>0</v>
      </c>
      <c r="T2081" s="225">
        <f>S2081*H2081</f>
        <v>0</v>
      </c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R2081" s="226" t="s">
        <v>178</v>
      </c>
      <c r="AT2081" s="226" t="s">
        <v>174</v>
      </c>
      <c r="AU2081" s="226" t="s">
        <v>82</v>
      </c>
      <c r="AY2081" s="19" t="s">
        <v>171</v>
      </c>
      <c r="BE2081" s="227">
        <f>IF(N2081="základní",J2081,0)</f>
        <v>0</v>
      </c>
      <c r="BF2081" s="227">
        <f>IF(N2081="snížená",J2081,0)</f>
        <v>0</v>
      </c>
      <c r="BG2081" s="227">
        <f>IF(N2081="zákl. přenesená",J2081,0)</f>
        <v>0</v>
      </c>
      <c r="BH2081" s="227">
        <f>IF(N2081="sníž. přenesená",J2081,0)</f>
        <v>0</v>
      </c>
      <c r="BI2081" s="227">
        <f>IF(N2081="nulová",J2081,0)</f>
        <v>0</v>
      </c>
      <c r="BJ2081" s="19" t="s">
        <v>82</v>
      </c>
      <c r="BK2081" s="227">
        <f>ROUND(I2081*H2081,2)</f>
        <v>0</v>
      </c>
      <c r="BL2081" s="19" t="s">
        <v>178</v>
      </c>
      <c r="BM2081" s="226" t="s">
        <v>4982</v>
      </c>
    </row>
    <row r="2082" s="2" customFormat="1">
      <c r="A2082" s="40"/>
      <c r="B2082" s="41"/>
      <c r="C2082" s="42"/>
      <c r="D2082" s="228" t="s">
        <v>180</v>
      </c>
      <c r="E2082" s="42"/>
      <c r="F2082" s="229" t="s">
        <v>4981</v>
      </c>
      <c r="G2082" s="42"/>
      <c r="H2082" s="42"/>
      <c r="I2082" s="230"/>
      <c r="J2082" s="42"/>
      <c r="K2082" s="42"/>
      <c r="L2082" s="46"/>
      <c r="M2082" s="231"/>
      <c r="N2082" s="232"/>
      <c r="O2082" s="86"/>
      <c r="P2082" s="86"/>
      <c r="Q2082" s="86"/>
      <c r="R2082" s="86"/>
      <c r="S2082" s="86"/>
      <c r="T2082" s="87"/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T2082" s="19" t="s">
        <v>180</v>
      </c>
      <c r="AU2082" s="19" t="s">
        <v>82</v>
      </c>
    </row>
    <row r="2083" s="2" customFormat="1">
      <c r="A2083" s="40"/>
      <c r="B2083" s="41"/>
      <c r="C2083" s="42"/>
      <c r="D2083" s="228" t="s">
        <v>478</v>
      </c>
      <c r="E2083" s="42"/>
      <c r="F2083" s="278" t="s">
        <v>4983</v>
      </c>
      <c r="G2083" s="42"/>
      <c r="H2083" s="42"/>
      <c r="I2083" s="230"/>
      <c r="J2083" s="42"/>
      <c r="K2083" s="42"/>
      <c r="L2083" s="46"/>
      <c r="M2083" s="231"/>
      <c r="N2083" s="232"/>
      <c r="O2083" s="86"/>
      <c r="P2083" s="86"/>
      <c r="Q2083" s="86"/>
      <c r="R2083" s="86"/>
      <c r="S2083" s="86"/>
      <c r="T2083" s="87"/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T2083" s="19" t="s">
        <v>478</v>
      </c>
      <c r="AU2083" s="19" t="s">
        <v>82</v>
      </c>
    </row>
    <row r="2084" s="2" customFormat="1" ht="16.5" customHeight="1">
      <c r="A2084" s="40"/>
      <c r="B2084" s="41"/>
      <c r="C2084" s="215" t="s">
        <v>4984</v>
      </c>
      <c r="D2084" s="215" t="s">
        <v>174</v>
      </c>
      <c r="E2084" s="216" t="s">
        <v>4985</v>
      </c>
      <c r="F2084" s="217" t="s">
        <v>4981</v>
      </c>
      <c r="G2084" s="218" t="s">
        <v>3513</v>
      </c>
      <c r="H2084" s="219">
        <v>270</v>
      </c>
      <c r="I2084" s="220"/>
      <c r="J2084" s="221">
        <f>ROUND(I2084*H2084,2)</f>
        <v>0</v>
      </c>
      <c r="K2084" s="217" t="s">
        <v>19</v>
      </c>
      <c r="L2084" s="46"/>
      <c r="M2084" s="222" t="s">
        <v>19</v>
      </c>
      <c r="N2084" s="223" t="s">
        <v>45</v>
      </c>
      <c r="O2084" s="86"/>
      <c r="P2084" s="224">
        <f>O2084*H2084</f>
        <v>0</v>
      </c>
      <c r="Q2084" s="224">
        <v>0</v>
      </c>
      <c r="R2084" s="224">
        <f>Q2084*H2084</f>
        <v>0</v>
      </c>
      <c r="S2084" s="224">
        <v>0</v>
      </c>
      <c r="T2084" s="225">
        <f>S2084*H2084</f>
        <v>0</v>
      </c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R2084" s="226" t="s">
        <v>178</v>
      </c>
      <c r="AT2084" s="226" t="s">
        <v>174</v>
      </c>
      <c r="AU2084" s="226" t="s">
        <v>82</v>
      </c>
      <c r="AY2084" s="19" t="s">
        <v>171</v>
      </c>
      <c r="BE2084" s="227">
        <f>IF(N2084="základní",J2084,0)</f>
        <v>0</v>
      </c>
      <c r="BF2084" s="227">
        <f>IF(N2084="snížená",J2084,0)</f>
        <v>0</v>
      </c>
      <c r="BG2084" s="227">
        <f>IF(N2084="zákl. přenesená",J2084,0)</f>
        <v>0</v>
      </c>
      <c r="BH2084" s="227">
        <f>IF(N2084="sníž. přenesená",J2084,0)</f>
        <v>0</v>
      </c>
      <c r="BI2084" s="227">
        <f>IF(N2084="nulová",J2084,0)</f>
        <v>0</v>
      </c>
      <c r="BJ2084" s="19" t="s">
        <v>82</v>
      </c>
      <c r="BK2084" s="227">
        <f>ROUND(I2084*H2084,2)</f>
        <v>0</v>
      </c>
      <c r="BL2084" s="19" t="s">
        <v>178</v>
      </c>
      <c r="BM2084" s="226" t="s">
        <v>4986</v>
      </c>
    </row>
    <row r="2085" s="2" customFormat="1">
      <c r="A2085" s="40"/>
      <c r="B2085" s="41"/>
      <c r="C2085" s="42"/>
      <c r="D2085" s="228" t="s">
        <v>180</v>
      </c>
      <c r="E2085" s="42"/>
      <c r="F2085" s="229" t="s">
        <v>4981</v>
      </c>
      <c r="G2085" s="42"/>
      <c r="H2085" s="42"/>
      <c r="I2085" s="230"/>
      <c r="J2085" s="42"/>
      <c r="K2085" s="42"/>
      <c r="L2085" s="46"/>
      <c r="M2085" s="231"/>
      <c r="N2085" s="232"/>
      <c r="O2085" s="86"/>
      <c r="P2085" s="86"/>
      <c r="Q2085" s="86"/>
      <c r="R2085" s="86"/>
      <c r="S2085" s="86"/>
      <c r="T2085" s="87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T2085" s="19" t="s">
        <v>180</v>
      </c>
      <c r="AU2085" s="19" t="s">
        <v>82</v>
      </c>
    </row>
    <row r="2086" s="2" customFormat="1">
      <c r="A2086" s="40"/>
      <c r="B2086" s="41"/>
      <c r="C2086" s="42"/>
      <c r="D2086" s="228" t="s">
        <v>478</v>
      </c>
      <c r="E2086" s="42"/>
      <c r="F2086" s="278" t="s">
        <v>4987</v>
      </c>
      <c r="G2086" s="42"/>
      <c r="H2086" s="42"/>
      <c r="I2086" s="230"/>
      <c r="J2086" s="42"/>
      <c r="K2086" s="42"/>
      <c r="L2086" s="46"/>
      <c r="M2086" s="231"/>
      <c r="N2086" s="232"/>
      <c r="O2086" s="86"/>
      <c r="P2086" s="86"/>
      <c r="Q2086" s="86"/>
      <c r="R2086" s="86"/>
      <c r="S2086" s="86"/>
      <c r="T2086" s="87"/>
      <c r="U2086" s="40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T2086" s="19" t="s">
        <v>478</v>
      </c>
      <c r="AU2086" s="19" t="s">
        <v>82</v>
      </c>
    </row>
    <row r="2087" s="2" customFormat="1" ht="16.5" customHeight="1">
      <c r="A2087" s="40"/>
      <c r="B2087" s="41"/>
      <c r="C2087" s="215" t="s">
        <v>4988</v>
      </c>
      <c r="D2087" s="215" t="s">
        <v>174</v>
      </c>
      <c r="E2087" s="216" t="s">
        <v>4989</v>
      </c>
      <c r="F2087" s="217" t="s">
        <v>4981</v>
      </c>
      <c r="G2087" s="218" t="s">
        <v>3513</v>
      </c>
      <c r="H2087" s="219">
        <v>1</v>
      </c>
      <c r="I2087" s="220"/>
      <c r="J2087" s="221">
        <f>ROUND(I2087*H2087,2)</f>
        <v>0</v>
      </c>
      <c r="K2087" s="217" t="s">
        <v>19</v>
      </c>
      <c r="L2087" s="46"/>
      <c r="M2087" s="222" t="s">
        <v>19</v>
      </c>
      <c r="N2087" s="223" t="s">
        <v>45</v>
      </c>
      <c r="O2087" s="86"/>
      <c r="P2087" s="224">
        <f>O2087*H2087</f>
        <v>0</v>
      </c>
      <c r="Q2087" s="224">
        <v>0</v>
      </c>
      <c r="R2087" s="224">
        <f>Q2087*H2087</f>
        <v>0</v>
      </c>
      <c r="S2087" s="224">
        <v>0</v>
      </c>
      <c r="T2087" s="225">
        <f>S2087*H2087</f>
        <v>0</v>
      </c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R2087" s="226" t="s">
        <v>178</v>
      </c>
      <c r="AT2087" s="226" t="s">
        <v>174</v>
      </c>
      <c r="AU2087" s="226" t="s">
        <v>82</v>
      </c>
      <c r="AY2087" s="19" t="s">
        <v>171</v>
      </c>
      <c r="BE2087" s="227">
        <f>IF(N2087="základní",J2087,0)</f>
        <v>0</v>
      </c>
      <c r="BF2087" s="227">
        <f>IF(N2087="snížená",J2087,0)</f>
        <v>0</v>
      </c>
      <c r="BG2087" s="227">
        <f>IF(N2087="zákl. přenesená",J2087,0)</f>
        <v>0</v>
      </c>
      <c r="BH2087" s="227">
        <f>IF(N2087="sníž. přenesená",J2087,0)</f>
        <v>0</v>
      </c>
      <c r="BI2087" s="227">
        <f>IF(N2087="nulová",J2087,0)</f>
        <v>0</v>
      </c>
      <c r="BJ2087" s="19" t="s">
        <v>82</v>
      </c>
      <c r="BK2087" s="227">
        <f>ROUND(I2087*H2087,2)</f>
        <v>0</v>
      </c>
      <c r="BL2087" s="19" t="s">
        <v>178</v>
      </c>
      <c r="BM2087" s="226" t="s">
        <v>4990</v>
      </c>
    </row>
    <row r="2088" s="2" customFormat="1">
      <c r="A2088" s="40"/>
      <c r="B2088" s="41"/>
      <c r="C2088" s="42"/>
      <c r="D2088" s="228" t="s">
        <v>180</v>
      </c>
      <c r="E2088" s="42"/>
      <c r="F2088" s="229" t="s">
        <v>4981</v>
      </c>
      <c r="G2088" s="42"/>
      <c r="H2088" s="42"/>
      <c r="I2088" s="230"/>
      <c r="J2088" s="42"/>
      <c r="K2088" s="42"/>
      <c r="L2088" s="46"/>
      <c r="M2088" s="231"/>
      <c r="N2088" s="232"/>
      <c r="O2088" s="86"/>
      <c r="P2088" s="86"/>
      <c r="Q2088" s="86"/>
      <c r="R2088" s="86"/>
      <c r="S2088" s="86"/>
      <c r="T2088" s="87"/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T2088" s="19" t="s">
        <v>180</v>
      </c>
      <c r="AU2088" s="19" t="s">
        <v>82</v>
      </c>
    </row>
    <row r="2089" s="2" customFormat="1">
      <c r="A2089" s="40"/>
      <c r="B2089" s="41"/>
      <c r="C2089" s="42"/>
      <c r="D2089" s="228" t="s">
        <v>478</v>
      </c>
      <c r="E2089" s="42"/>
      <c r="F2089" s="278" t="s">
        <v>4991</v>
      </c>
      <c r="G2089" s="42"/>
      <c r="H2089" s="42"/>
      <c r="I2089" s="230"/>
      <c r="J2089" s="42"/>
      <c r="K2089" s="42"/>
      <c r="L2089" s="46"/>
      <c r="M2089" s="231"/>
      <c r="N2089" s="232"/>
      <c r="O2089" s="86"/>
      <c r="P2089" s="86"/>
      <c r="Q2089" s="86"/>
      <c r="R2089" s="86"/>
      <c r="S2089" s="86"/>
      <c r="T2089" s="87"/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T2089" s="19" t="s">
        <v>478</v>
      </c>
      <c r="AU2089" s="19" t="s">
        <v>82</v>
      </c>
    </row>
    <row r="2090" s="2" customFormat="1" ht="16.5" customHeight="1">
      <c r="A2090" s="40"/>
      <c r="B2090" s="41"/>
      <c r="C2090" s="215" t="s">
        <v>4992</v>
      </c>
      <c r="D2090" s="215" t="s">
        <v>174</v>
      </c>
      <c r="E2090" s="216" t="s">
        <v>4993</v>
      </c>
      <c r="F2090" s="217" t="s">
        <v>3638</v>
      </c>
      <c r="G2090" s="218" t="s">
        <v>3513</v>
      </c>
      <c r="H2090" s="219">
        <v>25</v>
      </c>
      <c r="I2090" s="220"/>
      <c r="J2090" s="221">
        <f>ROUND(I2090*H2090,2)</f>
        <v>0</v>
      </c>
      <c r="K2090" s="217" t="s">
        <v>19</v>
      </c>
      <c r="L2090" s="46"/>
      <c r="M2090" s="222" t="s">
        <v>19</v>
      </c>
      <c r="N2090" s="223" t="s">
        <v>45</v>
      </c>
      <c r="O2090" s="86"/>
      <c r="P2090" s="224">
        <f>O2090*H2090</f>
        <v>0</v>
      </c>
      <c r="Q2090" s="224">
        <v>0</v>
      </c>
      <c r="R2090" s="224">
        <f>Q2090*H2090</f>
        <v>0</v>
      </c>
      <c r="S2090" s="224">
        <v>0</v>
      </c>
      <c r="T2090" s="225">
        <f>S2090*H2090</f>
        <v>0</v>
      </c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R2090" s="226" t="s">
        <v>178</v>
      </c>
      <c r="AT2090" s="226" t="s">
        <v>174</v>
      </c>
      <c r="AU2090" s="226" t="s">
        <v>82</v>
      </c>
      <c r="AY2090" s="19" t="s">
        <v>171</v>
      </c>
      <c r="BE2090" s="227">
        <f>IF(N2090="základní",J2090,0)</f>
        <v>0</v>
      </c>
      <c r="BF2090" s="227">
        <f>IF(N2090="snížená",J2090,0)</f>
        <v>0</v>
      </c>
      <c r="BG2090" s="227">
        <f>IF(N2090="zákl. přenesená",J2090,0)</f>
        <v>0</v>
      </c>
      <c r="BH2090" s="227">
        <f>IF(N2090="sníž. přenesená",J2090,0)</f>
        <v>0</v>
      </c>
      <c r="BI2090" s="227">
        <f>IF(N2090="nulová",J2090,0)</f>
        <v>0</v>
      </c>
      <c r="BJ2090" s="19" t="s">
        <v>82</v>
      </c>
      <c r="BK2090" s="227">
        <f>ROUND(I2090*H2090,2)</f>
        <v>0</v>
      </c>
      <c r="BL2090" s="19" t="s">
        <v>178</v>
      </c>
      <c r="BM2090" s="226" t="s">
        <v>4994</v>
      </c>
    </row>
    <row r="2091" s="2" customFormat="1">
      <c r="A2091" s="40"/>
      <c r="B2091" s="41"/>
      <c r="C2091" s="42"/>
      <c r="D2091" s="228" t="s">
        <v>180</v>
      </c>
      <c r="E2091" s="42"/>
      <c r="F2091" s="229" t="s">
        <v>3638</v>
      </c>
      <c r="G2091" s="42"/>
      <c r="H2091" s="42"/>
      <c r="I2091" s="230"/>
      <c r="J2091" s="42"/>
      <c r="K2091" s="42"/>
      <c r="L2091" s="46"/>
      <c r="M2091" s="231"/>
      <c r="N2091" s="232"/>
      <c r="O2091" s="86"/>
      <c r="P2091" s="86"/>
      <c r="Q2091" s="86"/>
      <c r="R2091" s="86"/>
      <c r="S2091" s="86"/>
      <c r="T2091" s="87"/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T2091" s="19" t="s">
        <v>180</v>
      </c>
      <c r="AU2091" s="19" t="s">
        <v>82</v>
      </c>
    </row>
    <row r="2092" s="2" customFormat="1">
      <c r="A2092" s="40"/>
      <c r="B2092" s="41"/>
      <c r="C2092" s="42"/>
      <c r="D2092" s="228" t="s">
        <v>478</v>
      </c>
      <c r="E2092" s="42"/>
      <c r="F2092" s="278" t="s">
        <v>3640</v>
      </c>
      <c r="G2092" s="42"/>
      <c r="H2092" s="42"/>
      <c r="I2092" s="230"/>
      <c r="J2092" s="42"/>
      <c r="K2092" s="42"/>
      <c r="L2092" s="46"/>
      <c r="M2092" s="231"/>
      <c r="N2092" s="232"/>
      <c r="O2092" s="86"/>
      <c r="P2092" s="86"/>
      <c r="Q2092" s="86"/>
      <c r="R2092" s="86"/>
      <c r="S2092" s="86"/>
      <c r="T2092" s="87"/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T2092" s="19" t="s">
        <v>478</v>
      </c>
      <c r="AU2092" s="19" t="s">
        <v>82</v>
      </c>
    </row>
    <row r="2093" s="2" customFormat="1" ht="16.5" customHeight="1">
      <c r="A2093" s="40"/>
      <c r="B2093" s="41"/>
      <c r="C2093" s="215" t="s">
        <v>4995</v>
      </c>
      <c r="D2093" s="215" t="s">
        <v>174</v>
      </c>
      <c r="E2093" s="216" t="s">
        <v>4996</v>
      </c>
      <c r="F2093" s="217" t="s">
        <v>3638</v>
      </c>
      <c r="G2093" s="218" t="s">
        <v>3513</v>
      </c>
      <c r="H2093" s="219">
        <v>25</v>
      </c>
      <c r="I2093" s="220"/>
      <c r="J2093" s="221">
        <f>ROUND(I2093*H2093,2)</f>
        <v>0</v>
      </c>
      <c r="K2093" s="217" t="s">
        <v>19</v>
      </c>
      <c r="L2093" s="46"/>
      <c r="M2093" s="222" t="s">
        <v>19</v>
      </c>
      <c r="N2093" s="223" t="s">
        <v>45</v>
      </c>
      <c r="O2093" s="86"/>
      <c r="P2093" s="224">
        <f>O2093*H2093</f>
        <v>0</v>
      </c>
      <c r="Q2093" s="224">
        <v>0</v>
      </c>
      <c r="R2093" s="224">
        <f>Q2093*H2093</f>
        <v>0</v>
      </c>
      <c r="S2093" s="224">
        <v>0</v>
      </c>
      <c r="T2093" s="225">
        <f>S2093*H2093</f>
        <v>0</v>
      </c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R2093" s="226" t="s">
        <v>178</v>
      </c>
      <c r="AT2093" s="226" t="s">
        <v>174</v>
      </c>
      <c r="AU2093" s="226" t="s">
        <v>82</v>
      </c>
      <c r="AY2093" s="19" t="s">
        <v>171</v>
      </c>
      <c r="BE2093" s="227">
        <f>IF(N2093="základní",J2093,0)</f>
        <v>0</v>
      </c>
      <c r="BF2093" s="227">
        <f>IF(N2093="snížená",J2093,0)</f>
        <v>0</v>
      </c>
      <c r="BG2093" s="227">
        <f>IF(N2093="zákl. přenesená",J2093,0)</f>
        <v>0</v>
      </c>
      <c r="BH2093" s="227">
        <f>IF(N2093="sníž. přenesená",J2093,0)</f>
        <v>0</v>
      </c>
      <c r="BI2093" s="227">
        <f>IF(N2093="nulová",J2093,0)</f>
        <v>0</v>
      </c>
      <c r="BJ2093" s="19" t="s">
        <v>82</v>
      </c>
      <c r="BK2093" s="227">
        <f>ROUND(I2093*H2093,2)</f>
        <v>0</v>
      </c>
      <c r="BL2093" s="19" t="s">
        <v>178</v>
      </c>
      <c r="BM2093" s="226" t="s">
        <v>4997</v>
      </c>
    </row>
    <row r="2094" s="2" customFormat="1">
      <c r="A2094" s="40"/>
      <c r="B2094" s="41"/>
      <c r="C2094" s="42"/>
      <c r="D2094" s="228" t="s">
        <v>180</v>
      </c>
      <c r="E2094" s="42"/>
      <c r="F2094" s="229" t="s">
        <v>3638</v>
      </c>
      <c r="G2094" s="42"/>
      <c r="H2094" s="42"/>
      <c r="I2094" s="230"/>
      <c r="J2094" s="42"/>
      <c r="K2094" s="42"/>
      <c r="L2094" s="46"/>
      <c r="M2094" s="231"/>
      <c r="N2094" s="232"/>
      <c r="O2094" s="86"/>
      <c r="P2094" s="86"/>
      <c r="Q2094" s="86"/>
      <c r="R2094" s="86"/>
      <c r="S2094" s="86"/>
      <c r="T2094" s="87"/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T2094" s="19" t="s">
        <v>180</v>
      </c>
      <c r="AU2094" s="19" t="s">
        <v>82</v>
      </c>
    </row>
    <row r="2095" s="2" customFormat="1">
      <c r="A2095" s="40"/>
      <c r="B2095" s="41"/>
      <c r="C2095" s="42"/>
      <c r="D2095" s="228" t="s">
        <v>478</v>
      </c>
      <c r="E2095" s="42"/>
      <c r="F2095" s="278" t="s">
        <v>4998</v>
      </c>
      <c r="G2095" s="42"/>
      <c r="H2095" s="42"/>
      <c r="I2095" s="230"/>
      <c r="J2095" s="42"/>
      <c r="K2095" s="42"/>
      <c r="L2095" s="46"/>
      <c r="M2095" s="231"/>
      <c r="N2095" s="232"/>
      <c r="O2095" s="86"/>
      <c r="P2095" s="86"/>
      <c r="Q2095" s="86"/>
      <c r="R2095" s="86"/>
      <c r="S2095" s="86"/>
      <c r="T2095" s="87"/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T2095" s="19" t="s">
        <v>478</v>
      </c>
      <c r="AU2095" s="19" t="s">
        <v>82</v>
      </c>
    </row>
    <row r="2096" s="2" customFormat="1" ht="16.5" customHeight="1">
      <c r="A2096" s="40"/>
      <c r="B2096" s="41"/>
      <c r="C2096" s="215" t="s">
        <v>4999</v>
      </c>
      <c r="D2096" s="215" t="s">
        <v>174</v>
      </c>
      <c r="E2096" s="216" t="s">
        <v>5000</v>
      </c>
      <c r="F2096" s="217" t="s">
        <v>4271</v>
      </c>
      <c r="G2096" s="218" t="s">
        <v>3513</v>
      </c>
      <c r="H2096" s="219">
        <v>90</v>
      </c>
      <c r="I2096" s="220"/>
      <c r="J2096" s="221">
        <f>ROUND(I2096*H2096,2)</f>
        <v>0</v>
      </c>
      <c r="K2096" s="217" t="s">
        <v>19</v>
      </c>
      <c r="L2096" s="46"/>
      <c r="M2096" s="222" t="s">
        <v>19</v>
      </c>
      <c r="N2096" s="223" t="s">
        <v>45</v>
      </c>
      <c r="O2096" s="86"/>
      <c r="P2096" s="224">
        <f>O2096*H2096</f>
        <v>0</v>
      </c>
      <c r="Q2096" s="224">
        <v>0</v>
      </c>
      <c r="R2096" s="224">
        <f>Q2096*H2096</f>
        <v>0</v>
      </c>
      <c r="S2096" s="224">
        <v>0</v>
      </c>
      <c r="T2096" s="225">
        <f>S2096*H2096</f>
        <v>0</v>
      </c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R2096" s="226" t="s">
        <v>178</v>
      </c>
      <c r="AT2096" s="226" t="s">
        <v>174</v>
      </c>
      <c r="AU2096" s="226" t="s">
        <v>82</v>
      </c>
      <c r="AY2096" s="19" t="s">
        <v>171</v>
      </c>
      <c r="BE2096" s="227">
        <f>IF(N2096="základní",J2096,0)</f>
        <v>0</v>
      </c>
      <c r="BF2096" s="227">
        <f>IF(N2096="snížená",J2096,0)</f>
        <v>0</v>
      </c>
      <c r="BG2096" s="227">
        <f>IF(N2096="zákl. přenesená",J2096,0)</f>
        <v>0</v>
      </c>
      <c r="BH2096" s="227">
        <f>IF(N2096="sníž. přenesená",J2096,0)</f>
        <v>0</v>
      </c>
      <c r="BI2096" s="227">
        <f>IF(N2096="nulová",J2096,0)</f>
        <v>0</v>
      </c>
      <c r="BJ2096" s="19" t="s">
        <v>82</v>
      </c>
      <c r="BK2096" s="227">
        <f>ROUND(I2096*H2096,2)</f>
        <v>0</v>
      </c>
      <c r="BL2096" s="19" t="s">
        <v>178</v>
      </c>
      <c r="BM2096" s="226" t="s">
        <v>5001</v>
      </c>
    </row>
    <row r="2097" s="2" customFormat="1">
      <c r="A2097" s="40"/>
      <c r="B2097" s="41"/>
      <c r="C2097" s="42"/>
      <c r="D2097" s="228" t="s">
        <v>180</v>
      </c>
      <c r="E2097" s="42"/>
      <c r="F2097" s="229" t="s">
        <v>4271</v>
      </c>
      <c r="G2097" s="42"/>
      <c r="H2097" s="42"/>
      <c r="I2097" s="230"/>
      <c r="J2097" s="42"/>
      <c r="K2097" s="42"/>
      <c r="L2097" s="46"/>
      <c r="M2097" s="231"/>
      <c r="N2097" s="232"/>
      <c r="O2097" s="86"/>
      <c r="P2097" s="86"/>
      <c r="Q2097" s="86"/>
      <c r="R2097" s="86"/>
      <c r="S2097" s="86"/>
      <c r="T2097" s="87"/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T2097" s="19" t="s">
        <v>180</v>
      </c>
      <c r="AU2097" s="19" t="s">
        <v>82</v>
      </c>
    </row>
    <row r="2098" s="2" customFormat="1">
      <c r="A2098" s="40"/>
      <c r="B2098" s="41"/>
      <c r="C2098" s="42"/>
      <c r="D2098" s="228" t="s">
        <v>478</v>
      </c>
      <c r="E2098" s="42"/>
      <c r="F2098" s="278" t="s">
        <v>3752</v>
      </c>
      <c r="G2098" s="42"/>
      <c r="H2098" s="42"/>
      <c r="I2098" s="230"/>
      <c r="J2098" s="42"/>
      <c r="K2098" s="42"/>
      <c r="L2098" s="46"/>
      <c r="M2098" s="231"/>
      <c r="N2098" s="232"/>
      <c r="O2098" s="86"/>
      <c r="P2098" s="86"/>
      <c r="Q2098" s="86"/>
      <c r="R2098" s="86"/>
      <c r="S2098" s="86"/>
      <c r="T2098" s="87"/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T2098" s="19" t="s">
        <v>478</v>
      </c>
      <c r="AU2098" s="19" t="s">
        <v>82</v>
      </c>
    </row>
    <row r="2099" s="2" customFormat="1" ht="16.5" customHeight="1">
      <c r="A2099" s="40"/>
      <c r="B2099" s="41"/>
      <c r="C2099" s="215" t="s">
        <v>5002</v>
      </c>
      <c r="D2099" s="215" t="s">
        <v>174</v>
      </c>
      <c r="E2099" s="216" t="s">
        <v>5003</v>
      </c>
      <c r="F2099" s="217" t="s">
        <v>3796</v>
      </c>
      <c r="G2099" s="218" t="s">
        <v>3513</v>
      </c>
      <c r="H2099" s="219">
        <v>85</v>
      </c>
      <c r="I2099" s="220"/>
      <c r="J2099" s="221">
        <f>ROUND(I2099*H2099,2)</f>
        <v>0</v>
      </c>
      <c r="K2099" s="217" t="s">
        <v>19</v>
      </c>
      <c r="L2099" s="46"/>
      <c r="M2099" s="222" t="s">
        <v>19</v>
      </c>
      <c r="N2099" s="223" t="s">
        <v>45</v>
      </c>
      <c r="O2099" s="86"/>
      <c r="P2099" s="224">
        <f>O2099*H2099</f>
        <v>0</v>
      </c>
      <c r="Q2099" s="224">
        <v>0</v>
      </c>
      <c r="R2099" s="224">
        <f>Q2099*H2099</f>
        <v>0</v>
      </c>
      <c r="S2099" s="224">
        <v>0</v>
      </c>
      <c r="T2099" s="225">
        <f>S2099*H2099</f>
        <v>0</v>
      </c>
      <c r="U2099" s="40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R2099" s="226" t="s">
        <v>178</v>
      </c>
      <c r="AT2099" s="226" t="s">
        <v>174</v>
      </c>
      <c r="AU2099" s="226" t="s">
        <v>82</v>
      </c>
      <c r="AY2099" s="19" t="s">
        <v>171</v>
      </c>
      <c r="BE2099" s="227">
        <f>IF(N2099="základní",J2099,0)</f>
        <v>0</v>
      </c>
      <c r="BF2099" s="227">
        <f>IF(N2099="snížená",J2099,0)</f>
        <v>0</v>
      </c>
      <c r="BG2099" s="227">
        <f>IF(N2099="zákl. přenesená",J2099,0)</f>
        <v>0</v>
      </c>
      <c r="BH2099" s="227">
        <f>IF(N2099="sníž. přenesená",J2099,0)</f>
        <v>0</v>
      </c>
      <c r="BI2099" s="227">
        <f>IF(N2099="nulová",J2099,0)</f>
        <v>0</v>
      </c>
      <c r="BJ2099" s="19" t="s">
        <v>82</v>
      </c>
      <c r="BK2099" s="227">
        <f>ROUND(I2099*H2099,2)</f>
        <v>0</v>
      </c>
      <c r="BL2099" s="19" t="s">
        <v>178</v>
      </c>
      <c r="BM2099" s="226" t="s">
        <v>5004</v>
      </c>
    </row>
    <row r="2100" s="2" customFormat="1">
      <c r="A2100" s="40"/>
      <c r="B2100" s="41"/>
      <c r="C2100" s="42"/>
      <c r="D2100" s="228" t="s">
        <v>180</v>
      </c>
      <c r="E2100" s="42"/>
      <c r="F2100" s="229" t="s">
        <v>3796</v>
      </c>
      <c r="G2100" s="42"/>
      <c r="H2100" s="42"/>
      <c r="I2100" s="230"/>
      <c r="J2100" s="42"/>
      <c r="K2100" s="42"/>
      <c r="L2100" s="46"/>
      <c r="M2100" s="231"/>
      <c r="N2100" s="232"/>
      <c r="O2100" s="86"/>
      <c r="P2100" s="86"/>
      <c r="Q2100" s="86"/>
      <c r="R2100" s="86"/>
      <c r="S2100" s="86"/>
      <c r="T2100" s="87"/>
      <c r="U2100" s="40"/>
      <c r="V2100" s="40"/>
      <c r="W2100" s="40"/>
      <c r="X2100" s="40"/>
      <c r="Y2100" s="40"/>
      <c r="Z2100" s="40"/>
      <c r="AA2100" s="40"/>
      <c r="AB2100" s="40"/>
      <c r="AC2100" s="40"/>
      <c r="AD2100" s="40"/>
      <c r="AE2100" s="40"/>
      <c r="AT2100" s="19" t="s">
        <v>180</v>
      </c>
      <c r="AU2100" s="19" t="s">
        <v>82</v>
      </c>
    </row>
    <row r="2101" s="2" customFormat="1">
      <c r="A2101" s="40"/>
      <c r="B2101" s="41"/>
      <c r="C2101" s="42"/>
      <c r="D2101" s="228" t="s">
        <v>478</v>
      </c>
      <c r="E2101" s="42"/>
      <c r="F2101" s="278" t="s">
        <v>3752</v>
      </c>
      <c r="G2101" s="42"/>
      <c r="H2101" s="42"/>
      <c r="I2101" s="230"/>
      <c r="J2101" s="42"/>
      <c r="K2101" s="42"/>
      <c r="L2101" s="46"/>
      <c r="M2101" s="231"/>
      <c r="N2101" s="232"/>
      <c r="O2101" s="86"/>
      <c r="P2101" s="86"/>
      <c r="Q2101" s="86"/>
      <c r="R2101" s="86"/>
      <c r="S2101" s="86"/>
      <c r="T2101" s="87"/>
      <c r="U2101" s="40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T2101" s="19" t="s">
        <v>478</v>
      </c>
      <c r="AU2101" s="19" t="s">
        <v>82</v>
      </c>
    </row>
    <row r="2102" s="2" customFormat="1" ht="16.5" customHeight="1">
      <c r="A2102" s="40"/>
      <c r="B2102" s="41"/>
      <c r="C2102" s="215" t="s">
        <v>5005</v>
      </c>
      <c r="D2102" s="215" t="s">
        <v>174</v>
      </c>
      <c r="E2102" s="216" t="s">
        <v>5006</v>
      </c>
      <c r="F2102" s="217" t="s">
        <v>5007</v>
      </c>
      <c r="G2102" s="218" t="s">
        <v>3513</v>
      </c>
      <c r="H2102" s="219">
        <v>895</v>
      </c>
      <c r="I2102" s="220"/>
      <c r="J2102" s="221">
        <f>ROUND(I2102*H2102,2)</f>
        <v>0</v>
      </c>
      <c r="K2102" s="217" t="s">
        <v>19</v>
      </c>
      <c r="L2102" s="46"/>
      <c r="M2102" s="222" t="s">
        <v>19</v>
      </c>
      <c r="N2102" s="223" t="s">
        <v>45</v>
      </c>
      <c r="O2102" s="86"/>
      <c r="P2102" s="224">
        <f>O2102*H2102</f>
        <v>0</v>
      </c>
      <c r="Q2102" s="224">
        <v>0</v>
      </c>
      <c r="R2102" s="224">
        <f>Q2102*H2102</f>
        <v>0</v>
      </c>
      <c r="S2102" s="224">
        <v>0</v>
      </c>
      <c r="T2102" s="225">
        <f>S2102*H2102</f>
        <v>0</v>
      </c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R2102" s="226" t="s">
        <v>178</v>
      </c>
      <c r="AT2102" s="226" t="s">
        <v>174</v>
      </c>
      <c r="AU2102" s="226" t="s">
        <v>82</v>
      </c>
      <c r="AY2102" s="19" t="s">
        <v>171</v>
      </c>
      <c r="BE2102" s="227">
        <f>IF(N2102="základní",J2102,0)</f>
        <v>0</v>
      </c>
      <c r="BF2102" s="227">
        <f>IF(N2102="snížená",J2102,0)</f>
        <v>0</v>
      </c>
      <c r="BG2102" s="227">
        <f>IF(N2102="zákl. přenesená",J2102,0)</f>
        <v>0</v>
      </c>
      <c r="BH2102" s="227">
        <f>IF(N2102="sníž. přenesená",J2102,0)</f>
        <v>0</v>
      </c>
      <c r="BI2102" s="227">
        <f>IF(N2102="nulová",J2102,0)</f>
        <v>0</v>
      </c>
      <c r="BJ2102" s="19" t="s">
        <v>82</v>
      </c>
      <c r="BK2102" s="227">
        <f>ROUND(I2102*H2102,2)</f>
        <v>0</v>
      </c>
      <c r="BL2102" s="19" t="s">
        <v>178</v>
      </c>
      <c r="BM2102" s="226" t="s">
        <v>5008</v>
      </c>
    </row>
    <row r="2103" s="2" customFormat="1">
      <c r="A2103" s="40"/>
      <c r="B2103" s="41"/>
      <c r="C2103" s="42"/>
      <c r="D2103" s="228" t="s">
        <v>180</v>
      </c>
      <c r="E2103" s="42"/>
      <c r="F2103" s="229" t="s">
        <v>5007</v>
      </c>
      <c r="G2103" s="42"/>
      <c r="H2103" s="42"/>
      <c r="I2103" s="230"/>
      <c r="J2103" s="42"/>
      <c r="K2103" s="42"/>
      <c r="L2103" s="46"/>
      <c r="M2103" s="231"/>
      <c r="N2103" s="232"/>
      <c r="O2103" s="86"/>
      <c r="P2103" s="86"/>
      <c r="Q2103" s="86"/>
      <c r="R2103" s="86"/>
      <c r="S2103" s="86"/>
      <c r="T2103" s="87"/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T2103" s="19" t="s">
        <v>180</v>
      </c>
      <c r="AU2103" s="19" t="s">
        <v>82</v>
      </c>
    </row>
    <row r="2104" s="2" customFormat="1">
      <c r="A2104" s="40"/>
      <c r="B2104" s="41"/>
      <c r="C2104" s="42"/>
      <c r="D2104" s="228" t="s">
        <v>478</v>
      </c>
      <c r="E2104" s="42"/>
      <c r="F2104" s="278" t="s">
        <v>4983</v>
      </c>
      <c r="G2104" s="42"/>
      <c r="H2104" s="42"/>
      <c r="I2104" s="230"/>
      <c r="J2104" s="42"/>
      <c r="K2104" s="42"/>
      <c r="L2104" s="46"/>
      <c r="M2104" s="231"/>
      <c r="N2104" s="232"/>
      <c r="O2104" s="86"/>
      <c r="P2104" s="86"/>
      <c r="Q2104" s="86"/>
      <c r="R2104" s="86"/>
      <c r="S2104" s="86"/>
      <c r="T2104" s="87"/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T2104" s="19" t="s">
        <v>478</v>
      </c>
      <c r="AU2104" s="19" t="s">
        <v>82</v>
      </c>
    </row>
    <row r="2105" s="2" customFormat="1" ht="16.5" customHeight="1">
      <c r="A2105" s="40"/>
      <c r="B2105" s="41"/>
      <c r="C2105" s="215" t="s">
        <v>5009</v>
      </c>
      <c r="D2105" s="215" t="s">
        <v>174</v>
      </c>
      <c r="E2105" s="216" t="s">
        <v>5006</v>
      </c>
      <c r="F2105" s="217" t="s">
        <v>5007</v>
      </c>
      <c r="G2105" s="218" t="s">
        <v>3513</v>
      </c>
      <c r="H2105" s="219">
        <v>2484</v>
      </c>
      <c r="I2105" s="220"/>
      <c r="J2105" s="221">
        <f>ROUND(I2105*H2105,2)</f>
        <v>0</v>
      </c>
      <c r="K2105" s="217" t="s">
        <v>19</v>
      </c>
      <c r="L2105" s="46"/>
      <c r="M2105" s="222" t="s">
        <v>19</v>
      </c>
      <c r="N2105" s="223" t="s">
        <v>45</v>
      </c>
      <c r="O2105" s="86"/>
      <c r="P2105" s="224">
        <f>O2105*H2105</f>
        <v>0</v>
      </c>
      <c r="Q2105" s="224">
        <v>0</v>
      </c>
      <c r="R2105" s="224">
        <f>Q2105*H2105</f>
        <v>0</v>
      </c>
      <c r="S2105" s="224">
        <v>0</v>
      </c>
      <c r="T2105" s="225">
        <f>S2105*H2105</f>
        <v>0</v>
      </c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R2105" s="226" t="s">
        <v>178</v>
      </c>
      <c r="AT2105" s="226" t="s">
        <v>174</v>
      </c>
      <c r="AU2105" s="226" t="s">
        <v>82</v>
      </c>
      <c r="AY2105" s="19" t="s">
        <v>171</v>
      </c>
      <c r="BE2105" s="227">
        <f>IF(N2105="základní",J2105,0)</f>
        <v>0</v>
      </c>
      <c r="BF2105" s="227">
        <f>IF(N2105="snížená",J2105,0)</f>
        <v>0</v>
      </c>
      <c r="BG2105" s="227">
        <f>IF(N2105="zákl. přenesená",J2105,0)</f>
        <v>0</v>
      </c>
      <c r="BH2105" s="227">
        <f>IF(N2105="sníž. přenesená",J2105,0)</f>
        <v>0</v>
      </c>
      <c r="BI2105" s="227">
        <f>IF(N2105="nulová",J2105,0)</f>
        <v>0</v>
      </c>
      <c r="BJ2105" s="19" t="s">
        <v>82</v>
      </c>
      <c r="BK2105" s="227">
        <f>ROUND(I2105*H2105,2)</f>
        <v>0</v>
      </c>
      <c r="BL2105" s="19" t="s">
        <v>178</v>
      </c>
      <c r="BM2105" s="226" t="s">
        <v>5010</v>
      </c>
    </row>
    <row r="2106" s="2" customFormat="1">
      <c r="A2106" s="40"/>
      <c r="B2106" s="41"/>
      <c r="C2106" s="42"/>
      <c r="D2106" s="228" t="s">
        <v>180</v>
      </c>
      <c r="E2106" s="42"/>
      <c r="F2106" s="229" t="s">
        <v>5007</v>
      </c>
      <c r="G2106" s="42"/>
      <c r="H2106" s="42"/>
      <c r="I2106" s="230"/>
      <c r="J2106" s="42"/>
      <c r="K2106" s="42"/>
      <c r="L2106" s="46"/>
      <c r="M2106" s="231"/>
      <c r="N2106" s="232"/>
      <c r="O2106" s="86"/>
      <c r="P2106" s="86"/>
      <c r="Q2106" s="86"/>
      <c r="R2106" s="86"/>
      <c r="S2106" s="86"/>
      <c r="T2106" s="87"/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T2106" s="19" t="s">
        <v>180</v>
      </c>
      <c r="AU2106" s="19" t="s">
        <v>82</v>
      </c>
    </row>
    <row r="2107" s="2" customFormat="1">
      <c r="A2107" s="40"/>
      <c r="B2107" s="41"/>
      <c r="C2107" s="42"/>
      <c r="D2107" s="228" t="s">
        <v>478</v>
      </c>
      <c r="E2107" s="42"/>
      <c r="F2107" s="278" t="s">
        <v>5011</v>
      </c>
      <c r="G2107" s="42"/>
      <c r="H2107" s="42"/>
      <c r="I2107" s="230"/>
      <c r="J2107" s="42"/>
      <c r="K2107" s="42"/>
      <c r="L2107" s="46"/>
      <c r="M2107" s="231"/>
      <c r="N2107" s="232"/>
      <c r="O2107" s="86"/>
      <c r="P2107" s="86"/>
      <c r="Q2107" s="86"/>
      <c r="R2107" s="86"/>
      <c r="S2107" s="86"/>
      <c r="T2107" s="87"/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T2107" s="19" t="s">
        <v>478</v>
      </c>
      <c r="AU2107" s="19" t="s">
        <v>82</v>
      </c>
    </row>
    <row r="2108" s="2" customFormat="1" ht="16.5" customHeight="1">
      <c r="A2108" s="40"/>
      <c r="B2108" s="41"/>
      <c r="C2108" s="215" t="s">
        <v>5012</v>
      </c>
      <c r="D2108" s="215" t="s">
        <v>174</v>
      </c>
      <c r="E2108" s="216" t="s">
        <v>5006</v>
      </c>
      <c r="F2108" s="217" t="s">
        <v>5007</v>
      </c>
      <c r="G2108" s="218" t="s">
        <v>3513</v>
      </c>
      <c r="H2108" s="219">
        <v>589</v>
      </c>
      <c r="I2108" s="220"/>
      <c r="J2108" s="221">
        <f>ROUND(I2108*H2108,2)</f>
        <v>0</v>
      </c>
      <c r="K2108" s="217" t="s">
        <v>19</v>
      </c>
      <c r="L2108" s="46"/>
      <c r="M2108" s="222" t="s">
        <v>19</v>
      </c>
      <c r="N2108" s="223" t="s">
        <v>45</v>
      </c>
      <c r="O2108" s="86"/>
      <c r="P2108" s="224">
        <f>O2108*H2108</f>
        <v>0</v>
      </c>
      <c r="Q2108" s="224">
        <v>0</v>
      </c>
      <c r="R2108" s="224">
        <f>Q2108*H2108</f>
        <v>0</v>
      </c>
      <c r="S2108" s="224">
        <v>0</v>
      </c>
      <c r="T2108" s="225">
        <f>S2108*H2108</f>
        <v>0</v>
      </c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R2108" s="226" t="s">
        <v>178</v>
      </c>
      <c r="AT2108" s="226" t="s">
        <v>174</v>
      </c>
      <c r="AU2108" s="226" t="s">
        <v>82</v>
      </c>
      <c r="AY2108" s="19" t="s">
        <v>171</v>
      </c>
      <c r="BE2108" s="227">
        <f>IF(N2108="základní",J2108,0)</f>
        <v>0</v>
      </c>
      <c r="BF2108" s="227">
        <f>IF(N2108="snížená",J2108,0)</f>
        <v>0</v>
      </c>
      <c r="BG2108" s="227">
        <f>IF(N2108="zákl. přenesená",J2108,0)</f>
        <v>0</v>
      </c>
      <c r="BH2108" s="227">
        <f>IF(N2108="sníž. přenesená",J2108,0)</f>
        <v>0</v>
      </c>
      <c r="BI2108" s="227">
        <f>IF(N2108="nulová",J2108,0)</f>
        <v>0</v>
      </c>
      <c r="BJ2108" s="19" t="s">
        <v>82</v>
      </c>
      <c r="BK2108" s="227">
        <f>ROUND(I2108*H2108,2)</f>
        <v>0</v>
      </c>
      <c r="BL2108" s="19" t="s">
        <v>178</v>
      </c>
      <c r="BM2108" s="226" t="s">
        <v>5013</v>
      </c>
    </row>
    <row r="2109" s="2" customFormat="1">
      <c r="A2109" s="40"/>
      <c r="B2109" s="41"/>
      <c r="C2109" s="42"/>
      <c r="D2109" s="228" t="s">
        <v>180</v>
      </c>
      <c r="E2109" s="42"/>
      <c r="F2109" s="229" t="s">
        <v>5007</v>
      </c>
      <c r="G2109" s="42"/>
      <c r="H2109" s="42"/>
      <c r="I2109" s="230"/>
      <c r="J2109" s="42"/>
      <c r="K2109" s="42"/>
      <c r="L2109" s="46"/>
      <c r="M2109" s="231"/>
      <c r="N2109" s="232"/>
      <c r="O2109" s="86"/>
      <c r="P2109" s="86"/>
      <c r="Q2109" s="86"/>
      <c r="R2109" s="86"/>
      <c r="S2109" s="86"/>
      <c r="T2109" s="87"/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T2109" s="19" t="s">
        <v>180</v>
      </c>
      <c r="AU2109" s="19" t="s">
        <v>82</v>
      </c>
    </row>
    <row r="2110" s="2" customFormat="1">
      <c r="A2110" s="40"/>
      <c r="B2110" s="41"/>
      <c r="C2110" s="42"/>
      <c r="D2110" s="228" t="s">
        <v>478</v>
      </c>
      <c r="E2110" s="42"/>
      <c r="F2110" s="278" t="s">
        <v>5014</v>
      </c>
      <c r="G2110" s="42"/>
      <c r="H2110" s="42"/>
      <c r="I2110" s="230"/>
      <c r="J2110" s="42"/>
      <c r="K2110" s="42"/>
      <c r="L2110" s="46"/>
      <c r="M2110" s="231"/>
      <c r="N2110" s="232"/>
      <c r="O2110" s="86"/>
      <c r="P2110" s="86"/>
      <c r="Q2110" s="86"/>
      <c r="R2110" s="86"/>
      <c r="S2110" s="86"/>
      <c r="T2110" s="87"/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T2110" s="19" t="s">
        <v>478</v>
      </c>
      <c r="AU2110" s="19" t="s">
        <v>82</v>
      </c>
    </row>
    <row r="2111" s="2" customFormat="1" ht="16.5" customHeight="1">
      <c r="A2111" s="40"/>
      <c r="B2111" s="41"/>
      <c r="C2111" s="215" t="s">
        <v>5015</v>
      </c>
      <c r="D2111" s="215" t="s">
        <v>174</v>
      </c>
      <c r="E2111" s="216" t="s">
        <v>5016</v>
      </c>
      <c r="F2111" s="217" t="s">
        <v>5007</v>
      </c>
      <c r="G2111" s="218" t="s">
        <v>3513</v>
      </c>
      <c r="H2111" s="219">
        <v>18</v>
      </c>
      <c r="I2111" s="220"/>
      <c r="J2111" s="221">
        <f>ROUND(I2111*H2111,2)</f>
        <v>0</v>
      </c>
      <c r="K2111" s="217" t="s">
        <v>19</v>
      </c>
      <c r="L2111" s="46"/>
      <c r="M2111" s="222" t="s">
        <v>19</v>
      </c>
      <c r="N2111" s="223" t="s">
        <v>45</v>
      </c>
      <c r="O2111" s="86"/>
      <c r="P2111" s="224">
        <f>O2111*H2111</f>
        <v>0</v>
      </c>
      <c r="Q2111" s="224">
        <v>0</v>
      </c>
      <c r="R2111" s="224">
        <f>Q2111*H2111</f>
        <v>0</v>
      </c>
      <c r="S2111" s="224">
        <v>0</v>
      </c>
      <c r="T2111" s="225">
        <f>S2111*H2111</f>
        <v>0</v>
      </c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R2111" s="226" t="s">
        <v>178</v>
      </c>
      <c r="AT2111" s="226" t="s">
        <v>174</v>
      </c>
      <c r="AU2111" s="226" t="s">
        <v>82</v>
      </c>
      <c r="AY2111" s="19" t="s">
        <v>171</v>
      </c>
      <c r="BE2111" s="227">
        <f>IF(N2111="základní",J2111,0)</f>
        <v>0</v>
      </c>
      <c r="BF2111" s="227">
        <f>IF(N2111="snížená",J2111,0)</f>
        <v>0</v>
      </c>
      <c r="BG2111" s="227">
        <f>IF(N2111="zákl. přenesená",J2111,0)</f>
        <v>0</v>
      </c>
      <c r="BH2111" s="227">
        <f>IF(N2111="sníž. přenesená",J2111,0)</f>
        <v>0</v>
      </c>
      <c r="BI2111" s="227">
        <f>IF(N2111="nulová",J2111,0)</f>
        <v>0</v>
      </c>
      <c r="BJ2111" s="19" t="s">
        <v>82</v>
      </c>
      <c r="BK2111" s="227">
        <f>ROUND(I2111*H2111,2)</f>
        <v>0</v>
      </c>
      <c r="BL2111" s="19" t="s">
        <v>178</v>
      </c>
      <c r="BM2111" s="226" t="s">
        <v>5017</v>
      </c>
    </row>
    <row r="2112" s="2" customFormat="1">
      <c r="A2112" s="40"/>
      <c r="B2112" s="41"/>
      <c r="C2112" s="42"/>
      <c r="D2112" s="228" t="s">
        <v>180</v>
      </c>
      <c r="E2112" s="42"/>
      <c r="F2112" s="229" t="s">
        <v>5007</v>
      </c>
      <c r="G2112" s="42"/>
      <c r="H2112" s="42"/>
      <c r="I2112" s="230"/>
      <c r="J2112" s="42"/>
      <c r="K2112" s="42"/>
      <c r="L2112" s="46"/>
      <c r="M2112" s="231"/>
      <c r="N2112" s="232"/>
      <c r="O2112" s="86"/>
      <c r="P2112" s="86"/>
      <c r="Q2112" s="86"/>
      <c r="R2112" s="86"/>
      <c r="S2112" s="86"/>
      <c r="T2112" s="87"/>
      <c r="U2112" s="40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T2112" s="19" t="s">
        <v>180</v>
      </c>
      <c r="AU2112" s="19" t="s">
        <v>82</v>
      </c>
    </row>
    <row r="2113" s="2" customFormat="1">
      <c r="A2113" s="40"/>
      <c r="B2113" s="41"/>
      <c r="C2113" s="42"/>
      <c r="D2113" s="228" t="s">
        <v>478</v>
      </c>
      <c r="E2113" s="42"/>
      <c r="F2113" s="278" t="s">
        <v>5018</v>
      </c>
      <c r="G2113" s="42"/>
      <c r="H2113" s="42"/>
      <c r="I2113" s="230"/>
      <c r="J2113" s="42"/>
      <c r="K2113" s="42"/>
      <c r="L2113" s="46"/>
      <c r="M2113" s="231"/>
      <c r="N2113" s="232"/>
      <c r="O2113" s="86"/>
      <c r="P2113" s="86"/>
      <c r="Q2113" s="86"/>
      <c r="R2113" s="86"/>
      <c r="S2113" s="86"/>
      <c r="T2113" s="87"/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T2113" s="19" t="s">
        <v>478</v>
      </c>
      <c r="AU2113" s="19" t="s">
        <v>82</v>
      </c>
    </row>
    <row r="2114" s="2" customFormat="1" ht="16.5" customHeight="1">
      <c r="A2114" s="40"/>
      <c r="B2114" s="41"/>
      <c r="C2114" s="215" t="s">
        <v>5019</v>
      </c>
      <c r="D2114" s="215" t="s">
        <v>174</v>
      </c>
      <c r="E2114" s="216" t="s">
        <v>5020</v>
      </c>
      <c r="F2114" s="217" t="s">
        <v>5007</v>
      </c>
      <c r="G2114" s="218" t="s">
        <v>3513</v>
      </c>
      <c r="H2114" s="219">
        <v>2870</v>
      </c>
      <c r="I2114" s="220"/>
      <c r="J2114" s="221">
        <f>ROUND(I2114*H2114,2)</f>
        <v>0</v>
      </c>
      <c r="K2114" s="217" t="s">
        <v>19</v>
      </c>
      <c r="L2114" s="46"/>
      <c r="M2114" s="222" t="s">
        <v>19</v>
      </c>
      <c r="N2114" s="223" t="s">
        <v>45</v>
      </c>
      <c r="O2114" s="86"/>
      <c r="P2114" s="224">
        <f>O2114*H2114</f>
        <v>0</v>
      </c>
      <c r="Q2114" s="224">
        <v>0</v>
      </c>
      <c r="R2114" s="224">
        <f>Q2114*H2114</f>
        <v>0</v>
      </c>
      <c r="S2114" s="224">
        <v>0</v>
      </c>
      <c r="T2114" s="225">
        <f>S2114*H2114</f>
        <v>0</v>
      </c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R2114" s="226" t="s">
        <v>178</v>
      </c>
      <c r="AT2114" s="226" t="s">
        <v>174</v>
      </c>
      <c r="AU2114" s="226" t="s">
        <v>82</v>
      </c>
      <c r="AY2114" s="19" t="s">
        <v>171</v>
      </c>
      <c r="BE2114" s="227">
        <f>IF(N2114="základní",J2114,0)</f>
        <v>0</v>
      </c>
      <c r="BF2114" s="227">
        <f>IF(N2114="snížená",J2114,0)</f>
        <v>0</v>
      </c>
      <c r="BG2114" s="227">
        <f>IF(N2114="zákl. přenesená",J2114,0)</f>
        <v>0</v>
      </c>
      <c r="BH2114" s="227">
        <f>IF(N2114="sníž. přenesená",J2114,0)</f>
        <v>0</v>
      </c>
      <c r="BI2114" s="227">
        <f>IF(N2114="nulová",J2114,0)</f>
        <v>0</v>
      </c>
      <c r="BJ2114" s="19" t="s">
        <v>82</v>
      </c>
      <c r="BK2114" s="227">
        <f>ROUND(I2114*H2114,2)</f>
        <v>0</v>
      </c>
      <c r="BL2114" s="19" t="s">
        <v>178</v>
      </c>
      <c r="BM2114" s="226" t="s">
        <v>5021</v>
      </c>
    </row>
    <row r="2115" s="2" customFormat="1">
      <c r="A2115" s="40"/>
      <c r="B2115" s="41"/>
      <c r="C2115" s="42"/>
      <c r="D2115" s="228" t="s">
        <v>180</v>
      </c>
      <c r="E2115" s="42"/>
      <c r="F2115" s="229" t="s">
        <v>5007</v>
      </c>
      <c r="G2115" s="42"/>
      <c r="H2115" s="42"/>
      <c r="I2115" s="230"/>
      <c r="J2115" s="42"/>
      <c r="K2115" s="42"/>
      <c r="L2115" s="46"/>
      <c r="M2115" s="231"/>
      <c r="N2115" s="232"/>
      <c r="O2115" s="86"/>
      <c r="P2115" s="86"/>
      <c r="Q2115" s="86"/>
      <c r="R2115" s="86"/>
      <c r="S2115" s="86"/>
      <c r="T2115" s="87"/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T2115" s="19" t="s">
        <v>180</v>
      </c>
      <c r="AU2115" s="19" t="s">
        <v>82</v>
      </c>
    </row>
    <row r="2116" s="2" customFormat="1">
      <c r="A2116" s="40"/>
      <c r="B2116" s="41"/>
      <c r="C2116" s="42"/>
      <c r="D2116" s="228" t="s">
        <v>478</v>
      </c>
      <c r="E2116" s="42"/>
      <c r="F2116" s="278" t="s">
        <v>5022</v>
      </c>
      <c r="G2116" s="42"/>
      <c r="H2116" s="42"/>
      <c r="I2116" s="230"/>
      <c r="J2116" s="42"/>
      <c r="K2116" s="42"/>
      <c r="L2116" s="46"/>
      <c r="M2116" s="231"/>
      <c r="N2116" s="232"/>
      <c r="O2116" s="86"/>
      <c r="P2116" s="86"/>
      <c r="Q2116" s="86"/>
      <c r="R2116" s="86"/>
      <c r="S2116" s="86"/>
      <c r="T2116" s="87"/>
      <c r="U2116" s="40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T2116" s="19" t="s">
        <v>478</v>
      </c>
      <c r="AU2116" s="19" t="s">
        <v>82</v>
      </c>
    </row>
    <row r="2117" s="2" customFormat="1" ht="16.5" customHeight="1">
      <c r="A2117" s="40"/>
      <c r="B2117" s="41"/>
      <c r="C2117" s="215" t="s">
        <v>5023</v>
      </c>
      <c r="D2117" s="215" t="s">
        <v>174</v>
      </c>
      <c r="E2117" s="216" t="s">
        <v>5024</v>
      </c>
      <c r="F2117" s="217" t="s">
        <v>5007</v>
      </c>
      <c r="G2117" s="218" t="s">
        <v>3513</v>
      </c>
      <c r="H2117" s="219">
        <v>35</v>
      </c>
      <c r="I2117" s="220"/>
      <c r="J2117" s="221">
        <f>ROUND(I2117*H2117,2)</f>
        <v>0</v>
      </c>
      <c r="K2117" s="217" t="s">
        <v>19</v>
      </c>
      <c r="L2117" s="46"/>
      <c r="M2117" s="222" t="s">
        <v>19</v>
      </c>
      <c r="N2117" s="223" t="s">
        <v>45</v>
      </c>
      <c r="O2117" s="86"/>
      <c r="P2117" s="224">
        <f>O2117*H2117</f>
        <v>0</v>
      </c>
      <c r="Q2117" s="224">
        <v>0</v>
      </c>
      <c r="R2117" s="224">
        <f>Q2117*H2117</f>
        <v>0</v>
      </c>
      <c r="S2117" s="224">
        <v>0</v>
      </c>
      <c r="T2117" s="225">
        <f>S2117*H2117</f>
        <v>0</v>
      </c>
      <c r="U2117" s="40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R2117" s="226" t="s">
        <v>178</v>
      </c>
      <c r="AT2117" s="226" t="s">
        <v>174</v>
      </c>
      <c r="AU2117" s="226" t="s">
        <v>82</v>
      </c>
      <c r="AY2117" s="19" t="s">
        <v>171</v>
      </c>
      <c r="BE2117" s="227">
        <f>IF(N2117="základní",J2117,0)</f>
        <v>0</v>
      </c>
      <c r="BF2117" s="227">
        <f>IF(N2117="snížená",J2117,0)</f>
        <v>0</v>
      </c>
      <c r="BG2117" s="227">
        <f>IF(N2117="zákl. přenesená",J2117,0)</f>
        <v>0</v>
      </c>
      <c r="BH2117" s="227">
        <f>IF(N2117="sníž. přenesená",J2117,0)</f>
        <v>0</v>
      </c>
      <c r="BI2117" s="227">
        <f>IF(N2117="nulová",J2117,0)</f>
        <v>0</v>
      </c>
      <c r="BJ2117" s="19" t="s">
        <v>82</v>
      </c>
      <c r="BK2117" s="227">
        <f>ROUND(I2117*H2117,2)</f>
        <v>0</v>
      </c>
      <c r="BL2117" s="19" t="s">
        <v>178</v>
      </c>
      <c r="BM2117" s="226" t="s">
        <v>5025</v>
      </c>
    </row>
    <row r="2118" s="2" customFormat="1">
      <c r="A2118" s="40"/>
      <c r="B2118" s="41"/>
      <c r="C2118" s="42"/>
      <c r="D2118" s="228" t="s">
        <v>180</v>
      </c>
      <c r="E2118" s="42"/>
      <c r="F2118" s="229" t="s">
        <v>5007</v>
      </c>
      <c r="G2118" s="42"/>
      <c r="H2118" s="42"/>
      <c r="I2118" s="230"/>
      <c r="J2118" s="42"/>
      <c r="K2118" s="42"/>
      <c r="L2118" s="46"/>
      <c r="M2118" s="231"/>
      <c r="N2118" s="232"/>
      <c r="O2118" s="86"/>
      <c r="P2118" s="86"/>
      <c r="Q2118" s="86"/>
      <c r="R2118" s="86"/>
      <c r="S2118" s="86"/>
      <c r="T2118" s="87"/>
      <c r="U2118" s="40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T2118" s="19" t="s">
        <v>180</v>
      </c>
      <c r="AU2118" s="19" t="s">
        <v>82</v>
      </c>
    </row>
    <row r="2119" s="2" customFormat="1">
      <c r="A2119" s="40"/>
      <c r="B2119" s="41"/>
      <c r="C2119" s="42"/>
      <c r="D2119" s="228" t="s">
        <v>478</v>
      </c>
      <c r="E2119" s="42"/>
      <c r="F2119" s="278" t="s">
        <v>5026</v>
      </c>
      <c r="G2119" s="42"/>
      <c r="H2119" s="42"/>
      <c r="I2119" s="230"/>
      <c r="J2119" s="42"/>
      <c r="K2119" s="42"/>
      <c r="L2119" s="46"/>
      <c r="M2119" s="231"/>
      <c r="N2119" s="232"/>
      <c r="O2119" s="86"/>
      <c r="P2119" s="86"/>
      <c r="Q2119" s="86"/>
      <c r="R2119" s="86"/>
      <c r="S2119" s="86"/>
      <c r="T2119" s="87"/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T2119" s="19" t="s">
        <v>478</v>
      </c>
      <c r="AU2119" s="19" t="s">
        <v>82</v>
      </c>
    </row>
    <row r="2120" s="2" customFormat="1" ht="16.5" customHeight="1">
      <c r="A2120" s="40"/>
      <c r="B2120" s="41"/>
      <c r="C2120" s="215" t="s">
        <v>5027</v>
      </c>
      <c r="D2120" s="215" t="s">
        <v>174</v>
      </c>
      <c r="E2120" s="216" t="s">
        <v>5028</v>
      </c>
      <c r="F2120" s="217" t="s">
        <v>5007</v>
      </c>
      <c r="G2120" s="218" t="s">
        <v>3513</v>
      </c>
      <c r="H2120" s="219">
        <v>55</v>
      </c>
      <c r="I2120" s="220"/>
      <c r="J2120" s="221">
        <f>ROUND(I2120*H2120,2)</f>
        <v>0</v>
      </c>
      <c r="K2120" s="217" t="s">
        <v>19</v>
      </c>
      <c r="L2120" s="46"/>
      <c r="M2120" s="222" t="s">
        <v>19</v>
      </c>
      <c r="N2120" s="223" t="s">
        <v>45</v>
      </c>
      <c r="O2120" s="86"/>
      <c r="P2120" s="224">
        <f>O2120*H2120</f>
        <v>0</v>
      </c>
      <c r="Q2120" s="224">
        <v>0</v>
      </c>
      <c r="R2120" s="224">
        <f>Q2120*H2120</f>
        <v>0</v>
      </c>
      <c r="S2120" s="224">
        <v>0</v>
      </c>
      <c r="T2120" s="225">
        <f>S2120*H2120</f>
        <v>0</v>
      </c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R2120" s="226" t="s">
        <v>178</v>
      </c>
      <c r="AT2120" s="226" t="s">
        <v>174</v>
      </c>
      <c r="AU2120" s="226" t="s">
        <v>82</v>
      </c>
      <c r="AY2120" s="19" t="s">
        <v>171</v>
      </c>
      <c r="BE2120" s="227">
        <f>IF(N2120="základní",J2120,0)</f>
        <v>0</v>
      </c>
      <c r="BF2120" s="227">
        <f>IF(N2120="snížená",J2120,0)</f>
        <v>0</v>
      </c>
      <c r="BG2120" s="227">
        <f>IF(N2120="zákl. přenesená",J2120,0)</f>
        <v>0</v>
      </c>
      <c r="BH2120" s="227">
        <f>IF(N2120="sníž. přenesená",J2120,0)</f>
        <v>0</v>
      </c>
      <c r="BI2120" s="227">
        <f>IF(N2120="nulová",J2120,0)</f>
        <v>0</v>
      </c>
      <c r="BJ2120" s="19" t="s">
        <v>82</v>
      </c>
      <c r="BK2120" s="227">
        <f>ROUND(I2120*H2120,2)</f>
        <v>0</v>
      </c>
      <c r="BL2120" s="19" t="s">
        <v>178</v>
      </c>
      <c r="BM2120" s="226" t="s">
        <v>5029</v>
      </c>
    </row>
    <row r="2121" s="2" customFormat="1">
      <c r="A2121" s="40"/>
      <c r="B2121" s="41"/>
      <c r="C2121" s="42"/>
      <c r="D2121" s="228" t="s">
        <v>180</v>
      </c>
      <c r="E2121" s="42"/>
      <c r="F2121" s="229" t="s">
        <v>5007</v>
      </c>
      <c r="G2121" s="42"/>
      <c r="H2121" s="42"/>
      <c r="I2121" s="230"/>
      <c r="J2121" s="42"/>
      <c r="K2121" s="42"/>
      <c r="L2121" s="46"/>
      <c r="M2121" s="231"/>
      <c r="N2121" s="232"/>
      <c r="O2121" s="86"/>
      <c r="P2121" s="86"/>
      <c r="Q2121" s="86"/>
      <c r="R2121" s="86"/>
      <c r="S2121" s="86"/>
      <c r="T2121" s="87"/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T2121" s="19" t="s">
        <v>180</v>
      </c>
      <c r="AU2121" s="19" t="s">
        <v>82</v>
      </c>
    </row>
    <row r="2122" s="2" customFormat="1">
      <c r="A2122" s="40"/>
      <c r="B2122" s="41"/>
      <c r="C2122" s="42"/>
      <c r="D2122" s="228" t="s">
        <v>478</v>
      </c>
      <c r="E2122" s="42"/>
      <c r="F2122" s="278" t="s">
        <v>5030</v>
      </c>
      <c r="G2122" s="42"/>
      <c r="H2122" s="42"/>
      <c r="I2122" s="230"/>
      <c r="J2122" s="42"/>
      <c r="K2122" s="42"/>
      <c r="L2122" s="46"/>
      <c r="M2122" s="231"/>
      <c r="N2122" s="232"/>
      <c r="O2122" s="86"/>
      <c r="P2122" s="86"/>
      <c r="Q2122" s="86"/>
      <c r="R2122" s="86"/>
      <c r="S2122" s="86"/>
      <c r="T2122" s="87"/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T2122" s="19" t="s">
        <v>478</v>
      </c>
      <c r="AU2122" s="19" t="s">
        <v>82</v>
      </c>
    </row>
    <row r="2123" s="2" customFormat="1" ht="16.5" customHeight="1">
      <c r="A2123" s="40"/>
      <c r="B2123" s="41"/>
      <c r="C2123" s="215" t="s">
        <v>5031</v>
      </c>
      <c r="D2123" s="215" t="s">
        <v>174</v>
      </c>
      <c r="E2123" s="216" t="s">
        <v>5032</v>
      </c>
      <c r="F2123" s="217" t="s">
        <v>5007</v>
      </c>
      <c r="G2123" s="218" t="s">
        <v>3513</v>
      </c>
      <c r="H2123" s="219">
        <v>25</v>
      </c>
      <c r="I2123" s="220"/>
      <c r="J2123" s="221">
        <f>ROUND(I2123*H2123,2)</f>
        <v>0</v>
      </c>
      <c r="K2123" s="217" t="s">
        <v>19</v>
      </c>
      <c r="L2123" s="46"/>
      <c r="M2123" s="222" t="s">
        <v>19</v>
      </c>
      <c r="N2123" s="223" t="s">
        <v>45</v>
      </c>
      <c r="O2123" s="86"/>
      <c r="P2123" s="224">
        <f>O2123*H2123</f>
        <v>0</v>
      </c>
      <c r="Q2123" s="224">
        <v>0</v>
      </c>
      <c r="R2123" s="224">
        <f>Q2123*H2123</f>
        <v>0</v>
      </c>
      <c r="S2123" s="224">
        <v>0</v>
      </c>
      <c r="T2123" s="225">
        <f>S2123*H2123</f>
        <v>0</v>
      </c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R2123" s="226" t="s">
        <v>178</v>
      </c>
      <c r="AT2123" s="226" t="s">
        <v>174</v>
      </c>
      <c r="AU2123" s="226" t="s">
        <v>82</v>
      </c>
      <c r="AY2123" s="19" t="s">
        <v>171</v>
      </c>
      <c r="BE2123" s="227">
        <f>IF(N2123="základní",J2123,0)</f>
        <v>0</v>
      </c>
      <c r="BF2123" s="227">
        <f>IF(N2123="snížená",J2123,0)</f>
        <v>0</v>
      </c>
      <c r="BG2123" s="227">
        <f>IF(N2123="zákl. přenesená",J2123,0)</f>
        <v>0</v>
      </c>
      <c r="BH2123" s="227">
        <f>IF(N2123="sníž. přenesená",J2123,0)</f>
        <v>0</v>
      </c>
      <c r="BI2123" s="227">
        <f>IF(N2123="nulová",J2123,0)</f>
        <v>0</v>
      </c>
      <c r="BJ2123" s="19" t="s">
        <v>82</v>
      </c>
      <c r="BK2123" s="227">
        <f>ROUND(I2123*H2123,2)</f>
        <v>0</v>
      </c>
      <c r="BL2123" s="19" t="s">
        <v>178</v>
      </c>
      <c r="BM2123" s="226" t="s">
        <v>5033</v>
      </c>
    </row>
    <row r="2124" s="2" customFormat="1">
      <c r="A2124" s="40"/>
      <c r="B2124" s="41"/>
      <c r="C2124" s="42"/>
      <c r="D2124" s="228" t="s">
        <v>180</v>
      </c>
      <c r="E2124" s="42"/>
      <c r="F2124" s="229" t="s">
        <v>5007</v>
      </c>
      <c r="G2124" s="42"/>
      <c r="H2124" s="42"/>
      <c r="I2124" s="230"/>
      <c r="J2124" s="42"/>
      <c r="K2124" s="42"/>
      <c r="L2124" s="46"/>
      <c r="M2124" s="231"/>
      <c r="N2124" s="232"/>
      <c r="O2124" s="86"/>
      <c r="P2124" s="86"/>
      <c r="Q2124" s="86"/>
      <c r="R2124" s="86"/>
      <c r="S2124" s="86"/>
      <c r="T2124" s="87"/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T2124" s="19" t="s">
        <v>180</v>
      </c>
      <c r="AU2124" s="19" t="s">
        <v>82</v>
      </c>
    </row>
    <row r="2125" s="2" customFormat="1">
      <c r="A2125" s="40"/>
      <c r="B2125" s="41"/>
      <c r="C2125" s="42"/>
      <c r="D2125" s="228" t="s">
        <v>478</v>
      </c>
      <c r="E2125" s="42"/>
      <c r="F2125" s="278" t="s">
        <v>5034</v>
      </c>
      <c r="G2125" s="42"/>
      <c r="H2125" s="42"/>
      <c r="I2125" s="230"/>
      <c r="J2125" s="42"/>
      <c r="K2125" s="42"/>
      <c r="L2125" s="46"/>
      <c r="M2125" s="231"/>
      <c r="N2125" s="232"/>
      <c r="O2125" s="86"/>
      <c r="P2125" s="86"/>
      <c r="Q2125" s="86"/>
      <c r="R2125" s="86"/>
      <c r="S2125" s="86"/>
      <c r="T2125" s="87"/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T2125" s="19" t="s">
        <v>478</v>
      </c>
      <c r="AU2125" s="19" t="s">
        <v>82</v>
      </c>
    </row>
    <row r="2126" s="2" customFormat="1" ht="16.5" customHeight="1">
      <c r="A2126" s="40"/>
      <c r="B2126" s="41"/>
      <c r="C2126" s="215" t="s">
        <v>5035</v>
      </c>
      <c r="D2126" s="215" t="s">
        <v>174</v>
      </c>
      <c r="E2126" s="216" t="s">
        <v>5036</v>
      </c>
      <c r="F2126" s="217" t="s">
        <v>5007</v>
      </c>
      <c r="G2126" s="218" t="s">
        <v>3513</v>
      </c>
      <c r="H2126" s="219">
        <v>60</v>
      </c>
      <c r="I2126" s="220"/>
      <c r="J2126" s="221">
        <f>ROUND(I2126*H2126,2)</f>
        <v>0</v>
      </c>
      <c r="K2126" s="217" t="s">
        <v>19</v>
      </c>
      <c r="L2126" s="46"/>
      <c r="M2126" s="222" t="s">
        <v>19</v>
      </c>
      <c r="N2126" s="223" t="s">
        <v>45</v>
      </c>
      <c r="O2126" s="86"/>
      <c r="P2126" s="224">
        <f>O2126*H2126</f>
        <v>0</v>
      </c>
      <c r="Q2126" s="224">
        <v>0</v>
      </c>
      <c r="R2126" s="224">
        <f>Q2126*H2126</f>
        <v>0</v>
      </c>
      <c r="S2126" s="224">
        <v>0</v>
      </c>
      <c r="T2126" s="225">
        <f>S2126*H2126</f>
        <v>0</v>
      </c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R2126" s="226" t="s">
        <v>178</v>
      </c>
      <c r="AT2126" s="226" t="s">
        <v>174</v>
      </c>
      <c r="AU2126" s="226" t="s">
        <v>82</v>
      </c>
      <c r="AY2126" s="19" t="s">
        <v>171</v>
      </c>
      <c r="BE2126" s="227">
        <f>IF(N2126="základní",J2126,0)</f>
        <v>0</v>
      </c>
      <c r="BF2126" s="227">
        <f>IF(N2126="snížená",J2126,0)</f>
        <v>0</v>
      </c>
      <c r="BG2126" s="227">
        <f>IF(N2126="zákl. přenesená",J2126,0)</f>
        <v>0</v>
      </c>
      <c r="BH2126" s="227">
        <f>IF(N2126="sníž. přenesená",J2126,0)</f>
        <v>0</v>
      </c>
      <c r="BI2126" s="227">
        <f>IF(N2126="nulová",J2126,0)</f>
        <v>0</v>
      </c>
      <c r="BJ2126" s="19" t="s">
        <v>82</v>
      </c>
      <c r="BK2126" s="227">
        <f>ROUND(I2126*H2126,2)</f>
        <v>0</v>
      </c>
      <c r="BL2126" s="19" t="s">
        <v>178</v>
      </c>
      <c r="BM2126" s="226" t="s">
        <v>5037</v>
      </c>
    </row>
    <row r="2127" s="2" customFormat="1">
      <c r="A2127" s="40"/>
      <c r="B2127" s="41"/>
      <c r="C2127" s="42"/>
      <c r="D2127" s="228" t="s">
        <v>180</v>
      </c>
      <c r="E2127" s="42"/>
      <c r="F2127" s="229" t="s">
        <v>5007</v>
      </c>
      <c r="G2127" s="42"/>
      <c r="H2127" s="42"/>
      <c r="I2127" s="230"/>
      <c r="J2127" s="42"/>
      <c r="K2127" s="42"/>
      <c r="L2127" s="46"/>
      <c r="M2127" s="231"/>
      <c r="N2127" s="232"/>
      <c r="O2127" s="86"/>
      <c r="P2127" s="86"/>
      <c r="Q2127" s="86"/>
      <c r="R2127" s="86"/>
      <c r="S2127" s="86"/>
      <c r="T2127" s="87"/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T2127" s="19" t="s">
        <v>180</v>
      </c>
      <c r="AU2127" s="19" t="s">
        <v>82</v>
      </c>
    </row>
    <row r="2128" s="2" customFormat="1">
      <c r="A2128" s="40"/>
      <c r="B2128" s="41"/>
      <c r="C2128" s="42"/>
      <c r="D2128" s="228" t="s">
        <v>478</v>
      </c>
      <c r="E2128" s="42"/>
      <c r="F2128" s="278" t="s">
        <v>5038</v>
      </c>
      <c r="G2128" s="42"/>
      <c r="H2128" s="42"/>
      <c r="I2128" s="230"/>
      <c r="J2128" s="42"/>
      <c r="K2128" s="42"/>
      <c r="L2128" s="46"/>
      <c r="M2128" s="231"/>
      <c r="N2128" s="232"/>
      <c r="O2128" s="86"/>
      <c r="P2128" s="86"/>
      <c r="Q2128" s="86"/>
      <c r="R2128" s="86"/>
      <c r="S2128" s="86"/>
      <c r="T2128" s="87"/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T2128" s="19" t="s">
        <v>478</v>
      </c>
      <c r="AU2128" s="19" t="s">
        <v>82</v>
      </c>
    </row>
    <row r="2129" s="2" customFormat="1" ht="16.5" customHeight="1">
      <c r="A2129" s="40"/>
      <c r="B2129" s="41"/>
      <c r="C2129" s="215" t="s">
        <v>5039</v>
      </c>
      <c r="D2129" s="215" t="s">
        <v>174</v>
      </c>
      <c r="E2129" s="216" t="s">
        <v>5040</v>
      </c>
      <c r="F2129" s="217" t="s">
        <v>5007</v>
      </c>
      <c r="G2129" s="218" t="s">
        <v>3513</v>
      </c>
      <c r="H2129" s="219">
        <v>268</v>
      </c>
      <c r="I2129" s="220"/>
      <c r="J2129" s="221">
        <f>ROUND(I2129*H2129,2)</f>
        <v>0</v>
      </c>
      <c r="K2129" s="217" t="s">
        <v>19</v>
      </c>
      <c r="L2129" s="46"/>
      <c r="M2129" s="222" t="s">
        <v>19</v>
      </c>
      <c r="N2129" s="223" t="s">
        <v>45</v>
      </c>
      <c r="O2129" s="86"/>
      <c r="P2129" s="224">
        <f>O2129*H2129</f>
        <v>0</v>
      </c>
      <c r="Q2129" s="224">
        <v>0</v>
      </c>
      <c r="R2129" s="224">
        <f>Q2129*H2129</f>
        <v>0</v>
      </c>
      <c r="S2129" s="224">
        <v>0</v>
      </c>
      <c r="T2129" s="225">
        <f>S2129*H2129</f>
        <v>0</v>
      </c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R2129" s="226" t="s">
        <v>178</v>
      </c>
      <c r="AT2129" s="226" t="s">
        <v>174</v>
      </c>
      <c r="AU2129" s="226" t="s">
        <v>82</v>
      </c>
      <c r="AY2129" s="19" t="s">
        <v>171</v>
      </c>
      <c r="BE2129" s="227">
        <f>IF(N2129="základní",J2129,0)</f>
        <v>0</v>
      </c>
      <c r="BF2129" s="227">
        <f>IF(N2129="snížená",J2129,0)</f>
        <v>0</v>
      </c>
      <c r="BG2129" s="227">
        <f>IF(N2129="zákl. přenesená",J2129,0)</f>
        <v>0</v>
      </c>
      <c r="BH2129" s="227">
        <f>IF(N2129="sníž. přenesená",J2129,0)</f>
        <v>0</v>
      </c>
      <c r="BI2129" s="227">
        <f>IF(N2129="nulová",J2129,0)</f>
        <v>0</v>
      </c>
      <c r="BJ2129" s="19" t="s">
        <v>82</v>
      </c>
      <c r="BK2129" s="227">
        <f>ROUND(I2129*H2129,2)</f>
        <v>0</v>
      </c>
      <c r="BL2129" s="19" t="s">
        <v>178</v>
      </c>
      <c r="BM2129" s="226" t="s">
        <v>5041</v>
      </c>
    </row>
    <row r="2130" s="2" customFormat="1">
      <c r="A2130" s="40"/>
      <c r="B2130" s="41"/>
      <c r="C2130" s="42"/>
      <c r="D2130" s="228" t="s">
        <v>180</v>
      </c>
      <c r="E2130" s="42"/>
      <c r="F2130" s="229" t="s">
        <v>5007</v>
      </c>
      <c r="G2130" s="42"/>
      <c r="H2130" s="42"/>
      <c r="I2130" s="230"/>
      <c r="J2130" s="42"/>
      <c r="K2130" s="42"/>
      <c r="L2130" s="46"/>
      <c r="M2130" s="231"/>
      <c r="N2130" s="232"/>
      <c r="O2130" s="86"/>
      <c r="P2130" s="86"/>
      <c r="Q2130" s="86"/>
      <c r="R2130" s="86"/>
      <c r="S2130" s="86"/>
      <c r="T2130" s="87"/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T2130" s="19" t="s">
        <v>180</v>
      </c>
      <c r="AU2130" s="19" t="s">
        <v>82</v>
      </c>
    </row>
    <row r="2131" s="2" customFormat="1">
      <c r="A2131" s="40"/>
      <c r="B2131" s="41"/>
      <c r="C2131" s="42"/>
      <c r="D2131" s="228" t="s">
        <v>478</v>
      </c>
      <c r="E2131" s="42"/>
      <c r="F2131" s="278" t="s">
        <v>5042</v>
      </c>
      <c r="G2131" s="42"/>
      <c r="H2131" s="42"/>
      <c r="I2131" s="230"/>
      <c r="J2131" s="42"/>
      <c r="K2131" s="42"/>
      <c r="L2131" s="46"/>
      <c r="M2131" s="231"/>
      <c r="N2131" s="232"/>
      <c r="O2131" s="86"/>
      <c r="P2131" s="86"/>
      <c r="Q2131" s="86"/>
      <c r="R2131" s="86"/>
      <c r="S2131" s="86"/>
      <c r="T2131" s="87"/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T2131" s="19" t="s">
        <v>478</v>
      </c>
      <c r="AU2131" s="19" t="s">
        <v>82</v>
      </c>
    </row>
    <row r="2132" s="2" customFormat="1" ht="16.5" customHeight="1">
      <c r="A2132" s="40"/>
      <c r="B2132" s="41"/>
      <c r="C2132" s="215" t="s">
        <v>5043</v>
      </c>
      <c r="D2132" s="215" t="s">
        <v>174</v>
      </c>
      <c r="E2132" s="216" t="s">
        <v>5044</v>
      </c>
      <c r="F2132" s="217" t="s">
        <v>5007</v>
      </c>
      <c r="G2132" s="218" t="s">
        <v>3513</v>
      </c>
      <c r="H2132" s="219">
        <v>825</v>
      </c>
      <c r="I2132" s="220"/>
      <c r="J2132" s="221">
        <f>ROUND(I2132*H2132,2)</f>
        <v>0</v>
      </c>
      <c r="K2132" s="217" t="s">
        <v>19</v>
      </c>
      <c r="L2132" s="46"/>
      <c r="M2132" s="222" t="s">
        <v>19</v>
      </c>
      <c r="N2132" s="223" t="s">
        <v>45</v>
      </c>
      <c r="O2132" s="86"/>
      <c r="P2132" s="224">
        <f>O2132*H2132</f>
        <v>0</v>
      </c>
      <c r="Q2132" s="224">
        <v>0</v>
      </c>
      <c r="R2132" s="224">
        <f>Q2132*H2132</f>
        <v>0</v>
      </c>
      <c r="S2132" s="224">
        <v>0</v>
      </c>
      <c r="T2132" s="225">
        <f>S2132*H2132</f>
        <v>0</v>
      </c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R2132" s="226" t="s">
        <v>178</v>
      </c>
      <c r="AT2132" s="226" t="s">
        <v>174</v>
      </c>
      <c r="AU2132" s="226" t="s">
        <v>82</v>
      </c>
      <c r="AY2132" s="19" t="s">
        <v>171</v>
      </c>
      <c r="BE2132" s="227">
        <f>IF(N2132="základní",J2132,0)</f>
        <v>0</v>
      </c>
      <c r="BF2132" s="227">
        <f>IF(N2132="snížená",J2132,0)</f>
        <v>0</v>
      </c>
      <c r="BG2132" s="227">
        <f>IF(N2132="zákl. přenesená",J2132,0)</f>
        <v>0</v>
      </c>
      <c r="BH2132" s="227">
        <f>IF(N2132="sníž. přenesená",J2132,0)</f>
        <v>0</v>
      </c>
      <c r="BI2132" s="227">
        <f>IF(N2132="nulová",J2132,0)</f>
        <v>0</v>
      </c>
      <c r="BJ2132" s="19" t="s">
        <v>82</v>
      </c>
      <c r="BK2132" s="227">
        <f>ROUND(I2132*H2132,2)</f>
        <v>0</v>
      </c>
      <c r="BL2132" s="19" t="s">
        <v>178</v>
      </c>
      <c r="BM2132" s="226" t="s">
        <v>5045</v>
      </c>
    </row>
    <row r="2133" s="2" customFormat="1">
      <c r="A2133" s="40"/>
      <c r="B2133" s="41"/>
      <c r="C2133" s="42"/>
      <c r="D2133" s="228" t="s">
        <v>180</v>
      </c>
      <c r="E2133" s="42"/>
      <c r="F2133" s="229" t="s">
        <v>5007</v>
      </c>
      <c r="G2133" s="42"/>
      <c r="H2133" s="42"/>
      <c r="I2133" s="230"/>
      <c r="J2133" s="42"/>
      <c r="K2133" s="42"/>
      <c r="L2133" s="46"/>
      <c r="M2133" s="231"/>
      <c r="N2133" s="232"/>
      <c r="O2133" s="86"/>
      <c r="P2133" s="86"/>
      <c r="Q2133" s="86"/>
      <c r="R2133" s="86"/>
      <c r="S2133" s="86"/>
      <c r="T2133" s="87"/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T2133" s="19" t="s">
        <v>180</v>
      </c>
      <c r="AU2133" s="19" t="s">
        <v>82</v>
      </c>
    </row>
    <row r="2134" s="2" customFormat="1">
      <c r="A2134" s="40"/>
      <c r="B2134" s="41"/>
      <c r="C2134" s="42"/>
      <c r="D2134" s="228" t="s">
        <v>478</v>
      </c>
      <c r="E2134" s="42"/>
      <c r="F2134" s="278" t="s">
        <v>5046</v>
      </c>
      <c r="G2134" s="42"/>
      <c r="H2134" s="42"/>
      <c r="I2134" s="230"/>
      <c r="J2134" s="42"/>
      <c r="K2134" s="42"/>
      <c r="L2134" s="46"/>
      <c r="M2134" s="231"/>
      <c r="N2134" s="232"/>
      <c r="O2134" s="86"/>
      <c r="P2134" s="86"/>
      <c r="Q2134" s="86"/>
      <c r="R2134" s="86"/>
      <c r="S2134" s="86"/>
      <c r="T2134" s="87"/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T2134" s="19" t="s">
        <v>478</v>
      </c>
      <c r="AU2134" s="19" t="s">
        <v>82</v>
      </c>
    </row>
    <row r="2135" s="2" customFormat="1" ht="16.5" customHeight="1">
      <c r="A2135" s="40"/>
      <c r="B2135" s="41"/>
      <c r="C2135" s="215" t="s">
        <v>5047</v>
      </c>
      <c r="D2135" s="215" t="s">
        <v>174</v>
      </c>
      <c r="E2135" s="216" t="s">
        <v>5048</v>
      </c>
      <c r="F2135" s="217" t="s">
        <v>5007</v>
      </c>
      <c r="G2135" s="218" t="s">
        <v>3513</v>
      </c>
      <c r="H2135" s="219">
        <v>1793</v>
      </c>
      <c r="I2135" s="220"/>
      <c r="J2135" s="221">
        <f>ROUND(I2135*H2135,2)</f>
        <v>0</v>
      </c>
      <c r="K2135" s="217" t="s">
        <v>19</v>
      </c>
      <c r="L2135" s="46"/>
      <c r="M2135" s="222" t="s">
        <v>19</v>
      </c>
      <c r="N2135" s="223" t="s">
        <v>45</v>
      </c>
      <c r="O2135" s="86"/>
      <c r="P2135" s="224">
        <f>O2135*H2135</f>
        <v>0</v>
      </c>
      <c r="Q2135" s="224">
        <v>0</v>
      </c>
      <c r="R2135" s="224">
        <f>Q2135*H2135</f>
        <v>0</v>
      </c>
      <c r="S2135" s="224">
        <v>0</v>
      </c>
      <c r="T2135" s="225">
        <f>S2135*H2135</f>
        <v>0</v>
      </c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R2135" s="226" t="s">
        <v>178</v>
      </c>
      <c r="AT2135" s="226" t="s">
        <v>174</v>
      </c>
      <c r="AU2135" s="226" t="s">
        <v>82</v>
      </c>
      <c r="AY2135" s="19" t="s">
        <v>171</v>
      </c>
      <c r="BE2135" s="227">
        <f>IF(N2135="základní",J2135,0)</f>
        <v>0</v>
      </c>
      <c r="BF2135" s="227">
        <f>IF(N2135="snížená",J2135,0)</f>
        <v>0</v>
      </c>
      <c r="BG2135" s="227">
        <f>IF(N2135="zákl. přenesená",J2135,0)</f>
        <v>0</v>
      </c>
      <c r="BH2135" s="227">
        <f>IF(N2135="sníž. přenesená",J2135,0)</f>
        <v>0</v>
      </c>
      <c r="BI2135" s="227">
        <f>IF(N2135="nulová",J2135,0)</f>
        <v>0</v>
      </c>
      <c r="BJ2135" s="19" t="s">
        <v>82</v>
      </c>
      <c r="BK2135" s="227">
        <f>ROUND(I2135*H2135,2)</f>
        <v>0</v>
      </c>
      <c r="BL2135" s="19" t="s">
        <v>178</v>
      </c>
      <c r="BM2135" s="226" t="s">
        <v>5049</v>
      </c>
    </row>
    <row r="2136" s="2" customFormat="1">
      <c r="A2136" s="40"/>
      <c r="B2136" s="41"/>
      <c r="C2136" s="42"/>
      <c r="D2136" s="228" t="s">
        <v>180</v>
      </c>
      <c r="E2136" s="42"/>
      <c r="F2136" s="229" t="s">
        <v>5007</v>
      </c>
      <c r="G2136" s="42"/>
      <c r="H2136" s="42"/>
      <c r="I2136" s="230"/>
      <c r="J2136" s="42"/>
      <c r="K2136" s="42"/>
      <c r="L2136" s="46"/>
      <c r="M2136" s="231"/>
      <c r="N2136" s="232"/>
      <c r="O2136" s="86"/>
      <c r="P2136" s="86"/>
      <c r="Q2136" s="86"/>
      <c r="R2136" s="86"/>
      <c r="S2136" s="86"/>
      <c r="T2136" s="87"/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T2136" s="19" t="s">
        <v>180</v>
      </c>
      <c r="AU2136" s="19" t="s">
        <v>82</v>
      </c>
    </row>
    <row r="2137" s="2" customFormat="1">
      <c r="A2137" s="40"/>
      <c r="B2137" s="41"/>
      <c r="C2137" s="42"/>
      <c r="D2137" s="228" t="s">
        <v>478</v>
      </c>
      <c r="E2137" s="42"/>
      <c r="F2137" s="278" t="s">
        <v>5050</v>
      </c>
      <c r="G2137" s="42"/>
      <c r="H2137" s="42"/>
      <c r="I2137" s="230"/>
      <c r="J2137" s="42"/>
      <c r="K2137" s="42"/>
      <c r="L2137" s="46"/>
      <c r="M2137" s="231"/>
      <c r="N2137" s="232"/>
      <c r="O2137" s="86"/>
      <c r="P2137" s="86"/>
      <c r="Q2137" s="86"/>
      <c r="R2137" s="86"/>
      <c r="S2137" s="86"/>
      <c r="T2137" s="87"/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T2137" s="19" t="s">
        <v>478</v>
      </c>
      <c r="AU2137" s="19" t="s">
        <v>82</v>
      </c>
    </row>
    <row r="2138" s="2" customFormat="1" ht="16.5" customHeight="1">
      <c r="A2138" s="40"/>
      <c r="B2138" s="41"/>
      <c r="C2138" s="215" t="s">
        <v>5051</v>
      </c>
      <c r="D2138" s="215" t="s">
        <v>174</v>
      </c>
      <c r="E2138" s="216" t="s">
        <v>5052</v>
      </c>
      <c r="F2138" s="217" t="s">
        <v>5007</v>
      </c>
      <c r="G2138" s="218" t="s">
        <v>3513</v>
      </c>
      <c r="H2138" s="219">
        <v>2</v>
      </c>
      <c r="I2138" s="220"/>
      <c r="J2138" s="221">
        <f>ROUND(I2138*H2138,2)</f>
        <v>0</v>
      </c>
      <c r="K2138" s="217" t="s">
        <v>19</v>
      </c>
      <c r="L2138" s="46"/>
      <c r="M2138" s="222" t="s">
        <v>19</v>
      </c>
      <c r="N2138" s="223" t="s">
        <v>45</v>
      </c>
      <c r="O2138" s="86"/>
      <c r="P2138" s="224">
        <f>O2138*H2138</f>
        <v>0</v>
      </c>
      <c r="Q2138" s="224">
        <v>0</v>
      </c>
      <c r="R2138" s="224">
        <f>Q2138*H2138</f>
        <v>0</v>
      </c>
      <c r="S2138" s="224">
        <v>0</v>
      </c>
      <c r="T2138" s="225">
        <f>S2138*H2138</f>
        <v>0</v>
      </c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R2138" s="226" t="s">
        <v>178</v>
      </c>
      <c r="AT2138" s="226" t="s">
        <v>174</v>
      </c>
      <c r="AU2138" s="226" t="s">
        <v>82</v>
      </c>
      <c r="AY2138" s="19" t="s">
        <v>171</v>
      </c>
      <c r="BE2138" s="227">
        <f>IF(N2138="základní",J2138,0)</f>
        <v>0</v>
      </c>
      <c r="BF2138" s="227">
        <f>IF(N2138="snížená",J2138,0)</f>
        <v>0</v>
      </c>
      <c r="BG2138" s="227">
        <f>IF(N2138="zákl. přenesená",J2138,0)</f>
        <v>0</v>
      </c>
      <c r="BH2138" s="227">
        <f>IF(N2138="sníž. přenesená",J2138,0)</f>
        <v>0</v>
      </c>
      <c r="BI2138" s="227">
        <f>IF(N2138="nulová",J2138,0)</f>
        <v>0</v>
      </c>
      <c r="BJ2138" s="19" t="s">
        <v>82</v>
      </c>
      <c r="BK2138" s="227">
        <f>ROUND(I2138*H2138,2)</f>
        <v>0</v>
      </c>
      <c r="BL2138" s="19" t="s">
        <v>178</v>
      </c>
      <c r="BM2138" s="226" t="s">
        <v>5053</v>
      </c>
    </row>
    <row r="2139" s="2" customFormat="1">
      <c r="A2139" s="40"/>
      <c r="B2139" s="41"/>
      <c r="C2139" s="42"/>
      <c r="D2139" s="228" t="s">
        <v>180</v>
      </c>
      <c r="E2139" s="42"/>
      <c r="F2139" s="229" t="s">
        <v>5007</v>
      </c>
      <c r="G2139" s="42"/>
      <c r="H2139" s="42"/>
      <c r="I2139" s="230"/>
      <c r="J2139" s="42"/>
      <c r="K2139" s="42"/>
      <c r="L2139" s="46"/>
      <c r="M2139" s="231"/>
      <c r="N2139" s="232"/>
      <c r="O2139" s="86"/>
      <c r="P2139" s="86"/>
      <c r="Q2139" s="86"/>
      <c r="R2139" s="86"/>
      <c r="S2139" s="86"/>
      <c r="T2139" s="87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T2139" s="19" t="s">
        <v>180</v>
      </c>
      <c r="AU2139" s="19" t="s">
        <v>82</v>
      </c>
    </row>
    <row r="2140" s="2" customFormat="1">
      <c r="A2140" s="40"/>
      <c r="B2140" s="41"/>
      <c r="C2140" s="42"/>
      <c r="D2140" s="228" t="s">
        <v>478</v>
      </c>
      <c r="E2140" s="42"/>
      <c r="F2140" s="278" t="s">
        <v>5054</v>
      </c>
      <c r="G2140" s="42"/>
      <c r="H2140" s="42"/>
      <c r="I2140" s="230"/>
      <c r="J2140" s="42"/>
      <c r="K2140" s="42"/>
      <c r="L2140" s="46"/>
      <c r="M2140" s="231"/>
      <c r="N2140" s="232"/>
      <c r="O2140" s="86"/>
      <c r="P2140" s="86"/>
      <c r="Q2140" s="86"/>
      <c r="R2140" s="86"/>
      <c r="S2140" s="86"/>
      <c r="T2140" s="87"/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T2140" s="19" t="s">
        <v>478</v>
      </c>
      <c r="AU2140" s="19" t="s">
        <v>82</v>
      </c>
    </row>
    <row r="2141" s="2" customFormat="1" ht="16.5" customHeight="1">
      <c r="A2141" s="40"/>
      <c r="B2141" s="41"/>
      <c r="C2141" s="215" t="s">
        <v>5055</v>
      </c>
      <c r="D2141" s="215" t="s">
        <v>174</v>
      </c>
      <c r="E2141" s="216" t="s">
        <v>5056</v>
      </c>
      <c r="F2141" s="217" t="s">
        <v>5007</v>
      </c>
      <c r="G2141" s="218" t="s">
        <v>3513</v>
      </c>
      <c r="H2141" s="219">
        <v>40</v>
      </c>
      <c r="I2141" s="220"/>
      <c r="J2141" s="221">
        <f>ROUND(I2141*H2141,2)</f>
        <v>0</v>
      </c>
      <c r="K2141" s="217" t="s">
        <v>19</v>
      </c>
      <c r="L2141" s="46"/>
      <c r="M2141" s="222" t="s">
        <v>19</v>
      </c>
      <c r="N2141" s="223" t="s">
        <v>45</v>
      </c>
      <c r="O2141" s="86"/>
      <c r="P2141" s="224">
        <f>O2141*H2141</f>
        <v>0</v>
      </c>
      <c r="Q2141" s="224">
        <v>0</v>
      </c>
      <c r="R2141" s="224">
        <f>Q2141*H2141</f>
        <v>0</v>
      </c>
      <c r="S2141" s="224">
        <v>0</v>
      </c>
      <c r="T2141" s="225">
        <f>S2141*H2141</f>
        <v>0</v>
      </c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R2141" s="226" t="s">
        <v>178</v>
      </c>
      <c r="AT2141" s="226" t="s">
        <v>174</v>
      </c>
      <c r="AU2141" s="226" t="s">
        <v>82</v>
      </c>
      <c r="AY2141" s="19" t="s">
        <v>171</v>
      </c>
      <c r="BE2141" s="227">
        <f>IF(N2141="základní",J2141,0)</f>
        <v>0</v>
      </c>
      <c r="BF2141" s="227">
        <f>IF(N2141="snížená",J2141,0)</f>
        <v>0</v>
      </c>
      <c r="BG2141" s="227">
        <f>IF(N2141="zákl. přenesená",J2141,0)</f>
        <v>0</v>
      </c>
      <c r="BH2141" s="227">
        <f>IF(N2141="sníž. přenesená",J2141,0)</f>
        <v>0</v>
      </c>
      <c r="BI2141" s="227">
        <f>IF(N2141="nulová",J2141,0)</f>
        <v>0</v>
      </c>
      <c r="BJ2141" s="19" t="s">
        <v>82</v>
      </c>
      <c r="BK2141" s="227">
        <f>ROUND(I2141*H2141,2)</f>
        <v>0</v>
      </c>
      <c r="BL2141" s="19" t="s">
        <v>178</v>
      </c>
      <c r="BM2141" s="226" t="s">
        <v>5057</v>
      </c>
    </row>
    <row r="2142" s="2" customFormat="1">
      <c r="A2142" s="40"/>
      <c r="B2142" s="41"/>
      <c r="C2142" s="42"/>
      <c r="D2142" s="228" t="s">
        <v>180</v>
      </c>
      <c r="E2142" s="42"/>
      <c r="F2142" s="229" t="s">
        <v>5007</v>
      </c>
      <c r="G2142" s="42"/>
      <c r="H2142" s="42"/>
      <c r="I2142" s="230"/>
      <c r="J2142" s="42"/>
      <c r="K2142" s="42"/>
      <c r="L2142" s="46"/>
      <c r="M2142" s="231"/>
      <c r="N2142" s="232"/>
      <c r="O2142" s="86"/>
      <c r="P2142" s="86"/>
      <c r="Q2142" s="86"/>
      <c r="R2142" s="86"/>
      <c r="S2142" s="86"/>
      <c r="T2142" s="87"/>
      <c r="U2142" s="40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T2142" s="19" t="s">
        <v>180</v>
      </c>
      <c r="AU2142" s="19" t="s">
        <v>82</v>
      </c>
    </row>
    <row r="2143" s="2" customFormat="1">
      <c r="A2143" s="40"/>
      <c r="B2143" s="41"/>
      <c r="C2143" s="42"/>
      <c r="D2143" s="228" t="s">
        <v>478</v>
      </c>
      <c r="E2143" s="42"/>
      <c r="F2143" s="278" t="s">
        <v>5058</v>
      </c>
      <c r="G2143" s="42"/>
      <c r="H2143" s="42"/>
      <c r="I2143" s="230"/>
      <c r="J2143" s="42"/>
      <c r="K2143" s="42"/>
      <c r="L2143" s="46"/>
      <c r="M2143" s="231"/>
      <c r="N2143" s="232"/>
      <c r="O2143" s="86"/>
      <c r="P2143" s="86"/>
      <c r="Q2143" s="86"/>
      <c r="R2143" s="86"/>
      <c r="S2143" s="86"/>
      <c r="T2143" s="87"/>
      <c r="U2143" s="40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T2143" s="19" t="s">
        <v>478</v>
      </c>
      <c r="AU2143" s="19" t="s">
        <v>82</v>
      </c>
    </row>
    <row r="2144" s="2" customFormat="1" ht="16.5" customHeight="1">
      <c r="A2144" s="40"/>
      <c r="B2144" s="41"/>
      <c r="C2144" s="215" t="s">
        <v>5059</v>
      </c>
      <c r="D2144" s="215" t="s">
        <v>174</v>
      </c>
      <c r="E2144" s="216" t="s">
        <v>5060</v>
      </c>
      <c r="F2144" s="217" t="s">
        <v>5007</v>
      </c>
      <c r="G2144" s="218" t="s">
        <v>3513</v>
      </c>
      <c r="H2144" s="219">
        <v>35</v>
      </c>
      <c r="I2144" s="220"/>
      <c r="J2144" s="221">
        <f>ROUND(I2144*H2144,2)</f>
        <v>0</v>
      </c>
      <c r="K2144" s="217" t="s">
        <v>19</v>
      </c>
      <c r="L2144" s="46"/>
      <c r="M2144" s="222" t="s">
        <v>19</v>
      </c>
      <c r="N2144" s="223" t="s">
        <v>45</v>
      </c>
      <c r="O2144" s="86"/>
      <c r="P2144" s="224">
        <f>O2144*H2144</f>
        <v>0</v>
      </c>
      <c r="Q2144" s="224">
        <v>0</v>
      </c>
      <c r="R2144" s="224">
        <f>Q2144*H2144</f>
        <v>0</v>
      </c>
      <c r="S2144" s="224">
        <v>0</v>
      </c>
      <c r="T2144" s="225">
        <f>S2144*H2144</f>
        <v>0</v>
      </c>
      <c r="U2144" s="40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R2144" s="226" t="s">
        <v>178</v>
      </c>
      <c r="AT2144" s="226" t="s">
        <v>174</v>
      </c>
      <c r="AU2144" s="226" t="s">
        <v>82</v>
      </c>
      <c r="AY2144" s="19" t="s">
        <v>171</v>
      </c>
      <c r="BE2144" s="227">
        <f>IF(N2144="základní",J2144,0)</f>
        <v>0</v>
      </c>
      <c r="BF2144" s="227">
        <f>IF(N2144="snížená",J2144,0)</f>
        <v>0</v>
      </c>
      <c r="BG2144" s="227">
        <f>IF(N2144="zákl. přenesená",J2144,0)</f>
        <v>0</v>
      </c>
      <c r="BH2144" s="227">
        <f>IF(N2144="sníž. přenesená",J2144,0)</f>
        <v>0</v>
      </c>
      <c r="BI2144" s="227">
        <f>IF(N2144="nulová",J2144,0)</f>
        <v>0</v>
      </c>
      <c r="BJ2144" s="19" t="s">
        <v>82</v>
      </c>
      <c r="BK2144" s="227">
        <f>ROUND(I2144*H2144,2)</f>
        <v>0</v>
      </c>
      <c r="BL2144" s="19" t="s">
        <v>178</v>
      </c>
      <c r="BM2144" s="226" t="s">
        <v>5061</v>
      </c>
    </row>
    <row r="2145" s="2" customFormat="1">
      <c r="A2145" s="40"/>
      <c r="B2145" s="41"/>
      <c r="C2145" s="42"/>
      <c r="D2145" s="228" t="s">
        <v>180</v>
      </c>
      <c r="E2145" s="42"/>
      <c r="F2145" s="229" t="s">
        <v>5007</v>
      </c>
      <c r="G2145" s="42"/>
      <c r="H2145" s="42"/>
      <c r="I2145" s="230"/>
      <c r="J2145" s="42"/>
      <c r="K2145" s="42"/>
      <c r="L2145" s="46"/>
      <c r="M2145" s="231"/>
      <c r="N2145" s="232"/>
      <c r="O2145" s="86"/>
      <c r="P2145" s="86"/>
      <c r="Q2145" s="86"/>
      <c r="R2145" s="86"/>
      <c r="S2145" s="86"/>
      <c r="T2145" s="87"/>
      <c r="U2145" s="40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T2145" s="19" t="s">
        <v>180</v>
      </c>
      <c r="AU2145" s="19" t="s">
        <v>82</v>
      </c>
    </row>
    <row r="2146" s="2" customFormat="1">
      <c r="A2146" s="40"/>
      <c r="B2146" s="41"/>
      <c r="C2146" s="42"/>
      <c r="D2146" s="228" t="s">
        <v>478</v>
      </c>
      <c r="E2146" s="42"/>
      <c r="F2146" s="278" t="s">
        <v>5062</v>
      </c>
      <c r="G2146" s="42"/>
      <c r="H2146" s="42"/>
      <c r="I2146" s="230"/>
      <c r="J2146" s="42"/>
      <c r="K2146" s="42"/>
      <c r="L2146" s="46"/>
      <c r="M2146" s="231"/>
      <c r="N2146" s="232"/>
      <c r="O2146" s="86"/>
      <c r="P2146" s="86"/>
      <c r="Q2146" s="86"/>
      <c r="R2146" s="86"/>
      <c r="S2146" s="86"/>
      <c r="T2146" s="87"/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T2146" s="19" t="s">
        <v>478</v>
      </c>
      <c r="AU2146" s="19" t="s">
        <v>82</v>
      </c>
    </row>
    <row r="2147" s="2" customFormat="1" ht="16.5" customHeight="1">
      <c r="A2147" s="40"/>
      <c r="B2147" s="41"/>
      <c r="C2147" s="215" t="s">
        <v>5063</v>
      </c>
      <c r="D2147" s="215" t="s">
        <v>174</v>
      </c>
      <c r="E2147" s="216" t="s">
        <v>5064</v>
      </c>
      <c r="F2147" s="217" t="s">
        <v>5065</v>
      </c>
      <c r="G2147" s="218" t="s">
        <v>3513</v>
      </c>
      <c r="H2147" s="219">
        <v>105</v>
      </c>
      <c r="I2147" s="220"/>
      <c r="J2147" s="221">
        <f>ROUND(I2147*H2147,2)</f>
        <v>0</v>
      </c>
      <c r="K2147" s="217" t="s">
        <v>19</v>
      </c>
      <c r="L2147" s="46"/>
      <c r="M2147" s="222" t="s">
        <v>19</v>
      </c>
      <c r="N2147" s="223" t="s">
        <v>45</v>
      </c>
      <c r="O2147" s="86"/>
      <c r="P2147" s="224">
        <f>O2147*H2147</f>
        <v>0</v>
      </c>
      <c r="Q2147" s="224">
        <v>0</v>
      </c>
      <c r="R2147" s="224">
        <f>Q2147*H2147</f>
        <v>0</v>
      </c>
      <c r="S2147" s="224">
        <v>0</v>
      </c>
      <c r="T2147" s="225">
        <f>S2147*H2147</f>
        <v>0</v>
      </c>
      <c r="U2147" s="40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R2147" s="226" t="s">
        <v>178</v>
      </c>
      <c r="AT2147" s="226" t="s">
        <v>174</v>
      </c>
      <c r="AU2147" s="226" t="s">
        <v>82</v>
      </c>
      <c r="AY2147" s="19" t="s">
        <v>171</v>
      </c>
      <c r="BE2147" s="227">
        <f>IF(N2147="základní",J2147,0)</f>
        <v>0</v>
      </c>
      <c r="BF2147" s="227">
        <f>IF(N2147="snížená",J2147,0)</f>
        <v>0</v>
      </c>
      <c r="BG2147" s="227">
        <f>IF(N2147="zákl. přenesená",J2147,0)</f>
        <v>0</v>
      </c>
      <c r="BH2147" s="227">
        <f>IF(N2147="sníž. přenesená",J2147,0)</f>
        <v>0</v>
      </c>
      <c r="BI2147" s="227">
        <f>IF(N2147="nulová",J2147,0)</f>
        <v>0</v>
      </c>
      <c r="BJ2147" s="19" t="s">
        <v>82</v>
      </c>
      <c r="BK2147" s="227">
        <f>ROUND(I2147*H2147,2)</f>
        <v>0</v>
      </c>
      <c r="BL2147" s="19" t="s">
        <v>178</v>
      </c>
      <c r="BM2147" s="226" t="s">
        <v>5066</v>
      </c>
    </row>
    <row r="2148" s="2" customFormat="1">
      <c r="A2148" s="40"/>
      <c r="B2148" s="41"/>
      <c r="C2148" s="42"/>
      <c r="D2148" s="228" t="s">
        <v>180</v>
      </c>
      <c r="E2148" s="42"/>
      <c r="F2148" s="229" t="s">
        <v>5065</v>
      </c>
      <c r="G2148" s="42"/>
      <c r="H2148" s="42"/>
      <c r="I2148" s="230"/>
      <c r="J2148" s="42"/>
      <c r="K2148" s="42"/>
      <c r="L2148" s="46"/>
      <c r="M2148" s="231"/>
      <c r="N2148" s="232"/>
      <c r="O2148" s="86"/>
      <c r="P2148" s="86"/>
      <c r="Q2148" s="86"/>
      <c r="R2148" s="86"/>
      <c r="S2148" s="86"/>
      <c r="T2148" s="87"/>
      <c r="U2148" s="40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T2148" s="19" t="s">
        <v>180</v>
      </c>
      <c r="AU2148" s="19" t="s">
        <v>82</v>
      </c>
    </row>
    <row r="2149" s="2" customFormat="1">
      <c r="A2149" s="40"/>
      <c r="B2149" s="41"/>
      <c r="C2149" s="42"/>
      <c r="D2149" s="228" t="s">
        <v>478</v>
      </c>
      <c r="E2149" s="42"/>
      <c r="F2149" s="278" t="s">
        <v>5011</v>
      </c>
      <c r="G2149" s="42"/>
      <c r="H2149" s="42"/>
      <c r="I2149" s="230"/>
      <c r="J2149" s="42"/>
      <c r="K2149" s="42"/>
      <c r="L2149" s="46"/>
      <c r="M2149" s="231"/>
      <c r="N2149" s="232"/>
      <c r="O2149" s="86"/>
      <c r="P2149" s="86"/>
      <c r="Q2149" s="86"/>
      <c r="R2149" s="86"/>
      <c r="S2149" s="86"/>
      <c r="T2149" s="87"/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T2149" s="19" t="s">
        <v>478</v>
      </c>
      <c r="AU2149" s="19" t="s">
        <v>82</v>
      </c>
    </row>
    <row r="2150" s="2" customFormat="1" ht="16.5" customHeight="1">
      <c r="A2150" s="40"/>
      <c r="B2150" s="41"/>
      <c r="C2150" s="215" t="s">
        <v>5067</v>
      </c>
      <c r="D2150" s="215" t="s">
        <v>174</v>
      </c>
      <c r="E2150" s="216" t="s">
        <v>5068</v>
      </c>
      <c r="F2150" s="217" t="s">
        <v>5069</v>
      </c>
      <c r="G2150" s="218" t="s">
        <v>3513</v>
      </c>
      <c r="H2150" s="219">
        <v>135</v>
      </c>
      <c r="I2150" s="220"/>
      <c r="J2150" s="221">
        <f>ROUND(I2150*H2150,2)</f>
        <v>0</v>
      </c>
      <c r="K2150" s="217" t="s">
        <v>19</v>
      </c>
      <c r="L2150" s="46"/>
      <c r="M2150" s="222" t="s">
        <v>19</v>
      </c>
      <c r="N2150" s="223" t="s">
        <v>45</v>
      </c>
      <c r="O2150" s="86"/>
      <c r="P2150" s="224">
        <f>O2150*H2150</f>
        <v>0</v>
      </c>
      <c r="Q2150" s="224">
        <v>0</v>
      </c>
      <c r="R2150" s="224">
        <f>Q2150*H2150</f>
        <v>0</v>
      </c>
      <c r="S2150" s="224">
        <v>0</v>
      </c>
      <c r="T2150" s="225">
        <f>S2150*H2150</f>
        <v>0</v>
      </c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R2150" s="226" t="s">
        <v>178</v>
      </c>
      <c r="AT2150" s="226" t="s">
        <v>174</v>
      </c>
      <c r="AU2150" s="226" t="s">
        <v>82</v>
      </c>
      <c r="AY2150" s="19" t="s">
        <v>171</v>
      </c>
      <c r="BE2150" s="227">
        <f>IF(N2150="základní",J2150,0)</f>
        <v>0</v>
      </c>
      <c r="BF2150" s="227">
        <f>IF(N2150="snížená",J2150,0)</f>
        <v>0</v>
      </c>
      <c r="BG2150" s="227">
        <f>IF(N2150="zákl. přenesená",J2150,0)</f>
        <v>0</v>
      </c>
      <c r="BH2150" s="227">
        <f>IF(N2150="sníž. přenesená",J2150,0)</f>
        <v>0</v>
      </c>
      <c r="BI2150" s="227">
        <f>IF(N2150="nulová",J2150,0)</f>
        <v>0</v>
      </c>
      <c r="BJ2150" s="19" t="s">
        <v>82</v>
      </c>
      <c r="BK2150" s="227">
        <f>ROUND(I2150*H2150,2)</f>
        <v>0</v>
      </c>
      <c r="BL2150" s="19" t="s">
        <v>178</v>
      </c>
      <c r="BM2150" s="226" t="s">
        <v>5070</v>
      </c>
    </row>
    <row r="2151" s="2" customFormat="1">
      <c r="A2151" s="40"/>
      <c r="B2151" s="41"/>
      <c r="C2151" s="42"/>
      <c r="D2151" s="228" t="s">
        <v>180</v>
      </c>
      <c r="E2151" s="42"/>
      <c r="F2151" s="229" t="s">
        <v>5069</v>
      </c>
      <c r="G2151" s="42"/>
      <c r="H2151" s="42"/>
      <c r="I2151" s="230"/>
      <c r="J2151" s="42"/>
      <c r="K2151" s="42"/>
      <c r="L2151" s="46"/>
      <c r="M2151" s="231"/>
      <c r="N2151" s="232"/>
      <c r="O2151" s="86"/>
      <c r="P2151" s="86"/>
      <c r="Q2151" s="86"/>
      <c r="R2151" s="86"/>
      <c r="S2151" s="86"/>
      <c r="T2151" s="87"/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T2151" s="19" t="s">
        <v>180</v>
      </c>
      <c r="AU2151" s="19" t="s">
        <v>82</v>
      </c>
    </row>
    <row r="2152" s="2" customFormat="1">
      <c r="A2152" s="40"/>
      <c r="B2152" s="41"/>
      <c r="C2152" s="42"/>
      <c r="D2152" s="228" t="s">
        <v>478</v>
      </c>
      <c r="E2152" s="42"/>
      <c r="F2152" s="278" t="s">
        <v>5071</v>
      </c>
      <c r="G2152" s="42"/>
      <c r="H2152" s="42"/>
      <c r="I2152" s="230"/>
      <c r="J2152" s="42"/>
      <c r="K2152" s="42"/>
      <c r="L2152" s="46"/>
      <c r="M2152" s="231"/>
      <c r="N2152" s="232"/>
      <c r="O2152" s="86"/>
      <c r="P2152" s="86"/>
      <c r="Q2152" s="86"/>
      <c r="R2152" s="86"/>
      <c r="S2152" s="86"/>
      <c r="T2152" s="87"/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T2152" s="19" t="s">
        <v>478</v>
      </c>
      <c r="AU2152" s="19" t="s">
        <v>82</v>
      </c>
    </row>
    <row r="2153" s="2" customFormat="1" ht="16.5" customHeight="1">
      <c r="A2153" s="40"/>
      <c r="B2153" s="41"/>
      <c r="C2153" s="215" t="s">
        <v>5072</v>
      </c>
      <c r="D2153" s="215" t="s">
        <v>174</v>
      </c>
      <c r="E2153" s="216" t="s">
        <v>5073</v>
      </c>
      <c r="F2153" s="217" t="s">
        <v>5074</v>
      </c>
      <c r="G2153" s="218" t="s">
        <v>3296</v>
      </c>
      <c r="H2153" s="219">
        <v>45</v>
      </c>
      <c r="I2153" s="220"/>
      <c r="J2153" s="221">
        <f>ROUND(I2153*H2153,2)</f>
        <v>0</v>
      </c>
      <c r="K2153" s="217" t="s">
        <v>19</v>
      </c>
      <c r="L2153" s="46"/>
      <c r="M2153" s="222" t="s">
        <v>19</v>
      </c>
      <c r="N2153" s="223" t="s">
        <v>45</v>
      </c>
      <c r="O2153" s="86"/>
      <c r="P2153" s="224">
        <f>O2153*H2153</f>
        <v>0</v>
      </c>
      <c r="Q2153" s="224">
        <v>0</v>
      </c>
      <c r="R2153" s="224">
        <f>Q2153*H2153</f>
        <v>0</v>
      </c>
      <c r="S2153" s="224">
        <v>0</v>
      </c>
      <c r="T2153" s="225">
        <f>S2153*H2153</f>
        <v>0</v>
      </c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R2153" s="226" t="s">
        <v>178</v>
      </c>
      <c r="AT2153" s="226" t="s">
        <v>174</v>
      </c>
      <c r="AU2153" s="226" t="s">
        <v>82</v>
      </c>
      <c r="AY2153" s="19" t="s">
        <v>171</v>
      </c>
      <c r="BE2153" s="227">
        <f>IF(N2153="základní",J2153,0)</f>
        <v>0</v>
      </c>
      <c r="BF2153" s="227">
        <f>IF(N2153="snížená",J2153,0)</f>
        <v>0</v>
      </c>
      <c r="BG2153" s="227">
        <f>IF(N2153="zákl. přenesená",J2153,0)</f>
        <v>0</v>
      </c>
      <c r="BH2153" s="227">
        <f>IF(N2153="sníž. přenesená",J2153,0)</f>
        <v>0</v>
      </c>
      <c r="BI2153" s="227">
        <f>IF(N2153="nulová",J2153,0)</f>
        <v>0</v>
      </c>
      <c r="BJ2153" s="19" t="s">
        <v>82</v>
      </c>
      <c r="BK2153" s="227">
        <f>ROUND(I2153*H2153,2)</f>
        <v>0</v>
      </c>
      <c r="BL2153" s="19" t="s">
        <v>178</v>
      </c>
      <c r="BM2153" s="226" t="s">
        <v>5075</v>
      </c>
    </row>
    <row r="2154" s="2" customFormat="1">
      <c r="A2154" s="40"/>
      <c r="B2154" s="41"/>
      <c r="C2154" s="42"/>
      <c r="D2154" s="228" t="s">
        <v>180</v>
      </c>
      <c r="E2154" s="42"/>
      <c r="F2154" s="229" t="s">
        <v>5074</v>
      </c>
      <c r="G2154" s="42"/>
      <c r="H2154" s="42"/>
      <c r="I2154" s="230"/>
      <c r="J2154" s="42"/>
      <c r="K2154" s="42"/>
      <c r="L2154" s="46"/>
      <c r="M2154" s="231"/>
      <c r="N2154" s="232"/>
      <c r="O2154" s="86"/>
      <c r="P2154" s="86"/>
      <c r="Q2154" s="86"/>
      <c r="R2154" s="86"/>
      <c r="S2154" s="86"/>
      <c r="T2154" s="87"/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T2154" s="19" t="s">
        <v>180</v>
      </c>
      <c r="AU2154" s="19" t="s">
        <v>82</v>
      </c>
    </row>
    <row r="2155" s="2" customFormat="1">
      <c r="A2155" s="40"/>
      <c r="B2155" s="41"/>
      <c r="C2155" s="42"/>
      <c r="D2155" s="228" t="s">
        <v>478</v>
      </c>
      <c r="E2155" s="42"/>
      <c r="F2155" s="278" t="s">
        <v>5076</v>
      </c>
      <c r="G2155" s="42"/>
      <c r="H2155" s="42"/>
      <c r="I2155" s="230"/>
      <c r="J2155" s="42"/>
      <c r="K2155" s="42"/>
      <c r="L2155" s="46"/>
      <c r="M2155" s="231"/>
      <c r="N2155" s="232"/>
      <c r="O2155" s="86"/>
      <c r="P2155" s="86"/>
      <c r="Q2155" s="86"/>
      <c r="R2155" s="86"/>
      <c r="S2155" s="86"/>
      <c r="T2155" s="87"/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T2155" s="19" t="s">
        <v>478</v>
      </c>
      <c r="AU2155" s="19" t="s">
        <v>82</v>
      </c>
    </row>
    <row r="2156" s="2" customFormat="1" ht="16.5" customHeight="1">
      <c r="A2156" s="40"/>
      <c r="B2156" s="41"/>
      <c r="C2156" s="215" t="s">
        <v>5077</v>
      </c>
      <c r="D2156" s="215" t="s">
        <v>174</v>
      </c>
      <c r="E2156" s="216" t="s">
        <v>5078</v>
      </c>
      <c r="F2156" s="217" t="s">
        <v>5079</v>
      </c>
      <c r="G2156" s="218" t="s">
        <v>3513</v>
      </c>
      <c r="H2156" s="219">
        <v>1287</v>
      </c>
      <c r="I2156" s="220"/>
      <c r="J2156" s="221">
        <f>ROUND(I2156*H2156,2)</f>
        <v>0</v>
      </c>
      <c r="K2156" s="217" t="s">
        <v>19</v>
      </c>
      <c r="L2156" s="46"/>
      <c r="M2156" s="222" t="s">
        <v>19</v>
      </c>
      <c r="N2156" s="223" t="s">
        <v>45</v>
      </c>
      <c r="O2156" s="86"/>
      <c r="P2156" s="224">
        <f>O2156*H2156</f>
        <v>0</v>
      </c>
      <c r="Q2156" s="224">
        <v>0</v>
      </c>
      <c r="R2156" s="224">
        <f>Q2156*H2156</f>
        <v>0</v>
      </c>
      <c r="S2156" s="224">
        <v>0</v>
      </c>
      <c r="T2156" s="225">
        <f>S2156*H2156</f>
        <v>0</v>
      </c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R2156" s="226" t="s">
        <v>178</v>
      </c>
      <c r="AT2156" s="226" t="s">
        <v>174</v>
      </c>
      <c r="AU2156" s="226" t="s">
        <v>82</v>
      </c>
      <c r="AY2156" s="19" t="s">
        <v>171</v>
      </c>
      <c r="BE2156" s="227">
        <f>IF(N2156="základní",J2156,0)</f>
        <v>0</v>
      </c>
      <c r="BF2156" s="227">
        <f>IF(N2156="snížená",J2156,0)</f>
        <v>0</v>
      </c>
      <c r="BG2156" s="227">
        <f>IF(N2156="zákl. přenesená",J2156,0)</f>
        <v>0</v>
      </c>
      <c r="BH2156" s="227">
        <f>IF(N2156="sníž. přenesená",J2156,0)</f>
        <v>0</v>
      </c>
      <c r="BI2156" s="227">
        <f>IF(N2156="nulová",J2156,0)</f>
        <v>0</v>
      </c>
      <c r="BJ2156" s="19" t="s">
        <v>82</v>
      </c>
      <c r="BK2156" s="227">
        <f>ROUND(I2156*H2156,2)</f>
        <v>0</v>
      </c>
      <c r="BL2156" s="19" t="s">
        <v>178</v>
      </c>
      <c r="BM2156" s="226" t="s">
        <v>5080</v>
      </c>
    </row>
    <row r="2157" s="2" customFormat="1">
      <c r="A2157" s="40"/>
      <c r="B2157" s="41"/>
      <c r="C2157" s="42"/>
      <c r="D2157" s="228" t="s">
        <v>180</v>
      </c>
      <c r="E2157" s="42"/>
      <c r="F2157" s="229" t="s">
        <v>5079</v>
      </c>
      <c r="G2157" s="42"/>
      <c r="H2157" s="42"/>
      <c r="I2157" s="230"/>
      <c r="J2157" s="42"/>
      <c r="K2157" s="42"/>
      <c r="L2157" s="46"/>
      <c r="M2157" s="231"/>
      <c r="N2157" s="232"/>
      <c r="O2157" s="86"/>
      <c r="P2157" s="86"/>
      <c r="Q2157" s="86"/>
      <c r="R2157" s="86"/>
      <c r="S2157" s="86"/>
      <c r="T2157" s="87"/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T2157" s="19" t="s">
        <v>180</v>
      </c>
      <c r="AU2157" s="19" t="s">
        <v>82</v>
      </c>
    </row>
    <row r="2158" s="2" customFormat="1">
      <c r="A2158" s="40"/>
      <c r="B2158" s="41"/>
      <c r="C2158" s="42"/>
      <c r="D2158" s="228" t="s">
        <v>478</v>
      </c>
      <c r="E2158" s="42"/>
      <c r="F2158" s="278" t="s">
        <v>5081</v>
      </c>
      <c r="G2158" s="42"/>
      <c r="H2158" s="42"/>
      <c r="I2158" s="230"/>
      <c r="J2158" s="42"/>
      <c r="K2158" s="42"/>
      <c r="L2158" s="46"/>
      <c r="M2158" s="231"/>
      <c r="N2158" s="232"/>
      <c r="O2158" s="86"/>
      <c r="P2158" s="86"/>
      <c r="Q2158" s="86"/>
      <c r="R2158" s="86"/>
      <c r="S2158" s="86"/>
      <c r="T2158" s="87"/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T2158" s="19" t="s">
        <v>478</v>
      </c>
      <c r="AU2158" s="19" t="s">
        <v>82</v>
      </c>
    </row>
    <row r="2159" s="2" customFormat="1" ht="16.5" customHeight="1">
      <c r="A2159" s="40"/>
      <c r="B2159" s="41"/>
      <c r="C2159" s="215" t="s">
        <v>5082</v>
      </c>
      <c r="D2159" s="215" t="s">
        <v>174</v>
      </c>
      <c r="E2159" s="216" t="s">
        <v>5083</v>
      </c>
      <c r="F2159" s="217" t="s">
        <v>5084</v>
      </c>
      <c r="G2159" s="218" t="s">
        <v>3513</v>
      </c>
      <c r="H2159" s="219">
        <v>1821</v>
      </c>
      <c r="I2159" s="220"/>
      <c r="J2159" s="221">
        <f>ROUND(I2159*H2159,2)</f>
        <v>0</v>
      </c>
      <c r="K2159" s="217" t="s">
        <v>19</v>
      </c>
      <c r="L2159" s="46"/>
      <c r="M2159" s="222" t="s">
        <v>19</v>
      </c>
      <c r="N2159" s="223" t="s">
        <v>45</v>
      </c>
      <c r="O2159" s="86"/>
      <c r="P2159" s="224">
        <f>O2159*H2159</f>
        <v>0</v>
      </c>
      <c r="Q2159" s="224">
        <v>0</v>
      </c>
      <c r="R2159" s="224">
        <f>Q2159*H2159</f>
        <v>0</v>
      </c>
      <c r="S2159" s="224">
        <v>0</v>
      </c>
      <c r="T2159" s="225">
        <f>S2159*H2159</f>
        <v>0</v>
      </c>
      <c r="U2159" s="40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R2159" s="226" t="s">
        <v>178</v>
      </c>
      <c r="AT2159" s="226" t="s">
        <v>174</v>
      </c>
      <c r="AU2159" s="226" t="s">
        <v>82</v>
      </c>
      <c r="AY2159" s="19" t="s">
        <v>171</v>
      </c>
      <c r="BE2159" s="227">
        <f>IF(N2159="základní",J2159,0)</f>
        <v>0</v>
      </c>
      <c r="BF2159" s="227">
        <f>IF(N2159="snížená",J2159,0)</f>
        <v>0</v>
      </c>
      <c r="BG2159" s="227">
        <f>IF(N2159="zákl. přenesená",J2159,0)</f>
        <v>0</v>
      </c>
      <c r="BH2159" s="227">
        <f>IF(N2159="sníž. přenesená",J2159,0)</f>
        <v>0</v>
      </c>
      <c r="BI2159" s="227">
        <f>IF(N2159="nulová",J2159,0)</f>
        <v>0</v>
      </c>
      <c r="BJ2159" s="19" t="s">
        <v>82</v>
      </c>
      <c r="BK2159" s="227">
        <f>ROUND(I2159*H2159,2)</f>
        <v>0</v>
      </c>
      <c r="BL2159" s="19" t="s">
        <v>178</v>
      </c>
      <c r="BM2159" s="226" t="s">
        <v>5085</v>
      </c>
    </row>
    <row r="2160" s="2" customFormat="1">
      <c r="A2160" s="40"/>
      <c r="B2160" s="41"/>
      <c r="C2160" s="42"/>
      <c r="D2160" s="228" t="s">
        <v>180</v>
      </c>
      <c r="E2160" s="42"/>
      <c r="F2160" s="229" t="s">
        <v>5084</v>
      </c>
      <c r="G2160" s="42"/>
      <c r="H2160" s="42"/>
      <c r="I2160" s="230"/>
      <c r="J2160" s="42"/>
      <c r="K2160" s="42"/>
      <c r="L2160" s="46"/>
      <c r="M2160" s="231"/>
      <c r="N2160" s="232"/>
      <c r="O2160" s="86"/>
      <c r="P2160" s="86"/>
      <c r="Q2160" s="86"/>
      <c r="R2160" s="86"/>
      <c r="S2160" s="86"/>
      <c r="T2160" s="87"/>
      <c r="U2160" s="40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T2160" s="19" t="s">
        <v>180</v>
      </c>
      <c r="AU2160" s="19" t="s">
        <v>82</v>
      </c>
    </row>
    <row r="2161" s="2" customFormat="1">
      <c r="A2161" s="40"/>
      <c r="B2161" s="41"/>
      <c r="C2161" s="42"/>
      <c r="D2161" s="228" t="s">
        <v>478</v>
      </c>
      <c r="E2161" s="42"/>
      <c r="F2161" s="278" t="s">
        <v>5086</v>
      </c>
      <c r="G2161" s="42"/>
      <c r="H2161" s="42"/>
      <c r="I2161" s="230"/>
      <c r="J2161" s="42"/>
      <c r="K2161" s="42"/>
      <c r="L2161" s="46"/>
      <c r="M2161" s="231"/>
      <c r="N2161" s="232"/>
      <c r="O2161" s="86"/>
      <c r="P2161" s="86"/>
      <c r="Q2161" s="86"/>
      <c r="R2161" s="86"/>
      <c r="S2161" s="86"/>
      <c r="T2161" s="87"/>
      <c r="U2161" s="40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T2161" s="19" t="s">
        <v>478</v>
      </c>
      <c r="AU2161" s="19" t="s">
        <v>82</v>
      </c>
    </row>
    <row r="2162" s="2" customFormat="1" ht="16.5" customHeight="1">
      <c r="A2162" s="40"/>
      <c r="B2162" s="41"/>
      <c r="C2162" s="215" t="s">
        <v>5087</v>
      </c>
      <c r="D2162" s="215" t="s">
        <v>174</v>
      </c>
      <c r="E2162" s="216" t="s">
        <v>5088</v>
      </c>
      <c r="F2162" s="217" t="s">
        <v>5084</v>
      </c>
      <c r="G2162" s="218" t="s">
        <v>3513</v>
      </c>
      <c r="H2162" s="219">
        <v>1277</v>
      </c>
      <c r="I2162" s="220"/>
      <c r="J2162" s="221">
        <f>ROUND(I2162*H2162,2)</f>
        <v>0</v>
      </c>
      <c r="K2162" s="217" t="s">
        <v>19</v>
      </c>
      <c r="L2162" s="46"/>
      <c r="M2162" s="222" t="s">
        <v>19</v>
      </c>
      <c r="N2162" s="223" t="s">
        <v>45</v>
      </c>
      <c r="O2162" s="86"/>
      <c r="P2162" s="224">
        <f>O2162*H2162</f>
        <v>0</v>
      </c>
      <c r="Q2162" s="224">
        <v>0</v>
      </c>
      <c r="R2162" s="224">
        <f>Q2162*H2162</f>
        <v>0</v>
      </c>
      <c r="S2162" s="224">
        <v>0</v>
      </c>
      <c r="T2162" s="225">
        <f>S2162*H2162</f>
        <v>0</v>
      </c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R2162" s="226" t="s">
        <v>178</v>
      </c>
      <c r="AT2162" s="226" t="s">
        <v>174</v>
      </c>
      <c r="AU2162" s="226" t="s">
        <v>82</v>
      </c>
      <c r="AY2162" s="19" t="s">
        <v>171</v>
      </c>
      <c r="BE2162" s="227">
        <f>IF(N2162="základní",J2162,0)</f>
        <v>0</v>
      </c>
      <c r="BF2162" s="227">
        <f>IF(N2162="snížená",J2162,0)</f>
        <v>0</v>
      </c>
      <c r="BG2162" s="227">
        <f>IF(N2162="zákl. přenesená",J2162,0)</f>
        <v>0</v>
      </c>
      <c r="BH2162" s="227">
        <f>IF(N2162="sníž. přenesená",J2162,0)</f>
        <v>0</v>
      </c>
      <c r="BI2162" s="227">
        <f>IF(N2162="nulová",J2162,0)</f>
        <v>0</v>
      </c>
      <c r="BJ2162" s="19" t="s">
        <v>82</v>
      </c>
      <c r="BK2162" s="227">
        <f>ROUND(I2162*H2162,2)</f>
        <v>0</v>
      </c>
      <c r="BL2162" s="19" t="s">
        <v>178</v>
      </c>
      <c r="BM2162" s="226" t="s">
        <v>5089</v>
      </c>
    </row>
    <row r="2163" s="2" customFormat="1">
      <c r="A2163" s="40"/>
      <c r="B2163" s="41"/>
      <c r="C2163" s="42"/>
      <c r="D2163" s="228" t="s">
        <v>180</v>
      </c>
      <c r="E2163" s="42"/>
      <c r="F2163" s="229" t="s">
        <v>5084</v>
      </c>
      <c r="G2163" s="42"/>
      <c r="H2163" s="42"/>
      <c r="I2163" s="230"/>
      <c r="J2163" s="42"/>
      <c r="K2163" s="42"/>
      <c r="L2163" s="46"/>
      <c r="M2163" s="231"/>
      <c r="N2163" s="232"/>
      <c r="O2163" s="86"/>
      <c r="P2163" s="86"/>
      <c r="Q2163" s="86"/>
      <c r="R2163" s="86"/>
      <c r="S2163" s="86"/>
      <c r="T2163" s="87"/>
      <c r="U2163" s="40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T2163" s="19" t="s">
        <v>180</v>
      </c>
      <c r="AU2163" s="19" t="s">
        <v>82</v>
      </c>
    </row>
    <row r="2164" s="2" customFormat="1">
      <c r="A2164" s="40"/>
      <c r="B2164" s="41"/>
      <c r="C2164" s="42"/>
      <c r="D2164" s="228" t="s">
        <v>478</v>
      </c>
      <c r="E2164" s="42"/>
      <c r="F2164" s="278" t="s">
        <v>5090</v>
      </c>
      <c r="G2164" s="42"/>
      <c r="H2164" s="42"/>
      <c r="I2164" s="230"/>
      <c r="J2164" s="42"/>
      <c r="K2164" s="42"/>
      <c r="L2164" s="46"/>
      <c r="M2164" s="231"/>
      <c r="N2164" s="232"/>
      <c r="O2164" s="86"/>
      <c r="P2164" s="86"/>
      <c r="Q2164" s="86"/>
      <c r="R2164" s="86"/>
      <c r="S2164" s="86"/>
      <c r="T2164" s="87"/>
      <c r="U2164" s="40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T2164" s="19" t="s">
        <v>478</v>
      </c>
      <c r="AU2164" s="19" t="s">
        <v>82</v>
      </c>
    </row>
    <row r="2165" s="2" customFormat="1" ht="16.5" customHeight="1">
      <c r="A2165" s="40"/>
      <c r="B2165" s="41"/>
      <c r="C2165" s="215" t="s">
        <v>5091</v>
      </c>
      <c r="D2165" s="215" t="s">
        <v>174</v>
      </c>
      <c r="E2165" s="216" t="s">
        <v>5092</v>
      </c>
      <c r="F2165" s="217" t="s">
        <v>5093</v>
      </c>
      <c r="G2165" s="218" t="s">
        <v>3513</v>
      </c>
      <c r="H2165" s="219">
        <v>1008</v>
      </c>
      <c r="I2165" s="220"/>
      <c r="J2165" s="221">
        <f>ROUND(I2165*H2165,2)</f>
        <v>0</v>
      </c>
      <c r="K2165" s="217" t="s">
        <v>19</v>
      </c>
      <c r="L2165" s="46"/>
      <c r="M2165" s="222" t="s">
        <v>19</v>
      </c>
      <c r="N2165" s="223" t="s">
        <v>45</v>
      </c>
      <c r="O2165" s="86"/>
      <c r="P2165" s="224">
        <f>O2165*H2165</f>
        <v>0</v>
      </c>
      <c r="Q2165" s="224">
        <v>0</v>
      </c>
      <c r="R2165" s="224">
        <f>Q2165*H2165</f>
        <v>0</v>
      </c>
      <c r="S2165" s="224">
        <v>0</v>
      </c>
      <c r="T2165" s="225">
        <f>S2165*H2165</f>
        <v>0</v>
      </c>
      <c r="U2165" s="40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R2165" s="226" t="s">
        <v>178</v>
      </c>
      <c r="AT2165" s="226" t="s">
        <v>174</v>
      </c>
      <c r="AU2165" s="226" t="s">
        <v>82</v>
      </c>
      <c r="AY2165" s="19" t="s">
        <v>171</v>
      </c>
      <c r="BE2165" s="227">
        <f>IF(N2165="základní",J2165,0)</f>
        <v>0</v>
      </c>
      <c r="BF2165" s="227">
        <f>IF(N2165="snížená",J2165,0)</f>
        <v>0</v>
      </c>
      <c r="BG2165" s="227">
        <f>IF(N2165="zákl. přenesená",J2165,0)</f>
        <v>0</v>
      </c>
      <c r="BH2165" s="227">
        <f>IF(N2165="sníž. přenesená",J2165,0)</f>
        <v>0</v>
      </c>
      <c r="BI2165" s="227">
        <f>IF(N2165="nulová",J2165,0)</f>
        <v>0</v>
      </c>
      <c r="BJ2165" s="19" t="s">
        <v>82</v>
      </c>
      <c r="BK2165" s="227">
        <f>ROUND(I2165*H2165,2)</f>
        <v>0</v>
      </c>
      <c r="BL2165" s="19" t="s">
        <v>178</v>
      </c>
      <c r="BM2165" s="226" t="s">
        <v>5094</v>
      </c>
    </row>
    <row r="2166" s="2" customFormat="1">
      <c r="A2166" s="40"/>
      <c r="B2166" s="41"/>
      <c r="C2166" s="42"/>
      <c r="D2166" s="228" t="s">
        <v>180</v>
      </c>
      <c r="E2166" s="42"/>
      <c r="F2166" s="229" t="s">
        <v>5093</v>
      </c>
      <c r="G2166" s="42"/>
      <c r="H2166" s="42"/>
      <c r="I2166" s="230"/>
      <c r="J2166" s="42"/>
      <c r="K2166" s="42"/>
      <c r="L2166" s="46"/>
      <c r="M2166" s="231"/>
      <c r="N2166" s="232"/>
      <c r="O2166" s="86"/>
      <c r="P2166" s="86"/>
      <c r="Q2166" s="86"/>
      <c r="R2166" s="86"/>
      <c r="S2166" s="86"/>
      <c r="T2166" s="87"/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T2166" s="19" t="s">
        <v>180</v>
      </c>
      <c r="AU2166" s="19" t="s">
        <v>82</v>
      </c>
    </row>
    <row r="2167" s="2" customFormat="1">
      <c r="A2167" s="40"/>
      <c r="B2167" s="41"/>
      <c r="C2167" s="42"/>
      <c r="D2167" s="228" t="s">
        <v>478</v>
      </c>
      <c r="E2167" s="42"/>
      <c r="F2167" s="278" t="s">
        <v>5090</v>
      </c>
      <c r="G2167" s="42"/>
      <c r="H2167" s="42"/>
      <c r="I2167" s="230"/>
      <c r="J2167" s="42"/>
      <c r="K2167" s="42"/>
      <c r="L2167" s="46"/>
      <c r="M2167" s="231"/>
      <c r="N2167" s="232"/>
      <c r="O2167" s="86"/>
      <c r="P2167" s="86"/>
      <c r="Q2167" s="86"/>
      <c r="R2167" s="86"/>
      <c r="S2167" s="86"/>
      <c r="T2167" s="87"/>
      <c r="U2167" s="40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T2167" s="19" t="s">
        <v>478</v>
      </c>
      <c r="AU2167" s="19" t="s">
        <v>82</v>
      </c>
    </row>
    <row r="2168" s="2" customFormat="1" ht="16.5" customHeight="1">
      <c r="A2168" s="40"/>
      <c r="B2168" s="41"/>
      <c r="C2168" s="215" t="s">
        <v>5095</v>
      </c>
      <c r="D2168" s="215" t="s">
        <v>174</v>
      </c>
      <c r="E2168" s="216" t="s">
        <v>5096</v>
      </c>
      <c r="F2168" s="217" t="s">
        <v>5097</v>
      </c>
      <c r="G2168" s="218" t="s">
        <v>3513</v>
      </c>
      <c r="H2168" s="219">
        <v>30</v>
      </c>
      <c r="I2168" s="220"/>
      <c r="J2168" s="221">
        <f>ROUND(I2168*H2168,2)</f>
        <v>0</v>
      </c>
      <c r="K2168" s="217" t="s">
        <v>19</v>
      </c>
      <c r="L2168" s="46"/>
      <c r="M2168" s="222" t="s">
        <v>19</v>
      </c>
      <c r="N2168" s="223" t="s">
        <v>45</v>
      </c>
      <c r="O2168" s="86"/>
      <c r="P2168" s="224">
        <f>O2168*H2168</f>
        <v>0</v>
      </c>
      <c r="Q2168" s="224">
        <v>0</v>
      </c>
      <c r="R2168" s="224">
        <f>Q2168*H2168</f>
        <v>0</v>
      </c>
      <c r="S2168" s="224">
        <v>0</v>
      </c>
      <c r="T2168" s="225">
        <f>S2168*H2168</f>
        <v>0</v>
      </c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R2168" s="226" t="s">
        <v>178</v>
      </c>
      <c r="AT2168" s="226" t="s">
        <v>174</v>
      </c>
      <c r="AU2168" s="226" t="s">
        <v>82</v>
      </c>
      <c r="AY2168" s="19" t="s">
        <v>171</v>
      </c>
      <c r="BE2168" s="227">
        <f>IF(N2168="základní",J2168,0)</f>
        <v>0</v>
      </c>
      <c r="BF2168" s="227">
        <f>IF(N2168="snížená",J2168,0)</f>
        <v>0</v>
      </c>
      <c r="BG2168" s="227">
        <f>IF(N2168="zákl. přenesená",J2168,0)</f>
        <v>0</v>
      </c>
      <c r="BH2168" s="227">
        <f>IF(N2168="sníž. přenesená",J2168,0)</f>
        <v>0</v>
      </c>
      <c r="BI2168" s="227">
        <f>IF(N2168="nulová",J2168,0)</f>
        <v>0</v>
      </c>
      <c r="BJ2168" s="19" t="s">
        <v>82</v>
      </c>
      <c r="BK2168" s="227">
        <f>ROUND(I2168*H2168,2)</f>
        <v>0</v>
      </c>
      <c r="BL2168" s="19" t="s">
        <v>178</v>
      </c>
      <c r="BM2168" s="226" t="s">
        <v>5098</v>
      </c>
    </row>
    <row r="2169" s="2" customFormat="1">
      <c r="A2169" s="40"/>
      <c r="B2169" s="41"/>
      <c r="C2169" s="42"/>
      <c r="D2169" s="228" t="s">
        <v>180</v>
      </c>
      <c r="E2169" s="42"/>
      <c r="F2169" s="229" t="s">
        <v>5097</v>
      </c>
      <c r="G2169" s="42"/>
      <c r="H2169" s="42"/>
      <c r="I2169" s="230"/>
      <c r="J2169" s="42"/>
      <c r="K2169" s="42"/>
      <c r="L2169" s="46"/>
      <c r="M2169" s="231"/>
      <c r="N2169" s="232"/>
      <c r="O2169" s="86"/>
      <c r="P2169" s="86"/>
      <c r="Q2169" s="86"/>
      <c r="R2169" s="86"/>
      <c r="S2169" s="86"/>
      <c r="T2169" s="87"/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T2169" s="19" t="s">
        <v>180</v>
      </c>
      <c r="AU2169" s="19" t="s">
        <v>82</v>
      </c>
    </row>
    <row r="2170" s="2" customFormat="1">
      <c r="A2170" s="40"/>
      <c r="B2170" s="41"/>
      <c r="C2170" s="42"/>
      <c r="D2170" s="228" t="s">
        <v>478</v>
      </c>
      <c r="E2170" s="42"/>
      <c r="F2170" s="278" t="s">
        <v>5090</v>
      </c>
      <c r="G2170" s="42"/>
      <c r="H2170" s="42"/>
      <c r="I2170" s="230"/>
      <c r="J2170" s="42"/>
      <c r="K2170" s="42"/>
      <c r="L2170" s="46"/>
      <c r="M2170" s="231"/>
      <c r="N2170" s="232"/>
      <c r="O2170" s="86"/>
      <c r="P2170" s="86"/>
      <c r="Q2170" s="86"/>
      <c r="R2170" s="86"/>
      <c r="S2170" s="86"/>
      <c r="T2170" s="87"/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T2170" s="19" t="s">
        <v>478</v>
      </c>
      <c r="AU2170" s="19" t="s">
        <v>82</v>
      </c>
    </row>
    <row r="2171" s="2" customFormat="1" ht="16.5" customHeight="1">
      <c r="A2171" s="40"/>
      <c r="B2171" s="41"/>
      <c r="C2171" s="215" t="s">
        <v>331</v>
      </c>
      <c r="D2171" s="215" t="s">
        <v>174</v>
      </c>
      <c r="E2171" s="216" t="s">
        <v>5099</v>
      </c>
      <c r="F2171" s="217" t="s">
        <v>5100</v>
      </c>
      <c r="G2171" s="218" t="s">
        <v>3296</v>
      </c>
      <c r="H2171" s="219">
        <v>80</v>
      </c>
      <c r="I2171" s="220"/>
      <c r="J2171" s="221">
        <f>ROUND(I2171*H2171,2)</f>
        <v>0</v>
      </c>
      <c r="K2171" s="217" t="s">
        <v>19</v>
      </c>
      <c r="L2171" s="46"/>
      <c r="M2171" s="222" t="s">
        <v>19</v>
      </c>
      <c r="N2171" s="223" t="s">
        <v>45</v>
      </c>
      <c r="O2171" s="86"/>
      <c r="P2171" s="224">
        <f>O2171*H2171</f>
        <v>0</v>
      </c>
      <c r="Q2171" s="224">
        <v>0</v>
      </c>
      <c r="R2171" s="224">
        <f>Q2171*H2171</f>
        <v>0</v>
      </c>
      <c r="S2171" s="224">
        <v>0</v>
      </c>
      <c r="T2171" s="225">
        <f>S2171*H2171</f>
        <v>0</v>
      </c>
      <c r="U2171" s="40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R2171" s="226" t="s">
        <v>178</v>
      </c>
      <c r="AT2171" s="226" t="s">
        <v>174</v>
      </c>
      <c r="AU2171" s="226" t="s">
        <v>82</v>
      </c>
      <c r="AY2171" s="19" t="s">
        <v>171</v>
      </c>
      <c r="BE2171" s="227">
        <f>IF(N2171="základní",J2171,0)</f>
        <v>0</v>
      </c>
      <c r="BF2171" s="227">
        <f>IF(N2171="snížená",J2171,0)</f>
        <v>0</v>
      </c>
      <c r="BG2171" s="227">
        <f>IF(N2171="zákl. přenesená",J2171,0)</f>
        <v>0</v>
      </c>
      <c r="BH2171" s="227">
        <f>IF(N2171="sníž. přenesená",J2171,0)</f>
        <v>0</v>
      </c>
      <c r="BI2171" s="227">
        <f>IF(N2171="nulová",J2171,0)</f>
        <v>0</v>
      </c>
      <c r="BJ2171" s="19" t="s">
        <v>82</v>
      </c>
      <c r="BK2171" s="227">
        <f>ROUND(I2171*H2171,2)</f>
        <v>0</v>
      </c>
      <c r="BL2171" s="19" t="s">
        <v>178</v>
      </c>
      <c r="BM2171" s="226" t="s">
        <v>5101</v>
      </c>
    </row>
    <row r="2172" s="2" customFormat="1">
      <c r="A2172" s="40"/>
      <c r="B2172" s="41"/>
      <c r="C2172" s="42"/>
      <c r="D2172" s="228" t="s">
        <v>180</v>
      </c>
      <c r="E2172" s="42"/>
      <c r="F2172" s="229" t="s">
        <v>5100</v>
      </c>
      <c r="G2172" s="42"/>
      <c r="H2172" s="42"/>
      <c r="I2172" s="230"/>
      <c r="J2172" s="42"/>
      <c r="K2172" s="42"/>
      <c r="L2172" s="46"/>
      <c r="M2172" s="231"/>
      <c r="N2172" s="232"/>
      <c r="O2172" s="86"/>
      <c r="P2172" s="86"/>
      <c r="Q2172" s="86"/>
      <c r="R2172" s="86"/>
      <c r="S2172" s="86"/>
      <c r="T2172" s="87"/>
      <c r="U2172" s="40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T2172" s="19" t="s">
        <v>180</v>
      </c>
      <c r="AU2172" s="19" t="s">
        <v>82</v>
      </c>
    </row>
    <row r="2173" s="2" customFormat="1">
      <c r="A2173" s="40"/>
      <c r="B2173" s="41"/>
      <c r="C2173" s="42"/>
      <c r="D2173" s="228" t="s">
        <v>478</v>
      </c>
      <c r="E2173" s="42"/>
      <c r="F2173" s="278" t="s">
        <v>5102</v>
      </c>
      <c r="G2173" s="42"/>
      <c r="H2173" s="42"/>
      <c r="I2173" s="230"/>
      <c r="J2173" s="42"/>
      <c r="K2173" s="42"/>
      <c r="L2173" s="46"/>
      <c r="M2173" s="231"/>
      <c r="N2173" s="232"/>
      <c r="O2173" s="86"/>
      <c r="P2173" s="86"/>
      <c r="Q2173" s="86"/>
      <c r="R2173" s="86"/>
      <c r="S2173" s="86"/>
      <c r="T2173" s="87"/>
      <c r="U2173" s="40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T2173" s="19" t="s">
        <v>478</v>
      </c>
      <c r="AU2173" s="19" t="s">
        <v>82</v>
      </c>
    </row>
    <row r="2174" s="2" customFormat="1" ht="16.5" customHeight="1">
      <c r="A2174" s="40"/>
      <c r="B2174" s="41"/>
      <c r="C2174" s="215" t="s">
        <v>339</v>
      </c>
      <c r="D2174" s="215" t="s">
        <v>174</v>
      </c>
      <c r="E2174" s="216" t="s">
        <v>5103</v>
      </c>
      <c r="F2174" s="217" t="s">
        <v>5104</v>
      </c>
      <c r="G2174" s="218" t="s">
        <v>3296</v>
      </c>
      <c r="H2174" s="219">
        <v>32</v>
      </c>
      <c r="I2174" s="220"/>
      <c r="J2174" s="221">
        <f>ROUND(I2174*H2174,2)</f>
        <v>0</v>
      </c>
      <c r="K2174" s="217" t="s">
        <v>19</v>
      </c>
      <c r="L2174" s="46"/>
      <c r="M2174" s="222" t="s">
        <v>19</v>
      </c>
      <c r="N2174" s="223" t="s">
        <v>45</v>
      </c>
      <c r="O2174" s="86"/>
      <c r="P2174" s="224">
        <f>O2174*H2174</f>
        <v>0</v>
      </c>
      <c r="Q2174" s="224">
        <v>0</v>
      </c>
      <c r="R2174" s="224">
        <f>Q2174*H2174</f>
        <v>0</v>
      </c>
      <c r="S2174" s="224">
        <v>0</v>
      </c>
      <c r="T2174" s="225">
        <f>S2174*H2174</f>
        <v>0</v>
      </c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R2174" s="226" t="s">
        <v>178</v>
      </c>
      <c r="AT2174" s="226" t="s">
        <v>174</v>
      </c>
      <c r="AU2174" s="226" t="s">
        <v>82</v>
      </c>
      <c r="AY2174" s="19" t="s">
        <v>171</v>
      </c>
      <c r="BE2174" s="227">
        <f>IF(N2174="základní",J2174,0)</f>
        <v>0</v>
      </c>
      <c r="BF2174" s="227">
        <f>IF(N2174="snížená",J2174,0)</f>
        <v>0</v>
      </c>
      <c r="BG2174" s="227">
        <f>IF(N2174="zákl. přenesená",J2174,0)</f>
        <v>0</v>
      </c>
      <c r="BH2174" s="227">
        <f>IF(N2174="sníž. přenesená",J2174,0)</f>
        <v>0</v>
      </c>
      <c r="BI2174" s="227">
        <f>IF(N2174="nulová",J2174,0)</f>
        <v>0</v>
      </c>
      <c r="BJ2174" s="19" t="s">
        <v>82</v>
      </c>
      <c r="BK2174" s="227">
        <f>ROUND(I2174*H2174,2)</f>
        <v>0</v>
      </c>
      <c r="BL2174" s="19" t="s">
        <v>178</v>
      </c>
      <c r="BM2174" s="226" t="s">
        <v>5105</v>
      </c>
    </row>
    <row r="2175" s="2" customFormat="1">
      <c r="A2175" s="40"/>
      <c r="B2175" s="41"/>
      <c r="C2175" s="42"/>
      <c r="D2175" s="228" t="s">
        <v>180</v>
      </c>
      <c r="E2175" s="42"/>
      <c r="F2175" s="229" t="s">
        <v>5104</v>
      </c>
      <c r="G2175" s="42"/>
      <c r="H2175" s="42"/>
      <c r="I2175" s="230"/>
      <c r="J2175" s="42"/>
      <c r="K2175" s="42"/>
      <c r="L2175" s="46"/>
      <c r="M2175" s="231"/>
      <c r="N2175" s="232"/>
      <c r="O2175" s="86"/>
      <c r="P2175" s="86"/>
      <c r="Q2175" s="86"/>
      <c r="R2175" s="86"/>
      <c r="S2175" s="86"/>
      <c r="T2175" s="87"/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T2175" s="19" t="s">
        <v>180</v>
      </c>
      <c r="AU2175" s="19" t="s">
        <v>82</v>
      </c>
    </row>
    <row r="2176" s="2" customFormat="1">
      <c r="A2176" s="40"/>
      <c r="B2176" s="41"/>
      <c r="C2176" s="42"/>
      <c r="D2176" s="228" t="s">
        <v>478</v>
      </c>
      <c r="E2176" s="42"/>
      <c r="F2176" s="278" t="s">
        <v>5106</v>
      </c>
      <c r="G2176" s="42"/>
      <c r="H2176" s="42"/>
      <c r="I2176" s="230"/>
      <c r="J2176" s="42"/>
      <c r="K2176" s="42"/>
      <c r="L2176" s="46"/>
      <c r="M2176" s="231"/>
      <c r="N2176" s="232"/>
      <c r="O2176" s="86"/>
      <c r="P2176" s="86"/>
      <c r="Q2176" s="86"/>
      <c r="R2176" s="86"/>
      <c r="S2176" s="86"/>
      <c r="T2176" s="87"/>
      <c r="U2176" s="40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T2176" s="19" t="s">
        <v>478</v>
      </c>
      <c r="AU2176" s="19" t="s">
        <v>82</v>
      </c>
    </row>
    <row r="2177" s="2" customFormat="1" ht="16.5" customHeight="1">
      <c r="A2177" s="40"/>
      <c r="B2177" s="41"/>
      <c r="C2177" s="215" t="s">
        <v>1553</v>
      </c>
      <c r="D2177" s="215" t="s">
        <v>174</v>
      </c>
      <c r="E2177" s="216" t="s">
        <v>5107</v>
      </c>
      <c r="F2177" s="217" t="s">
        <v>5108</v>
      </c>
      <c r="G2177" s="218" t="s">
        <v>3296</v>
      </c>
      <c r="H2177" s="219">
        <v>40</v>
      </c>
      <c r="I2177" s="220"/>
      <c r="J2177" s="221">
        <f>ROUND(I2177*H2177,2)</f>
        <v>0</v>
      </c>
      <c r="K2177" s="217" t="s">
        <v>19</v>
      </c>
      <c r="L2177" s="46"/>
      <c r="M2177" s="222" t="s">
        <v>19</v>
      </c>
      <c r="N2177" s="223" t="s">
        <v>45</v>
      </c>
      <c r="O2177" s="86"/>
      <c r="P2177" s="224">
        <f>O2177*H2177</f>
        <v>0</v>
      </c>
      <c r="Q2177" s="224">
        <v>0</v>
      </c>
      <c r="R2177" s="224">
        <f>Q2177*H2177</f>
        <v>0</v>
      </c>
      <c r="S2177" s="224">
        <v>0</v>
      </c>
      <c r="T2177" s="225">
        <f>S2177*H2177</f>
        <v>0</v>
      </c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R2177" s="226" t="s">
        <v>178</v>
      </c>
      <c r="AT2177" s="226" t="s">
        <v>174</v>
      </c>
      <c r="AU2177" s="226" t="s">
        <v>82</v>
      </c>
      <c r="AY2177" s="19" t="s">
        <v>171</v>
      </c>
      <c r="BE2177" s="227">
        <f>IF(N2177="základní",J2177,0)</f>
        <v>0</v>
      </c>
      <c r="BF2177" s="227">
        <f>IF(N2177="snížená",J2177,0)</f>
        <v>0</v>
      </c>
      <c r="BG2177" s="227">
        <f>IF(N2177="zákl. přenesená",J2177,0)</f>
        <v>0</v>
      </c>
      <c r="BH2177" s="227">
        <f>IF(N2177="sníž. přenesená",J2177,0)</f>
        <v>0</v>
      </c>
      <c r="BI2177" s="227">
        <f>IF(N2177="nulová",J2177,0)</f>
        <v>0</v>
      </c>
      <c r="BJ2177" s="19" t="s">
        <v>82</v>
      </c>
      <c r="BK2177" s="227">
        <f>ROUND(I2177*H2177,2)</f>
        <v>0</v>
      </c>
      <c r="BL2177" s="19" t="s">
        <v>178</v>
      </c>
      <c r="BM2177" s="226" t="s">
        <v>5109</v>
      </c>
    </row>
    <row r="2178" s="2" customFormat="1">
      <c r="A2178" s="40"/>
      <c r="B2178" s="41"/>
      <c r="C2178" s="42"/>
      <c r="D2178" s="228" t="s">
        <v>180</v>
      </c>
      <c r="E2178" s="42"/>
      <c r="F2178" s="229" t="s">
        <v>5108</v>
      </c>
      <c r="G2178" s="42"/>
      <c r="H2178" s="42"/>
      <c r="I2178" s="230"/>
      <c r="J2178" s="42"/>
      <c r="K2178" s="42"/>
      <c r="L2178" s="46"/>
      <c r="M2178" s="231"/>
      <c r="N2178" s="232"/>
      <c r="O2178" s="86"/>
      <c r="P2178" s="86"/>
      <c r="Q2178" s="86"/>
      <c r="R2178" s="86"/>
      <c r="S2178" s="86"/>
      <c r="T2178" s="87"/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T2178" s="19" t="s">
        <v>180</v>
      </c>
      <c r="AU2178" s="19" t="s">
        <v>82</v>
      </c>
    </row>
    <row r="2179" s="2" customFormat="1">
      <c r="A2179" s="40"/>
      <c r="B2179" s="41"/>
      <c r="C2179" s="42"/>
      <c r="D2179" s="228" t="s">
        <v>478</v>
      </c>
      <c r="E2179" s="42"/>
      <c r="F2179" s="278" t="s">
        <v>5110</v>
      </c>
      <c r="G2179" s="42"/>
      <c r="H2179" s="42"/>
      <c r="I2179" s="230"/>
      <c r="J2179" s="42"/>
      <c r="K2179" s="42"/>
      <c r="L2179" s="46"/>
      <c r="M2179" s="231"/>
      <c r="N2179" s="232"/>
      <c r="O2179" s="86"/>
      <c r="P2179" s="86"/>
      <c r="Q2179" s="86"/>
      <c r="R2179" s="86"/>
      <c r="S2179" s="86"/>
      <c r="T2179" s="87"/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T2179" s="19" t="s">
        <v>478</v>
      </c>
      <c r="AU2179" s="19" t="s">
        <v>82</v>
      </c>
    </row>
    <row r="2180" s="2" customFormat="1" ht="16.5" customHeight="1">
      <c r="A2180" s="40"/>
      <c r="B2180" s="41"/>
      <c r="C2180" s="215" t="s">
        <v>5111</v>
      </c>
      <c r="D2180" s="215" t="s">
        <v>174</v>
      </c>
      <c r="E2180" s="216" t="s">
        <v>5112</v>
      </c>
      <c r="F2180" s="217" t="s">
        <v>5113</v>
      </c>
      <c r="G2180" s="218" t="s">
        <v>3296</v>
      </c>
      <c r="H2180" s="219">
        <v>40</v>
      </c>
      <c r="I2180" s="220"/>
      <c r="J2180" s="221">
        <f>ROUND(I2180*H2180,2)</f>
        <v>0</v>
      </c>
      <c r="K2180" s="217" t="s">
        <v>19</v>
      </c>
      <c r="L2180" s="46"/>
      <c r="M2180" s="222" t="s">
        <v>19</v>
      </c>
      <c r="N2180" s="223" t="s">
        <v>45</v>
      </c>
      <c r="O2180" s="86"/>
      <c r="P2180" s="224">
        <f>O2180*H2180</f>
        <v>0</v>
      </c>
      <c r="Q2180" s="224">
        <v>0</v>
      </c>
      <c r="R2180" s="224">
        <f>Q2180*H2180</f>
        <v>0</v>
      </c>
      <c r="S2180" s="224">
        <v>0</v>
      </c>
      <c r="T2180" s="225">
        <f>S2180*H2180</f>
        <v>0</v>
      </c>
      <c r="U2180" s="40"/>
      <c r="V2180" s="40"/>
      <c r="W2180" s="40"/>
      <c r="X2180" s="40"/>
      <c r="Y2180" s="40"/>
      <c r="Z2180" s="40"/>
      <c r="AA2180" s="40"/>
      <c r="AB2180" s="40"/>
      <c r="AC2180" s="40"/>
      <c r="AD2180" s="40"/>
      <c r="AE2180" s="40"/>
      <c r="AR2180" s="226" t="s">
        <v>178</v>
      </c>
      <c r="AT2180" s="226" t="s">
        <v>174</v>
      </c>
      <c r="AU2180" s="226" t="s">
        <v>82</v>
      </c>
      <c r="AY2180" s="19" t="s">
        <v>171</v>
      </c>
      <c r="BE2180" s="227">
        <f>IF(N2180="základní",J2180,0)</f>
        <v>0</v>
      </c>
      <c r="BF2180" s="227">
        <f>IF(N2180="snížená",J2180,0)</f>
        <v>0</v>
      </c>
      <c r="BG2180" s="227">
        <f>IF(N2180="zákl. přenesená",J2180,0)</f>
        <v>0</v>
      </c>
      <c r="BH2180" s="227">
        <f>IF(N2180="sníž. přenesená",J2180,0)</f>
        <v>0</v>
      </c>
      <c r="BI2180" s="227">
        <f>IF(N2180="nulová",J2180,0)</f>
        <v>0</v>
      </c>
      <c r="BJ2180" s="19" t="s">
        <v>82</v>
      </c>
      <c r="BK2180" s="227">
        <f>ROUND(I2180*H2180,2)</f>
        <v>0</v>
      </c>
      <c r="BL2180" s="19" t="s">
        <v>178</v>
      </c>
      <c r="BM2180" s="226" t="s">
        <v>5114</v>
      </c>
    </row>
    <row r="2181" s="2" customFormat="1">
      <c r="A2181" s="40"/>
      <c r="B2181" s="41"/>
      <c r="C2181" s="42"/>
      <c r="D2181" s="228" t="s">
        <v>180</v>
      </c>
      <c r="E2181" s="42"/>
      <c r="F2181" s="229" t="s">
        <v>5113</v>
      </c>
      <c r="G2181" s="42"/>
      <c r="H2181" s="42"/>
      <c r="I2181" s="230"/>
      <c r="J2181" s="42"/>
      <c r="K2181" s="42"/>
      <c r="L2181" s="46"/>
      <c r="M2181" s="231"/>
      <c r="N2181" s="232"/>
      <c r="O2181" s="86"/>
      <c r="P2181" s="86"/>
      <c r="Q2181" s="86"/>
      <c r="R2181" s="86"/>
      <c r="S2181" s="86"/>
      <c r="T2181" s="87"/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T2181" s="19" t="s">
        <v>180</v>
      </c>
      <c r="AU2181" s="19" t="s">
        <v>82</v>
      </c>
    </row>
    <row r="2182" s="2" customFormat="1">
      <c r="A2182" s="40"/>
      <c r="B2182" s="41"/>
      <c r="C2182" s="42"/>
      <c r="D2182" s="228" t="s">
        <v>478</v>
      </c>
      <c r="E2182" s="42"/>
      <c r="F2182" s="278" t="s">
        <v>5115</v>
      </c>
      <c r="G2182" s="42"/>
      <c r="H2182" s="42"/>
      <c r="I2182" s="230"/>
      <c r="J2182" s="42"/>
      <c r="K2182" s="42"/>
      <c r="L2182" s="46"/>
      <c r="M2182" s="231"/>
      <c r="N2182" s="232"/>
      <c r="O2182" s="86"/>
      <c r="P2182" s="86"/>
      <c r="Q2182" s="86"/>
      <c r="R2182" s="86"/>
      <c r="S2182" s="86"/>
      <c r="T2182" s="87"/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T2182" s="19" t="s">
        <v>478</v>
      </c>
      <c r="AU2182" s="19" t="s">
        <v>82</v>
      </c>
    </row>
    <row r="2183" s="2" customFormat="1" ht="16.5" customHeight="1">
      <c r="A2183" s="40"/>
      <c r="B2183" s="41"/>
      <c r="C2183" s="215" t="s">
        <v>5116</v>
      </c>
      <c r="D2183" s="215" t="s">
        <v>174</v>
      </c>
      <c r="E2183" s="216" t="s">
        <v>5117</v>
      </c>
      <c r="F2183" s="217" t="s">
        <v>5118</v>
      </c>
      <c r="G2183" s="218" t="s">
        <v>3296</v>
      </c>
      <c r="H2183" s="219">
        <v>40</v>
      </c>
      <c r="I2183" s="220"/>
      <c r="J2183" s="221">
        <f>ROUND(I2183*H2183,2)</f>
        <v>0</v>
      </c>
      <c r="K2183" s="217" t="s">
        <v>19</v>
      </c>
      <c r="L2183" s="46"/>
      <c r="M2183" s="222" t="s">
        <v>19</v>
      </c>
      <c r="N2183" s="223" t="s">
        <v>45</v>
      </c>
      <c r="O2183" s="86"/>
      <c r="P2183" s="224">
        <f>O2183*H2183</f>
        <v>0</v>
      </c>
      <c r="Q2183" s="224">
        <v>0</v>
      </c>
      <c r="R2183" s="224">
        <f>Q2183*H2183</f>
        <v>0</v>
      </c>
      <c r="S2183" s="224">
        <v>0</v>
      </c>
      <c r="T2183" s="225">
        <f>S2183*H2183</f>
        <v>0</v>
      </c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R2183" s="226" t="s">
        <v>178</v>
      </c>
      <c r="AT2183" s="226" t="s">
        <v>174</v>
      </c>
      <c r="AU2183" s="226" t="s">
        <v>82</v>
      </c>
      <c r="AY2183" s="19" t="s">
        <v>171</v>
      </c>
      <c r="BE2183" s="227">
        <f>IF(N2183="základní",J2183,0)</f>
        <v>0</v>
      </c>
      <c r="BF2183" s="227">
        <f>IF(N2183="snížená",J2183,0)</f>
        <v>0</v>
      </c>
      <c r="BG2183" s="227">
        <f>IF(N2183="zákl. přenesená",J2183,0)</f>
        <v>0</v>
      </c>
      <c r="BH2183" s="227">
        <f>IF(N2183="sníž. přenesená",J2183,0)</f>
        <v>0</v>
      </c>
      <c r="BI2183" s="227">
        <f>IF(N2183="nulová",J2183,0)</f>
        <v>0</v>
      </c>
      <c r="BJ2183" s="19" t="s">
        <v>82</v>
      </c>
      <c r="BK2183" s="227">
        <f>ROUND(I2183*H2183,2)</f>
        <v>0</v>
      </c>
      <c r="BL2183" s="19" t="s">
        <v>178</v>
      </c>
      <c r="BM2183" s="226" t="s">
        <v>5119</v>
      </c>
    </row>
    <row r="2184" s="2" customFormat="1">
      <c r="A2184" s="40"/>
      <c r="B2184" s="41"/>
      <c r="C2184" s="42"/>
      <c r="D2184" s="228" t="s">
        <v>180</v>
      </c>
      <c r="E2184" s="42"/>
      <c r="F2184" s="229" t="s">
        <v>5118</v>
      </c>
      <c r="G2184" s="42"/>
      <c r="H2184" s="42"/>
      <c r="I2184" s="230"/>
      <c r="J2184" s="42"/>
      <c r="K2184" s="42"/>
      <c r="L2184" s="46"/>
      <c r="M2184" s="231"/>
      <c r="N2184" s="232"/>
      <c r="O2184" s="86"/>
      <c r="P2184" s="86"/>
      <c r="Q2184" s="86"/>
      <c r="R2184" s="86"/>
      <c r="S2184" s="86"/>
      <c r="T2184" s="87"/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T2184" s="19" t="s">
        <v>180</v>
      </c>
      <c r="AU2184" s="19" t="s">
        <v>82</v>
      </c>
    </row>
    <row r="2185" s="2" customFormat="1">
      <c r="A2185" s="40"/>
      <c r="B2185" s="41"/>
      <c r="C2185" s="42"/>
      <c r="D2185" s="228" t="s">
        <v>478</v>
      </c>
      <c r="E2185" s="42"/>
      <c r="F2185" s="278" t="s">
        <v>5120</v>
      </c>
      <c r="G2185" s="42"/>
      <c r="H2185" s="42"/>
      <c r="I2185" s="230"/>
      <c r="J2185" s="42"/>
      <c r="K2185" s="42"/>
      <c r="L2185" s="46"/>
      <c r="M2185" s="231"/>
      <c r="N2185" s="232"/>
      <c r="O2185" s="86"/>
      <c r="P2185" s="86"/>
      <c r="Q2185" s="86"/>
      <c r="R2185" s="86"/>
      <c r="S2185" s="86"/>
      <c r="T2185" s="87"/>
      <c r="U2185" s="40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T2185" s="19" t="s">
        <v>478</v>
      </c>
      <c r="AU2185" s="19" t="s">
        <v>82</v>
      </c>
    </row>
    <row r="2186" s="2" customFormat="1" ht="16.5" customHeight="1">
      <c r="A2186" s="40"/>
      <c r="B2186" s="41"/>
      <c r="C2186" s="215" t="s">
        <v>5121</v>
      </c>
      <c r="D2186" s="215" t="s">
        <v>174</v>
      </c>
      <c r="E2186" s="216" t="s">
        <v>5122</v>
      </c>
      <c r="F2186" s="217" t="s">
        <v>5123</v>
      </c>
      <c r="G2186" s="218" t="s">
        <v>3296</v>
      </c>
      <c r="H2186" s="219">
        <v>25</v>
      </c>
      <c r="I2186" s="220"/>
      <c r="J2186" s="221">
        <f>ROUND(I2186*H2186,2)</f>
        <v>0</v>
      </c>
      <c r="K2186" s="217" t="s">
        <v>19</v>
      </c>
      <c r="L2186" s="46"/>
      <c r="M2186" s="222" t="s">
        <v>19</v>
      </c>
      <c r="N2186" s="223" t="s">
        <v>45</v>
      </c>
      <c r="O2186" s="86"/>
      <c r="P2186" s="224">
        <f>O2186*H2186</f>
        <v>0</v>
      </c>
      <c r="Q2186" s="224">
        <v>0</v>
      </c>
      <c r="R2186" s="224">
        <f>Q2186*H2186</f>
        <v>0</v>
      </c>
      <c r="S2186" s="224">
        <v>0</v>
      </c>
      <c r="T2186" s="225">
        <f>S2186*H2186</f>
        <v>0</v>
      </c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R2186" s="226" t="s">
        <v>178</v>
      </c>
      <c r="AT2186" s="226" t="s">
        <v>174</v>
      </c>
      <c r="AU2186" s="226" t="s">
        <v>82</v>
      </c>
      <c r="AY2186" s="19" t="s">
        <v>171</v>
      </c>
      <c r="BE2186" s="227">
        <f>IF(N2186="základní",J2186,0)</f>
        <v>0</v>
      </c>
      <c r="BF2186" s="227">
        <f>IF(N2186="snížená",J2186,0)</f>
        <v>0</v>
      </c>
      <c r="BG2186" s="227">
        <f>IF(N2186="zákl. přenesená",J2186,0)</f>
        <v>0</v>
      </c>
      <c r="BH2186" s="227">
        <f>IF(N2186="sníž. přenesená",J2186,0)</f>
        <v>0</v>
      </c>
      <c r="BI2186" s="227">
        <f>IF(N2186="nulová",J2186,0)</f>
        <v>0</v>
      </c>
      <c r="BJ2186" s="19" t="s">
        <v>82</v>
      </c>
      <c r="BK2186" s="227">
        <f>ROUND(I2186*H2186,2)</f>
        <v>0</v>
      </c>
      <c r="BL2186" s="19" t="s">
        <v>178</v>
      </c>
      <c r="BM2186" s="226" t="s">
        <v>5124</v>
      </c>
    </row>
    <row r="2187" s="2" customFormat="1">
      <c r="A2187" s="40"/>
      <c r="B2187" s="41"/>
      <c r="C2187" s="42"/>
      <c r="D2187" s="228" t="s">
        <v>180</v>
      </c>
      <c r="E2187" s="42"/>
      <c r="F2187" s="229" t="s">
        <v>5123</v>
      </c>
      <c r="G2187" s="42"/>
      <c r="H2187" s="42"/>
      <c r="I2187" s="230"/>
      <c r="J2187" s="42"/>
      <c r="K2187" s="42"/>
      <c r="L2187" s="46"/>
      <c r="M2187" s="231"/>
      <c r="N2187" s="232"/>
      <c r="O2187" s="86"/>
      <c r="P2187" s="86"/>
      <c r="Q2187" s="86"/>
      <c r="R2187" s="86"/>
      <c r="S2187" s="86"/>
      <c r="T2187" s="87"/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T2187" s="19" t="s">
        <v>180</v>
      </c>
      <c r="AU2187" s="19" t="s">
        <v>82</v>
      </c>
    </row>
    <row r="2188" s="2" customFormat="1">
      <c r="A2188" s="40"/>
      <c r="B2188" s="41"/>
      <c r="C2188" s="42"/>
      <c r="D2188" s="228" t="s">
        <v>478</v>
      </c>
      <c r="E2188" s="42"/>
      <c r="F2188" s="278" t="s">
        <v>5125</v>
      </c>
      <c r="G2188" s="42"/>
      <c r="H2188" s="42"/>
      <c r="I2188" s="230"/>
      <c r="J2188" s="42"/>
      <c r="K2188" s="42"/>
      <c r="L2188" s="46"/>
      <c r="M2188" s="231"/>
      <c r="N2188" s="232"/>
      <c r="O2188" s="86"/>
      <c r="P2188" s="86"/>
      <c r="Q2188" s="86"/>
      <c r="R2188" s="86"/>
      <c r="S2188" s="86"/>
      <c r="T2188" s="87"/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T2188" s="19" t="s">
        <v>478</v>
      </c>
      <c r="AU2188" s="19" t="s">
        <v>82</v>
      </c>
    </row>
    <row r="2189" s="2" customFormat="1" ht="16.5" customHeight="1">
      <c r="A2189" s="40"/>
      <c r="B2189" s="41"/>
      <c r="C2189" s="215" t="s">
        <v>5126</v>
      </c>
      <c r="D2189" s="215" t="s">
        <v>174</v>
      </c>
      <c r="E2189" s="216" t="s">
        <v>5127</v>
      </c>
      <c r="F2189" s="217" t="s">
        <v>5128</v>
      </c>
      <c r="G2189" s="218" t="s">
        <v>3296</v>
      </c>
      <c r="H2189" s="219">
        <v>25</v>
      </c>
      <c r="I2189" s="220"/>
      <c r="J2189" s="221">
        <f>ROUND(I2189*H2189,2)</f>
        <v>0</v>
      </c>
      <c r="K2189" s="217" t="s">
        <v>19</v>
      </c>
      <c r="L2189" s="46"/>
      <c r="M2189" s="222" t="s">
        <v>19</v>
      </c>
      <c r="N2189" s="223" t="s">
        <v>45</v>
      </c>
      <c r="O2189" s="86"/>
      <c r="P2189" s="224">
        <f>O2189*H2189</f>
        <v>0</v>
      </c>
      <c r="Q2189" s="224">
        <v>0</v>
      </c>
      <c r="R2189" s="224">
        <f>Q2189*H2189</f>
        <v>0</v>
      </c>
      <c r="S2189" s="224">
        <v>0</v>
      </c>
      <c r="T2189" s="225">
        <f>S2189*H2189</f>
        <v>0</v>
      </c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R2189" s="226" t="s">
        <v>178</v>
      </c>
      <c r="AT2189" s="226" t="s">
        <v>174</v>
      </c>
      <c r="AU2189" s="226" t="s">
        <v>82</v>
      </c>
      <c r="AY2189" s="19" t="s">
        <v>171</v>
      </c>
      <c r="BE2189" s="227">
        <f>IF(N2189="základní",J2189,0)</f>
        <v>0</v>
      </c>
      <c r="BF2189" s="227">
        <f>IF(N2189="snížená",J2189,0)</f>
        <v>0</v>
      </c>
      <c r="BG2189" s="227">
        <f>IF(N2189="zákl. přenesená",J2189,0)</f>
        <v>0</v>
      </c>
      <c r="BH2189" s="227">
        <f>IF(N2189="sníž. přenesená",J2189,0)</f>
        <v>0</v>
      </c>
      <c r="BI2189" s="227">
        <f>IF(N2189="nulová",J2189,0)</f>
        <v>0</v>
      </c>
      <c r="BJ2189" s="19" t="s">
        <v>82</v>
      </c>
      <c r="BK2189" s="227">
        <f>ROUND(I2189*H2189,2)</f>
        <v>0</v>
      </c>
      <c r="BL2189" s="19" t="s">
        <v>178</v>
      </c>
      <c r="BM2189" s="226" t="s">
        <v>5129</v>
      </c>
    </row>
    <row r="2190" s="2" customFormat="1">
      <c r="A2190" s="40"/>
      <c r="B2190" s="41"/>
      <c r="C2190" s="42"/>
      <c r="D2190" s="228" t="s">
        <v>180</v>
      </c>
      <c r="E2190" s="42"/>
      <c r="F2190" s="229" t="s">
        <v>5128</v>
      </c>
      <c r="G2190" s="42"/>
      <c r="H2190" s="42"/>
      <c r="I2190" s="230"/>
      <c r="J2190" s="42"/>
      <c r="K2190" s="42"/>
      <c r="L2190" s="46"/>
      <c r="M2190" s="231"/>
      <c r="N2190" s="232"/>
      <c r="O2190" s="86"/>
      <c r="P2190" s="86"/>
      <c r="Q2190" s="86"/>
      <c r="R2190" s="86"/>
      <c r="S2190" s="86"/>
      <c r="T2190" s="87"/>
      <c r="U2190" s="40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T2190" s="19" t="s">
        <v>180</v>
      </c>
      <c r="AU2190" s="19" t="s">
        <v>82</v>
      </c>
    </row>
    <row r="2191" s="2" customFormat="1">
      <c r="A2191" s="40"/>
      <c r="B2191" s="41"/>
      <c r="C2191" s="42"/>
      <c r="D2191" s="228" t="s">
        <v>478</v>
      </c>
      <c r="E2191" s="42"/>
      <c r="F2191" s="278" t="s">
        <v>5125</v>
      </c>
      <c r="G2191" s="42"/>
      <c r="H2191" s="42"/>
      <c r="I2191" s="230"/>
      <c r="J2191" s="42"/>
      <c r="K2191" s="42"/>
      <c r="L2191" s="46"/>
      <c r="M2191" s="231"/>
      <c r="N2191" s="232"/>
      <c r="O2191" s="86"/>
      <c r="P2191" s="86"/>
      <c r="Q2191" s="86"/>
      <c r="R2191" s="86"/>
      <c r="S2191" s="86"/>
      <c r="T2191" s="87"/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T2191" s="19" t="s">
        <v>478</v>
      </c>
      <c r="AU2191" s="19" t="s">
        <v>82</v>
      </c>
    </row>
    <row r="2192" s="2" customFormat="1" ht="16.5" customHeight="1">
      <c r="A2192" s="40"/>
      <c r="B2192" s="41"/>
      <c r="C2192" s="215" t="s">
        <v>5130</v>
      </c>
      <c r="D2192" s="215" t="s">
        <v>174</v>
      </c>
      <c r="E2192" s="216" t="s">
        <v>5131</v>
      </c>
      <c r="F2192" s="217" t="s">
        <v>5128</v>
      </c>
      <c r="G2192" s="218" t="s">
        <v>3296</v>
      </c>
      <c r="H2192" s="219">
        <v>80</v>
      </c>
      <c r="I2192" s="220"/>
      <c r="J2192" s="221">
        <f>ROUND(I2192*H2192,2)</f>
        <v>0</v>
      </c>
      <c r="K2192" s="217" t="s">
        <v>19</v>
      </c>
      <c r="L2192" s="46"/>
      <c r="M2192" s="222" t="s">
        <v>19</v>
      </c>
      <c r="N2192" s="223" t="s">
        <v>45</v>
      </c>
      <c r="O2192" s="86"/>
      <c r="P2192" s="224">
        <f>O2192*H2192</f>
        <v>0</v>
      </c>
      <c r="Q2192" s="224">
        <v>0</v>
      </c>
      <c r="R2192" s="224">
        <f>Q2192*H2192</f>
        <v>0</v>
      </c>
      <c r="S2192" s="224">
        <v>0</v>
      </c>
      <c r="T2192" s="225">
        <f>S2192*H2192</f>
        <v>0</v>
      </c>
      <c r="U2192" s="40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R2192" s="226" t="s">
        <v>178</v>
      </c>
      <c r="AT2192" s="226" t="s">
        <v>174</v>
      </c>
      <c r="AU2192" s="226" t="s">
        <v>82</v>
      </c>
      <c r="AY2192" s="19" t="s">
        <v>171</v>
      </c>
      <c r="BE2192" s="227">
        <f>IF(N2192="základní",J2192,0)</f>
        <v>0</v>
      </c>
      <c r="BF2192" s="227">
        <f>IF(N2192="snížená",J2192,0)</f>
        <v>0</v>
      </c>
      <c r="BG2192" s="227">
        <f>IF(N2192="zákl. přenesená",J2192,0)</f>
        <v>0</v>
      </c>
      <c r="BH2192" s="227">
        <f>IF(N2192="sníž. přenesená",J2192,0)</f>
        <v>0</v>
      </c>
      <c r="BI2192" s="227">
        <f>IF(N2192="nulová",J2192,0)</f>
        <v>0</v>
      </c>
      <c r="BJ2192" s="19" t="s">
        <v>82</v>
      </c>
      <c r="BK2192" s="227">
        <f>ROUND(I2192*H2192,2)</f>
        <v>0</v>
      </c>
      <c r="BL2192" s="19" t="s">
        <v>178</v>
      </c>
      <c r="BM2192" s="226" t="s">
        <v>5132</v>
      </c>
    </row>
    <row r="2193" s="2" customFormat="1">
      <c r="A2193" s="40"/>
      <c r="B2193" s="41"/>
      <c r="C2193" s="42"/>
      <c r="D2193" s="228" t="s">
        <v>180</v>
      </c>
      <c r="E2193" s="42"/>
      <c r="F2193" s="229" t="s">
        <v>5128</v>
      </c>
      <c r="G2193" s="42"/>
      <c r="H2193" s="42"/>
      <c r="I2193" s="230"/>
      <c r="J2193" s="42"/>
      <c r="K2193" s="42"/>
      <c r="L2193" s="46"/>
      <c r="M2193" s="231"/>
      <c r="N2193" s="232"/>
      <c r="O2193" s="86"/>
      <c r="P2193" s="86"/>
      <c r="Q2193" s="86"/>
      <c r="R2193" s="86"/>
      <c r="S2193" s="86"/>
      <c r="T2193" s="87"/>
      <c r="U2193" s="40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T2193" s="19" t="s">
        <v>180</v>
      </c>
      <c r="AU2193" s="19" t="s">
        <v>82</v>
      </c>
    </row>
    <row r="2194" s="2" customFormat="1">
      <c r="A2194" s="40"/>
      <c r="B2194" s="41"/>
      <c r="C2194" s="42"/>
      <c r="D2194" s="228" t="s">
        <v>478</v>
      </c>
      <c r="E2194" s="42"/>
      <c r="F2194" s="278" t="s">
        <v>5133</v>
      </c>
      <c r="G2194" s="42"/>
      <c r="H2194" s="42"/>
      <c r="I2194" s="230"/>
      <c r="J2194" s="42"/>
      <c r="K2194" s="42"/>
      <c r="L2194" s="46"/>
      <c r="M2194" s="231"/>
      <c r="N2194" s="232"/>
      <c r="O2194" s="86"/>
      <c r="P2194" s="86"/>
      <c r="Q2194" s="86"/>
      <c r="R2194" s="86"/>
      <c r="S2194" s="86"/>
      <c r="T2194" s="87"/>
      <c r="U2194" s="40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T2194" s="19" t="s">
        <v>478</v>
      </c>
      <c r="AU2194" s="19" t="s">
        <v>82</v>
      </c>
    </row>
    <row r="2195" s="2" customFormat="1" ht="16.5" customHeight="1">
      <c r="A2195" s="40"/>
      <c r="B2195" s="41"/>
      <c r="C2195" s="215" t="s">
        <v>5134</v>
      </c>
      <c r="D2195" s="215" t="s">
        <v>174</v>
      </c>
      <c r="E2195" s="216" t="s">
        <v>5135</v>
      </c>
      <c r="F2195" s="217" t="s">
        <v>5136</v>
      </c>
      <c r="G2195" s="218" t="s">
        <v>3296</v>
      </c>
      <c r="H2195" s="219">
        <v>200</v>
      </c>
      <c r="I2195" s="220"/>
      <c r="J2195" s="221">
        <f>ROUND(I2195*H2195,2)</f>
        <v>0</v>
      </c>
      <c r="K2195" s="217" t="s">
        <v>19</v>
      </c>
      <c r="L2195" s="46"/>
      <c r="M2195" s="222" t="s">
        <v>19</v>
      </c>
      <c r="N2195" s="223" t="s">
        <v>45</v>
      </c>
      <c r="O2195" s="86"/>
      <c r="P2195" s="224">
        <f>O2195*H2195</f>
        <v>0</v>
      </c>
      <c r="Q2195" s="224">
        <v>0</v>
      </c>
      <c r="R2195" s="224">
        <f>Q2195*H2195</f>
        <v>0</v>
      </c>
      <c r="S2195" s="224">
        <v>0</v>
      </c>
      <c r="T2195" s="225">
        <f>S2195*H2195</f>
        <v>0</v>
      </c>
      <c r="U2195" s="40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R2195" s="226" t="s">
        <v>178</v>
      </c>
      <c r="AT2195" s="226" t="s">
        <v>174</v>
      </c>
      <c r="AU2195" s="226" t="s">
        <v>82</v>
      </c>
      <c r="AY2195" s="19" t="s">
        <v>171</v>
      </c>
      <c r="BE2195" s="227">
        <f>IF(N2195="základní",J2195,0)</f>
        <v>0</v>
      </c>
      <c r="BF2195" s="227">
        <f>IF(N2195="snížená",J2195,0)</f>
        <v>0</v>
      </c>
      <c r="BG2195" s="227">
        <f>IF(N2195="zákl. přenesená",J2195,0)</f>
        <v>0</v>
      </c>
      <c r="BH2195" s="227">
        <f>IF(N2195="sníž. přenesená",J2195,0)</f>
        <v>0</v>
      </c>
      <c r="BI2195" s="227">
        <f>IF(N2195="nulová",J2195,0)</f>
        <v>0</v>
      </c>
      <c r="BJ2195" s="19" t="s">
        <v>82</v>
      </c>
      <c r="BK2195" s="227">
        <f>ROUND(I2195*H2195,2)</f>
        <v>0</v>
      </c>
      <c r="BL2195" s="19" t="s">
        <v>178</v>
      </c>
      <c r="BM2195" s="226" t="s">
        <v>5137</v>
      </c>
    </row>
    <row r="2196" s="2" customFormat="1">
      <c r="A2196" s="40"/>
      <c r="B2196" s="41"/>
      <c r="C2196" s="42"/>
      <c r="D2196" s="228" t="s">
        <v>180</v>
      </c>
      <c r="E2196" s="42"/>
      <c r="F2196" s="229" t="s">
        <v>5136</v>
      </c>
      <c r="G2196" s="42"/>
      <c r="H2196" s="42"/>
      <c r="I2196" s="230"/>
      <c r="J2196" s="42"/>
      <c r="K2196" s="42"/>
      <c r="L2196" s="46"/>
      <c r="M2196" s="231"/>
      <c r="N2196" s="232"/>
      <c r="O2196" s="86"/>
      <c r="P2196" s="86"/>
      <c r="Q2196" s="86"/>
      <c r="R2196" s="86"/>
      <c r="S2196" s="86"/>
      <c r="T2196" s="87"/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T2196" s="19" t="s">
        <v>180</v>
      </c>
      <c r="AU2196" s="19" t="s">
        <v>82</v>
      </c>
    </row>
    <row r="2197" s="2" customFormat="1">
      <c r="A2197" s="40"/>
      <c r="B2197" s="41"/>
      <c r="C2197" s="42"/>
      <c r="D2197" s="228" t="s">
        <v>478</v>
      </c>
      <c r="E2197" s="42"/>
      <c r="F2197" s="278" t="s">
        <v>5138</v>
      </c>
      <c r="G2197" s="42"/>
      <c r="H2197" s="42"/>
      <c r="I2197" s="230"/>
      <c r="J2197" s="42"/>
      <c r="K2197" s="42"/>
      <c r="L2197" s="46"/>
      <c r="M2197" s="231"/>
      <c r="N2197" s="232"/>
      <c r="O2197" s="86"/>
      <c r="P2197" s="86"/>
      <c r="Q2197" s="86"/>
      <c r="R2197" s="86"/>
      <c r="S2197" s="86"/>
      <c r="T2197" s="87"/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T2197" s="19" t="s">
        <v>478</v>
      </c>
      <c r="AU2197" s="19" t="s">
        <v>82</v>
      </c>
    </row>
    <row r="2198" s="2" customFormat="1" ht="16.5" customHeight="1">
      <c r="A2198" s="40"/>
      <c r="B2198" s="41"/>
      <c r="C2198" s="215" t="s">
        <v>5139</v>
      </c>
      <c r="D2198" s="215" t="s">
        <v>174</v>
      </c>
      <c r="E2198" s="216" t="s">
        <v>5140</v>
      </c>
      <c r="F2198" s="217" t="s">
        <v>5136</v>
      </c>
      <c r="G2198" s="218" t="s">
        <v>3296</v>
      </c>
      <c r="H2198" s="219">
        <v>8000</v>
      </c>
      <c r="I2198" s="220"/>
      <c r="J2198" s="221">
        <f>ROUND(I2198*H2198,2)</f>
        <v>0</v>
      </c>
      <c r="K2198" s="217" t="s">
        <v>19</v>
      </c>
      <c r="L2198" s="46"/>
      <c r="M2198" s="222" t="s">
        <v>19</v>
      </c>
      <c r="N2198" s="223" t="s">
        <v>45</v>
      </c>
      <c r="O2198" s="86"/>
      <c r="P2198" s="224">
        <f>O2198*H2198</f>
        <v>0</v>
      </c>
      <c r="Q2198" s="224">
        <v>0</v>
      </c>
      <c r="R2198" s="224">
        <f>Q2198*H2198</f>
        <v>0</v>
      </c>
      <c r="S2198" s="224">
        <v>0</v>
      </c>
      <c r="T2198" s="225">
        <f>S2198*H2198</f>
        <v>0</v>
      </c>
      <c r="U2198" s="40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R2198" s="226" t="s">
        <v>178</v>
      </c>
      <c r="AT2198" s="226" t="s">
        <v>174</v>
      </c>
      <c r="AU2198" s="226" t="s">
        <v>82</v>
      </c>
      <c r="AY2198" s="19" t="s">
        <v>171</v>
      </c>
      <c r="BE2198" s="227">
        <f>IF(N2198="základní",J2198,0)</f>
        <v>0</v>
      </c>
      <c r="BF2198" s="227">
        <f>IF(N2198="snížená",J2198,0)</f>
        <v>0</v>
      </c>
      <c r="BG2198" s="227">
        <f>IF(N2198="zákl. přenesená",J2198,0)</f>
        <v>0</v>
      </c>
      <c r="BH2198" s="227">
        <f>IF(N2198="sníž. přenesená",J2198,0)</f>
        <v>0</v>
      </c>
      <c r="BI2198" s="227">
        <f>IF(N2198="nulová",J2198,0)</f>
        <v>0</v>
      </c>
      <c r="BJ2198" s="19" t="s">
        <v>82</v>
      </c>
      <c r="BK2198" s="227">
        <f>ROUND(I2198*H2198,2)</f>
        <v>0</v>
      </c>
      <c r="BL2198" s="19" t="s">
        <v>178</v>
      </c>
      <c r="BM2198" s="226" t="s">
        <v>5141</v>
      </c>
    </row>
    <row r="2199" s="2" customFormat="1">
      <c r="A2199" s="40"/>
      <c r="B2199" s="41"/>
      <c r="C2199" s="42"/>
      <c r="D2199" s="228" t="s">
        <v>180</v>
      </c>
      <c r="E2199" s="42"/>
      <c r="F2199" s="229" t="s">
        <v>5136</v>
      </c>
      <c r="G2199" s="42"/>
      <c r="H2199" s="42"/>
      <c r="I2199" s="230"/>
      <c r="J2199" s="42"/>
      <c r="K2199" s="42"/>
      <c r="L2199" s="46"/>
      <c r="M2199" s="231"/>
      <c r="N2199" s="232"/>
      <c r="O2199" s="86"/>
      <c r="P2199" s="86"/>
      <c r="Q2199" s="86"/>
      <c r="R2199" s="86"/>
      <c r="S2199" s="86"/>
      <c r="T2199" s="87"/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T2199" s="19" t="s">
        <v>180</v>
      </c>
      <c r="AU2199" s="19" t="s">
        <v>82</v>
      </c>
    </row>
    <row r="2200" s="2" customFormat="1">
      <c r="A2200" s="40"/>
      <c r="B2200" s="41"/>
      <c r="C2200" s="42"/>
      <c r="D2200" s="228" t="s">
        <v>478</v>
      </c>
      <c r="E2200" s="42"/>
      <c r="F2200" s="278" t="s">
        <v>5142</v>
      </c>
      <c r="G2200" s="42"/>
      <c r="H2200" s="42"/>
      <c r="I2200" s="230"/>
      <c r="J2200" s="42"/>
      <c r="K2200" s="42"/>
      <c r="L2200" s="46"/>
      <c r="M2200" s="231"/>
      <c r="N2200" s="232"/>
      <c r="O2200" s="86"/>
      <c r="P2200" s="86"/>
      <c r="Q2200" s="86"/>
      <c r="R2200" s="86"/>
      <c r="S2200" s="86"/>
      <c r="T2200" s="87"/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T2200" s="19" t="s">
        <v>478</v>
      </c>
      <c r="AU2200" s="19" t="s">
        <v>82</v>
      </c>
    </row>
    <row r="2201" s="2" customFormat="1" ht="16.5" customHeight="1">
      <c r="A2201" s="40"/>
      <c r="B2201" s="41"/>
      <c r="C2201" s="215" t="s">
        <v>2612</v>
      </c>
      <c r="D2201" s="215" t="s">
        <v>174</v>
      </c>
      <c r="E2201" s="216" t="s">
        <v>5143</v>
      </c>
      <c r="F2201" s="217" t="s">
        <v>3599</v>
      </c>
      <c r="G2201" s="218" t="s">
        <v>971</v>
      </c>
      <c r="H2201" s="219">
        <v>1</v>
      </c>
      <c r="I2201" s="220"/>
      <c r="J2201" s="221">
        <f>ROUND(I2201*H2201,2)</f>
        <v>0</v>
      </c>
      <c r="K2201" s="217" t="s">
        <v>19</v>
      </c>
      <c r="L2201" s="46"/>
      <c r="M2201" s="222" t="s">
        <v>19</v>
      </c>
      <c r="N2201" s="223" t="s">
        <v>45</v>
      </c>
      <c r="O2201" s="86"/>
      <c r="P2201" s="224">
        <f>O2201*H2201</f>
        <v>0</v>
      </c>
      <c r="Q2201" s="224">
        <v>0</v>
      </c>
      <c r="R2201" s="224">
        <f>Q2201*H2201</f>
        <v>0</v>
      </c>
      <c r="S2201" s="224">
        <v>0</v>
      </c>
      <c r="T2201" s="225">
        <f>S2201*H2201</f>
        <v>0</v>
      </c>
      <c r="U2201" s="40"/>
      <c r="V2201" s="40"/>
      <c r="W2201" s="40"/>
      <c r="X2201" s="40"/>
      <c r="Y2201" s="40"/>
      <c r="Z2201" s="40"/>
      <c r="AA2201" s="40"/>
      <c r="AB2201" s="40"/>
      <c r="AC2201" s="40"/>
      <c r="AD2201" s="40"/>
      <c r="AE2201" s="40"/>
      <c r="AR2201" s="226" t="s">
        <v>178</v>
      </c>
      <c r="AT2201" s="226" t="s">
        <v>174</v>
      </c>
      <c r="AU2201" s="226" t="s">
        <v>82</v>
      </c>
      <c r="AY2201" s="19" t="s">
        <v>171</v>
      </c>
      <c r="BE2201" s="227">
        <f>IF(N2201="základní",J2201,0)</f>
        <v>0</v>
      </c>
      <c r="BF2201" s="227">
        <f>IF(N2201="snížená",J2201,0)</f>
        <v>0</v>
      </c>
      <c r="BG2201" s="227">
        <f>IF(N2201="zákl. přenesená",J2201,0)</f>
        <v>0</v>
      </c>
      <c r="BH2201" s="227">
        <f>IF(N2201="sníž. přenesená",J2201,0)</f>
        <v>0</v>
      </c>
      <c r="BI2201" s="227">
        <f>IF(N2201="nulová",J2201,0)</f>
        <v>0</v>
      </c>
      <c r="BJ2201" s="19" t="s">
        <v>82</v>
      </c>
      <c r="BK2201" s="227">
        <f>ROUND(I2201*H2201,2)</f>
        <v>0</v>
      </c>
      <c r="BL2201" s="19" t="s">
        <v>178</v>
      </c>
      <c r="BM2201" s="226" t="s">
        <v>5144</v>
      </c>
    </row>
    <row r="2202" s="2" customFormat="1">
      <c r="A2202" s="40"/>
      <c r="B2202" s="41"/>
      <c r="C2202" s="42"/>
      <c r="D2202" s="228" t="s">
        <v>180</v>
      </c>
      <c r="E2202" s="42"/>
      <c r="F2202" s="229" t="s">
        <v>3599</v>
      </c>
      <c r="G2202" s="42"/>
      <c r="H2202" s="42"/>
      <c r="I2202" s="230"/>
      <c r="J2202" s="42"/>
      <c r="K2202" s="42"/>
      <c r="L2202" s="46"/>
      <c r="M2202" s="231"/>
      <c r="N2202" s="232"/>
      <c r="O2202" s="86"/>
      <c r="P2202" s="86"/>
      <c r="Q2202" s="86"/>
      <c r="R2202" s="86"/>
      <c r="S2202" s="86"/>
      <c r="T2202" s="87"/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T2202" s="19" t="s">
        <v>180</v>
      </c>
      <c r="AU2202" s="19" t="s">
        <v>82</v>
      </c>
    </row>
    <row r="2203" s="2" customFormat="1">
      <c r="A2203" s="40"/>
      <c r="B2203" s="41"/>
      <c r="C2203" s="42"/>
      <c r="D2203" s="228" t="s">
        <v>478</v>
      </c>
      <c r="E2203" s="42"/>
      <c r="F2203" s="278" t="s">
        <v>3601</v>
      </c>
      <c r="G2203" s="42"/>
      <c r="H2203" s="42"/>
      <c r="I2203" s="230"/>
      <c r="J2203" s="42"/>
      <c r="K2203" s="42"/>
      <c r="L2203" s="46"/>
      <c r="M2203" s="231"/>
      <c r="N2203" s="232"/>
      <c r="O2203" s="86"/>
      <c r="P2203" s="86"/>
      <c r="Q2203" s="86"/>
      <c r="R2203" s="86"/>
      <c r="S2203" s="86"/>
      <c r="T2203" s="87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T2203" s="19" t="s">
        <v>478</v>
      </c>
      <c r="AU2203" s="19" t="s">
        <v>82</v>
      </c>
    </row>
    <row r="2204" s="2" customFormat="1" ht="16.5" customHeight="1">
      <c r="A2204" s="40"/>
      <c r="B2204" s="41"/>
      <c r="C2204" s="215" t="s">
        <v>5145</v>
      </c>
      <c r="D2204" s="215" t="s">
        <v>174</v>
      </c>
      <c r="E2204" s="216" t="s">
        <v>3787</v>
      </c>
      <c r="F2204" s="217" t="s">
        <v>3788</v>
      </c>
      <c r="G2204" s="218" t="s">
        <v>3513</v>
      </c>
      <c r="H2204" s="219">
        <v>2824</v>
      </c>
      <c r="I2204" s="220"/>
      <c r="J2204" s="221">
        <f>ROUND(I2204*H2204,2)</f>
        <v>0</v>
      </c>
      <c r="K2204" s="217" t="s">
        <v>19</v>
      </c>
      <c r="L2204" s="46"/>
      <c r="M2204" s="222" t="s">
        <v>19</v>
      </c>
      <c r="N2204" s="223" t="s">
        <v>45</v>
      </c>
      <c r="O2204" s="86"/>
      <c r="P2204" s="224">
        <f>O2204*H2204</f>
        <v>0</v>
      </c>
      <c r="Q2204" s="224">
        <v>0</v>
      </c>
      <c r="R2204" s="224">
        <f>Q2204*H2204</f>
        <v>0</v>
      </c>
      <c r="S2204" s="224">
        <v>0</v>
      </c>
      <c r="T2204" s="225">
        <f>S2204*H2204</f>
        <v>0</v>
      </c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R2204" s="226" t="s">
        <v>178</v>
      </c>
      <c r="AT2204" s="226" t="s">
        <v>174</v>
      </c>
      <c r="AU2204" s="226" t="s">
        <v>82</v>
      </c>
      <c r="AY2204" s="19" t="s">
        <v>171</v>
      </c>
      <c r="BE2204" s="227">
        <f>IF(N2204="základní",J2204,0)</f>
        <v>0</v>
      </c>
      <c r="BF2204" s="227">
        <f>IF(N2204="snížená",J2204,0)</f>
        <v>0</v>
      </c>
      <c r="BG2204" s="227">
        <f>IF(N2204="zákl. přenesená",J2204,0)</f>
        <v>0</v>
      </c>
      <c r="BH2204" s="227">
        <f>IF(N2204="sníž. přenesená",J2204,0)</f>
        <v>0</v>
      </c>
      <c r="BI2204" s="227">
        <f>IF(N2204="nulová",J2204,0)</f>
        <v>0</v>
      </c>
      <c r="BJ2204" s="19" t="s">
        <v>82</v>
      </c>
      <c r="BK2204" s="227">
        <f>ROUND(I2204*H2204,2)</f>
        <v>0</v>
      </c>
      <c r="BL2204" s="19" t="s">
        <v>178</v>
      </c>
      <c r="BM2204" s="226" t="s">
        <v>5146</v>
      </c>
    </row>
    <row r="2205" s="2" customFormat="1">
      <c r="A2205" s="40"/>
      <c r="B2205" s="41"/>
      <c r="C2205" s="42"/>
      <c r="D2205" s="228" t="s">
        <v>180</v>
      </c>
      <c r="E2205" s="42"/>
      <c r="F2205" s="229" t="s">
        <v>3790</v>
      </c>
      <c r="G2205" s="42"/>
      <c r="H2205" s="42"/>
      <c r="I2205" s="230"/>
      <c r="J2205" s="42"/>
      <c r="K2205" s="42"/>
      <c r="L2205" s="46"/>
      <c r="M2205" s="231"/>
      <c r="N2205" s="232"/>
      <c r="O2205" s="86"/>
      <c r="P2205" s="86"/>
      <c r="Q2205" s="86"/>
      <c r="R2205" s="86"/>
      <c r="S2205" s="86"/>
      <c r="T2205" s="87"/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T2205" s="19" t="s">
        <v>180</v>
      </c>
      <c r="AU2205" s="19" t="s">
        <v>82</v>
      </c>
    </row>
    <row r="2206" s="2" customFormat="1">
      <c r="A2206" s="40"/>
      <c r="B2206" s="41"/>
      <c r="C2206" s="42"/>
      <c r="D2206" s="228" t="s">
        <v>478</v>
      </c>
      <c r="E2206" s="42"/>
      <c r="F2206" s="278" t="s">
        <v>3752</v>
      </c>
      <c r="G2206" s="42"/>
      <c r="H2206" s="42"/>
      <c r="I2206" s="230"/>
      <c r="J2206" s="42"/>
      <c r="K2206" s="42"/>
      <c r="L2206" s="46"/>
      <c r="M2206" s="231"/>
      <c r="N2206" s="232"/>
      <c r="O2206" s="86"/>
      <c r="P2206" s="86"/>
      <c r="Q2206" s="86"/>
      <c r="R2206" s="86"/>
      <c r="S2206" s="86"/>
      <c r="T2206" s="87"/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T2206" s="19" t="s">
        <v>478</v>
      </c>
      <c r="AU2206" s="19" t="s">
        <v>82</v>
      </c>
    </row>
    <row r="2207" s="12" customFormat="1" ht="25.92" customHeight="1">
      <c r="A2207" s="12"/>
      <c r="B2207" s="199"/>
      <c r="C2207" s="200"/>
      <c r="D2207" s="201" t="s">
        <v>73</v>
      </c>
      <c r="E2207" s="202" t="s">
        <v>5147</v>
      </c>
      <c r="F2207" s="202" t="s">
        <v>5148</v>
      </c>
      <c r="G2207" s="200"/>
      <c r="H2207" s="200"/>
      <c r="I2207" s="203"/>
      <c r="J2207" s="204">
        <f>BK2207</f>
        <v>0</v>
      </c>
      <c r="K2207" s="200"/>
      <c r="L2207" s="205"/>
      <c r="M2207" s="206"/>
      <c r="N2207" s="207"/>
      <c r="O2207" s="207"/>
      <c r="P2207" s="208">
        <f>SUM(P2208:P2354)</f>
        <v>0</v>
      </c>
      <c r="Q2207" s="207"/>
      <c r="R2207" s="208">
        <f>SUM(R2208:R2354)</f>
        <v>0</v>
      </c>
      <c r="S2207" s="207"/>
      <c r="T2207" s="209">
        <f>SUM(T2208:T2354)</f>
        <v>0</v>
      </c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R2207" s="210" t="s">
        <v>82</v>
      </c>
      <c r="AT2207" s="211" t="s">
        <v>73</v>
      </c>
      <c r="AU2207" s="211" t="s">
        <v>74</v>
      </c>
      <c r="AY2207" s="210" t="s">
        <v>171</v>
      </c>
      <c r="BK2207" s="212">
        <f>SUM(BK2208:BK2354)</f>
        <v>0</v>
      </c>
    </row>
    <row r="2208" s="2" customFormat="1" ht="16.5" customHeight="1">
      <c r="A2208" s="40"/>
      <c r="B2208" s="41"/>
      <c r="C2208" s="215" t="s">
        <v>2705</v>
      </c>
      <c r="D2208" s="215" t="s">
        <v>174</v>
      </c>
      <c r="E2208" s="216" t="s">
        <v>5149</v>
      </c>
      <c r="F2208" s="217" t="s">
        <v>3611</v>
      </c>
      <c r="G2208" s="218" t="s">
        <v>971</v>
      </c>
      <c r="H2208" s="219">
        <v>1</v>
      </c>
      <c r="I2208" s="220"/>
      <c r="J2208" s="221">
        <f>ROUND(I2208*H2208,2)</f>
        <v>0</v>
      </c>
      <c r="K2208" s="217" t="s">
        <v>19</v>
      </c>
      <c r="L2208" s="46"/>
      <c r="M2208" s="222" t="s">
        <v>19</v>
      </c>
      <c r="N2208" s="223" t="s">
        <v>45</v>
      </c>
      <c r="O2208" s="86"/>
      <c r="P2208" s="224">
        <f>O2208*H2208</f>
        <v>0</v>
      </c>
      <c r="Q2208" s="224">
        <v>0</v>
      </c>
      <c r="R2208" s="224">
        <f>Q2208*H2208</f>
        <v>0</v>
      </c>
      <c r="S2208" s="224">
        <v>0</v>
      </c>
      <c r="T2208" s="225">
        <f>S2208*H2208</f>
        <v>0</v>
      </c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R2208" s="226" t="s">
        <v>178</v>
      </c>
      <c r="AT2208" s="226" t="s">
        <v>174</v>
      </c>
      <c r="AU2208" s="226" t="s">
        <v>82</v>
      </c>
      <c r="AY2208" s="19" t="s">
        <v>171</v>
      </c>
      <c r="BE2208" s="227">
        <f>IF(N2208="základní",J2208,0)</f>
        <v>0</v>
      </c>
      <c r="BF2208" s="227">
        <f>IF(N2208="snížená",J2208,0)</f>
        <v>0</v>
      </c>
      <c r="BG2208" s="227">
        <f>IF(N2208="zákl. přenesená",J2208,0)</f>
        <v>0</v>
      </c>
      <c r="BH2208" s="227">
        <f>IF(N2208="sníž. přenesená",J2208,0)</f>
        <v>0</v>
      </c>
      <c r="BI2208" s="227">
        <f>IF(N2208="nulová",J2208,0)</f>
        <v>0</v>
      </c>
      <c r="BJ2208" s="19" t="s">
        <v>82</v>
      </c>
      <c r="BK2208" s="227">
        <f>ROUND(I2208*H2208,2)</f>
        <v>0</v>
      </c>
      <c r="BL2208" s="19" t="s">
        <v>178</v>
      </c>
      <c r="BM2208" s="226" t="s">
        <v>5150</v>
      </c>
    </row>
    <row r="2209" s="2" customFormat="1">
      <c r="A2209" s="40"/>
      <c r="B2209" s="41"/>
      <c r="C2209" s="42"/>
      <c r="D2209" s="228" t="s">
        <v>180</v>
      </c>
      <c r="E2209" s="42"/>
      <c r="F2209" s="229" t="s">
        <v>3611</v>
      </c>
      <c r="G2209" s="42"/>
      <c r="H2209" s="42"/>
      <c r="I2209" s="230"/>
      <c r="J2209" s="42"/>
      <c r="K2209" s="42"/>
      <c r="L2209" s="46"/>
      <c r="M2209" s="231"/>
      <c r="N2209" s="232"/>
      <c r="O2209" s="86"/>
      <c r="P2209" s="86"/>
      <c r="Q2209" s="86"/>
      <c r="R2209" s="86"/>
      <c r="S2209" s="86"/>
      <c r="T2209" s="87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T2209" s="19" t="s">
        <v>180</v>
      </c>
      <c r="AU2209" s="19" t="s">
        <v>82</v>
      </c>
    </row>
    <row r="2210" s="2" customFormat="1" ht="16.5" customHeight="1">
      <c r="A2210" s="40"/>
      <c r="B2210" s="41"/>
      <c r="C2210" s="215" t="s">
        <v>2809</v>
      </c>
      <c r="D2210" s="215" t="s">
        <v>174</v>
      </c>
      <c r="E2210" s="216" t="s">
        <v>5151</v>
      </c>
      <c r="F2210" s="217" t="s">
        <v>3609</v>
      </c>
      <c r="G2210" s="218" t="s">
        <v>971</v>
      </c>
      <c r="H2210" s="219">
        <v>1</v>
      </c>
      <c r="I2210" s="220"/>
      <c r="J2210" s="221">
        <f>ROUND(I2210*H2210,2)</f>
        <v>0</v>
      </c>
      <c r="K2210" s="217" t="s">
        <v>19</v>
      </c>
      <c r="L2210" s="46"/>
      <c r="M2210" s="222" t="s">
        <v>19</v>
      </c>
      <c r="N2210" s="223" t="s">
        <v>45</v>
      </c>
      <c r="O2210" s="86"/>
      <c r="P2210" s="224">
        <f>O2210*H2210</f>
        <v>0</v>
      </c>
      <c r="Q2210" s="224">
        <v>0</v>
      </c>
      <c r="R2210" s="224">
        <f>Q2210*H2210</f>
        <v>0</v>
      </c>
      <c r="S2210" s="224">
        <v>0</v>
      </c>
      <c r="T2210" s="225">
        <f>S2210*H2210</f>
        <v>0</v>
      </c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R2210" s="226" t="s">
        <v>178</v>
      </c>
      <c r="AT2210" s="226" t="s">
        <v>174</v>
      </c>
      <c r="AU2210" s="226" t="s">
        <v>82</v>
      </c>
      <c r="AY2210" s="19" t="s">
        <v>171</v>
      </c>
      <c r="BE2210" s="227">
        <f>IF(N2210="základní",J2210,0)</f>
        <v>0</v>
      </c>
      <c r="BF2210" s="227">
        <f>IF(N2210="snížená",J2210,0)</f>
        <v>0</v>
      </c>
      <c r="BG2210" s="227">
        <f>IF(N2210="zákl. přenesená",J2210,0)</f>
        <v>0</v>
      </c>
      <c r="BH2210" s="227">
        <f>IF(N2210="sníž. přenesená",J2210,0)</f>
        <v>0</v>
      </c>
      <c r="BI2210" s="227">
        <f>IF(N2210="nulová",J2210,0)</f>
        <v>0</v>
      </c>
      <c r="BJ2210" s="19" t="s">
        <v>82</v>
      </c>
      <c r="BK2210" s="227">
        <f>ROUND(I2210*H2210,2)</f>
        <v>0</v>
      </c>
      <c r="BL2210" s="19" t="s">
        <v>178</v>
      </c>
      <c r="BM2210" s="226" t="s">
        <v>5152</v>
      </c>
    </row>
    <row r="2211" s="2" customFormat="1">
      <c r="A2211" s="40"/>
      <c r="B2211" s="41"/>
      <c r="C2211" s="42"/>
      <c r="D2211" s="228" t="s">
        <v>180</v>
      </c>
      <c r="E2211" s="42"/>
      <c r="F2211" s="229" t="s">
        <v>3609</v>
      </c>
      <c r="G2211" s="42"/>
      <c r="H2211" s="42"/>
      <c r="I2211" s="230"/>
      <c r="J2211" s="42"/>
      <c r="K2211" s="42"/>
      <c r="L2211" s="46"/>
      <c r="M2211" s="231"/>
      <c r="N2211" s="232"/>
      <c r="O2211" s="86"/>
      <c r="P2211" s="86"/>
      <c r="Q2211" s="86"/>
      <c r="R2211" s="86"/>
      <c r="S2211" s="86"/>
      <c r="T2211" s="87"/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T2211" s="19" t="s">
        <v>180</v>
      </c>
      <c r="AU2211" s="19" t="s">
        <v>82</v>
      </c>
    </row>
    <row r="2212" s="2" customFormat="1" ht="16.5" customHeight="1">
      <c r="A2212" s="40"/>
      <c r="B2212" s="41"/>
      <c r="C2212" s="215" t="s">
        <v>5153</v>
      </c>
      <c r="D2212" s="215" t="s">
        <v>174</v>
      </c>
      <c r="E2212" s="216" t="s">
        <v>5154</v>
      </c>
      <c r="F2212" s="217" t="s">
        <v>5155</v>
      </c>
      <c r="G2212" s="218" t="s">
        <v>3296</v>
      </c>
      <c r="H2212" s="219">
        <v>4</v>
      </c>
      <c r="I2212" s="220"/>
      <c r="J2212" s="221">
        <f>ROUND(I2212*H2212,2)</f>
        <v>0</v>
      </c>
      <c r="K2212" s="217" t="s">
        <v>19</v>
      </c>
      <c r="L2212" s="46"/>
      <c r="M2212" s="222" t="s">
        <v>19</v>
      </c>
      <c r="N2212" s="223" t="s">
        <v>45</v>
      </c>
      <c r="O2212" s="86"/>
      <c r="P2212" s="224">
        <f>O2212*H2212</f>
        <v>0</v>
      </c>
      <c r="Q2212" s="224">
        <v>0</v>
      </c>
      <c r="R2212" s="224">
        <f>Q2212*H2212</f>
        <v>0</v>
      </c>
      <c r="S2212" s="224">
        <v>0</v>
      </c>
      <c r="T2212" s="225">
        <f>S2212*H2212</f>
        <v>0</v>
      </c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R2212" s="226" t="s">
        <v>178</v>
      </c>
      <c r="AT2212" s="226" t="s">
        <v>174</v>
      </c>
      <c r="AU2212" s="226" t="s">
        <v>82</v>
      </c>
      <c r="AY2212" s="19" t="s">
        <v>171</v>
      </c>
      <c r="BE2212" s="227">
        <f>IF(N2212="základní",J2212,0)</f>
        <v>0</v>
      </c>
      <c r="BF2212" s="227">
        <f>IF(N2212="snížená",J2212,0)</f>
        <v>0</v>
      </c>
      <c r="BG2212" s="227">
        <f>IF(N2212="zákl. přenesená",J2212,0)</f>
        <v>0</v>
      </c>
      <c r="BH2212" s="227">
        <f>IF(N2212="sníž. přenesená",J2212,0)</f>
        <v>0</v>
      </c>
      <c r="BI2212" s="227">
        <f>IF(N2212="nulová",J2212,0)</f>
        <v>0</v>
      </c>
      <c r="BJ2212" s="19" t="s">
        <v>82</v>
      </c>
      <c r="BK2212" s="227">
        <f>ROUND(I2212*H2212,2)</f>
        <v>0</v>
      </c>
      <c r="BL2212" s="19" t="s">
        <v>178</v>
      </c>
      <c r="BM2212" s="226" t="s">
        <v>5156</v>
      </c>
    </row>
    <row r="2213" s="2" customFormat="1">
      <c r="A2213" s="40"/>
      <c r="B2213" s="41"/>
      <c r="C2213" s="42"/>
      <c r="D2213" s="228" t="s">
        <v>180</v>
      </c>
      <c r="E2213" s="42"/>
      <c r="F2213" s="229" t="s">
        <v>5155</v>
      </c>
      <c r="G2213" s="42"/>
      <c r="H2213" s="42"/>
      <c r="I2213" s="230"/>
      <c r="J2213" s="42"/>
      <c r="K2213" s="42"/>
      <c r="L2213" s="46"/>
      <c r="M2213" s="231"/>
      <c r="N2213" s="232"/>
      <c r="O2213" s="86"/>
      <c r="P2213" s="86"/>
      <c r="Q2213" s="86"/>
      <c r="R2213" s="86"/>
      <c r="S2213" s="86"/>
      <c r="T2213" s="87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T2213" s="19" t="s">
        <v>180</v>
      </c>
      <c r="AU2213" s="19" t="s">
        <v>82</v>
      </c>
    </row>
    <row r="2214" s="2" customFormat="1">
      <c r="A2214" s="40"/>
      <c r="B2214" s="41"/>
      <c r="C2214" s="42"/>
      <c r="D2214" s="228" t="s">
        <v>478</v>
      </c>
      <c r="E2214" s="42"/>
      <c r="F2214" s="278" t="s">
        <v>5157</v>
      </c>
      <c r="G2214" s="42"/>
      <c r="H2214" s="42"/>
      <c r="I2214" s="230"/>
      <c r="J2214" s="42"/>
      <c r="K2214" s="42"/>
      <c r="L2214" s="46"/>
      <c r="M2214" s="231"/>
      <c r="N2214" s="232"/>
      <c r="O2214" s="86"/>
      <c r="P2214" s="86"/>
      <c r="Q2214" s="86"/>
      <c r="R2214" s="86"/>
      <c r="S2214" s="86"/>
      <c r="T2214" s="87"/>
      <c r="U2214" s="40"/>
      <c r="V2214" s="40"/>
      <c r="W2214" s="40"/>
      <c r="X2214" s="40"/>
      <c r="Y2214" s="40"/>
      <c r="Z2214" s="40"/>
      <c r="AA2214" s="40"/>
      <c r="AB2214" s="40"/>
      <c r="AC2214" s="40"/>
      <c r="AD2214" s="40"/>
      <c r="AE2214" s="40"/>
      <c r="AT2214" s="19" t="s">
        <v>478</v>
      </c>
      <c r="AU2214" s="19" t="s">
        <v>82</v>
      </c>
    </row>
    <row r="2215" s="2" customFormat="1" ht="16.5" customHeight="1">
      <c r="A2215" s="40"/>
      <c r="B2215" s="41"/>
      <c r="C2215" s="215" t="s">
        <v>1624</v>
      </c>
      <c r="D2215" s="215" t="s">
        <v>174</v>
      </c>
      <c r="E2215" s="216" t="s">
        <v>5158</v>
      </c>
      <c r="F2215" s="217" t="s">
        <v>5159</v>
      </c>
      <c r="G2215" s="218" t="s">
        <v>3296</v>
      </c>
      <c r="H2215" s="219">
        <v>12</v>
      </c>
      <c r="I2215" s="220"/>
      <c r="J2215" s="221">
        <f>ROUND(I2215*H2215,2)</f>
        <v>0</v>
      </c>
      <c r="K2215" s="217" t="s">
        <v>19</v>
      </c>
      <c r="L2215" s="46"/>
      <c r="M2215" s="222" t="s">
        <v>19</v>
      </c>
      <c r="N2215" s="223" t="s">
        <v>45</v>
      </c>
      <c r="O2215" s="86"/>
      <c r="P2215" s="224">
        <f>O2215*H2215</f>
        <v>0</v>
      </c>
      <c r="Q2215" s="224">
        <v>0</v>
      </c>
      <c r="R2215" s="224">
        <f>Q2215*H2215</f>
        <v>0</v>
      </c>
      <c r="S2215" s="224">
        <v>0</v>
      </c>
      <c r="T2215" s="225">
        <f>S2215*H2215</f>
        <v>0</v>
      </c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R2215" s="226" t="s">
        <v>178</v>
      </c>
      <c r="AT2215" s="226" t="s">
        <v>174</v>
      </c>
      <c r="AU2215" s="226" t="s">
        <v>82</v>
      </c>
      <c r="AY2215" s="19" t="s">
        <v>171</v>
      </c>
      <c r="BE2215" s="227">
        <f>IF(N2215="základní",J2215,0)</f>
        <v>0</v>
      </c>
      <c r="BF2215" s="227">
        <f>IF(N2215="snížená",J2215,0)</f>
        <v>0</v>
      </c>
      <c r="BG2215" s="227">
        <f>IF(N2215="zákl. přenesená",J2215,0)</f>
        <v>0</v>
      </c>
      <c r="BH2215" s="227">
        <f>IF(N2215="sníž. přenesená",J2215,0)</f>
        <v>0</v>
      </c>
      <c r="BI2215" s="227">
        <f>IF(N2215="nulová",J2215,0)</f>
        <v>0</v>
      </c>
      <c r="BJ2215" s="19" t="s">
        <v>82</v>
      </c>
      <c r="BK2215" s="227">
        <f>ROUND(I2215*H2215,2)</f>
        <v>0</v>
      </c>
      <c r="BL2215" s="19" t="s">
        <v>178</v>
      </c>
      <c r="BM2215" s="226" t="s">
        <v>5160</v>
      </c>
    </row>
    <row r="2216" s="2" customFormat="1">
      <c r="A2216" s="40"/>
      <c r="B2216" s="41"/>
      <c r="C2216" s="42"/>
      <c r="D2216" s="228" t="s">
        <v>180</v>
      </c>
      <c r="E2216" s="42"/>
      <c r="F2216" s="229" t="s">
        <v>5159</v>
      </c>
      <c r="G2216" s="42"/>
      <c r="H2216" s="42"/>
      <c r="I2216" s="230"/>
      <c r="J2216" s="42"/>
      <c r="K2216" s="42"/>
      <c r="L2216" s="46"/>
      <c r="M2216" s="231"/>
      <c r="N2216" s="232"/>
      <c r="O2216" s="86"/>
      <c r="P2216" s="86"/>
      <c r="Q2216" s="86"/>
      <c r="R2216" s="86"/>
      <c r="S2216" s="86"/>
      <c r="T2216" s="87"/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T2216" s="19" t="s">
        <v>180</v>
      </c>
      <c r="AU2216" s="19" t="s">
        <v>82</v>
      </c>
    </row>
    <row r="2217" s="2" customFormat="1" ht="16.5" customHeight="1">
      <c r="A2217" s="40"/>
      <c r="B2217" s="41"/>
      <c r="C2217" s="215" t="s">
        <v>2940</v>
      </c>
      <c r="D2217" s="215" t="s">
        <v>174</v>
      </c>
      <c r="E2217" s="216" t="s">
        <v>5161</v>
      </c>
      <c r="F2217" s="217" t="s">
        <v>5162</v>
      </c>
      <c r="G2217" s="218" t="s">
        <v>3513</v>
      </c>
      <c r="H2217" s="219">
        <v>100</v>
      </c>
      <c r="I2217" s="220"/>
      <c r="J2217" s="221">
        <f>ROUND(I2217*H2217,2)</f>
        <v>0</v>
      </c>
      <c r="K2217" s="217" t="s">
        <v>19</v>
      </c>
      <c r="L2217" s="46"/>
      <c r="M2217" s="222" t="s">
        <v>19</v>
      </c>
      <c r="N2217" s="223" t="s">
        <v>45</v>
      </c>
      <c r="O2217" s="86"/>
      <c r="P2217" s="224">
        <f>O2217*H2217</f>
        <v>0</v>
      </c>
      <c r="Q2217" s="224">
        <v>0</v>
      </c>
      <c r="R2217" s="224">
        <f>Q2217*H2217</f>
        <v>0</v>
      </c>
      <c r="S2217" s="224">
        <v>0</v>
      </c>
      <c r="T2217" s="225">
        <f>S2217*H2217</f>
        <v>0</v>
      </c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R2217" s="226" t="s">
        <v>178</v>
      </c>
      <c r="AT2217" s="226" t="s">
        <v>174</v>
      </c>
      <c r="AU2217" s="226" t="s">
        <v>82</v>
      </c>
      <c r="AY2217" s="19" t="s">
        <v>171</v>
      </c>
      <c r="BE2217" s="227">
        <f>IF(N2217="základní",J2217,0)</f>
        <v>0</v>
      </c>
      <c r="BF2217" s="227">
        <f>IF(N2217="snížená",J2217,0)</f>
        <v>0</v>
      </c>
      <c r="BG2217" s="227">
        <f>IF(N2217="zákl. přenesená",J2217,0)</f>
        <v>0</v>
      </c>
      <c r="BH2217" s="227">
        <f>IF(N2217="sníž. přenesená",J2217,0)</f>
        <v>0</v>
      </c>
      <c r="BI2217" s="227">
        <f>IF(N2217="nulová",J2217,0)</f>
        <v>0</v>
      </c>
      <c r="BJ2217" s="19" t="s">
        <v>82</v>
      </c>
      <c r="BK2217" s="227">
        <f>ROUND(I2217*H2217,2)</f>
        <v>0</v>
      </c>
      <c r="BL2217" s="19" t="s">
        <v>178</v>
      </c>
      <c r="BM2217" s="226" t="s">
        <v>5163</v>
      </c>
    </row>
    <row r="2218" s="2" customFormat="1">
      <c r="A2218" s="40"/>
      <c r="B2218" s="41"/>
      <c r="C2218" s="42"/>
      <c r="D2218" s="228" t="s">
        <v>180</v>
      </c>
      <c r="E2218" s="42"/>
      <c r="F2218" s="229" t="s">
        <v>5162</v>
      </c>
      <c r="G2218" s="42"/>
      <c r="H2218" s="42"/>
      <c r="I2218" s="230"/>
      <c r="J2218" s="42"/>
      <c r="K2218" s="42"/>
      <c r="L2218" s="46"/>
      <c r="M2218" s="231"/>
      <c r="N2218" s="232"/>
      <c r="O2218" s="86"/>
      <c r="P2218" s="86"/>
      <c r="Q2218" s="86"/>
      <c r="R2218" s="86"/>
      <c r="S2218" s="86"/>
      <c r="T2218" s="87"/>
      <c r="U2218" s="40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T2218" s="19" t="s">
        <v>180</v>
      </c>
      <c r="AU2218" s="19" t="s">
        <v>82</v>
      </c>
    </row>
    <row r="2219" s="2" customFormat="1">
      <c r="A2219" s="40"/>
      <c r="B2219" s="41"/>
      <c r="C2219" s="42"/>
      <c r="D2219" s="228" t="s">
        <v>478</v>
      </c>
      <c r="E2219" s="42"/>
      <c r="F2219" s="278" t="s">
        <v>5164</v>
      </c>
      <c r="G2219" s="42"/>
      <c r="H2219" s="42"/>
      <c r="I2219" s="230"/>
      <c r="J2219" s="42"/>
      <c r="K2219" s="42"/>
      <c r="L2219" s="46"/>
      <c r="M2219" s="231"/>
      <c r="N2219" s="232"/>
      <c r="O2219" s="86"/>
      <c r="P2219" s="86"/>
      <c r="Q2219" s="86"/>
      <c r="R2219" s="86"/>
      <c r="S2219" s="86"/>
      <c r="T2219" s="87"/>
      <c r="U2219" s="40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T2219" s="19" t="s">
        <v>478</v>
      </c>
      <c r="AU2219" s="19" t="s">
        <v>82</v>
      </c>
    </row>
    <row r="2220" s="2" customFormat="1" ht="16.5" customHeight="1">
      <c r="A2220" s="40"/>
      <c r="B2220" s="41"/>
      <c r="C2220" s="215" t="s">
        <v>5165</v>
      </c>
      <c r="D2220" s="215" t="s">
        <v>174</v>
      </c>
      <c r="E2220" s="216" t="s">
        <v>5166</v>
      </c>
      <c r="F2220" s="217" t="s">
        <v>5162</v>
      </c>
      <c r="G2220" s="218" t="s">
        <v>3513</v>
      </c>
      <c r="H2220" s="219">
        <v>160</v>
      </c>
      <c r="I2220" s="220"/>
      <c r="J2220" s="221">
        <f>ROUND(I2220*H2220,2)</f>
        <v>0</v>
      </c>
      <c r="K2220" s="217" t="s">
        <v>19</v>
      </c>
      <c r="L2220" s="46"/>
      <c r="M2220" s="222" t="s">
        <v>19</v>
      </c>
      <c r="N2220" s="223" t="s">
        <v>45</v>
      </c>
      <c r="O2220" s="86"/>
      <c r="P2220" s="224">
        <f>O2220*H2220</f>
        <v>0</v>
      </c>
      <c r="Q2220" s="224">
        <v>0</v>
      </c>
      <c r="R2220" s="224">
        <f>Q2220*H2220</f>
        <v>0</v>
      </c>
      <c r="S2220" s="224">
        <v>0</v>
      </c>
      <c r="T2220" s="225">
        <f>S2220*H2220</f>
        <v>0</v>
      </c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R2220" s="226" t="s">
        <v>178</v>
      </c>
      <c r="AT2220" s="226" t="s">
        <v>174</v>
      </c>
      <c r="AU2220" s="226" t="s">
        <v>82</v>
      </c>
      <c r="AY2220" s="19" t="s">
        <v>171</v>
      </c>
      <c r="BE2220" s="227">
        <f>IF(N2220="základní",J2220,0)</f>
        <v>0</v>
      </c>
      <c r="BF2220" s="227">
        <f>IF(N2220="snížená",J2220,0)</f>
        <v>0</v>
      </c>
      <c r="BG2220" s="227">
        <f>IF(N2220="zákl. přenesená",J2220,0)</f>
        <v>0</v>
      </c>
      <c r="BH2220" s="227">
        <f>IF(N2220="sníž. přenesená",J2220,0)</f>
        <v>0</v>
      </c>
      <c r="BI2220" s="227">
        <f>IF(N2220="nulová",J2220,0)</f>
        <v>0</v>
      </c>
      <c r="BJ2220" s="19" t="s">
        <v>82</v>
      </c>
      <c r="BK2220" s="227">
        <f>ROUND(I2220*H2220,2)</f>
        <v>0</v>
      </c>
      <c r="BL2220" s="19" t="s">
        <v>178</v>
      </c>
      <c r="BM2220" s="226" t="s">
        <v>5167</v>
      </c>
    </row>
    <row r="2221" s="2" customFormat="1">
      <c r="A2221" s="40"/>
      <c r="B2221" s="41"/>
      <c r="C2221" s="42"/>
      <c r="D2221" s="228" t="s">
        <v>180</v>
      </c>
      <c r="E2221" s="42"/>
      <c r="F2221" s="229" t="s">
        <v>5162</v>
      </c>
      <c r="G2221" s="42"/>
      <c r="H2221" s="42"/>
      <c r="I2221" s="230"/>
      <c r="J2221" s="42"/>
      <c r="K2221" s="42"/>
      <c r="L2221" s="46"/>
      <c r="M2221" s="231"/>
      <c r="N2221" s="232"/>
      <c r="O2221" s="86"/>
      <c r="P2221" s="86"/>
      <c r="Q2221" s="86"/>
      <c r="R2221" s="86"/>
      <c r="S2221" s="86"/>
      <c r="T2221" s="87"/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T2221" s="19" t="s">
        <v>180</v>
      </c>
      <c r="AU2221" s="19" t="s">
        <v>82</v>
      </c>
    </row>
    <row r="2222" s="2" customFormat="1">
      <c r="A2222" s="40"/>
      <c r="B2222" s="41"/>
      <c r="C2222" s="42"/>
      <c r="D2222" s="228" t="s">
        <v>478</v>
      </c>
      <c r="E2222" s="42"/>
      <c r="F2222" s="278" t="s">
        <v>5168</v>
      </c>
      <c r="G2222" s="42"/>
      <c r="H2222" s="42"/>
      <c r="I2222" s="230"/>
      <c r="J2222" s="42"/>
      <c r="K2222" s="42"/>
      <c r="L2222" s="46"/>
      <c r="M2222" s="231"/>
      <c r="N2222" s="232"/>
      <c r="O2222" s="86"/>
      <c r="P2222" s="86"/>
      <c r="Q2222" s="86"/>
      <c r="R2222" s="86"/>
      <c r="S2222" s="86"/>
      <c r="T2222" s="87"/>
      <c r="U2222" s="40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T2222" s="19" t="s">
        <v>478</v>
      </c>
      <c r="AU2222" s="19" t="s">
        <v>82</v>
      </c>
    </row>
    <row r="2223" s="2" customFormat="1" ht="16.5" customHeight="1">
      <c r="A2223" s="40"/>
      <c r="B2223" s="41"/>
      <c r="C2223" s="215" t="s">
        <v>5169</v>
      </c>
      <c r="D2223" s="215" t="s">
        <v>174</v>
      </c>
      <c r="E2223" s="216" t="s">
        <v>5170</v>
      </c>
      <c r="F2223" s="217" t="s">
        <v>5162</v>
      </c>
      <c r="G2223" s="218" t="s">
        <v>3513</v>
      </c>
      <c r="H2223" s="219">
        <v>32</v>
      </c>
      <c r="I2223" s="220"/>
      <c r="J2223" s="221">
        <f>ROUND(I2223*H2223,2)</f>
        <v>0</v>
      </c>
      <c r="K2223" s="217" t="s">
        <v>19</v>
      </c>
      <c r="L2223" s="46"/>
      <c r="M2223" s="222" t="s">
        <v>19</v>
      </c>
      <c r="N2223" s="223" t="s">
        <v>45</v>
      </c>
      <c r="O2223" s="86"/>
      <c r="P2223" s="224">
        <f>O2223*H2223</f>
        <v>0</v>
      </c>
      <c r="Q2223" s="224">
        <v>0</v>
      </c>
      <c r="R2223" s="224">
        <f>Q2223*H2223</f>
        <v>0</v>
      </c>
      <c r="S2223" s="224">
        <v>0</v>
      </c>
      <c r="T2223" s="225">
        <f>S2223*H2223</f>
        <v>0</v>
      </c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R2223" s="226" t="s">
        <v>178</v>
      </c>
      <c r="AT2223" s="226" t="s">
        <v>174</v>
      </c>
      <c r="AU2223" s="226" t="s">
        <v>82</v>
      </c>
      <c r="AY2223" s="19" t="s">
        <v>171</v>
      </c>
      <c r="BE2223" s="227">
        <f>IF(N2223="základní",J2223,0)</f>
        <v>0</v>
      </c>
      <c r="BF2223" s="227">
        <f>IF(N2223="snížená",J2223,0)</f>
        <v>0</v>
      </c>
      <c r="BG2223" s="227">
        <f>IF(N2223="zákl. přenesená",J2223,0)</f>
        <v>0</v>
      </c>
      <c r="BH2223" s="227">
        <f>IF(N2223="sníž. přenesená",J2223,0)</f>
        <v>0</v>
      </c>
      <c r="BI2223" s="227">
        <f>IF(N2223="nulová",J2223,0)</f>
        <v>0</v>
      </c>
      <c r="BJ2223" s="19" t="s">
        <v>82</v>
      </c>
      <c r="BK2223" s="227">
        <f>ROUND(I2223*H2223,2)</f>
        <v>0</v>
      </c>
      <c r="BL2223" s="19" t="s">
        <v>178</v>
      </c>
      <c r="BM2223" s="226" t="s">
        <v>5171</v>
      </c>
    </row>
    <row r="2224" s="2" customFormat="1">
      <c r="A2224" s="40"/>
      <c r="B2224" s="41"/>
      <c r="C2224" s="42"/>
      <c r="D2224" s="228" t="s">
        <v>180</v>
      </c>
      <c r="E2224" s="42"/>
      <c r="F2224" s="229" t="s">
        <v>5162</v>
      </c>
      <c r="G2224" s="42"/>
      <c r="H2224" s="42"/>
      <c r="I2224" s="230"/>
      <c r="J2224" s="42"/>
      <c r="K2224" s="42"/>
      <c r="L2224" s="46"/>
      <c r="M2224" s="231"/>
      <c r="N2224" s="232"/>
      <c r="O2224" s="86"/>
      <c r="P2224" s="86"/>
      <c r="Q2224" s="86"/>
      <c r="R2224" s="86"/>
      <c r="S2224" s="86"/>
      <c r="T2224" s="87"/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T2224" s="19" t="s">
        <v>180</v>
      </c>
      <c r="AU2224" s="19" t="s">
        <v>82</v>
      </c>
    </row>
    <row r="2225" s="2" customFormat="1">
      <c r="A2225" s="40"/>
      <c r="B2225" s="41"/>
      <c r="C2225" s="42"/>
      <c r="D2225" s="228" t="s">
        <v>478</v>
      </c>
      <c r="E2225" s="42"/>
      <c r="F2225" s="278" t="s">
        <v>5172</v>
      </c>
      <c r="G2225" s="42"/>
      <c r="H2225" s="42"/>
      <c r="I2225" s="230"/>
      <c r="J2225" s="42"/>
      <c r="K2225" s="42"/>
      <c r="L2225" s="46"/>
      <c r="M2225" s="231"/>
      <c r="N2225" s="232"/>
      <c r="O2225" s="86"/>
      <c r="P2225" s="86"/>
      <c r="Q2225" s="86"/>
      <c r="R2225" s="86"/>
      <c r="S2225" s="86"/>
      <c r="T2225" s="87"/>
      <c r="U2225" s="40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T2225" s="19" t="s">
        <v>478</v>
      </c>
      <c r="AU2225" s="19" t="s">
        <v>82</v>
      </c>
    </row>
    <row r="2226" s="2" customFormat="1" ht="16.5" customHeight="1">
      <c r="A2226" s="40"/>
      <c r="B2226" s="41"/>
      <c r="C2226" s="215" t="s">
        <v>5173</v>
      </c>
      <c r="D2226" s="215" t="s">
        <v>174</v>
      </c>
      <c r="E2226" s="216" t="s">
        <v>5174</v>
      </c>
      <c r="F2226" s="217" t="s">
        <v>5162</v>
      </c>
      <c r="G2226" s="218" t="s">
        <v>3513</v>
      </c>
      <c r="H2226" s="219">
        <v>40</v>
      </c>
      <c r="I2226" s="220"/>
      <c r="J2226" s="221">
        <f>ROUND(I2226*H2226,2)</f>
        <v>0</v>
      </c>
      <c r="K2226" s="217" t="s">
        <v>19</v>
      </c>
      <c r="L2226" s="46"/>
      <c r="M2226" s="222" t="s">
        <v>19</v>
      </c>
      <c r="N2226" s="223" t="s">
        <v>45</v>
      </c>
      <c r="O2226" s="86"/>
      <c r="P2226" s="224">
        <f>O2226*H2226</f>
        <v>0</v>
      </c>
      <c r="Q2226" s="224">
        <v>0</v>
      </c>
      <c r="R2226" s="224">
        <f>Q2226*H2226</f>
        <v>0</v>
      </c>
      <c r="S2226" s="224">
        <v>0</v>
      </c>
      <c r="T2226" s="225">
        <f>S2226*H2226</f>
        <v>0</v>
      </c>
      <c r="U2226" s="40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R2226" s="226" t="s">
        <v>178</v>
      </c>
      <c r="AT2226" s="226" t="s">
        <v>174</v>
      </c>
      <c r="AU2226" s="226" t="s">
        <v>82</v>
      </c>
      <c r="AY2226" s="19" t="s">
        <v>171</v>
      </c>
      <c r="BE2226" s="227">
        <f>IF(N2226="základní",J2226,0)</f>
        <v>0</v>
      </c>
      <c r="BF2226" s="227">
        <f>IF(N2226="snížená",J2226,0)</f>
        <v>0</v>
      </c>
      <c r="BG2226" s="227">
        <f>IF(N2226="zákl. přenesená",J2226,0)</f>
        <v>0</v>
      </c>
      <c r="BH2226" s="227">
        <f>IF(N2226="sníž. přenesená",J2226,0)</f>
        <v>0</v>
      </c>
      <c r="BI2226" s="227">
        <f>IF(N2226="nulová",J2226,0)</f>
        <v>0</v>
      </c>
      <c r="BJ2226" s="19" t="s">
        <v>82</v>
      </c>
      <c r="BK2226" s="227">
        <f>ROUND(I2226*H2226,2)</f>
        <v>0</v>
      </c>
      <c r="BL2226" s="19" t="s">
        <v>178</v>
      </c>
      <c r="BM2226" s="226" t="s">
        <v>5175</v>
      </c>
    </row>
    <row r="2227" s="2" customFormat="1">
      <c r="A2227" s="40"/>
      <c r="B2227" s="41"/>
      <c r="C2227" s="42"/>
      <c r="D2227" s="228" t="s">
        <v>180</v>
      </c>
      <c r="E2227" s="42"/>
      <c r="F2227" s="229" t="s">
        <v>5162</v>
      </c>
      <c r="G2227" s="42"/>
      <c r="H2227" s="42"/>
      <c r="I2227" s="230"/>
      <c r="J2227" s="42"/>
      <c r="K2227" s="42"/>
      <c r="L2227" s="46"/>
      <c r="M2227" s="231"/>
      <c r="N2227" s="232"/>
      <c r="O2227" s="86"/>
      <c r="P2227" s="86"/>
      <c r="Q2227" s="86"/>
      <c r="R2227" s="86"/>
      <c r="S2227" s="86"/>
      <c r="T2227" s="87"/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T2227" s="19" t="s">
        <v>180</v>
      </c>
      <c r="AU2227" s="19" t="s">
        <v>82</v>
      </c>
    </row>
    <row r="2228" s="2" customFormat="1">
      <c r="A2228" s="40"/>
      <c r="B2228" s="41"/>
      <c r="C2228" s="42"/>
      <c r="D2228" s="228" t="s">
        <v>478</v>
      </c>
      <c r="E2228" s="42"/>
      <c r="F2228" s="278" t="s">
        <v>5176</v>
      </c>
      <c r="G2228" s="42"/>
      <c r="H2228" s="42"/>
      <c r="I2228" s="230"/>
      <c r="J2228" s="42"/>
      <c r="K2228" s="42"/>
      <c r="L2228" s="46"/>
      <c r="M2228" s="231"/>
      <c r="N2228" s="232"/>
      <c r="O2228" s="86"/>
      <c r="P2228" s="86"/>
      <c r="Q2228" s="86"/>
      <c r="R2228" s="86"/>
      <c r="S2228" s="86"/>
      <c r="T2228" s="87"/>
      <c r="U2228" s="40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T2228" s="19" t="s">
        <v>478</v>
      </c>
      <c r="AU2228" s="19" t="s">
        <v>82</v>
      </c>
    </row>
    <row r="2229" s="2" customFormat="1" ht="16.5" customHeight="1">
      <c r="A2229" s="40"/>
      <c r="B2229" s="41"/>
      <c r="C2229" s="215" t="s">
        <v>5177</v>
      </c>
      <c r="D2229" s="215" t="s">
        <v>174</v>
      </c>
      <c r="E2229" s="216" t="s">
        <v>5178</v>
      </c>
      <c r="F2229" s="217" t="s">
        <v>5162</v>
      </c>
      <c r="G2229" s="218" t="s">
        <v>3513</v>
      </c>
      <c r="H2229" s="219">
        <v>40</v>
      </c>
      <c r="I2229" s="220"/>
      <c r="J2229" s="221">
        <f>ROUND(I2229*H2229,2)</f>
        <v>0</v>
      </c>
      <c r="K2229" s="217" t="s">
        <v>19</v>
      </c>
      <c r="L2229" s="46"/>
      <c r="M2229" s="222" t="s">
        <v>19</v>
      </c>
      <c r="N2229" s="223" t="s">
        <v>45</v>
      </c>
      <c r="O2229" s="86"/>
      <c r="P2229" s="224">
        <f>O2229*H2229</f>
        <v>0</v>
      </c>
      <c r="Q2229" s="224">
        <v>0</v>
      </c>
      <c r="R2229" s="224">
        <f>Q2229*H2229</f>
        <v>0</v>
      </c>
      <c r="S2229" s="224">
        <v>0</v>
      </c>
      <c r="T2229" s="225">
        <f>S2229*H2229</f>
        <v>0</v>
      </c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R2229" s="226" t="s">
        <v>178</v>
      </c>
      <c r="AT2229" s="226" t="s">
        <v>174</v>
      </c>
      <c r="AU2229" s="226" t="s">
        <v>82</v>
      </c>
      <c r="AY2229" s="19" t="s">
        <v>171</v>
      </c>
      <c r="BE2229" s="227">
        <f>IF(N2229="základní",J2229,0)</f>
        <v>0</v>
      </c>
      <c r="BF2229" s="227">
        <f>IF(N2229="snížená",J2229,0)</f>
        <v>0</v>
      </c>
      <c r="BG2229" s="227">
        <f>IF(N2229="zákl. přenesená",J2229,0)</f>
        <v>0</v>
      </c>
      <c r="BH2229" s="227">
        <f>IF(N2229="sníž. přenesená",J2229,0)</f>
        <v>0</v>
      </c>
      <c r="BI2229" s="227">
        <f>IF(N2229="nulová",J2229,0)</f>
        <v>0</v>
      </c>
      <c r="BJ2229" s="19" t="s">
        <v>82</v>
      </c>
      <c r="BK2229" s="227">
        <f>ROUND(I2229*H2229,2)</f>
        <v>0</v>
      </c>
      <c r="BL2229" s="19" t="s">
        <v>178</v>
      </c>
      <c r="BM2229" s="226" t="s">
        <v>5179</v>
      </c>
    </row>
    <row r="2230" s="2" customFormat="1">
      <c r="A2230" s="40"/>
      <c r="B2230" s="41"/>
      <c r="C2230" s="42"/>
      <c r="D2230" s="228" t="s">
        <v>180</v>
      </c>
      <c r="E2230" s="42"/>
      <c r="F2230" s="229" t="s">
        <v>5162</v>
      </c>
      <c r="G2230" s="42"/>
      <c r="H2230" s="42"/>
      <c r="I2230" s="230"/>
      <c r="J2230" s="42"/>
      <c r="K2230" s="42"/>
      <c r="L2230" s="46"/>
      <c r="M2230" s="231"/>
      <c r="N2230" s="232"/>
      <c r="O2230" s="86"/>
      <c r="P2230" s="86"/>
      <c r="Q2230" s="86"/>
      <c r="R2230" s="86"/>
      <c r="S2230" s="86"/>
      <c r="T2230" s="87"/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T2230" s="19" t="s">
        <v>180</v>
      </c>
      <c r="AU2230" s="19" t="s">
        <v>82</v>
      </c>
    </row>
    <row r="2231" s="2" customFormat="1">
      <c r="A2231" s="40"/>
      <c r="B2231" s="41"/>
      <c r="C2231" s="42"/>
      <c r="D2231" s="228" t="s">
        <v>478</v>
      </c>
      <c r="E2231" s="42"/>
      <c r="F2231" s="278" t="s">
        <v>5180</v>
      </c>
      <c r="G2231" s="42"/>
      <c r="H2231" s="42"/>
      <c r="I2231" s="230"/>
      <c r="J2231" s="42"/>
      <c r="K2231" s="42"/>
      <c r="L2231" s="46"/>
      <c r="M2231" s="231"/>
      <c r="N2231" s="232"/>
      <c r="O2231" s="86"/>
      <c r="P2231" s="86"/>
      <c r="Q2231" s="86"/>
      <c r="R2231" s="86"/>
      <c r="S2231" s="86"/>
      <c r="T2231" s="87"/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T2231" s="19" t="s">
        <v>478</v>
      </c>
      <c r="AU2231" s="19" t="s">
        <v>82</v>
      </c>
    </row>
    <row r="2232" s="2" customFormat="1" ht="16.5" customHeight="1">
      <c r="A2232" s="40"/>
      <c r="B2232" s="41"/>
      <c r="C2232" s="215" t="s">
        <v>5181</v>
      </c>
      <c r="D2232" s="215" t="s">
        <v>174</v>
      </c>
      <c r="E2232" s="216" t="s">
        <v>5182</v>
      </c>
      <c r="F2232" s="217" t="s">
        <v>5183</v>
      </c>
      <c r="G2232" s="218" t="s">
        <v>3296</v>
      </c>
      <c r="H2232" s="219">
        <v>1</v>
      </c>
      <c r="I2232" s="220"/>
      <c r="J2232" s="221">
        <f>ROUND(I2232*H2232,2)</f>
        <v>0</v>
      </c>
      <c r="K2232" s="217" t="s">
        <v>19</v>
      </c>
      <c r="L2232" s="46"/>
      <c r="M2232" s="222" t="s">
        <v>19</v>
      </c>
      <c r="N2232" s="223" t="s">
        <v>45</v>
      </c>
      <c r="O2232" s="86"/>
      <c r="P2232" s="224">
        <f>O2232*H2232</f>
        <v>0</v>
      </c>
      <c r="Q2232" s="224">
        <v>0</v>
      </c>
      <c r="R2232" s="224">
        <f>Q2232*H2232</f>
        <v>0</v>
      </c>
      <c r="S2232" s="224">
        <v>0</v>
      </c>
      <c r="T2232" s="225">
        <f>S2232*H2232</f>
        <v>0</v>
      </c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R2232" s="226" t="s">
        <v>178</v>
      </c>
      <c r="AT2232" s="226" t="s">
        <v>174</v>
      </c>
      <c r="AU2232" s="226" t="s">
        <v>82</v>
      </c>
      <c r="AY2232" s="19" t="s">
        <v>171</v>
      </c>
      <c r="BE2232" s="227">
        <f>IF(N2232="základní",J2232,0)</f>
        <v>0</v>
      </c>
      <c r="BF2232" s="227">
        <f>IF(N2232="snížená",J2232,0)</f>
        <v>0</v>
      </c>
      <c r="BG2232" s="227">
        <f>IF(N2232="zákl. přenesená",J2232,0)</f>
        <v>0</v>
      </c>
      <c r="BH2232" s="227">
        <f>IF(N2232="sníž. přenesená",J2232,0)</f>
        <v>0</v>
      </c>
      <c r="BI2232" s="227">
        <f>IF(N2232="nulová",J2232,0)</f>
        <v>0</v>
      </c>
      <c r="BJ2232" s="19" t="s">
        <v>82</v>
      </c>
      <c r="BK2232" s="227">
        <f>ROUND(I2232*H2232,2)</f>
        <v>0</v>
      </c>
      <c r="BL2232" s="19" t="s">
        <v>178</v>
      </c>
      <c r="BM2232" s="226" t="s">
        <v>5184</v>
      </c>
    </row>
    <row r="2233" s="2" customFormat="1">
      <c r="A2233" s="40"/>
      <c r="B2233" s="41"/>
      <c r="C2233" s="42"/>
      <c r="D2233" s="228" t="s">
        <v>180</v>
      </c>
      <c r="E2233" s="42"/>
      <c r="F2233" s="229" t="s">
        <v>5183</v>
      </c>
      <c r="G2233" s="42"/>
      <c r="H2233" s="42"/>
      <c r="I2233" s="230"/>
      <c r="J2233" s="42"/>
      <c r="K2233" s="42"/>
      <c r="L2233" s="46"/>
      <c r="M2233" s="231"/>
      <c r="N2233" s="232"/>
      <c r="O2233" s="86"/>
      <c r="P2233" s="86"/>
      <c r="Q2233" s="86"/>
      <c r="R2233" s="86"/>
      <c r="S2233" s="86"/>
      <c r="T2233" s="87"/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T2233" s="19" t="s">
        <v>180</v>
      </c>
      <c r="AU2233" s="19" t="s">
        <v>82</v>
      </c>
    </row>
    <row r="2234" s="2" customFormat="1">
      <c r="A2234" s="40"/>
      <c r="B2234" s="41"/>
      <c r="C2234" s="42"/>
      <c r="D2234" s="228" t="s">
        <v>478</v>
      </c>
      <c r="E2234" s="42"/>
      <c r="F2234" s="278" t="s">
        <v>5185</v>
      </c>
      <c r="G2234" s="42"/>
      <c r="H2234" s="42"/>
      <c r="I2234" s="230"/>
      <c r="J2234" s="42"/>
      <c r="K2234" s="42"/>
      <c r="L2234" s="46"/>
      <c r="M2234" s="231"/>
      <c r="N2234" s="232"/>
      <c r="O2234" s="86"/>
      <c r="P2234" s="86"/>
      <c r="Q2234" s="86"/>
      <c r="R2234" s="86"/>
      <c r="S2234" s="86"/>
      <c r="T2234" s="87"/>
      <c r="U2234" s="40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T2234" s="19" t="s">
        <v>478</v>
      </c>
      <c r="AU2234" s="19" t="s">
        <v>82</v>
      </c>
    </row>
    <row r="2235" s="2" customFormat="1" ht="16.5" customHeight="1">
      <c r="A2235" s="40"/>
      <c r="B2235" s="41"/>
      <c r="C2235" s="215" t="s">
        <v>3072</v>
      </c>
      <c r="D2235" s="215" t="s">
        <v>174</v>
      </c>
      <c r="E2235" s="216" t="s">
        <v>5182</v>
      </c>
      <c r="F2235" s="217" t="s">
        <v>5183</v>
      </c>
      <c r="G2235" s="218" t="s">
        <v>3296</v>
      </c>
      <c r="H2235" s="219">
        <v>1</v>
      </c>
      <c r="I2235" s="220"/>
      <c r="J2235" s="221">
        <f>ROUND(I2235*H2235,2)</f>
        <v>0</v>
      </c>
      <c r="K2235" s="217" t="s">
        <v>19</v>
      </c>
      <c r="L2235" s="46"/>
      <c r="M2235" s="222" t="s">
        <v>19</v>
      </c>
      <c r="N2235" s="223" t="s">
        <v>45</v>
      </c>
      <c r="O2235" s="86"/>
      <c r="P2235" s="224">
        <f>O2235*H2235</f>
        <v>0</v>
      </c>
      <c r="Q2235" s="224">
        <v>0</v>
      </c>
      <c r="R2235" s="224">
        <f>Q2235*H2235</f>
        <v>0</v>
      </c>
      <c r="S2235" s="224">
        <v>0</v>
      </c>
      <c r="T2235" s="225">
        <f>S2235*H2235</f>
        <v>0</v>
      </c>
      <c r="U2235" s="40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R2235" s="226" t="s">
        <v>178</v>
      </c>
      <c r="AT2235" s="226" t="s">
        <v>174</v>
      </c>
      <c r="AU2235" s="226" t="s">
        <v>82</v>
      </c>
      <c r="AY2235" s="19" t="s">
        <v>171</v>
      </c>
      <c r="BE2235" s="227">
        <f>IF(N2235="základní",J2235,0)</f>
        <v>0</v>
      </c>
      <c r="BF2235" s="227">
        <f>IF(N2235="snížená",J2235,0)</f>
        <v>0</v>
      </c>
      <c r="BG2235" s="227">
        <f>IF(N2235="zákl. přenesená",J2235,0)</f>
        <v>0</v>
      </c>
      <c r="BH2235" s="227">
        <f>IF(N2235="sníž. přenesená",J2235,0)</f>
        <v>0</v>
      </c>
      <c r="BI2235" s="227">
        <f>IF(N2235="nulová",J2235,0)</f>
        <v>0</v>
      </c>
      <c r="BJ2235" s="19" t="s">
        <v>82</v>
      </c>
      <c r="BK2235" s="227">
        <f>ROUND(I2235*H2235,2)</f>
        <v>0</v>
      </c>
      <c r="BL2235" s="19" t="s">
        <v>178</v>
      </c>
      <c r="BM2235" s="226" t="s">
        <v>5186</v>
      </c>
    </row>
    <row r="2236" s="2" customFormat="1">
      <c r="A2236" s="40"/>
      <c r="B2236" s="41"/>
      <c r="C2236" s="42"/>
      <c r="D2236" s="228" t="s">
        <v>180</v>
      </c>
      <c r="E2236" s="42"/>
      <c r="F2236" s="229" t="s">
        <v>5183</v>
      </c>
      <c r="G2236" s="42"/>
      <c r="H2236" s="42"/>
      <c r="I2236" s="230"/>
      <c r="J2236" s="42"/>
      <c r="K2236" s="42"/>
      <c r="L2236" s="46"/>
      <c r="M2236" s="231"/>
      <c r="N2236" s="232"/>
      <c r="O2236" s="86"/>
      <c r="P2236" s="86"/>
      <c r="Q2236" s="86"/>
      <c r="R2236" s="86"/>
      <c r="S2236" s="86"/>
      <c r="T2236" s="87"/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T2236" s="19" t="s">
        <v>180</v>
      </c>
      <c r="AU2236" s="19" t="s">
        <v>82</v>
      </c>
    </row>
    <row r="2237" s="2" customFormat="1">
      <c r="A2237" s="40"/>
      <c r="B2237" s="41"/>
      <c r="C2237" s="42"/>
      <c r="D2237" s="228" t="s">
        <v>478</v>
      </c>
      <c r="E2237" s="42"/>
      <c r="F2237" s="278" t="s">
        <v>5187</v>
      </c>
      <c r="G2237" s="42"/>
      <c r="H2237" s="42"/>
      <c r="I2237" s="230"/>
      <c r="J2237" s="42"/>
      <c r="K2237" s="42"/>
      <c r="L2237" s="46"/>
      <c r="M2237" s="231"/>
      <c r="N2237" s="232"/>
      <c r="O2237" s="86"/>
      <c r="P2237" s="86"/>
      <c r="Q2237" s="86"/>
      <c r="R2237" s="86"/>
      <c r="S2237" s="86"/>
      <c r="T2237" s="87"/>
      <c r="U2237" s="40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T2237" s="19" t="s">
        <v>478</v>
      </c>
      <c r="AU2237" s="19" t="s">
        <v>82</v>
      </c>
    </row>
    <row r="2238" s="2" customFormat="1" ht="16.5" customHeight="1">
      <c r="A2238" s="40"/>
      <c r="B2238" s="41"/>
      <c r="C2238" s="215" t="s">
        <v>3201</v>
      </c>
      <c r="D2238" s="215" t="s">
        <v>174</v>
      </c>
      <c r="E2238" s="216" t="s">
        <v>5182</v>
      </c>
      <c r="F2238" s="217" t="s">
        <v>5183</v>
      </c>
      <c r="G2238" s="218" t="s">
        <v>3296</v>
      </c>
      <c r="H2238" s="219">
        <v>1</v>
      </c>
      <c r="I2238" s="220"/>
      <c r="J2238" s="221">
        <f>ROUND(I2238*H2238,2)</f>
        <v>0</v>
      </c>
      <c r="K2238" s="217" t="s">
        <v>19</v>
      </c>
      <c r="L2238" s="46"/>
      <c r="M2238" s="222" t="s">
        <v>19</v>
      </c>
      <c r="N2238" s="223" t="s">
        <v>45</v>
      </c>
      <c r="O2238" s="86"/>
      <c r="P2238" s="224">
        <f>O2238*H2238</f>
        <v>0</v>
      </c>
      <c r="Q2238" s="224">
        <v>0</v>
      </c>
      <c r="R2238" s="224">
        <f>Q2238*H2238</f>
        <v>0</v>
      </c>
      <c r="S2238" s="224">
        <v>0</v>
      </c>
      <c r="T2238" s="225">
        <f>S2238*H2238</f>
        <v>0</v>
      </c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R2238" s="226" t="s">
        <v>178</v>
      </c>
      <c r="AT2238" s="226" t="s">
        <v>174</v>
      </c>
      <c r="AU2238" s="226" t="s">
        <v>82</v>
      </c>
      <c r="AY2238" s="19" t="s">
        <v>171</v>
      </c>
      <c r="BE2238" s="227">
        <f>IF(N2238="základní",J2238,0)</f>
        <v>0</v>
      </c>
      <c r="BF2238" s="227">
        <f>IF(N2238="snížená",J2238,0)</f>
        <v>0</v>
      </c>
      <c r="BG2238" s="227">
        <f>IF(N2238="zákl. přenesená",J2238,0)</f>
        <v>0</v>
      </c>
      <c r="BH2238" s="227">
        <f>IF(N2238="sníž. přenesená",J2238,0)</f>
        <v>0</v>
      </c>
      <c r="BI2238" s="227">
        <f>IF(N2238="nulová",J2238,0)</f>
        <v>0</v>
      </c>
      <c r="BJ2238" s="19" t="s">
        <v>82</v>
      </c>
      <c r="BK2238" s="227">
        <f>ROUND(I2238*H2238,2)</f>
        <v>0</v>
      </c>
      <c r="BL2238" s="19" t="s">
        <v>178</v>
      </c>
      <c r="BM2238" s="226" t="s">
        <v>5188</v>
      </c>
    </row>
    <row r="2239" s="2" customFormat="1">
      <c r="A2239" s="40"/>
      <c r="B2239" s="41"/>
      <c r="C2239" s="42"/>
      <c r="D2239" s="228" t="s">
        <v>180</v>
      </c>
      <c r="E2239" s="42"/>
      <c r="F2239" s="229" t="s">
        <v>5183</v>
      </c>
      <c r="G2239" s="42"/>
      <c r="H2239" s="42"/>
      <c r="I2239" s="230"/>
      <c r="J2239" s="42"/>
      <c r="K2239" s="42"/>
      <c r="L2239" s="46"/>
      <c r="M2239" s="231"/>
      <c r="N2239" s="232"/>
      <c r="O2239" s="86"/>
      <c r="P2239" s="86"/>
      <c r="Q2239" s="86"/>
      <c r="R2239" s="86"/>
      <c r="S2239" s="86"/>
      <c r="T2239" s="87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T2239" s="19" t="s">
        <v>180</v>
      </c>
      <c r="AU2239" s="19" t="s">
        <v>82</v>
      </c>
    </row>
    <row r="2240" s="2" customFormat="1">
      <c r="A2240" s="40"/>
      <c r="B2240" s="41"/>
      <c r="C2240" s="42"/>
      <c r="D2240" s="228" t="s">
        <v>478</v>
      </c>
      <c r="E2240" s="42"/>
      <c r="F2240" s="278" t="s">
        <v>5189</v>
      </c>
      <c r="G2240" s="42"/>
      <c r="H2240" s="42"/>
      <c r="I2240" s="230"/>
      <c r="J2240" s="42"/>
      <c r="K2240" s="42"/>
      <c r="L2240" s="46"/>
      <c r="M2240" s="231"/>
      <c r="N2240" s="232"/>
      <c r="O2240" s="86"/>
      <c r="P2240" s="86"/>
      <c r="Q2240" s="86"/>
      <c r="R2240" s="86"/>
      <c r="S2240" s="86"/>
      <c r="T2240" s="87"/>
      <c r="U2240" s="40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T2240" s="19" t="s">
        <v>478</v>
      </c>
      <c r="AU2240" s="19" t="s">
        <v>82</v>
      </c>
    </row>
    <row r="2241" s="2" customFormat="1" ht="16.5" customHeight="1">
      <c r="A2241" s="40"/>
      <c r="B2241" s="41"/>
      <c r="C2241" s="215" t="s">
        <v>3038</v>
      </c>
      <c r="D2241" s="215" t="s">
        <v>174</v>
      </c>
      <c r="E2241" s="216" t="s">
        <v>5190</v>
      </c>
      <c r="F2241" s="217" t="s">
        <v>5191</v>
      </c>
      <c r="G2241" s="218" t="s">
        <v>3296</v>
      </c>
      <c r="H2241" s="219">
        <v>1</v>
      </c>
      <c r="I2241" s="220"/>
      <c r="J2241" s="221">
        <f>ROUND(I2241*H2241,2)</f>
        <v>0</v>
      </c>
      <c r="K2241" s="217" t="s">
        <v>19</v>
      </c>
      <c r="L2241" s="46"/>
      <c r="M2241" s="222" t="s">
        <v>19</v>
      </c>
      <c r="N2241" s="223" t="s">
        <v>45</v>
      </c>
      <c r="O2241" s="86"/>
      <c r="P2241" s="224">
        <f>O2241*H2241</f>
        <v>0</v>
      </c>
      <c r="Q2241" s="224">
        <v>0</v>
      </c>
      <c r="R2241" s="224">
        <f>Q2241*H2241</f>
        <v>0</v>
      </c>
      <c r="S2241" s="224">
        <v>0</v>
      </c>
      <c r="T2241" s="225">
        <f>S2241*H2241</f>
        <v>0</v>
      </c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R2241" s="226" t="s">
        <v>178</v>
      </c>
      <c r="AT2241" s="226" t="s">
        <v>174</v>
      </c>
      <c r="AU2241" s="226" t="s">
        <v>82</v>
      </c>
      <c r="AY2241" s="19" t="s">
        <v>171</v>
      </c>
      <c r="BE2241" s="227">
        <f>IF(N2241="základní",J2241,0)</f>
        <v>0</v>
      </c>
      <c r="BF2241" s="227">
        <f>IF(N2241="snížená",J2241,0)</f>
        <v>0</v>
      </c>
      <c r="BG2241" s="227">
        <f>IF(N2241="zákl. přenesená",J2241,0)</f>
        <v>0</v>
      </c>
      <c r="BH2241" s="227">
        <f>IF(N2241="sníž. přenesená",J2241,0)</f>
        <v>0</v>
      </c>
      <c r="BI2241" s="227">
        <f>IF(N2241="nulová",J2241,0)</f>
        <v>0</v>
      </c>
      <c r="BJ2241" s="19" t="s">
        <v>82</v>
      </c>
      <c r="BK2241" s="227">
        <f>ROUND(I2241*H2241,2)</f>
        <v>0</v>
      </c>
      <c r="BL2241" s="19" t="s">
        <v>178</v>
      </c>
      <c r="BM2241" s="226" t="s">
        <v>5192</v>
      </c>
    </row>
    <row r="2242" s="2" customFormat="1">
      <c r="A2242" s="40"/>
      <c r="B2242" s="41"/>
      <c r="C2242" s="42"/>
      <c r="D2242" s="228" t="s">
        <v>180</v>
      </c>
      <c r="E2242" s="42"/>
      <c r="F2242" s="229" t="s">
        <v>5191</v>
      </c>
      <c r="G2242" s="42"/>
      <c r="H2242" s="42"/>
      <c r="I2242" s="230"/>
      <c r="J2242" s="42"/>
      <c r="K2242" s="42"/>
      <c r="L2242" s="46"/>
      <c r="M2242" s="231"/>
      <c r="N2242" s="232"/>
      <c r="O2242" s="86"/>
      <c r="P2242" s="86"/>
      <c r="Q2242" s="86"/>
      <c r="R2242" s="86"/>
      <c r="S2242" s="86"/>
      <c r="T2242" s="87"/>
      <c r="U2242" s="40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T2242" s="19" t="s">
        <v>180</v>
      </c>
      <c r="AU2242" s="19" t="s">
        <v>82</v>
      </c>
    </row>
    <row r="2243" s="2" customFormat="1">
      <c r="A2243" s="40"/>
      <c r="B2243" s="41"/>
      <c r="C2243" s="42"/>
      <c r="D2243" s="228" t="s">
        <v>478</v>
      </c>
      <c r="E2243" s="42"/>
      <c r="F2243" s="278" t="s">
        <v>5193</v>
      </c>
      <c r="G2243" s="42"/>
      <c r="H2243" s="42"/>
      <c r="I2243" s="230"/>
      <c r="J2243" s="42"/>
      <c r="K2243" s="42"/>
      <c r="L2243" s="46"/>
      <c r="M2243" s="231"/>
      <c r="N2243" s="232"/>
      <c r="O2243" s="86"/>
      <c r="P2243" s="86"/>
      <c r="Q2243" s="86"/>
      <c r="R2243" s="86"/>
      <c r="S2243" s="86"/>
      <c r="T2243" s="87"/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T2243" s="19" t="s">
        <v>478</v>
      </c>
      <c r="AU2243" s="19" t="s">
        <v>82</v>
      </c>
    </row>
    <row r="2244" s="2" customFormat="1" ht="16.5" customHeight="1">
      <c r="A2244" s="40"/>
      <c r="B2244" s="41"/>
      <c r="C2244" s="215" t="s">
        <v>3152</v>
      </c>
      <c r="D2244" s="215" t="s">
        <v>174</v>
      </c>
      <c r="E2244" s="216" t="s">
        <v>5190</v>
      </c>
      <c r="F2244" s="217" t="s">
        <v>5191</v>
      </c>
      <c r="G2244" s="218" t="s">
        <v>3296</v>
      </c>
      <c r="H2244" s="219">
        <v>1</v>
      </c>
      <c r="I2244" s="220"/>
      <c r="J2244" s="221">
        <f>ROUND(I2244*H2244,2)</f>
        <v>0</v>
      </c>
      <c r="K2244" s="217" t="s">
        <v>19</v>
      </c>
      <c r="L2244" s="46"/>
      <c r="M2244" s="222" t="s">
        <v>19</v>
      </c>
      <c r="N2244" s="223" t="s">
        <v>45</v>
      </c>
      <c r="O2244" s="86"/>
      <c r="P2244" s="224">
        <f>O2244*H2244</f>
        <v>0</v>
      </c>
      <c r="Q2244" s="224">
        <v>0</v>
      </c>
      <c r="R2244" s="224">
        <f>Q2244*H2244</f>
        <v>0</v>
      </c>
      <c r="S2244" s="224">
        <v>0</v>
      </c>
      <c r="T2244" s="225">
        <f>S2244*H2244</f>
        <v>0</v>
      </c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R2244" s="226" t="s">
        <v>178</v>
      </c>
      <c r="AT2244" s="226" t="s">
        <v>174</v>
      </c>
      <c r="AU2244" s="226" t="s">
        <v>82</v>
      </c>
      <c r="AY2244" s="19" t="s">
        <v>171</v>
      </c>
      <c r="BE2244" s="227">
        <f>IF(N2244="základní",J2244,0)</f>
        <v>0</v>
      </c>
      <c r="BF2244" s="227">
        <f>IF(N2244="snížená",J2244,0)</f>
        <v>0</v>
      </c>
      <c r="BG2244" s="227">
        <f>IF(N2244="zákl. přenesená",J2244,0)</f>
        <v>0</v>
      </c>
      <c r="BH2244" s="227">
        <f>IF(N2244="sníž. přenesená",J2244,0)</f>
        <v>0</v>
      </c>
      <c r="BI2244" s="227">
        <f>IF(N2244="nulová",J2244,0)</f>
        <v>0</v>
      </c>
      <c r="BJ2244" s="19" t="s">
        <v>82</v>
      </c>
      <c r="BK2244" s="227">
        <f>ROUND(I2244*H2244,2)</f>
        <v>0</v>
      </c>
      <c r="BL2244" s="19" t="s">
        <v>178</v>
      </c>
      <c r="BM2244" s="226" t="s">
        <v>5194</v>
      </c>
    </row>
    <row r="2245" s="2" customFormat="1">
      <c r="A2245" s="40"/>
      <c r="B2245" s="41"/>
      <c r="C2245" s="42"/>
      <c r="D2245" s="228" t="s">
        <v>180</v>
      </c>
      <c r="E2245" s="42"/>
      <c r="F2245" s="229" t="s">
        <v>5191</v>
      </c>
      <c r="G2245" s="42"/>
      <c r="H2245" s="42"/>
      <c r="I2245" s="230"/>
      <c r="J2245" s="42"/>
      <c r="K2245" s="42"/>
      <c r="L2245" s="46"/>
      <c r="M2245" s="231"/>
      <c r="N2245" s="232"/>
      <c r="O2245" s="86"/>
      <c r="P2245" s="86"/>
      <c r="Q2245" s="86"/>
      <c r="R2245" s="86"/>
      <c r="S2245" s="86"/>
      <c r="T2245" s="87"/>
      <c r="U2245" s="40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T2245" s="19" t="s">
        <v>180</v>
      </c>
      <c r="AU2245" s="19" t="s">
        <v>82</v>
      </c>
    </row>
    <row r="2246" s="2" customFormat="1">
      <c r="A2246" s="40"/>
      <c r="B2246" s="41"/>
      <c r="C2246" s="42"/>
      <c r="D2246" s="228" t="s">
        <v>478</v>
      </c>
      <c r="E2246" s="42"/>
      <c r="F2246" s="278" t="s">
        <v>5195</v>
      </c>
      <c r="G2246" s="42"/>
      <c r="H2246" s="42"/>
      <c r="I2246" s="230"/>
      <c r="J2246" s="42"/>
      <c r="K2246" s="42"/>
      <c r="L2246" s="46"/>
      <c r="M2246" s="231"/>
      <c r="N2246" s="232"/>
      <c r="O2246" s="86"/>
      <c r="P2246" s="86"/>
      <c r="Q2246" s="86"/>
      <c r="R2246" s="86"/>
      <c r="S2246" s="86"/>
      <c r="T2246" s="87"/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T2246" s="19" t="s">
        <v>478</v>
      </c>
      <c r="AU2246" s="19" t="s">
        <v>82</v>
      </c>
    </row>
    <row r="2247" s="2" customFormat="1" ht="16.5" customHeight="1">
      <c r="A2247" s="40"/>
      <c r="B2247" s="41"/>
      <c r="C2247" s="215" t="s">
        <v>5196</v>
      </c>
      <c r="D2247" s="215" t="s">
        <v>174</v>
      </c>
      <c r="E2247" s="216" t="s">
        <v>5190</v>
      </c>
      <c r="F2247" s="217" t="s">
        <v>5191</v>
      </c>
      <c r="G2247" s="218" t="s">
        <v>3296</v>
      </c>
      <c r="H2247" s="219">
        <v>1</v>
      </c>
      <c r="I2247" s="220"/>
      <c r="J2247" s="221">
        <f>ROUND(I2247*H2247,2)</f>
        <v>0</v>
      </c>
      <c r="K2247" s="217" t="s">
        <v>19</v>
      </c>
      <c r="L2247" s="46"/>
      <c r="M2247" s="222" t="s">
        <v>19</v>
      </c>
      <c r="N2247" s="223" t="s">
        <v>45</v>
      </c>
      <c r="O2247" s="86"/>
      <c r="P2247" s="224">
        <f>O2247*H2247</f>
        <v>0</v>
      </c>
      <c r="Q2247" s="224">
        <v>0</v>
      </c>
      <c r="R2247" s="224">
        <f>Q2247*H2247</f>
        <v>0</v>
      </c>
      <c r="S2247" s="224">
        <v>0</v>
      </c>
      <c r="T2247" s="225">
        <f>S2247*H2247</f>
        <v>0</v>
      </c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R2247" s="226" t="s">
        <v>178</v>
      </c>
      <c r="AT2247" s="226" t="s">
        <v>174</v>
      </c>
      <c r="AU2247" s="226" t="s">
        <v>82</v>
      </c>
      <c r="AY2247" s="19" t="s">
        <v>171</v>
      </c>
      <c r="BE2247" s="227">
        <f>IF(N2247="základní",J2247,0)</f>
        <v>0</v>
      </c>
      <c r="BF2247" s="227">
        <f>IF(N2247="snížená",J2247,0)</f>
        <v>0</v>
      </c>
      <c r="BG2247" s="227">
        <f>IF(N2247="zákl. přenesená",J2247,0)</f>
        <v>0</v>
      </c>
      <c r="BH2247" s="227">
        <f>IF(N2247="sníž. přenesená",J2247,0)</f>
        <v>0</v>
      </c>
      <c r="BI2247" s="227">
        <f>IF(N2247="nulová",J2247,0)</f>
        <v>0</v>
      </c>
      <c r="BJ2247" s="19" t="s">
        <v>82</v>
      </c>
      <c r="BK2247" s="227">
        <f>ROUND(I2247*H2247,2)</f>
        <v>0</v>
      </c>
      <c r="BL2247" s="19" t="s">
        <v>178</v>
      </c>
      <c r="BM2247" s="226" t="s">
        <v>5197</v>
      </c>
    </row>
    <row r="2248" s="2" customFormat="1">
      <c r="A2248" s="40"/>
      <c r="B2248" s="41"/>
      <c r="C2248" s="42"/>
      <c r="D2248" s="228" t="s">
        <v>180</v>
      </c>
      <c r="E2248" s="42"/>
      <c r="F2248" s="229" t="s">
        <v>5191</v>
      </c>
      <c r="G2248" s="42"/>
      <c r="H2248" s="42"/>
      <c r="I2248" s="230"/>
      <c r="J2248" s="42"/>
      <c r="K2248" s="42"/>
      <c r="L2248" s="46"/>
      <c r="M2248" s="231"/>
      <c r="N2248" s="232"/>
      <c r="O2248" s="86"/>
      <c r="P2248" s="86"/>
      <c r="Q2248" s="86"/>
      <c r="R2248" s="86"/>
      <c r="S2248" s="86"/>
      <c r="T2248" s="87"/>
      <c r="U2248" s="40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T2248" s="19" t="s">
        <v>180</v>
      </c>
      <c r="AU2248" s="19" t="s">
        <v>82</v>
      </c>
    </row>
    <row r="2249" s="2" customFormat="1">
      <c r="A2249" s="40"/>
      <c r="B2249" s="41"/>
      <c r="C2249" s="42"/>
      <c r="D2249" s="228" t="s">
        <v>478</v>
      </c>
      <c r="E2249" s="42"/>
      <c r="F2249" s="278" t="s">
        <v>5198</v>
      </c>
      <c r="G2249" s="42"/>
      <c r="H2249" s="42"/>
      <c r="I2249" s="230"/>
      <c r="J2249" s="42"/>
      <c r="K2249" s="42"/>
      <c r="L2249" s="46"/>
      <c r="M2249" s="231"/>
      <c r="N2249" s="232"/>
      <c r="O2249" s="86"/>
      <c r="P2249" s="86"/>
      <c r="Q2249" s="86"/>
      <c r="R2249" s="86"/>
      <c r="S2249" s="86"/>
      <c r="T2249" s="87"/>
      <c r="U2249" s="40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T2249" s="19" t="s">
        <v>478</v>
      </c>
      <c r="AU2249" s="19" t="s">
        <v>82</v>
      </c>
    </row>
    <row r="2250" s="2" customFormat="1" ht="16.5" customHeight="1">
      <c r="A2250" s="40"/>
      <c r="B2250" s="41"/>
      <c r="C2250" s="215" t="s">
        <v>5199</v>
      </c>
      <c r="D2250" s="215" t="s">
        <v>174</v>
      </c>
      <c r="E2250" s="216" t="s">
        <v>5200</v>
      </c>
      <c r="F2250" s="217" t="s">
        <v>5201</v>
      </c>
      <c r="G2250" s="218" t="s">
        <v>3296</v>
      </c>
      <c r="H2250" s="219">
        <v>368</v>
      </c>
      <c r="I2250" s="220"/>
      <c r="J2250" s="221">
        <f>ROUND(I2250*H2250,2)</f>
        <v>0</v>
      </c>
      <c r="K2250" s="217" t="s">
        <v>19</v>
      </c>
      <c r="L2250" s="46"/>
      <c r="M2250" s="222" t="s">
        <v>19</v>
      </c>
      <c r="N2250" s="223" t="s">
        <v>45</v>
      </c>
      <c r="O2250" s="86"/>
      <c r="P2250" s="224">
        <f>O2250*H2250</f>
        <v>0</v>
      </c>
      <c r="Q2250" s="224">
        <v>0</v>
      </c>
      <c r="R2250" s="224">
        <f>Q2250*H2250</f>
        <v>0</v>
      </c>
      <c r="S2250" s="224">
        <v>0</v>
      </c>
      <c r="T2250" s="225">
        <f>S2250*H2250</f>
        <v>0</v>
      </c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R2250" s="226" t="s">
        <v>178</v>
      </c>
      <c r="AT2250" s="226" t="s">
        <v>174</v>
      </c>
      <c r="AU2250" s="226" t="s">
        <v>82</v>
      </c>
      <c r="AY2250" s="19" t="s">
        <v>171</v>
      </c>
      <c r="BE2250" s="227">
        <f>IF(N2250="základní",J2250,0)</f>
        <v>0</v>
      </c>
      <c r="BF2250" s="227">
        <f>IF(N2250="snížená",J2250,0)</f>
        <v>0</v>
      </c>
      <c r="BG2250" s="227">
        <f>IF(N2250="zákl. přenesená",J2250,0)</f>
        <v>0</v>
      </c>
      <c r="BH2250" s="227">
        <f>IF(N2250="sníž. přenesená",J2250,0)</f>
        <v>0</v>
      </c>
      <c r="BI2250" s="227">
        <f>IF(N2250="nulová",J2250,0)</f>
        <v>0</v>
      </c>
      <c r="BJ2250" s="19" t="s">
        <v>82</v>
      </c>
      <c r="BK2250" s="227">
        <f>ROUND(I2250*H2250,2)</f>
        <v>0</v>
      </c>
      <c r="BL2250" s="19" t="s">
        <v>178</v>
      </c>
      <c r="BM2250" s="226" t="s">
        <v>5202</v>
      </c>
    </row>
    <row r="2251" s="2" customFormat="1">
      <c r="A2251" s="40"/>
      <c r="B2251" s="41"/>
      <c r="C2251" s="42"/>
      <c r="D2251" s="228" t="s">
        <v>180</v>
      </c>
      <c r="E2251" s="42"/>
      <c r="F2251" s="229" t="s">
        <v>5201</v>
      </c>
      <c r="G2251" s="42"/>
      <c r="H2251" s="42"/>
      <c r="I2251" s="230"/>
      <c r="J2251" s="42"/>
      <c r="K2251" s="42"/>
      <c r="L2251" s="46"/>
      <c r="M2251" s="231"/>
      <c r="N2251" s="232"/>
      <c r="O2251" s="86"/>
      <c r="P2251" s="86"/>
      <c r="Q2251" s="86"/>
      <c r="R2251" s="86"/>
      <c r="S2251" s="86"/>
      <c r="T2251" s="87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T2251" s="19" t="s">
        <v>180</v>
      </c>
      <c r="AU2251" s="19" t="s">
        <v>82</v>
      </c>
    </row>
    <row r="2252" s="2" customFormat="1" ht="16.5" customHeight="1">
      <c r="A2252" s="40"/>
      <c r="B2252" s="41"/>
      <c r="C2252" s="215" t="s">
        <v>5203</v>
      </c>
      <c r="D2252" s="215" t="s">
        <v>174</v>
      </c>
      <c r="E2252" s="216" t="s">
        <v>5204</v>
      </c>
      <c r="F2252" s="217" t="s">
        <v>5205</v>
      </c>
      <c r="G2252" s="218" t="s">
        <v>3296</v>
      </c>
      <c r="H2252" s="219">
        <v>242</v>
      </c>
      <c r="I2252" s="220"/>
      <c r="J2252" s="221">
        <f>ROUND(I2252*H2252,2)</f>
        <v>0</v>
      </c>
      <c r="K2252" s="217" t="s">
        <v>19</v>
      </c>
      <c r="L2252" s="46"/>
      <c r="M2252" s="222" t="s">
        <v>19</v>
      </c>
      <c r="N2252" s="223" t="s">
        <v>45</v>
      </c>
      <c r="O2252" s="86"/>
      <c r="P2252" s="224">
        <f>O2252*H2252</f>
        <v>0</v>
      </c>
      <c r="Q2252" s="224">
        <v>0</v>
      </c>
      <c r="R2252" s="224">
        <f>Q2252*H2252</f>
        <v>0</v>
      </c>
      <c r="S2252" s="224">
        <v>0</v>
      </c>
      <c r="T2252" s="225">
        <f>S2252*H2252</f>
        <v>0</v>
      </c>
      <c r="U2252" s="40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R2252" s="226" t="s">
        <v>178</v>
      </c>
      <c r="AT2252" s="226" t="s">
        <v>174</v>
      </c>
      <c r="AU2252" s="226" t="s">
        <v>82</v>
      </c>
      <c r="AY2252" s="19" t="s">
        <v>171</v>
      </c>
      <c r="BE2252" s="227">
        <f>IF(N2252="základní",J2252,0)</f>
        <v>0</v>
      </c>
      <c r="BF2252" s="227">
        <f>IF(N2252="snížená",J2252,0)</f>
        <v>0</v>
      </c>
      <c r="BG2252" s="227">
        <f>IF(N2252="zákl. přenesená",J2252,0)</f>
        <v>0</v>
      </c>
      <c r="BH2252" s="227">
        <f>IF(N2252="sníž. přenesená",J2252,0)</f>
        <v>0</v>
      </c>
      <c r="BI2252" s="227">
        <f>IF(N2252="nulová",J2252,0)</f>
        <v>0</v>
      </c>
      <c r="BJ2252" s="19" t="s">
        <v>82</v>
      </c>
      <c r="BK2252" s="227">
        <f>ROUND(I2252*H2252,2)</f>
        <v>0</v>
      </c>
      <c r="BL2252" s="19" t="s">
        <v>178</v>
      </c>
      <c r="BM2252" s="226" t="s">
        <v>5206</v>
      </c>
    </row>
    <row r="2253" s="2" customFormat="1">
      <c r="A2253" s="40"/>
      <c r="B2253" s="41"/>
      <c r="C2253" s="42"/>
      <c r="D2253" s="228" t="s">
        <v>180</v>
      </c>
      <c r="E2253" s="42"/>
      <c r="F2253" s="229" t="s">
        <v>5205</v>
      </c>
      <c r="G2253" s="42"/>
      <c r="H2253" s="42"/>
      <c r="I2253" s="230"/>
      <c r="J2253" s="42"/>
      <c r="K2253" s="42"/>
      <c r="L2253" s="46"/>
      <c r="M2253" s="231"/>
      <c r="N2253" s="232"/>
      <c r="O2253" s="86"/>
      <c r="P2253" s="86"/>
      <c r="Q2253" s="86"/>
      <c r="R2253" s="86"/>
      <c r="S2253" s="86"/>
      <c r="T2253" s="87"/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T2253" s="19" t="s">
        <v>180</v>
      </c>
      <c r="AU2253" s="19" t="s">
        <v>82</v>
      </c>
    </row>
    <row r="2254" s="2" customFormat="1">
      <c r="A2254" s="40"/>
      <c r="B2254" s="41"/>
      <c r="C2254" s="42"/>
      <c r="D2254" s="228" t="s">
        <v>478</v>
      </c>
      <c r="E2254" s="42"/>
      <c r="F2254" s="278" t="s">
        <v>4862</v>
      </c>
      <c r="G2254" s="42"/>
      <c r="H2254" s="42"/>
      <c r="I2254" s="230"/>
      <c r="J2254" s="42"/>
      <c r="K2254" s="42"/>
      <c r="L2254" s="46"/>
      <c r="M2254" s="231"/>
      <c r="N2254" s="232"/>
      <c r="O2254" s="86"/>
      <c r="P2254" s="86"/>
      <c r="Q2254" s="86"/>
      <c r="R2254" s="86"/>
      <c r="S2254" s="86"/>
      <c r="T2254" s="87"/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T2254" s="19" t="s">
        <v>478</v>
      </c>
      <c r="AU2254" s="19" t="s">
        <v>82</v>
      </c>
    </row>
    <row r="2255" s="2" customFormat="1" ht="16.5" customHeight="1">
      <c r="A2255" s="40"/>
      <c r="B2255" s="41"/>
      <c r="C2255" s="215" t="s">
        <v>5207</v>
      </c>
      <c r="D2255" s="215" t="s">
        <v>174</v>
      </c>
      <c r="E2255" s="216" t="s">
        <v>5208</v>
      </c>
      <c r="F2255" s="217" t="s">
        <v>5205</v>
      </c>
      <c r="G2255" s="218" t="s">
        <v>3296</v>
      </c>
      <c r="H2255" s="219">
        <v>6</v>
      </c>
      <c r="I2255" s="220"/>
      <c r="J2255" s="221">
        <f>ROUND(I2255*H2255,2)</f>
        <v>0</v>
      </c>
      <c r="K2255" s="217" t="s">
        <v>19</v>
      </c>
      <c r="L2255" s="46"/>
      <c r="M2255" s="222" t="s">
        <v>19</v>
      </c>
      <c r="N2255" s="223" t="s">
        <v>45</v>
      </c>
      <c r="O2255" s="86"/>
      <c r="P2255" s="224">
        <f>O2255*H2255</f>
        <v>0</v>
      </c>
      <c r="Q2255" s="224">
        <v>0</v>
      </c>
      <c r="R2255" s="224">
        <f>Q2255*H2255</f>
        <v>0</v>
      </c>
      <c r="S2255" s="224">
        <v>0</v>
      </c>
      <c r="T2255" s="225">
        <f>S2255*H2255</f>
        <v>0</v>
      </c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R2255" s="226" t="s">
        <v>178</v>
      </c>
      <c r="AT2255" s="226" t="s">
        <v>174</v>
      </c>
      <c r="AU2255" s="226" t="s">
        <v>82</v>
      </c>
      <c r="AY2255" s="19" t="s">
        <v>171</v>
      </c>
      <c r="BE2255" s="227">
        <f>IF(N2255="základní",J2255,0)</f>
        <v>0</v>
      </c>
      <c r="BF2255" s="227">
        <f>IF(N2255="snížená",J2255,0)</f>
        <v>0</v>
      </c>
      <c r="BG2255" s="227">
        <f>IF(N2255="zákl. přenesená",J2255,0)</f>
        <v>0</v>
      </c>
      <c r="BH2255" s="227">
        <f>IF(N2255="sníž. přenesená",J2255,0)</f>
        <v>0</v>
      </c>
      <c r="BI2255" s="227">
        <f>IF(N2255="nulová",J2255,0)</f>
        <v>0</v>
      </c>
      <c r="BJ2255" s="19" t="s">
        <v>82</v>
      </c>
      <c r="BK2255" s="227">
        <f>ROUND(I2255*H2255,2)</f>
        <v>0</v>
      </c>
      <c r="BL2255" s="19" t="s">
        <v>178</v>
      </c>
      <c r="BM2255" s="226" t="s">
        <v>5209</v>
      </c>
    </row>
    <row r="2256" s="2" customFormat="1">
      <c r="A2256" s="40"/>
      <c r="B2256" s="41"/>
      <c r="C2256" s="42"/>
      <c r="D2256" s="228" t="s">
        <v>180</v>
      </c>
      <c r="E2256" s="42"/>
      <c r="F2256" s="229" t="s">
        <v>5205</v>
      </c>
      <c r="G2256" s="42"/>
      <c r="H2256" s="42"/>
      <c r="I2256" s="230"/>
      <c r="J2256" s="42"/>
      <c r="K2256" s="42"/>
      <c r="L2256" s="46"/>
      <c r="M2256" s="231"/>
      <c r="N2256" s="232"/>
      <c r="O2256" s="86"/>
      <c r="P2256" s="86"/>
      <c r="Q2256" s="86"/>
      <c r="R2256" s="86"/>
      <c r="S2256" s="86"/>
      <c r="T2256" s="87"/>
      <c r="U2256" s="40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T2256" s="19" t="s">
        <v>180</v>
      </c>
      <c r="AU2256" s="19" t="s">
        <v>82</v>
      </c>
    </row>
    <row r="2257" s="2" customFormat="1">
      <c r="A2257" s="40"/>
      <c r="B2257" s="41"/>
      <c r="C2257" s="42"/>
      <c r="D2257" s="228" t="s">
        <v>478</v>
      </c>
      <c r="E2257" s="42"/>
      <c r="F2257" s="278" t="s">
        <v>5210</v>
      </c>
      <c r="G2257" s="42"/>
      <c r="H2257" s="42"/>
      <c r="I2257" s="230"/>
      <c r="J2257" s="42"/>
      <c r="K2257" s="42"/>
      <c r="L2257" s="46"/>
      <c r="M2257" s="231"/>
      <c r="N2257" s="232"/>
      <c r="O2257" s="86"/>
      <c r="P2257" s="86"/>
      <c r="Q2257" s="86"/>
      <c r="R2257" s="86"/>
      <c r="S2257" s="86"/>
      <c r="T2257" s="87"/>
      <c r="U2257" s="40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T2257" s="19" t="s">
        <v>478</v>
      </c>
      <c r="AU2257" s="19" t="s">
        <v>82</v>
      </c>
    </row>
    <row r="2258" s="2" customFormat="1" ht="16.5" customHeight="1">
      <c r="A2258" s="40"/>
      <c r="B2258" s="41"/>
      <c r="C2258" s="215" t="s">
        <v>5211</v>
      </c>
      <c r="D2258" s="215" t="s">
        <v>174</v>
      </c>
      <c r="E2258" s="216" t="s">
        <v>5212</v>
      </c>
      <c r="F2258" s="217" t="s">
        <v>5205</v>
      </c>
      <c r="G2258" s="218" t="s">
        <v>3296</v>
      </c>
      <c r="H2258" s="219">
        <v>63</v>
      </c>
      <c r="I2258" s="220"/>
      <c r="J2258" s="221">
        <f>ROUND(I2258*H2258,2)</f>
        <v>0</v>
      </c>
      <c r="K2258" s="217" t="s">
        <v>19</v>
      </c>
      <c r="L2258" s="46"/>
      <c r="M2258" s="222" t="s">
        <v>19</v>
      </c>
      <c r="N2258" s="223" t="s">
        <v>45</v>
      </c>
      <c r="O2258" s="86"/>
      <c r="P2258" s="224">
        <f>O2258*H2258</f>
        <v>0</v>
      </c>
      <c r="Q2258" s="224">
        <v>0</v>
      </c>
      <c r="R2258" s="224">
        <f>Q2258*H2258</f>
        <v>0</v>
      </c>
      <c r="S2258" s="224">
        <v>0</v>
      </c>
      <c r="T2258" s="225">
        <f>S2258*H2258</f>
        <v>0</v>
      </c>
      <c r="U2258" s="40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R2258" s="226" t="s">
        <v>178</v>
      </c>
      <c r="AT2258" s="226" t="s">
        <v>174</v>
      </c>
      <c r="AU2258" s="226" t="s">
        <v>82</v>
      </c>
      <c r="AY2258" s="19" t="s">
        <v>171</v>
      </c>
      <c r="BE2258" s="227">
        <f>IF(N2258="základní",J2258,0)</f>
        <v>0</v>
      </c>
      <c r="BF2258" s="227">
        <f>IF(N2258="snížená",J2258,0)</f>
        <v>0</v>
      </c>
      <c r="BG2258" s="227">
        <f>IF(N2258="zákl. přenesená",J2258,0)</f>
        <v>0</v>
      </c>
      <c r="BH2258" s="227">
        <f>IF(N2258="sníž. přenesená",J2258,0)</f>
        <v>0</v>
      </c>
      <c r="BI2258" s="227">
        <f>IF(N2258="nulová",J2258,0)</f>
        <v>0</v>
      </c>
      <c r="BJ2258" s="19" t="s">
        <v>82</v>
      </c>
      <c r="BK2258" s="227">
        <f>ROUND(I2258*H2258,2)</f>
        <v>0</v>
      </c>
      <c r="BL2258" s="19" t="s">
        <v>178</v>
      </c>
      <c r="BM2258" s="226" t="s">
        <v>5213</v>
      </c>
    </row>
    <row r="2259" s="2" customFormat="1">
      <c r="A2259" s="40"/>
      <c r="B2259" s="41"/>
      <c r="C2259" s="42"/>
      <c r="D2259" s="228" t="s">
        <v>180</v>
      </c>
      <c r="E2259" s="42"/>
      <c r="F2259" s="229" t="s">
        <v>5205</v>
      </c>
      <c r="G2259" s="42"/>
      <c r="H2259" s="42"/>
      <c r="I2259" s="230"/>
      <c r="J2259" s="42"/>
      <c r="K2259" s="42"/>
      <c r="L2259" s="46"/>
      <c r="M2259" s="231"/>
      <c r="N2259" s="232"/>
      <c r="O2259" s="86"/>
      <c r="P2259" s="86"/>
      <c r="Q2259" s="86"/>
      <c r="R2259" s="86"/>
      <c r="S2259" s="86"/>
      <c r="T2259" s="87"/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T2259" s="19" t="s">
        <v>180</v>
      </c>
      <c r="AU2259" s="19" t="s">
        <v>82</v>
      </c>
    </row>
    <row r="2260" s="2" customFormat="1">
      <c r="A2260" s="40"/>
      <c r="B2260" s="41"/>
      <c r="C2260" s="42"/>
      <c r="D2260" s="228" t="s">
        <v>478</v>
      </c>
      <c r="E2260" s="42"/>
      <c r="F2260" s="278" t="s">
        <v>5214</v>
      </c>
      <c r="G2260" s="42"/>
      <c r="H2260" s="42"/>
      <c r="I2260" s="230"/>
      <c r="J2260" s="42"/>
      <c r="K2260" s="42"/>
      <c r="L2260" s="46"/>
      <c r="M2260" s="231"/>
      <c r="N2260" s="232"/>
      <c r="O2260" s="86"/>
      <c r="P2260" s="86"/>
      <c r="Q2260" s="86"/>
      <c r="R2260" s="86"/>
      <c r="S2260" s="86"/>
      <c r="T2260" s="87"/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T2260" s="19" t="s">
        <v>478</v>
      </c>
      <c r="AU2260" s="19" t="s">
        <v>82</v>
      </c>
    </row>
    <row r="2261" s="2" customFormat="1" ht="16.5" customHeight="1">
      <c r="A2261" s="40"/>
      <c r="B2261" s="41"/>
      <c r="C2261" s="215" t="s">
        <v>5215</v>
      </c>
      <c r="D2261" s="215" t="s">
        <v>174</v>
      </c>
      <c r="E2261" s="216" t="s">
        <v>5216</v>
      </c>
      <c r="F2261" s="217" t="s">
        <v>5217</v>
      </c>
      <c r="G2261" s="218" t="s">
        <v>3296</v>
      </c>
      <c r="H2261" s="219">
        <v>85</v>
      </c>
      <c r="I2261" s="220"/>
      <c r="J2261" s="221">
        <f>ROUND(I2261*H2261,2)</f>
        <v>0</v>
      </c>
      <c r="K2261" s="217" t="s">
        <v>19</v>
      </c>
      <c r="L2261" s="46"/>
      <c r="M2261" s="222" t="s">
        <v>19</v>
      </c>
      <c r="N2261" s="223" t="s">
        <v>45</v>
      </c>
      <c r="O2261" s="86"/>
      <c r="P2261" s="224">
        <f>O2261*H2261</f>
        <v>0</v>
      </c>
      <c r="Q2261" s="224">
        <v>0</v>
      </c>
      <c r="R2261" s="224">
        <f>Q2261*H2261</f>
        <v>0</v>
      </c>
      <c r="S2261" s="224">
        <v>0</v>
      </c>
      <c r="T2261" s="225">
        <f>S2261*H2261</f>
        <v>0</v>
      </c>
      <c r="U2261" s="40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R2261" s="226" t="s">
        <v>178</v>
      </c>
      <c r="AT2261" s="226" t="s">
        <v>174</v>
      </c>
      <c r="AU2261" s="226" t="s">
        <v>82</v>
      </c>
      <c r="AY2261" s="19" t="s">
        <v>171</v>
      </c>
      <c r="BE2261" s="227">
        <f>IF(N2261="základní",J2261,0)</f>
        <v>0</v>
      </c>
      <c r="BF2261" s="227">
        <f>IF(N2261="snížená",J2261,0)</f>
        <v>0</v>
      </c>
      <c r="BG2261" s="227">
        <f>IF(N2261="zákl. přenesená",J2261,0)</f>
        <v>0</v>
      </c>
      <c r="BH2261" s="227">
        <f>IF(N2261="sníž. přenesená",J2261,0)</f>
        <v>0</v>
      </c>
      <c r="BI2261" s="227">
        <f>IF(N2261="nulová",J2261,0)</f>
        <v>0</v>
      </c>
      <c r="BJ2261" s="19" t="s">
        <v>82</v>
      </c>
      <c r="BK2261" s="227">
        <f>ROUND(I2261*H2261,2)</f>
        <v>0</v>
      </c>
      <c r="BL2261" s="19" t="s">
        <v>178</v>
      </c>
      <c r="BM2261" s="226" t="s">
        <v>5218</v>
      </c>
    </row>
    <row r="2262" s="2" customFormat="1">
      <c r="A2262" s="40"/>
      <c r="B2262" s="41"/>
      <c r="C2262" s="42"/>
      <c r="D2262" s="228" t="s">
        <v>180</v>
      </c>
      <c r="E2262" s="42"/>
      <c r="F2262" s="229" t="s">
        <v>5217</v>
      </c>
      <c r="G2262" s="42"/>
      <c r="H2262" s="42"/>
      <c r="I2262" s="230"/>
      <c r="J2262" s="42"/>
      <c r="K2262" s="42"/>
      <c r="L2262" s="46"/>
      <c r="M2262" s="231"/>
      <c r="N2262" s="232"/>
      <c r="O2262" s="86"/>
      <c r="P2262" s="86"/>
      <c r="Q2262" s="86"/>
      <c r="R2262" s="86"/>
      <c r="S2262" s="86"/>
      <c r="T2262" s="87"/>
      <c r="U2262" s="40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T2262" s="19" t="s">
        <v>180</v>
      </c>
      <c r="AU2262" s="19" t="s">
        <v>82</v>
      </c>
    </row>
    <row r="2263" s="2" customFormat="1">
      <c r="A2263" s="40"/>
      <c r="B2263" s="41"/>
      <c r="C2263" s="42"/>
      <c r="D2263" s="228" t="s">
        <v>478</v>
      </c>
      <c r="E2263" s="42"/>
      <c r="F2263" s="278" t="s">
        <v>4862</v>
      </c>
      <c r="G2263" s="42"/>
      <c r="H2263" s="42"/>
      <c r="I2263" s="230"/>
      <c r="J2263" s="42"/>
      <c r="K2263" s="42"/>
      <c r="L2263" s="46"/>
      <c r="M2263" s="231"/>
      <c r="N2263" s="232"/>
      <c r="O2263" s="86"/>
      <c r="P2263" s="86"/>
      <c r="Q2263" s="86"/>
      <c r="R2263" s="86"/>
      <c r="S2263" s="86"/>
      <c r="T2263" s="87"/>
      <c r="U2263" s="40"/>
      <c r="V2263" s="40"/>
      <c r="W2263" s="40"/>
      <c r="X2263" s="40"/>
      <c r="Y2263" s="40"/>
      <c r="Z2263" s="40"/>
      <c r="AA2263" s="40"/>
      <c r="AB2263" s="40"/>
      <c r="AC2263" s="40"/>
      <c r="AD2263" s="40"/>
      <c r="AE2263" s="40"/>
      <c r="AT2263" s="19" t="s">
        <v>478</v>
      </c>
      <c r="AU2263" s="19" t="s">
        <v>82</v>
      </c>
    </row>
    <row r="2264" s="2" customFormat="1" ht="16.5" customHeight="1">
      <c r="A2264" s="40"/>
      <c r="B2264" s="41"/>
      <c r="C2264" s="215" t="s">
        <v>5219</v>
      </c>
      <c r="D2264" s="215" t="s">
        <v>174</v>
      </c>
      <c r="E2264" s="216" t="s">
        <v>5220</v>
      </c>
      <c r="F2264" s="217" t="s">
        <v>5221</v>
      </c>
      <c r="G2264" s="218" t="s">
        <v>3296</v>
      </c>
      <c r="H2264" s="219">
        <v>8</v>
      </c>
      <c r="I2264" s="220"/>
      <c r="J2264" s="221">
        <f>ROUND(I2264*H2264,2)</f>
        <v>0</v>
      </c>
      <c r="K2264" s="217" t="s">
        <v>19</v>
      </c>
      <c r="L2264" s="46"/>
      <c r="M2264" s="222" t="s">
        <v>19</v>
      </c>
      <c r="N2264" s="223" t="s">
        <v>45</v>
      </c>
      <c r="O2264" s="86"/>
      <c r="P2264" s="224">
        <f>O2264*H2264</f>
        <v>0</v>
      </c>
      <c r="Q2264" s="224">
        <v>0</v>
      </c>
      <c r="R2264" s="224">
        <f>Q2264*H2264</f>
        <v>0</v>
      </c>
      <c r="S2264" s="224">
        <v>0</v>
      </c>
      <c r="T2264" s="225">
        <f>S2264*H2264</f>
        <v>0</v>
      </c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R2264" s="226" t="s">
        <v>178</v>
      </c>
      <c r="AT2264" s="226" t="s">
        <v>174</v>
      </c>
      <c r="AU2264" s="226" t="s">
        <v>82</v>
      </c>
      <c r="AY2264" s="19" t="s">
        <v>171</v>
      </c>
      <c r="BE2264" s="227">
        <f>IF(N2264="základní",J2264,0)</f>
        <v>0</v>
      </c>
      <c r="BF2264" s="227">
        <f>IF(N2264="snížená",J2264,0)</f>
        <v>0</v>
      </c>
      <c r="BG2264" s="227">
        <f>IF(N2264="zákl. přenesená",J2264,0)</f>
        <v>0</v>
      </c>
      <c r="BH2264" s="227">
        <f>IF(N2264="sníž. přenesená",J2264,0)</f>
        <v>0</v>
      </c>
      <c r="BI2264" s="227">
        <f>IF(N2264="nulová",J2264,0)</f>
        <v>0</v>
      </c>
      <c r="BJ2264" s="19" t="s">
        <v>82</v>
      </c>
      <c r="BK2264" s="227">
        <f>ROUND(I2264*H2264,2)</f>
        <v>0</v>
      </c>
      <c r="BL2264" s="19" t="s">
        <v>178</v>
      </c>
      <c r="BM2264" s="226" t="s">
        <v>5222</v>
      </c>
    </row>
    <row r="2265" s="2" customFormat="1">
      <c r="A2265" s="40"/>
      <c r="B2265" s="41"/>
      <c r="C2265" s="42"/>
      <c r="D2265" s="228" t="s">
        <v>180</v>
      </c>
      <c r="E2265" s="42"/>
      <c r="F2265" s="229" t="s">
        <v>5221</v>
      </c>
      <c r="G2265" s="42"/>
      <c r="H2265" s="42"/>
      <c r="I2265" s="230"/>
      <c r="J2265" s="42"/>
      <c r="K2265" s="42"/>
      <c r="L2265" s="46"/>
      <c r="M2265" s="231"/>
      <c r="N2265" s="232"/>
      <c r="O2265" s="86"/>
      <c r="P2265" s="86"/>
      <c r="Q2265" s="86"/>
      <c r="R2265" s="86"/>
      <c r="S2265" s="86"/>
      <c r="T2265" s="87"/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T2265" s="19" t="s">
        <v>180</v>
      </c>
      <c r="AU2265" s="19" t="s">
        <v>82</v>
      </c>
    </row>
    <row r="2266" s="2" customFormat="1">
      <c r="A2266" s="40"/>
      <c r="B2266" s="41"/>
      <c r="C2266" s="42"/>
      <c r="D2266" s="228" t="s">
        <v>478</v>
      </c>
      <c r="E2266" s="42"/>
      <c r="F2266" s="278" t="s">
        <v>4862</v>
      </c>
      <c r="G2266" s="42"/>
      <c r="H2266" s="42"/>
      <c r="I2266" s="230"/>
      <c r="J2266" s="42"/>
      <c r="K2266" s="42"/>
      <c r="L2266" s="46"/>
      <c r="M2266" s="231"/>
      <c r="N2266" s="232"/>
      <c r="O2266" s="86"/>
      <c r="P2266" s="86"/>
      <c r="Q2266" s="86"/>
      <c r="R2266" s="86"/>
      <c r="S2266" s="86"/>
      <c r="T2266" s="87"/>
      <c r="U2266" s="40"/>
      <c r="V2266" s="40"/>
      <c r="W2266" s="40"/>
      <c r="X2266" s="40"/>
      <c r="Y2266" s="40"/>
      <c r="Z2266" s="40"/>
      <c r="AA2266" s="40"/>
      <c r="AB2266" s="40"/>
      <c r="AC2266" s="40"/>
      <c r="AD2266" s="40"/>
      <c r="AE2266" s="40"/>
      <c r="AT2266" s="19" t="s">
        <v>478</v>
      </c>
      <c r="AU2266" s="19" t="s">
        <v>82</v>
      </c>
    </row>
    <row r="2267" s="2" customFormat="1" ht="16.5" customHeight="1">
      <c r="A2267" s="40"/>
      <c r="B2267" s="41"/>
      <c r="C2267" s="215" t="s">
        <v>5223</v>
      </c>
      <c r="D2267" s="215" t="s">
        <v>174</v>
      </c>
      <c r="E2267" s="216" t="s">
        <v>5224</v>
      </c>
      <c r="F2267" s="217" t="s">
        <v>5225</v>
      </c>
      <c r="G2267" s="218" t="s">
        <v>3296</v>
      </c>
      <c r="H2267" s="219">
        <v>17</v>
      </c>
      <c r="I2267" s="220"/>
      <c r="J2267" s="221">
        <f>ROUND(I2267*H2267,2)</f>
        <v>0</v>
      </c>
      <c r="K2267" s="217" t="s">
        <v>19</v>
      </c>
      <c r="L2267" s="46"/>
      <c r="M2267" s="222" t="s">
        <v>19</v>
      </c>
      <c r="N2267" s="223" t="s">
        <v>45</v>
      </c>
      <c r="O2267" s="86"/>
      <c r="P2267" s="224">
        <f>O2267*H2267</f>
        <v>0</v>
      </c>
      <c r="Q2267" s="224">
        <v>0</v>
      </c>
      <c r="R2267" s="224">
        <f>Q2267*H2267</f>
        <v>0</v>
      </c>
      <c r="S2267" s="224">
        <v>0</v>
      </c>
      <c r="T2267" s="225">
        <f>S2267*H2267</f>
        <v>0</v>
      </c>
      <c r="U2267" s="40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R2267" s="226" t="s">
        <v>178</v>
      </c>
      <c r="AT2267" s="226" t="s">
        <v>174</v>
      </c>
      <c r="AU2267" s="226" t="s">
        <v>82</v>
      </c>
      <c r="AY2267" s="19" t="s">
        <v>171</v>
      </c>
      <c r="BE2267" s="227">
        <f>IF(N2267="základní",J2267,0)</f>
        <v>0</v>
      </c>
      <c r="BF2267" s="227">
        <f>IF(N2267="snížená",J2267,0)</f>
        <v>0</v>
      </c>
      <c r="BG2267" s="227">
        <f>IF(N2267="zákl. přenesená",J2267,0)</f>
        <v>0</v>
      </c>
      <c r="BH2267" s="227">
        <f>IF(N2267="sníž. přenesená",J2267,0)</f>
        <v>0</v>
      </c>
      <c r="BI2267" s="227">
        <f>IF(N2267="nulová",J2267,0)</f>
        <v>0</v>
      </c>
      <c r="BJ2267" s="19" t="s">
        <v>82</v>
      </c>
      <c r="BK2267" s="227">
        <f>ROUND(I2267*H2267,2)</f>
        <v>0</v>
      </c>
      <c r="BL2267" s="19" t="s">
        <v>178</v>
      </c>
      <c r="BM2267" s="226" t="s">
        <v>5226</v>
      </c>
    </row>
    <row r="2268" s="2" customFormat="1">
      <c r="A2268" s="40"/>
      <c r="B2268" s="41"/>
      <c r="C2268" s="42"/>
      <c r="D2268" s="228" t="s">
        <v>180</v>
      </c>
      <c r="E2268" s="42"/>
      <c r="F2268" s="229" t="s">
        <v>5225</v>
      </c>
      <c r="G2268" s="42"/>
      <c r="H2268" s="42"/>
      <c r="I2268" s="230"/>
      <c r="J2268" s="42"/>
      <c r="K2268" s="42"/>
      <c r="L2268" s="46"/>
      <c r="M2268" s="231"/>
      <c r="N2268" s="232"/>
      <c r="O2268" s="86"/>
      <c r="P2268" s="86"/>
      <c r="Q2268" s="86"/>
      <c r="R2268" s="86"/>
      <c r="S2268" s="86"/>
      <c r="T2268" s="87"/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T2268" s="19" t="s">
        <v>180</v>
      </c>
      <c r="AU2268" s="19" t="s">
        <v>82</v>
      </c>
    </row>
    <row r="2269" s="2" customFormat="1">
      <c r="A2269" s="40"/>
      <c r="B2269" s="41"/>
      <c r="C2269" s="42"/>
      <c r="D2269" s="228" t="s">
        <v>478</v>
      </c>
      <c r="E2269" s="42"/>
      <c r="F2269" s="278" t="s">
        <v>4862</v>
      </c>
      <c r="G2269" s="42"/>
      <c r="H2269" s="42"/>
      <c r="I2269" s="230"/>
      <c r="J2269" s="42"/>
      <c r="K2269" s="42"/>
      <c r="L2269" s="46"/>
      <c r="M2269" s="231"/>
      <c r="N2269" s="232"/>
      <c r="O2269" s="86"/>
      <c r="P2269" s="86"/>
      <c r="Q2269" s="86"/>
      <c r="R2269" s="86"/>
      <c r="S2269" s="86"/>
      <c r="T2269" s="87"/>
      <c r="U2269" s="40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T2269" s="19" t="s">
        <v>478</v>
      </c>
      <c r="AU2269" s="19" t="s">
        <v>82</v>
      </c>
    </row>
    <row r="2270" s="2" customFormat="1" ht="16.5" customHeight="1">
      <c r="A2270" s="40"/>
      <c r="B2270" s="41"/>
      <c r="C2270" s="215" t="s">
        <v>5227</v>
      </c>
      <c r="D2270" s="215" t="s">
        <v>174</v>
      </c>
      <c r="E2270" s="216" t="s">
        <v>5228</v>
      </c>
      <c r="F2270" s="217" t="s">
        <v>5229</v>
      </c>
      <c r="G2270" s="218" t="s">
        <v>3296</v>
      </c>
      <c r="H2270" s="219">
        <v>6</v>
      </c>
      <c r="I2270" s="220"/>
      <c r="J2270" s="221">
        <f>ROUND(I2270*H2270,2)</f>
        <v>0</v>
      </c>
      <c r="K2270" s="217" t="s">
        <v>19</v>
      </c>
      <c r="L2270" s="46"/>
      <c r="M2270" s="222" t="s">
        <v>19</v>
      </c>
      <c r="N2270" s="223" t="s">
        <v>45</v>
      </c>
      <c r="O2270" s="86"/>
      <c r="P2270" s="224">
        <f>O2270*H2270</f>
        <v>0</v>
      </c>
      <c r="Q2270" s="224">
        <v>0</v>
      </c>
      <c r="R2270" s="224">
        <f>Q2270*H2270</f>
        <v>0</v>
      </c>
      <c r="S2270" s="224">
        <v>0</v>
      </c>
      <c r="T2270" s="225">
        <f>S2270*H2270</f>
        <v>0</v>
      </c>
      <c r="U2270" s="40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R2270" s="226" t="s">
        <v>178</v>
      </c>
      <c r="AT2270" s="226" t="s">
        <v>174</v>
      </c>
      <c r="AU2270" s="226" t="s">
        <v>82</v>
      </c>
      <c r="AY2270" s="19" t="s">
        <v>171</v>
      </c>
      <c r="BE2270" s="227">
        <f>IF(N2270="základní",J2270,0)</f>
        <v>0</v>
      </c>
      <c r="BF2270" s="227">
        <f>IF(N2270="snížená",J2270,0)</f>
        <v>0</v>
      </c>
      <c r="BG2270" s="227">
        <f>IF(N2270="zákl. přenesená",J2270,0)</f>
        <v>0</v>
      </c>
      <c r="BH2270" s="227">
        <f>IF(N2270="sníž. přenesená",J2270,0)</f>
        <v>0</v>
      </c>
      <c r="BI2270" s="227">
        <f>IF(N2270="nulová",J2270,0)</f>
        <v>0</v>
      </c>
      <c r="BJ2270" s="19" t="s">
        <v>82</v>
      </c>
      <c r="BK2270" s="227">
        <f>ROUND(I2270*H2270,2)</f>
        <v>0</v>
      </c>
      <c r="BL2270" s="19" t="s">
        <v>178</v>
      </c>
      <c r="BM2270" s="226" t="s">
        <v>5230</v>
      </c>
    </row>
    <row r="2271" s="2" customFormat="1">
      <c r="A2271" s="40"/>
      <c r="B2271" s="41"/>
      <c r="C2271" s="42"/>
      <c r="D2271" s="228" t="s">
        <v>180</v>
      </c>
      <c r="E2271" s="42"/>
      <c r="F2271" s="229" t="s">
        <v>5229</v>
      </c>
      <c r="G2271" s="42"/>
      <c r="H2271" s="42"/>
      <c r="I2271" s="230"/>
      <c r="J2271" s="42"/>
      <c r="K2271" s="42"/>
      <c r="L2271" s="46"/>
      <c r="M2271" s="231"/>
      <c r="N2271" s="232"/>
      <c r="O2271" s="86"/>
      <c r="P2271" s="86"/>
      <c r="Q2271" s="86"/>
      <c r="R2271" s="86"/>
      <c r="S2271" s="86"/>
      <c r="T2271" s="87"/>
      <c r="U2271" s="40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T2271" s="19" t="s">
        <v>180</v>
      </c>
      <c r="AU2271" s="19" t="s">
        <v>82</v>
      </c>
    </row>
    <row r="2272" s="2" customFormat="1">
      <c r="A2272" s="40"/>
      <c r="B2272" s="41"/>
      <c r="C2272" s="42"/>
      <c r="D2272" s="228" t="s">
        <v>478</v>
      </c>
      <c r="E2272" s="42"/>
      <c r="F2272" s="278" t="s">
        <v>5231</v>
      </c>
      <c r="G2272" s="42"/>
      <c r="H2272" s="42"/>
      <c r="I2272" s="230"/>
      <c r="J2272" s="42"/>
      <c r="K2272" s="42"/>
      <c r="L2272" s="46"/>
      <c r="M2272" s="231"/>
      <c r="N2272" s="232"/>
      <c r="O2272" s="86"/>
      <c r="P2272" s="86"/>
      <c r="Q2272" s="86"/>
      <c r="R2272" s="86"/>
      <c r="S2272" s="86"/>
      <c r="T2272" s="87"/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T2272" s="19" t="s">
        <v>478</v>
      </c>
      <c r="AU2272" s="19" t="s">
        <v>82</v>
      </c>
    </row>
    <row r="2273" s="2" customFormat="1" ht="16.5" customHeight="1">
      <c r="A2273" s="40"/>
      <c r="B2273" s="41"/>
      <c r="C2273" s="215" t="s">
        <v>5232</v>
      </c>
      <c r="D2273" s="215" t="s">
        <v>174</v>
      </c>
      <c r="E2273" s="216" t="s">
        <v>5233</v>
      </c>
      <c r="F2273" s="217" t="s">
        <v>5234</v>
      </c>
      <c r="G2273" s="218" t="s">
        <v>3296</v>
      </c>
      <c r="H2273" s="219">
        <v>15</v>
      </c>
      <c r="I2273" s="220"/>
      <c r="J2273" s="221">
        <f>ROUND(I2273*H2273,2)</f>
        <v>0</v>
      </c>
      <c r="K2273" s="217" t="s">
        <v>19</v>
      </c>
      <c r="L2273" s="46"/>
      <c r="M2273" s="222" t="s">
        <v>19</v>
      </c>
      <c r="N2273" s="223" t="s">
        <v>45</v>
      </c>
      <c r="O2273" s="86"/>
      <c r="P2273" s="224">
        <f>O2273*H2273</f>
        <v>0</v>
      </c>
      <c r="Q2273" s="224">
        <v>0</v>
      </c>
      <c r="R2273" s="224">
        <f>Q2273*H2273</f>
        <v>0</v>
      </c>
      <c r="S2273" s="224">
        <v>0</v>
      </c>
      <c r="T2273" s="225">
        <f>S2273*H2273</f>
        <v>0</v>
      </c>
      <c r="U2273" s="40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R2273" s="226" t="s">
        <v>178</v>
      </c>
      <c r="AT2273" s="226" t="s">
        <v>174</v>
      </c>
      <c r="AU2273" s="226" t="s">
        <v>82</v>
      </c>
      <c r="AY2273" s="19" t="s">
        <v>171</v>
      </c>
      <c r="BE2273" s="227">
        <f>IF(N2273="základní",J2273,0)</f>
        <v>0</v>
      </c>
      <c r="BF2273" s="227">
        <f>IF(N2273="snížená",J2273,0)</f>
        <v>0</v>
      </c>
      <c r="BG2273" s="227">
        <f>IF(N2273="zákl. přenesená",J2273,0)</f>
        <v>0</v>
      </c>
      <c r="BH2273" s="227">
        <f>IF(N2273="sníž. přenesená",J2273,0)</f>
        <v>0</v>
      </c>
      <c r="BI2273" s="227">
        <f>IF(N2273="nulová",J2273,0)</f>
        <v>0</v>
      </c>
      <c r="BJ2273" s="19" t="s">
        <v>82</v>
      </c>
      <c r="BK2273" s="227">
        <f>ROUND(I2273*H2273,2)</f>
        <v>0</v>
      </c>
      <c r="BL2273" s="19" t="s">
        <v>178</v>
      </c>
      <c r="BM2273" s="226" t="s">
        <v>5235</v>
      </c>
    </row>
    <row r="2274" s="2" customFormat="1">
      <c r="A2274" s="40"/>
      <c r="B2274" s="41"/>
      <c r="C2274" s="42"/>
      <c r="D2274" s="228" t="s">
        <v>180</v>
      </c>
      <c r="E2274" s="42"/>
      <c r="F2274" s="229" t="s">
        <v>5234</v>
      </c>
      <c r="G2274" s="42"/>
      <c r="H2274" s="42"/>
      <c r="I2274" s="230"/>
      <c r="J2274" s="42"/>
      <c r="K2274" s="42"/>
      <c r="L2274" s="46"/>
      <c r="M2274" s="231"/>
      <c r="N2274" s="232"/>
      <c r="O2274" s="86"/>
      <c r="P2274" s="86"/>
      <c r="Q2274" s="86"/>
      <c r="R2274" s="86"/>
      <c r="S2274" s="86"/>
      <c r="T2274" s="87"/>
      <c r="U2274" s="40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T2274" s="19" t="s">
        <v>180</v>
      </c>
      <c r="AU2274" s="19" t="s">
        <v>82</v>
      </c>
    </row>
    <row r="2275" s="2" customFormat="1">
      <c r="A2275" s="40"/>
      <c r="B2275" s="41"/>
      <c r="C2275" s="42"/>
      <c r="D2275" s="228" t="s">
        <v>478</v>
      </c>
      <c r="E2275" s="42"/>
      <c r="F2275" s="278" t="s">
        <v>5231</v>
      </c>
      <c r="G2275" s="42"/>
      <c r="H2275" s="42"/>
      <c r="I2275" s="230"/>
      <c r="J2275" s="42"/>
      <c r="K2275" s="42"/>
      <c r="L2275" s="46"/>
      <c r="M2275" s="231"/>
      <c r="N2275" s="232"/>
      <c r="O2275" s="86"/>
      <c r="P2275" s="86"/>
      <c r="Q2275" s="86"/>
      <c r="R2275" s="86"/>
      <c r="S2275" s="86"/>
      <c r="T2275" s="87"/>
      <c r="U2275" s="40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T2275" s="19" t="s">
        <v>478</v>
      </c>
      <c r="AU2275" s="19" t="s">
        <v>82</v>
      </c>
    </row>
    <row r="2276" s="2" customFormat="1" ht="16.5" customHeight="1">
      <c r="A2276" s="40"/>
      <c r="B2276" s="41"/>
      <c r="C2276" s="215" t="s">
        <v>5236</v>
      </c>
      <c r="D2276" s="215" t="s">
        <v>174</v>
      </c>
      <c r="E2276" s="216" t="s">
        <v>5237</v>
      </c>
      <c r="F2276" s="217" t="s">
        <v>5217</v>
      </c>
      <c r="G2276" s="218" t="s">
        <v>3296</v>
      </c>
      <c r="H2276" s="219">
        <v>4</v>
      </c>
      <c r="I2276" s="220"/>
      <c r="J2276" s="221">
        <f>ROUND(I2276*H2276,2)</f>
        <v>0</v>
      </c>
      <c r="K2276" s="217" t="s">
        <v>19</v>
      </c>
      <c r="L2276" s="46"/>
      <c r="M2276" s="222" t="s">
        <v>19</v>
      </c>
      <c r="N2276" s="223" t="s">
        <v>45</v>
      </c>
      <c r="O2276" s="86"/>
      <c r="P2276" s="224">
        <f>O2276*H2276</f>
        <v>0</v>
      </c>
      <c r="Q2276" s="224">
        <v>0</v>
      </c>
      <c r="R2276" s="224">
        <f>Q2276*H2276</f>
        <v>0</v>
      </c>
      <c r="S2276" s="224">
        <v>0</v>
      </c>
      <c r="T2276" s="225">
        <f>S2276*H2276</f>
        <v>0</v>
      </c>
      <c r="U2276" s="40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R2276" s="226" t="s">
        <v>178</v>
      </c>
      <c r="AT2276" s="226" t="s">
        <v>174</v>
      </c>
      <c r="AU2276" s="226" t="s">
        <v>82</v>
      </c>
      <c r="AY2276" s="19" t="s">
        <v>171</v>
      </c>
      <c r="BE2276" s="227">
        <f>IF(N2276="základní",J2276,0)</f>
        <v>0</v>
      </c>
      <c r="BF2276" s="227">
        <f>IF(N2276="snížená",J2276,0)</f>
        <v>0</v>
      </c>
      <c r="BG2276" s="227">
        <f>IF(N2276="zákl. přenesená",J2276,0)</f>
        <v>0</v>
      </c>
      <c r="BH2276" s="227">
        <f>IF(N2276="sníž. přenesená",J2276,0)</f>
        <v>0</v>
      </c>
      <c r="BI2276" s="227">
        <f>IF(N2276="nulová",J2276,0)</f>
        <v>0</v>
      </c>
      <c r="BJ2276" s="19" t="s">
        <v>82</v>
      </c>
      <c r="BK2276" s="227">
        <f>ROUND(I2276*H2276,2)</f>
        <v>0</v>
      </c>
      <c r="BL2276" s="19" t="s">
        <v>178</v>
      </c>
      <c r="BM2276" s="226" t="s">
        <v>5238</v>
      </c>
    </row>
    <row r="2277" s="2" customFormat="1">
      <c r="A2277" s="40"/>
      <c r="B2277" s="41"/>
      <c r="C2277" s="42"/>
      <c r="D2277" s="228" t="s">
        <v>180</v>
      </c>
      <c r="E2277" s="42"/>
      <c r="F2277" s="229" t="s">
        <v>5217</v>
      </c>
      <c r="G2277" s="42"/>
      <c r="H2277" s="42"/>
      <c r="I2277" s="230"/>
      <c r="J2277" s="42"/>
      <c r="K2277" s="42"/>
      <c r="L2277" s="46"/>
      <c r="M2277" s="231"/>
      <c r="N2277" s="232"/>
      <c r="O2277" s="86"/>
      <c r="P2277" s="86"/>
      <c r="Q2277" s="86"/>
      <c r="R2277" s="86"/>
      <c r="S2277" s="86"/>
      <c r="T2277" s="87"/>
      <c r="U2277" s="40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T2277" s="19" t="s">
        <v>180</v>
      </c>
      <c r="AU2277" s="19" t="s">
        <v>82</v>
      </c>
    </row>
    <row r="2278" s="2" customFormat="1">
      <c r="A2278" s="40"/>
      <c r="B2278" s="41"/>
      <c r="C2278" s="42"/>
      <c r="D2278" s="228" t="s">
        <v>478</v>
      </c>
      <c r="E2278" s="42"/>
      <c r="F2278" s="278" t="s">
        <v>5231</v>
      </c>
      <c r="G2278" s="42"/>
      <c r="H2278" s="42"/>
      <c r="I2278" s="230"/>
      <c r="J2278" s="42"/>
      <c r="K2278" s="42"/>
      <c r="L2278" s="46"/>
      <c r="M2278" s="231"/>
      <c r="N2278" s="232"/>
      <c r="O2278" s="86"/>
      <c r="P2278" s="86"/>
      <c r="Q2278" s="86"/>
      <c r="R2278" s="86"/>
      <c r="S2278" s="86"/>
      <c r="T2278" s="87"/>
      <c r="U2278" s="40"/>
      <c r="V2278" s="40"/>
      <c r="W2278" s="40"/>
      <c r="X2278" s="40"/>
      <c r="Y2278" s="40"/>
      <c r="Z2278" s="40"/>
      <c r="AA2278" s="40"/>
      <c r="AB2278" s="40"/>
      <c r="AC2278" s="40"/>
      <c r="AD2278" s="40"/>
      <c r="AE2278" s="40"/>
      <c r="AT2278" s="19" t="s">
        <v>478</v>
      </c>
      <c r="AU2278" s="19" t="s">
        <v>82</v>
      </c>
    </row>
    <row r="2279" s="2" customFormat="1" ht="16.5" customHeight="1">
      <c r="A2279" s="40"/>
      <c r="B2279" s="41"/>
      <c r="C2279" s="215" t="s">
        <v>5239</v>
      </c>
      <c r="D2279" s="215" t="s">
        <v>174</v>
      </c>
      <c r="E2279" s="216" t="s">
        <v>5240</v>
      </c>
      <c r="F2279" s="217" t="s">
        <v>5241</v>
      </c>
      <c r="G2279" s="218" t="s">
        <v>3296</v>
      </c>
      <c r="H2279" s="219">
        <v>32</v>
      </c>
      <c r="I2279" s="220"/>
      <c r="J2279" s="221">
        <f>ROUND(I2279*H2279,2)</f>
        <v>0</v>
      </c>
      <c r="K2279" s="217" t="s">
        <v>19</v>
      </c>
      <c r="L2279" s="46"/>
      <c r="M2279" s="222" t="s">
        <v>19</v>
      </c>
      <c r="N2279" s="223" t="s">
        <v>45</v>
      </c>
      <c r="O2279" s="86"/>
      <c r="P2279" s="224">
        <f>O2279*H2279</f>
        <v>0</v>
      </c>
      <c r="Q2279" s="224">
        <v>0</v>
      </c>
      <c r="R2279" s="224">
        <f>Q2279*H2279</f>
        <v>0</v>
      </c>
      <c r="S2279" s="224">
        <v>0</v>
      </c>
      <c r="T2279" s="225">
        <f>S2279*H2279</f>
        <v>0</v>
      </c>
      <c r="U2279" s="40"/>
      <c r="V2279" s="40"/>
      <c r="W2279" s="40"/>
      <c r="X2279" s="40"/>
      <c r="Y2279" s="40"/>
      <c r="Z2279" s="40"/>
      <c r="AA2279" s="40"/>
      <c r="AB2279" s="40"/>
      <c r="AC2279" s="40"/>
      <c r="AD2279" s="40"/>
      <c r="AE2279" s="40"/>
      <c r="AR2279" s="226" t="s">
        <v>178</v>
      </c>
      <c r="AT2279" s="226" t="s">
        <v>174</v>
      </c>
      <c r="AU2279" s="226" t="s">
        <v>82</v>
      </c>
      <c r="AY2279" s="19" t="s">
        <v>171</v>
      </c>
      <c r="BE2279" s="227">
        <f>IF(N2279="základní",J2279,0)</f>
        <v>0</v>
      </c>
      <c r="BF2279" s="227">
        <f>IF(N2279="snížená",J2279,0)</f>
        <v>0</v>
      </c>
      <c r="BG2279" s="227">
        <f>IF(N2279="zákl. přenesená",J2279,0)</f>
        <v>0</v>
      </c>
      <c r="BH2279" s="227">
        <f>IF(N2279="sníž. přenesená",J2279,0)</f>
        <v>0</v>
      </c>
      <c r="BI2279" s="227">
        <f>IF(N2279="nulová",J2279,0)</f>
        <v>0</v>
      </c>
      <c r="BJ2279" s="19" t="s">
        <v>82</v>
      </c>
      <c r="BK2279" s="227">
        <f>ROUND(I2279*H2279,2)</f>
        <v>0</v>
      </c>
      <c r="BL2279" s="19" t="s">
        <v>178</v>
      </c>
      <c r="BM2279" s="226" t="s">
        <v>5242</v>
      </c>
    </row>
    <row r="2280" s="2" customFormat="1">
      <c r="A2280" s="40"/>
      <c r="B2280" s="41"/>
      <c r="C2280" s="42"/>
      <c r="D2280" s="228" t="s">
        <v>180</v>
      </c>
      <c r="E2280" s="42"/>
      <c r="F2280" s="229" t="s">
        <v>5241</v>
      </c>
      <c r="G2280" s="42"/>
      <c r="H2280" s="42"/>
      <c r="I2280" s="230"/>
      <c r="J2280" s="42"/>
      <c r="K2280" s="42"/>
      <c r="L2280" s="46"/>
      <c r="M2280" s="231"/>
      <c r="N2280" s="232"/>
      <c r="O2280" s="86"/>
      <c r="P2280" s="86"/>
      <c r="Q2280" s="86"/>
      <c r="R2280" s="86"/>
      <c r="S2280" s="86"/>
      <c r="T2280" s="87"/>
      <c r="U2280" s="40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T2280" s="19" t="s">
        <v>180</v>
      </c>
      <c r="AU2280" s="19" t="s">
        <v>82</v>
      </c>
    </row>
    <row r="2281" s="2" customFormat="1">
      <c r="A2281" s="40"/>
      <c r="B2281" s="41"/>
      <c r="C2281" s="42"/>
      <c r="D2281" s="228" t="s">
        <v>478</v>
      </c>
      <c r="E2281" s="42"/>
      <c r="F2281" s="278" t="s">
        <v>5231</v>
      </c>
      <c r="G2281" s="42"/>
      <c r="H2281" s="42"/>
      <c r="I2281" s="230"/>
      <c r="J2281" s="42"/>
      <c r="K2281" s="42"/>
      <c r="L2281" s="46"/>
      <c r="M2281" s="231"/>
      <c r="N2281" s="232"/>
      <c r="O2281" s="86"/>
      <c r="P2281" s="86"/>
      <c r="Q2281" s="86"/>
      <c r="R2281" s="86"/>
      <c r="S2281" s="86"/>
      <c r="T2281" s="87"/>
      <c r="U2281" s="40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T2281" s="19" t="s">
        <v>478</v>
      </c>
      <c r="AU2281" s="19" t="s">
        <v>82</v>
      </c>
    </row>
    <row r="2282" s="2" customFormat="1" ht="16.5" customHeight="1">
      <c r="A2282" s="40"/>
      <c r="B2282" s="41"/>
      <c r="C2282" s="215" t="s">
        <v>5243</v>
      </c>
      <c r="D2282" s="215" t="s">
        <v>174</v>
      </c>
      <c r="E2282" s="216" t="s">
        <v>5244</v>
      </c>
      <c r="F2282" s="217" t="s">
        <v>5245</v>
      </c>
      <c r="G2282" s="218" t="s">
        <v>3296</v>
      </c>
      <c r="H2282" s="219">
        <v>43</v>
      </c>
      <c r="I2282" s="220"/>
      <c r="J2282" s="221">
        <f>ROUND(I2282*H2282,2)</f>
        <v>0</v>
      </c>
      <c r="K2282" s="217" t="s">
        <v>19</v>
      </c>
      <c r="L2282" s="46"/>
      <c r="M2282" s="222" t="s">
        <v>19</v>
      </c>
      <c r="N2282" s="223" t="s">
        <v>45</v>
      </c>
      <c r="O2282" s="86"/>
      <c r="P2282" s="224">
        <f>O2282*H2282</f>
        <v>0</v>
      </c>
      <c r="Q2282" s="224">
        <v>0</v>
      </c>
      <c r="R2282" s="224">
        <f>Q2282*H2282</f>
        <v>0</v>
      </c>
      <c r="S2282" s="224">
        <v>0</v>
      </c>
      <c r="T2282" s="225">
        <f>S2282*H2282</f>
        <v>0</v>
      </c>
      <c r="U2282" s="40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R2282" s="226" t="s">
        <v>178</v>
      </c>
      <c r="AT2282" s="226" t="s">
        <v>174</v>
      </c>
      <c r="AU2282" s="226" t="s">
        <v>82</v>
      </c>
      <c r="AY2282" s="19" t="s">
        <v>171</v>
      </c>
      <c r="BE2282" s="227">
        <f>IF(N2282="základní",J2282,0)</f>
        <v>0</v>
      </c>
      <c r="BF2282" s="227">
        <f>IF(N2282="snížená",J2282,0)</f>
        <v>0</v>
      </c>
      <c r="BG2282" s="227">
        <f>IF(N2282="zákl. přenesená",J2282,0)</f>
        <v>0</v>
      </c>
      <c r="BH2282" s="227">
        <f>IF(N2282="sníž. přenesená",J2282,0)</f>
        <v>0</v>
      </c>
      <c r="BI2282" s="227">
        <f>IF(N2282="nulová",J2282,0)</f>
        <v>0</v>
      </c>
      <c r="BJ2282" s="19" t="s">
        <v>82</v>
      </c>
      <c r="BK2282" s="227">
        <f>ROUND(I2282*H2282,2)</f>
        <v>0</v>
      </c>
      <c r="BL2282" s="19" t="s">
        <v>178</v>
      </c>
      <c r="BM2282" s="226" t="s">
        <v>5246</v>
      </c>
    </row>
    <row r="2283" s="2" customFormat="1">
      <c r="A2283" s="40"/>
      <c r="B2283" s="41"/>
      <c r="C2283" s="42"/>
      <c r="D2283" s="228" t="s">
        <v>180</v>
      </c>
      <c r="E2283" s="42"/>
      <c r="F2283" s="229" t="s">
        <v>5245</v>
      </c>
      <c r="G2283" s="42"/>
      <c r="H2283" s="42"/>
      <c r="I2283" s="230"/>
      <c r="J2283" s="42"/>
      <c r="K2283" s="42"/>
      <c r="L2283" s="46"/>
      <c r="M2283" s="231"/>
      <c r="N2283" s="232"/>
      <c r="O2283" s="86"/>
      <c r="P2283" s="86"/>
      <c r="Q2283" s="86"/>
      <c r="R2283" s="86"/>
      <c r="S2283" s="86"/>
      <c r="T2283" s="87"/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T2283" s="19" t="s">
        <v>180</v>
      </c>
      <c r="AU2283" s="19" t="s">
        <v>82</v>
      </c>
    </row>
    <row r="2284" s="2" customFormat="1">
      <c r="A2284" s="40"/>
      <c r="B2284" s="41"/>
      <c r="C2284" s="42"/>
      <c r="D2284" s="228" t="s">
        <v>478</v>
      </c>
      <c r="E2284" s="42"/>
      <c r="F2284" s="278" t="s">
        <v>5247</v>
      </c>
      <c r="G2284" s="42"/>
      <c r="H2284" s="42"/>
      <c r="I2284" s="230"/>
      <c r="J2284" s="42"/>
      <c r="K2284" s="42"/>
      <c r="L2284" s="46"/>
      <c r="M2284" s="231"/>
      <c r="N2284" s="232"/>
      <c r="O2284" s="86"/>
      <c r="P2284" s="86"/>
      <c r="Q2284" s="86"/>
      <c r="R2284" s="86"/>
      <c r="S2284" s="86"/>
      <c r="T2284" s="87"/>
      <c r="U2284" s="40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T2284" s="19" t="s">
        <v>478</v>
      </c>
      <c r="AU2284" s="19" t="s">
        <v>82</v>
      </c>
    </row>
    <row r="2285" s="2" customFormat="1" ht="16.5" customHeight="1">
      <c r="A2285" s="40"/>
      <c r="B2285" s="41"/>
      <c r="C2285" s="215" t="s">
        <v>5248</v>
      </c>
      <c r="D2285" s="215" t="s">
        <v>174</v>
      </c>
      <c r="E2285" s="216" t="s">
        <v>5249</v>
      </c>
      <c r="F2285" s="217" t="s">
        <v>5250</v>
      </c>
      <c r="G2285" s="218" t="s">
        <v>3296</v>
      </c>
      <c r="H2285" s="219">
        <v>3</v>
      </c>
      <c r="I2285" s="220"/>
      <c r="J2285" s="221">
        <f>ROUND(I2285*H2285,2)</f>
        <v>0</v>
      </c>
      <c r="K2285" s="217" t="s">
        <v>19</v>
      </c>
      <c r="L2285" s="46"/>
      <c r="M2285" s="222" t="s">
        <v>19</v>
      </c>
      <c r="N2285" s="223" t="s">
        <v>45</v>
      </c>
      <c r="O2285" s="86"/>
      <c r="P2285" s="224">
        <f>O2285*H2285</f>
        <v>0</v>
      </c>
      <c r="Q2285" s="224">
        <v>0</v>
      </c>
      <c r="R2285" s="224">
        <f>Q2285*H2285</f>
        <v>0</v>
      </c>
      <c r="S2285" s="224">
        <v>0</v>
      </c>
      <c r="T2285" s="225">
        <f>S2285*H2285</f>
        <v>0</v>
      </c>
      <c r="U2285" s="40"/>
      <c r="V2285" s="40"/>
      <c r="W2285" s="40"/>
      <c r="X2285" s="40"/>
      <c r="Y2285" s="40"/>
      <c r="Z2285" s="40"/>
      <c r="AA2285" s="40"/>
      <c r="AB2285" s="40"/>
      <c r="AC2285" s="40"/>
      <c r="AD2285" s="40"/>
      <c r="AE2285" s="40"/>
      <c r="AR2285" s="226" t="s">
        <v>178</v>
      </c>
      <c r="AT2285" s="226" t="s">
        <v>174</v>
      </c>
      <c r="AU2285" s="226" t="s">
        <v>82</v>
      </c>
      <c r="AY2285" s="19" t="s">
        <v>171</v>
      </c>
      <c r="BE2285" s="227">
        <f>IF(N2285="základní",J2285,0)</f>
        <v>0</v>
      </c>
      <c r="BF2285" s="227">
        <f>IF(N2285="snížená",J2285,0)</f>
        <v>0</v>
      </c>
      <c r="BG2285" s="227">
        <f>IF(N2285="zákl. přenesená",J2285,0)</f>
        <v>0</v>
      </c>
      <c r="BH2285" s="227">
        <f>IF(N2285="sníž. přenesená",J2285,0)</f>
        <v>0</v>
      </c>
      <c r="BI2285" s="227">
        <f>IF(N2285="nulová",J2285,0)</f>
        <v>0</v>
      </c>
      <c r="BJ2285" s="19" t="s">
        <v>82</v>
      </c>
      <c r="BK2285" s="227">
        <f>ROUND(I2285*H2285,2)</f>
        <v>0</v>
      </c>
      <c r="BL2285" s="19" t="s">
        <v>178</v>
      </c>
      <c r="BM2285" s="226" t="s">
        <v>5251</v>
      </c>
    </row>
    <row r="2286" s="2" customFormat="1">
      <c r="A2286" s="40"/>
      <c r="B2286" s="41"/>
      <c r="C2286" s="42"/>
      <c r="D2286" s="228" t="s">
        <v>180</v>
      </c>
      <c r="E2286" s="42"/>
      <c r="F2286" s="229" t="s">
        <v>5250</v>
      </c>
      <c r="G2286" s="42"/>
      <c r="H2286" s="42"/>
      <c r="I2286" s="230"/>
      <c r="J2286" s="42"/>
      <c r="K2286" s="42"/>
      <c r="L2286" s="46"/>
      <c r="M2286" s="231"/>
      <c r="N2286" s="232"/>
      <c r="O2286" s="86"/>
      <c r="P2286" s="86"/>
      <c r="Q2286" s="86"/>
      <c r="R2286" s="86"/>
      <c r="S2286" s="86"/>
      <c r="T2286" s="87"/>
      <c r="U2286" s="40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T2286" s="19" t="s">
        <v>180</v>
      </c>
      <c r="AU2286" s="19" t="s">
        <v>82</v>
      </c>
    </row>
    <row r="2287" s="2" customFormat="1">
      <c r="A2287" s="40"/>
      <c r="B2287" s="41"/>
      <c r="C2287" s="42"/>
      <c r="D2287" s="228" t="s">
        <v>478</v>
      </c>
      <c r="E2287" s="42"/>
      <c r="F2287" s="278" t="s">
        <v>5252</v>
      </c>
      <c r="G2287" s="42"/>
      <c r="H2287" s="42"/>
      <c r="I2287" s="230"/>
      <c r="J2287" s="42"/>
      <c r="K2287" s="42"/>
      <c r="L2287" s="46"/>
      <c r="M2287" s="231"/>
      <c r="N2287" s="232"/>
      <c r="O2287" s="86"/>
      <c r="P2287" s="86"/>
      <c r="Q2287" s="86"/>
      <c r="R2287" s="86"/>
      <c r="S2287" s="86"/>
      <c r="T2287" s="87"/>
      <c r="U2287" s="40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T2287" s="19" t="s">
        <v>478</v>
      </c>
      <c r="AU2287" s="19" t="s">
        <v>82</v>
      </c>
    </row>
    <row r="2288" s="2" customFormat="1" ht="16.5" customHeight="1">
      <c r="A2288" s="40"/>
      <c r="B2288" s="41"/>
      <c r="C2288" s="215" t="s">
        <v>5253</v>
      </c>
      <c r="D2288" s="215" t="s">
        <v>174</v>
      </c>
      <c r="E2288" s="216" t="s">
        <v>5254</v>
      </c>
      <c r="F2288" s="217" t="s">
        <v>5255</v>
      </c>
      <c r="G2288" s="218" t="s">
        <v>3296</v>
      </c>
      <c r="H2288" s="219">
        <v>1185</v>
      </c>
      <c r="I2288" s="220"/>
      <c r="J2288" s="221">
        <f>ROUND(I2288*H2288,2)</f>
        <v>0</v>
      </c>
      <c r="K2288" s="217" t="s">
        <v>19</v>
      </c>
      <c r="L2288" s="46"/>
      <c r="M2288" s="222" t="s">
        <v>19</v>
      </c>
      <c r="N2288" s="223" t="s">
        <v>45</v>
      </c>
      <c r="O2288" s="86"/>
      <c r="P2288" s="224">
        <f>O2288*H2288</f>
        <v>0</v>
      </c>
      <c r="Q2288" s="224">
        <v>0</v>
      </c>
      <c r="R2288" s="224">
        <f>Q2288*H2288</f>
        <v>0</v>
      </c>
      <c r="S2288" s="224">
        <v>0</v>
      </c>
      <c r="T2288" s="225">
        <f>S2288*H2288</f>
        <v>0</v>
      </c>
      <c r="U2288" s="40"/>
      <c r="V2288" s="40"/>
      <c r="W2288" s="40"/>
      <c r="X2288" s="40"/>
      <c r="Y2288" s="40"/>
      <c r="Z2288" s="40"/>
      <c r="AA2288" s="40"/>
      <c r="AB2288" s="40"/>
      <c r="AC2288" s="40"/>
      <c r="AD2288" s="40"/>
      <c r="AE2288" s="40"/>
      <c r="AR2288" s="226" t="s">
        <v>178</v>
      </c>
      <c r="AT2288" s="226" t="s">
        <v>174</v>
      </c>
      <c r="AU2288" s="226" t="s">
        <v>82</v>
      </c>
      <c r="AY2288" s="19" t="s">
        <v>171</v>
      </c>
      <c r="BE2288" s="227">
        <f>IF(N2288="základní",J2288,0)</f>
        <v>0</v>
      </c>
      <c r="BF2288" s="227">
        <f>IF(N2288="snížená",J2288,0)</f>
        <v>0</v>
      </c>
      <c r="BG2288" s="227">
        <f>IF(N2288="zákl. přenesená",J2288,0)</f>
        <v>0</v>
      </c>
      <c r="BH2288" s="227">
        <f>IF(N2288="sníž. přenesená",J2288,0)</f>
        <v>0</v>
      </c>
      <c r="BI2288" s="227">
        <f>IF(N2288="nulová",J2288,0)</f>
        <v>0</v>
      </c>
      <c r="BJ2288" s="19" t="s">
        <v>82</v>
      </c>
      <c r="BK2288" s="227">
        <f>ROUND(I2288*H2288,2)</f>
        <v>0</v>
      </c>
      <c r="BL2288" s="19" t="s">
        <v>178</v>
      </c>
      <c r="BM2288" s="226" t="s">
        <v>5256</v>
      </c>
    </row>
    <row r="2289" s="2" customFormat="1">
      <c r="A2289" s="40"/>
      <c r="B2289" s="41"/>
      <c r="C2289" s="42"/>
      <c r="D2289" s="228" t="s">
        <v>180</v>
      </c>
      <c r="E2289" s="42"/>
      <c r="F2289" s="229" t="s">
        <v>5255</v>
      </c>
      <c r="G2289" s="42"/>
      <c r="H2289" s="42"/>
      <c r="I2289" s="230"/>
      <c r="J2289" s="42"/>
      <c r="K2289" s="42"/>
      <c r="L2289" s="46"/>
      <c r="M2289" s="231"/>
      <c r="N2289" s="232"/>
      <c r="O2289" s="86"/>
      <c r="P2289" s="86"/>
      <c r="Q2289" s="86"/>
      <c r="R2289" s="86"/>
      <c r="S2289" s="86"/>
      <c r="T2289" s="87"/>
      <c r="U2289" s="40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T2289" s="19" t="s">
        <v>180</v>
      </c>
      <c r="AU2289" s="19" t="s">
        <v>82</v>
      </c>
    </row>
    <row r="2290" s="2" customFormat="1">
      <c r="A2290" s="40"/>
      <c r="B2290" s="41"/>
      <c r="C2290" s="42"/>
      <c r="D2290" s="228" t="s">
        <v>478</v>
      </c>
      <c r="E2290" s="42"/>
      <c r="F2290" s="278" t="s">
        <v>4862</v>
      </c>
      <c r="G2290" s="42"/>
      <c r="H2290" s="42"/>
      <c r="I2290" s="230"/>
      <c r="J2290" s="42"/>
      <c r="K2290" s="42"/>
      <c r="L2290" s="46"/>
      <c r="M2290" s="231"/>
      <c r="N2290" s="232"/>
      <c r="O2290" s="86"/>
      <c r="P2290" s="86"/>
      <c r="Q2290" s="86"/>
      <c r="R2290" s="86"/>
      <c r="S2290" s="86"/>
      <c r="T2290" s="87"/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T2290" s="19" t="s">
        <v>478</v>
      </c>
      <c r="AU2290" s="19" t="s">
        <v>82</v>
      </c>
    </row>
    <row r="2291" s="2" customFormat="1" ht="16.5" customHeight="1">
      <c r="A2291" s="40"/>
      <c r="B2291" s="41"/>
      <c r="C2291" s="215" t="s">
        <v>359</v>
      </c>
      <c r="D2291" s="215" t="s">
        <v>174</v>
      </c>
      <c r="E2291" s="216" t="s">
        <v>5257</v>
      </c>
      <c r="F2291" s="217" t="s">
        <v>5255</v>
      </c>
      <c r="G2291" s="218" t="s">
        <v>3296</v>
      </c>
      <c r="H2291" s="219">
        <v>300</v>
      </c>
      <c r="I2291" s="220"/>
      <c r="J2291" s="221">
        <f>ROUND(I2291*H2291,2)</f>
        <v>0</v>
      </c>
      <c r="K2291" s="217" t="s">
        <v>19</v>
      </c>
      <c r="L2291" s="46"/>
      <c r="M2291" s="222" t="s">
        <v>19</v>
      </c>
      <c r="N2291" s="223" t="s">
        <v>45</v>
      </c>
      <c r="O2291" s="86"/>
      <c r="P2291" s="224">
        <f>O2291*H2291</f>
        <v>0</v>
      </c>
      <c r="Q2291" s="224">
        <v>0</v>
      </c>
      <c r="R2291" s="224">
        <f>Q2291*H2291</f>
        <v>0</v>
      </c>
      <c r="S2291" s="224">
        <v>0</v>
      </c>
      <c r="T2291" s="225">
        <f>S2291*H2291</f>
        <v>0</v>
      </c>
      <c r="U2291" s="40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R2291" s="226" t="s">
        <v>178</v>
      </c>
      <c r="AT2291" s="226" t="s">
        <v>174</v>
      </c>
      <c r="AU2291" s="226" t="s">
        <v>82</v>
      </c>
      <c r="AY2291" s="19" t="s">
        <v>171</v>
      </c>
      <c r="BE2291" s="227">
        <f>IF(N2291="základní",J2291,0)</f>
        <v>0</v>
      </c>
      <c r="BF2291" s="227">
        <f>IF(N2291="snížená",J2291,0)</f>
        <v>0</v>
      </c>
      <c r="BG2291" s="227">
        <f>IF(N2291="zákl. přenesená",J2291,0)</f>
        <v>0</v>
      </c>
      <c r="BH2291" s="227">
        <f>IF(N2291="sníž. přenesená",J2291,0)</f>
        <v>0</v>
      </c>
      <c r="BI2291" s="227">
        <f>IF(N2291="nulová",J2291,0)</f>
        <v>0</v>
      </c>
      <c r="BJ2291" s="19" t="s">
        <v>82</v>
      </c>
      <c r="BK2291" s="227">
        <f>ROUND(I2291*H2291,2)</f>
        <v>0</v>
      </c>
      <c r="BL2291" s="19" t="s">
        <v>178</v>
      </c>
      <c r="BM2291" s="226" t="s">
        <v>5258</v>
      </c>
    </row>
    <row r="2292" s="2" customFormat="1">
      <c r="A2292" s="40"/>
      <c r="B2292" s="41"/>
      <c r="C2292" s="42"/>
      <c r="D2292" s="228" t="s">
        <v>180</v>
      </c>
      <c r="E2292" s="42"/>
      <c r="F2292" s="229" t="s">
        <v>5255</v>
      </c>
      <c r="G2292" s="42"/>
      <c r="H2292" s="42"/>
      <c r="I2292" s="230"/>
      <c r="J2292" s="42"/>
      <c r="K2292" s="42"/>
      <c r="L2292" s="46"/>
      <c r="M2292" s="231"/>
      <c r="N2292" s="232"/>
      <c r="O2292" s="86"/>
      <c r="P2292" s="86"/>
      <c r="Q2292" s="86"/>
      <c r="R2292" s="86"/>
      <c r="S2292" s="86"/>
      <c r="T2292" s="87"/>
      <c r="U2292" s="40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T2292" s="19" t="s">
        <v>180</v>
      </c>
      <c r="AU2292" s="19" t="s">
        <v>82</v>
      </c>
    </row>
    <row r="2293" s="2" customFormat="1">
      <c r="A2293" s="40"/>
      <c r="B2293" s="41"/>
      <c r="C2293" s="42"/>
      <c r="D2293" s="228" t="s">
        <v>478</v>
      </c>
      <c r="E2293" s="42"/>
      <c r="F2293" s="278" t="s">
        <v>5231</v>
      </c>
      <c r="G2293" s="42"/>
      <c r="H2293" s="42"/>
      <c r="I2293" s="230"/>
      <c r="J2293" s="42"/>
      <c r="K2293" s="42"/>
      <c r="L2293" s="46"/>
      <c r="M2293" s="231"/>
      <c r="N2293" s="232"/>
      <c r="O2293" s="86"/>
      <c r="P2293" s="86"/>
      <c r="Q2293" s="86"/>
      <c r="R2293" s="86"/>
      <c r="S2293" s="86"/>
      <c r="T2293" s="87"/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T2293" s="19" t="s">
        <v>478</v>
      </c>
      <c r="AU2293" s="19" t="s">
        <v>82</v>
      </c>
    </row>
    <row r="2294" s="2" customFormat="1" ht="16.5" customHeight="1">
      <c r="A2294" s="40"/>
      <c r="B2294" s="41"/>
      <c r="C2294" s="215" t="s">
        <v>5259</v>
      </c>
      <c r="D2294" s="215" t="s">
        <v>174</v>
      </c>
      <c r="E2294" s="216" t="s">
        <v>5260</v>
      </c>
      <c r="F2294" s="217" t="s">
        <v>5261</v>
      </c>
      <c r="G2294" s="218" t="s">
        <v>3296</v>
      </c>
      <c r="H2294" s="219">
        <v>25</v>
      </c>
      <c r="I2294" s="220"/>
      <c r="J2294" s="221">
        <f>ROUND(I2294*H2294,2)</f>
        <v>0</v>
      </c>
      <c r="K2294" s="217" t="s">
        <v>19</v>
      </c>
      <c r="L2294" s="46"/>
      <c r="M2294" s="222" t="s">
        <v>19</v>
      </c>
      <c r="N2294" s="223" t="s">
        <v>45</v>
      </c>
      <c r="O2294" s="86"/>
      <c r="P2294" s="224">
        <f>O2294*H2294</f>
        <v>0</v>
      </c>
      <c r="Q2294" s="224">
        <v>0</v>
      </c>
      <c r="R2294" s="224">
        <f>Q2294*H2294</f>
        <v>0</v>
      </c>
      <c r="S2294" s="224">
        <v>0</v>
      </c>
      <c r="T2294" s="225">
        <f>S2294*H2294</f>
        <v>0</v>
      </c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R2294" s="226" t="s">
        <v>178</v>
      </c>
      <c r="AT2294" s="226" t="s">
        <v>174</v>
      </c>
      <c r="AU2294" s="226" t="s">
        <v>82</v>
      </c>
      <c r="AY2294" s="19" t="s">
        <v>171</v>
      </c>
      <c r="BE2294" s="227">
        <f>IF(N2294="základní",J2294,0)</f>
        <v>0</v>
      </c>
      <c r="BF2294" s="227">
        <f>IF(N2294="snížená",J2294,0)</f>
        <v>0</v>
      </c>
      <c r="BG2294" s="227">
        <f>IF(N2294="zákl. přenesená",J2294,0)</f>
        <v>0</v>
      </c>
      <c r="BH2294" s="227">
        <f>IF(N2294="sníž. přenesená",J2294,0)</f>
        <v>0</v>
      </c>
      <c r="BI2294" s="227">
        <f>IF(N2294="nulová",J2294,0)</f>
        <v>0</v>
      </c>
      <c r="BJ2294" s="19" t="s">
        <v>82</v>
      </c>
      <c r="BK2294" s="227">
        <f>ROUND(I2294*H2294,2)</f>
        <v>0</v>
      </c>
      <c r="BL2294" s="19" t="s">
        <v>178</v>
      </c>
      <c r="BM2294" s="226" t="s">
        <v>5262</v>
      </c>
    </row>
    <row r="2295" s="2" customFormat="1">
      <c r="A2295" s="40"/>
      <c r="B2295" s="41"/>
      <c r="C2295" s="42"/>
      <c r="D2295" s="228" t="s">
        <v>180</v>
      </c>
      <c r="E2295" s="42"/>
      <c r="F2295" s="229" t="s">
        <v>5261</v>
      </c>
      <c r="G2295" s="42"/>
      <c r="H2295" s="42"/>
      <c r="I2295" s="230"/>
      <c r="J2295" s="42"/>
      <c r="K2295" s="42"/>
      <c r="L2295" s="46"/>
      <c r="M2295" s="231"/>
      <c r="N2295" s="232"/>
      <c r="O2295" s="86"/>
      <c r="P2295" s="86"/>
      <c r="Q2295" s="86"/>
      <c r="R2295" s="86"/>
      <c r="S2295" s="86"/>
      <c r="T2295" s="87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T2295" s="19" t="s">
        <v>180</v>
      </c>
      <c r="AU2295" s="19" t="s">
        <v>82</v>
      </c>
    </row>
    <row r="2296" s="2" customFormat="1">
      <c r="A2296" s="40"/>
      <c r="B2296" s="41"/>
      <c r="C2296" s="42"/>
      <c r="D2296" s="228" t="s">
        <v>478</v>
      </c>
      <c r="E2296" s="42"/>
      <c r="F2296" s="278" t="s">
        <v>5231</v>
      </c>
      <c r="G2296" s="42"/>
      <c r="H2296" s="42"/>
      <c r="I2296" s="230"/>
      <c r="J2296" s="42"/>
      <c r="K2296" s="42"/>
      <c r="L2296" s="46"/>
      <c r="M2296" s="231"/>
      <c r="N2296" s="232"/>
      <c r="O2296" s="86"/>
      <c r="P2296" s="86"/>
      <c r="Q2296" s="86"/>
      <c r="R2296" s="86"/>
      <c r="S2296" s="86"/>
      <c r="T2296" s="87"/>
      <c r="U2296" s="40"/>
      <c r="V2296" s="40"/>
      <c r="W2296" s="40"/>
      <c r="X2296" s="40"/>
      <c r="Y2296" s="40"/>
      <c r="Z2296" s="40"/>
      <c r="AA2296" s="40"/>
      <c r="AB2296" s="40"/>
      <c r="AC2296" s="40"/>
      <c r="AD2296" s="40"/>
      <c r="AE2296" s="40"/>
      <c r="AT2296" s="19" t="s">
        <v>478</v>
      </c>
      <c r="AU2296" s="19" t="s">
        <v>82</v>
      </c>
    </row>
    <row r="2297" s="2" customFormat="1" ht="16.5" customHeight="1">
      <c r="A2297" s="40"/>
      <c r="B2297" s="41"/>
      <c r="C2297" s="215" t="s">
        <v>5263</v>
      </c>
      <c r="D2297" s="215" t="s">
        <v>174</v>
      </c>
      <c r="E2297" s="216" t="s">
        <v>5260</v>
      </c>
      <c r="F2297" s="217" t="s">
        <v>5261</v>
      </c>
      <c r="G2297" s="218" t="s">
        <v>3296</v>
      </c>
      <c r="H2297" s="219">
        <v>25</v>
      </c>
      <c r="I2297" s="220"/>
      <c r="J2297" s="221">
        <f>ROUND(I2297*H2297,2)</f>
        <v>0</v>
      </c>
      <c r="K2297" s="217" t="s">
        <v>19</v>
      </c>
      <c r="L2297" s="46"/>
      <c r="M2297" s="222" t="s">
        <v>19</v>
      </c>
      <c r="N2297" s="223" t="s">
        <v>45</v>
      </c>
      <c r="O2297" s="86"/>
      <c r="P2297" s="224">
        <f>O2297*H2297</f>
        <v>0</v>
      </c>
      <c r="Q2297" s="224">
        <v>0</v>
      </c>
      <c r="R2297" s="224">
        <f>Q2297*H2297</f>
        <v>0</v>
      </c>
      <c r="S2297" s="224">
        <v>0</v>
      </c>
      <c r="T2297" s="225">
        <f>S2297*H2297</f>
        <v>0</v>
      </c>
      <c r="U2297" s="40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R2297" s="226" t="s">
        <v>178</v>
      </c>
      <c r="AT2297" s="226" t="s">
        <v>174</v>
      </c>
      <c r="AU2297" s="226" t="s">
        <v>82</v>
      </c>
      <c r="AY2297" s="19" t="s">
        <v>171</v>
      </c>
      <c r="BE2297" s="227">
        <f>IF(N2297="základní",J2297,0)</f>
        <v>0</v>
      </c>
      <c r="BF2297" s="227">
        <f>IF(N2297="snížená",J2297,0)</f>
        <v>0</v>
      </c>
      <c r="BG2297" s="227">
        <f>IF(N2297="zákl. přenesená",J2297,0)</f>
        <v>0</v>
      </c>
      <c r="BH2297" s="227">
        <f>IF(N2297="sníž. přenesená",J2297,0)</f>
        <v>0</v>
      </c>
      <c r="BI2297" s="227">
        <f>IF(N2297="nulová",J2297,0)</f>
        <v>0</v>
      </c>
      <c r="BJ2297" s="19" t="s">
        <v>82</v>
      </c>
      <c r="BK2297" s="227">
        <f>ROUND(I2297*H2297,2)</f>
        <v>0</v>
      </c>
      <c r="BL2297" s="19" t="s">
        <v>178</v>
      </c>
      <c r="BM2297" s="226" t="s">
        <v>5264</v>
      </c>
    </row>
    <row r="2298" s="2" customFormat="1">
      <c r="A2298" s="40"/>
      <c r="B2298" s="41"/>
      <c r="C2298" s="42"/>
      <c r="D2298" s="228" t="s">
        <v>180</v>
      </c>
      <c r="E2298" s="42"/>
      <c r="F2298" s="229" t="s">
        <v>5261</v>
      </c>
      <c r="G2298" s="42"/>
      <c r="H2298" s="42"/>
      <c r="I2298" s="230"/>
      <c r="J2298" s="42"/>
      <c r="K2298" s="42"/>
      <c r="L2298" s="46"/>
      <c r="M2298" s="231"/>
      <c r="N2298" s="232"/>
      <c r="O2298" s="86"/>
      <c r="P2298" s="86"/>
      <c r="Q2298" s="86"/>
      <c r="R2298" s="86"/>
      <c r="S2298" s="86"/>
      <c r="T2298" s="87"/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T2298" s="19" t="s">
        <v>180</v>
      </c>
      <c r="AU2298" s="19" t="s">
        <v>82</v>
      </c>
    </row>
    <row r="2299" s="2" customFormat="1">
      <c r="A2299" s="40"/>
      <c r="B2299" s="41"/>
      <c r="C2299" s="42"/>
      <c r="D2299" s="228" t="s">
        <v>478</v>
      </c>
      <c r="E2299" s="42"/>
      <c r="F2299" s="278" t="s">
        <v>5231</v>
      </c>
      <c r="G2299" s="42"/>
      <c r="H2299" s="42"/>
      <c r="I2299" s="230"/>
      <c r="J2299" s="42"/>
      <c r="K2299" s="42"/>
      <c r="L2299" s="46"/>
      <c r="M2299" s="231"/>
      <c r="N2299" s="232"/>
      <c r="O2299" s="86"/>
      <c r="P2299" s="86"/>
      <c r="Q2299" s="86"/>
      <c r="R2299" s="86"/>
      <c r="S2299" s="86"/>
      <c r="T2299" s="87"/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T2299" s="19" t="s">
        <v>478</v>
      </c>
      <c r="AU2299" s="19" t="s">
        <v>82</v>
      </c>
    </row>
    <row r="2300" s="2" customFormat="1" ht="16.5" customHeight="1">
      <c r="A2300" s="40"/>
      <c r="B2300" s="41"/>
      <c r="C2300" s="215" t="s">
        <v>5265</v>
      </c>
      <c r="D2300" s="215" t="s">
        <v>174</v>
      </c>
      <c r="E2300" s="216" t="s">
        <v>5266</v>
      </c>
      <c r="F2300" s="217" t="s">
        <v>5267</v>
      </c>
      <c r="G2300" s="218" t="s">
        <v>3296</v>
      </c>
      <c r="H2300" s="219">
        <v>11</v>
      </c>
      <c r="I2300" s="220"/>
      <c r="J2300" s="221">
        <f>ROUND(I2300*H2300,2)</f>
        <v>0</v>
      </c>
      <c r="K2300" s="217" t="s">
        <v>19</v>
      </c>
      <c r="L2300" s="46"/>
      <c r="M2300" s="222" t="s">
        <v>19</v>
      </c>
      <c r="N2300" s="223" t="s">
        <v>45</v>
      </c>
      <c r="O2300" s="86"/>
      <c r="P2300" s="224">
        <f>O2300*H2300</f>
        <v>0</v>
      </c>
      <c r="Q2300" s="224">
        <v>0</v>
      </c>
      <c r="R2300" s="224">
        <f>Q2300*H2300</f>
        <v>0</v>
      </c>
      <c r="S2300" s="224">
        <v>0</v>
      </c>
      <c r="T2300" s="225">
        <f>S2300*H2300</f>
        <v>0</v>
      </c>
      <c r="U2300" s="40"/>
      <c r="V2300" s="40"/>
      <c r="W2300" s="40"/>
      <c r="X2300" s="40"/>
      <c r="Y2300" s="40"/>
      <c r="Z2300" s="40"/>
      <c r="AA2300" s="40"/>
      <c r="AB2300" s="40"/>
      <c r="AC2300" s="40"/>
      <c r="AD2300" s="40"/>
      <c r="AE2300" s="40"/>
      <c r="AR2300" s="226" t="s">
        <v>178</v>
      </c>
      <c r="AT2300" s="226" t="s">
        <v>174</v>
      </c>
      <c r="AU2300" s="226" t="s">
        <v>82</v>
      </c>
      <c r="AY2300" s="19" t="s">
        <v>171</v>
      </c>
      <c r="BE2300" s="227">
        <f>IF(N2300="základní",J2300,0)</f>
        <v>0</v>
      </c>
      <c r="BF2300" s="227">
        <f>IF(N2300="snížená",J2300,0)</f>
        <v>0</v>
      </c>
      <c r="BG2300" s="227">
        <f>IF(N2300="zákl. přenesená",J2300,0)</f>
        <v>0</v>
      </c>
      <c r="BH2300" s="227">
        <f>IF(N2300="sníž. přenesená",J2300,0)</f>
        <v>0</v>
      </c>
      <c r="BI2300" s="227">
        <f>IF(N2300="nulová",J2300,0)</f>
        <v>0</v>
      </c>
      <c r="BJ2300" s="19" t="s">
        <v>82</v>
      </c>
      <c r="BK2300" s="227">
        <f>ROUND(I2300*H2300,2)</f>
        <v>0</v>
      </c>
      <c r="BL2300" s="19" t="s">
        <v>178</v>
      </c>
      <c r="BM2300" s="226" t="s">
        <v>5268</v>
      </c>
    </row>
    <row r="2301" s="2" customFormat="1">
      <c r="A2301" s="40"/>
      <c r="B2301" s="41"/>
      <c r="C2301" s="42"/>
      <c r="D2301" s="228" t="s">
        <v>180</v>
      </c>
      <c r="E2301" s="42"/>
      <c r="F2301" s="229" t="s">
        <v>5267</v>
      </c>
      <c r="G2301" s="42"/>
      <c r="H2301" s="42"/>
      <c r="I2301" s="230"/>
      <c r="J2301" s="42"/>
      <c r="K2301" s="42"/>
      <c r="L2301" s="46"/>
      <c r="M2301" s="231"/>
      <c r="N2301" s="232"/>
      <c r="O2301" s="86"/>
      <c r="P2301" s="86"/>
      <c r="Q2301" s="86"/>
      <c r="R2301" s="86"/>
      <c r="S2301" s="86"/>
      <c r="T2301" s="87"/>
      <c r="U2301" s="40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T2301" s="19" t="s">
        <v>180</v>
      </c>
      <c r="AU2301" s="19" t="s">
        <v>82</v>
      </c>
    </row>
    <row r="2302" s="2" customFormat="1">
      <c r="A2302" s="40"/>
      <c r="B2302" s="41"/>
      <c r="C2302" s="42"/>
      <c r="D2302" s="228" t="s">
        <v>478</v>
      </c>
      <c r="E2302" s="42"/>
      <c r="F2302" s="278" t="s">
        <v>5231</v>
      </c>
      <c r="G2302" s="42"/>
      <c r="H2302" s="42"/>
      <c r="I2302" s="230"/>
      <c r="J2302" s="42"/>
      <c r="K2302" s="42"/>
      <c r="L2302" s="46"/>
      <c r="M2302" s="231"/>
      <c r="N2302" s="232"/>
      <c r="O2302" s="86"/>
      <c r="P2302" s="86"/>
      <c r="Q2302" s="86"/>
      <c r="R2302" s="86"/>
      <c r="S2302" s="86"/>
      <c r="T2302" s="87"/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T2302" s="19" t="s">
        <v>478</v>
      </c>
      <c r="AU2302" s="19" t="s">
        <v>82</v>
      </c>
    </row>
    <row r="2303" s="2" customFormat="1" ht="16.5" customHeight="1">
      <c r="A2303" s="40"/>
      <c r="B2303" s="41"/>
      <c r="C2303" s="215" t="s">
        <v>5269</v>
      </c>
      <c r="D2303" s="215" t="s">
        <v>174</v>
      </c>
      <c r="E2303" s="216" t="s">
        <v>5270</v>
      </c>
      <c r="F2303" s="217" t="s">
        <v>5271</v>
      </c>
      <c r="G2303" s="218" t="s">
        <v>3296</v>
      </c>
      <c r="H2303" s="219">
        <v>1</v>
      </c>
      <c r="I2303" s="220"/>
      <c r="J2303" s="221">
        <f>ROUND(I2303*H2303,2)</f>
        <v>0</v>
      </c>
      <c r="K2303" s="217" t="s">
        <v>19</v>
      </c>
      <c r="L2303" s="46"/>
      <c r="M2303" s="222" t="s">
        <v>19</v>
      </c>
      <c r="N2303" s="223" t="s">
        <v>45</v>
      </c>
      <c r="O2303" s="86"/>
      <c r="P2303" s="224">
        <f>O2303*H2303</f>
        <v>0</v>
      </c>
      <c r="Q2303" s="224">
        <v>0</v>
      </c>
      <c r="R2303" s="224">
        <f>Q2303*H2303</f>
        <v>0</v>
      </c>
      <c r="S2303" s="224">
        <v>0</v>
      </c>
      <c r="T2303" s="225">
        <f>S2303*H2303</f>
        <v>0</v>
      </c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R2303" s="226" t="s">
        <v>178</v>
      </c>
      <c r="AT2303" s="226" t="s">
        <v>174</v>
      </c>
      <c r="AU2303" s="226" t="s">
        <v>82</v>
      </c>
      <c r="AY2303" s="19" t="s">
        <v>171</v>
      </c>
      <c r="BE2303" s="227">
        <f>IF(N2303="základní",J2303,0)</f>
        <v>0</v>
      </c>
      <c r="BF2303" s="227">
        <f>IF(N2303="snížená",J2303,0)</f>
        <v>0</v>
      </c>
      <c r="BG2303" s="227">
        <f>IF(N2303="zákl. přenesená",J2303,0)</f>
        <v>0</v>
      </c>
      <c r="BH2303" s="227">
        <f>IF(N2303="sníž. přenesená",J2303,0)</f>
        <v>0</v>
      </c>
      <c r="BI2303" s="227">
        <f>IF(N2303="nulová",J2303,0)</f>
        <v>0</v>
      </c>
      <c r="BJ2303" s="19" t="s">
        <v>82</v>
      </c>
      <c r="BK2303" s="227">
        <f>ROUND(I2303*H2303,2)</f>
        <v>0</v>
      </c>
      <c r="BL2303" s="19" t="s">
        <v>178</v>
      </c>
      <c r="BM2303" s="226" t="s">
        <v>5272</v>
      </c>
    </row>
    <row r="2304" s="2" customFormat="1">
      <c r="A2304" s="40"/>
      <c r="B2304" s="41"/>
      <c r="C2304" s="42"/>
      <c r="D2304" s="228" t="s">
        <v>180</v>
      </c>
      <c r="E2304" s="42"/>
      <c r="F2304" s="229" t="s">
        <v>5271</v>
      </c>
      <c r="G2304" s="42"/>
      <c r="H2304" s="42"/>
      <c r="I2304" s="230"/>
      <c r="J2304" s="42"/>
      <c r="K2304" s="42"/>
      <c r="L2304" s="46"/>
      <c r="M2304" s="231"/>
      <c r="N2304" s="232"/>
      <c r="O2304" s="86"/>
      <c r="P2304" s="86"/>
      <c r="Q2304" s="86"/>
      <c r="R2304" s="86"/>
      <c r="S2304" s="86"/>
      <c r="T2304" s="87"/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T2304" s="19" t="s">
        <v>180</v>
      </c>
      <c r="AU2304" s="19" t="s">
        <v>82</v>
      </c>
    </row>
    <row r="2305" s="2" customFormat="1">
      <c r="A2305" s="40"/>
      <c r="B2305" s="41"/>
      <c r="C2305" s="42"/>
      <c r="D2305" s="228" t="s">
        <v>478</v>
      </c>
      <c r="E2305" s="42"/>
      <c r="F2305" s="278" t="s">
        <v>5273</v>
      </c>
      <c r="G2305" s="42"/>
      <c r="H2305" s="42"/>
      <c r="I2305" s="230"/>
      <c r="J2305" s="42"/>
      <c r="K2305" s="42"/>
      <c r="L2305" s="46"/>
      <c r="M2305" s="231"/>
      <c r="N2305" s="232"/>
      <c r="O2305" s="86"/>
      <c r="P2305" s="86"/>
      <c r="Q2305" s="86"/>
      <c r="R2305" s="86"/>
      <c r="S2305" s="86"/>
      <c r="T2305" s="87"/>
      <c r="U2305" s="40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T2305" s="19" t="s">
        <v>478</v>
      </c>
      <c r="AU2305" s="19" t="s">
        <v>82</v>
      </c>
    </row>
    <row r="2306" s="2" customFormat="1" ht="16.5" customHeight="1">
      <c r="A2306" s="40"/>
      <c r="B2306" s="41"/>
      <c r="C2306" s="215" t="s">
        <v>5274</v>
      </c>
      <c r="D2306" s="215" t="s">
        <v>174</v>
      </c>
      <c r="E2306" s="216" t="s">
        <v>5270</v>
      </c>
      <c r="F2306" s="217" t="s">
        <v>5271</v>
      </c>
      <c r="G2306" s="218" t="s">
        <v>3296</v>
      </c>
      <c r="H2306" s="219">
        <v>1</v>
      </c>
      <c r="I2306" s="220"/>
      <c r="J2306" s="221">
        <f>ROUND(I2306*H2306,2)</f>
        <v>0</v>
      </c>
      <c r="K2306" s="217" t="s">
        <v>19</v>
      </c>
      <c r="L2306" s="46"/>
      <c r="M2306" s="222" t="s">
        <v>19</v>
      </c>
      <c r="N2306" s="223" t="s">
        <v>45</v>
      </c>
      <c r="O2306" s="86"/>
      <c r="P2306" s="224">
        <f>O2306*H2306</f>
        <v>0</v>
      </c>
      <c r="Q2306" s="224">
        <v>0</v>
      </c>
      <c r="R2306" s="224">
        <f>Q2306*H2306</f>
        <v>0</v>
      </c>
      <c r="S2306" s="224">
        <v>0</v>
      </c>
      <c r="T2306" s="225">
        <f>S2306*H2306</f>
        <v>0</v>
      </c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R2306" s="226" t="s">
        <v>178</v>
      </c>
      <c r="AT2306" s="226" t="s">
        <v>174</v>
      </c>
      <c r="AU2306" s="226" t="s">
        <v>82</v>
      </c>
      <c r="AY2306" s="19" t="s">
        <v>171</v>
      </c>
      <c r="BE2306" s="227">
        <f>IF(N2306="základní",J2306,0)</f>
        <v>0</v>
      </c>
      <c r="BF2306" s="227">
        <f>IF(N2306="snížená",J2306,0)</f>
        <v>0</v>
      </c>
      <c r="BG2306" s="227">
        <f>IF(N2306="zákl. přenesená",J2306,0)</f>
        <v>0</v>
      </c>
      <c r="BH2306" s="227">
        <f>IF(N2306="sníž. přenesená",J2306,0)</f>
        <v>0</v>
      </c>
      <c r="BI2306" s="227">
        <f>IF(N2306="nulová",J2306,0)</f>
        <v>0</v>
      </c>
      <c r="BJ2306" s="19" t="s">
        <v>82</v>
      </c>
      <c r="BK2306" s="227">
        <f>ROUND(I2306*H2306,2)</f>
        <v>0</v>
      </c>
      <c r="BL2306" s="19" t="s">
        <v>178</v>
      </c>
      <c r="BM2306" s="226" t="s">
        <v>5275</v>
      </c>
    </row>
    <row r="2307" s="2" customFormat="1">
      <c r="A2307" s="40"/>
      <c r="B2307" s="41"/>
      <c r="C2307" s="42"/>
      <c r="D2307" s="228" t="s">
        <v>180</v>
      </c>
      <c r="E2307" s="42"/>
      <c r="F2307" s="229" t="s">
        <v>5271</v>
      </c>
      <c r="G2307" s="42"/>
      <c r="H2307" s="42"/>
      <c r="I2307" s="230"/>
      <c r="J2307" s="42"/>
      <c r="K2307" s="42"/>
      <c r="L2307" s="46"/>
      <c r="M2307" s="231"/>
      <c r="N2307" s="232"/>
      <c r="O2307" s="86"/>
      <c r="P2307" s="86"/>
      <c r="Q2307" s="86"/>
      <c r="R2307" s="86"/>
      <c r="S2307" s="86"/>
      <c r="T2307" s="87"/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T2307" s="19" t="s">
        <v>180</v>
      </c>
      <c r="AU2307" s="19" t="s">
        <v>82</v>
      </c>
    </row>
    <row r="2308" s="2" customFormat="1">
      <c r="A2308" s="40"/>
      <c r="B2308" s="41"/>
      <c r="C2308" s="42"/>
      <c r="D2308" s="228" t="s">
        <v>478</v>
      </c>
      <c r="E2308" s="42"/>
      <c r="F2308" s="278" t="s">
        <v>5276</v>
      </c>
      <c r="G2308" s="42"/>
      <c r="H2308" s="42"/>
      <c r="I2308" s="230"/>
      <c r="J2308" s="42"/>
      <c r="K2308" s="42"/>
      <c r="L2308" s="46"/>
      <c r="M2308" s="231"/>
      <c r="N2308" s="232"/>
      <c r="O2308" s="86"/>
      <c r="P2308" s="86"/>
      <c r="Q2308" s="86"/>
      <c r="R2308" s="86"/>
      <c r="S2308" s="86"/>
      <c r="T2308" s="87"/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T2308" s="19" t="s">
        <v>478</v>
      </c>
      <c r="AU2308" s="19" t="s">
        <v>82</v>
      </c>
    </row>
    <row r="2309" s="2" customFormat="1" ht="16.5" customHeight="1">
      <c r="A2309" s="40"/>
      <c r="B2309" s="41"/>
      <c r="C2309" s="215" t="s">
        <v>5277</v>
      </c>
      <c r="D2309" s="215" t="s">
        <v>174</v>
      </c>
      <c r="E2309" s="216" t="s">
        <v>5278</v>
      </c>
      <c r="F2309" s="217" t="s">
        <v>5279</v>
      </c>
      <c r="G2309" s="218" t="s">
        <v>3296</v>
      </c>
      <c r="H2309" s="219">
        <v>10</v>
      </c>
      <c r="I2309" s="220"/>
      <c r="J2309" s="221">
        <f>ROUND(I2309*H2309,2)</f>
        <v>0</v>
      </c>
      <c r="K2309" s="217" t="s">
        <v>19</v>
      </c>
      <c r="L2309" s="46"/>
      <c r="M2309" s="222" t="s">
        <v>19</v>
      </c>
      <c r="N2309" s="223" t="s">
        <v>45</v>
      </c>
      <c r="O2309" s="86"/>
      <c r="P2309" s="224">
        <f>O2309*H2309</f>
        <v>0</v>
      </c>
      <c r="Q2309" s="224">
        <v>0</v>
      </c>
      <c r="R2309" s="224">
        <f>Q2309*H2309</f>
        <v>0</v>
      </c>
      <c r="S2309" s="224">
        <v>0</v>
      </c>
      <c r="T2309" s="225">
        <f>S2309*H2309</f>
        <v>0</v>
      </c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R2309" s="226" t="s">
        <v>178</v>
      </c>
      <c r="AT2309" s="226" t="s">
        <v>174</v>
      </c>
      <c r="AU2309" s="226" t="s">
        <v>82</v>
      </c>
      <c r="AY2309" s="19" t="s">
        <v>171</v>
      </c>
      <c r="BE2309" s="227">
        <f>IF(N2309="základní",J2309,0)</f>
        <v>0</v>
      </c>
      <c r="BF2309" s="227">
        <f>IF(N2309="snížená",J2309,0)</f>
        <v>0</v>
      </c>
      <c r="BG2309" s="227">
        <f>IF(N2309="zákl. přenesená",J2309,0)</f>
        <v>0</v>
      </c>
      <c r="BH2309" s="227">
        <f>IF(N2309="sníž. přenesená",J2309,0)</f>
        <v>0</v>
      </c>
      <c r="BI2309" s="227">
        <f>IF(N2309="nulová",J2309,0)</f>
        <v>0</v>
      </c>
      <c r="BJ2309" s="19" t="s">
        <v>82</v>
      </c>
      <c r="BK2309" s="227">
        <f>ROUND(I2309*H2309,2)</f>
        <v>0</v>
      </c>
      <c r="BL2309" s="19" t="s">
        <v>178</v>
      </c>
      <c r="BM2309" s="226" t="s">
        <v>5280</v>
      </c>
    </row>
    <row r="2310" s="2" customFormat="1">
      <c r="A2310" s="40"/>
      <c r="B2310" s="41"/>
      <c r="C2310" s="42"/>
      <c r="D2310" s="228" t="s">
        <v>180</v>
      </c>
      <c r="E2310" s="42"/>
      <c r="F2310" s="229" t="s">
        <v>5279</v>
      </c>
      <c r="G2310" s="42"/>
      <c r="H2310" s="42"/>
      <c r="I2310" s="230"/>
      <c r="J2310" s="42"/>
      <c r="K2310" s="42"/>
      <c r="L2310" s="46"/>
      <c r="M2310" s="231"/>
      <c r="N2310" s="232"/>
      <c r="O2310" s="86"/>
      <c r="P2310" s="86"/>
      <c r="Q2310" s="86"/>
      <c r="R2310" s="86"/>
      <c r="S2310" s="86"/>
      <c r="T2310" s="87"/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T2310" s="19" t="s">
        <v>180</v>
      </c>
      <c r="AU2310" s="19" t="s">
        <v>82</v>
      </c>
    </row>
    <row r="2311" s="2" customFormat="1">
      <c r="A2311" s="40"/>
      <c r="B2311" s="41"/>
      <c r="C2311" s="42"/>
      <c r="D2311" s="228" t="s">
        <v>478</v>
      </c>
      <c r="E2311" s="42"/>
      <c r="F2311" s="278" t="s">
        <v>5281</v>
      </c>
      <c r="G2311" s="42"/>
      <c r="H2311" s="42"/>
      <c r="I2311" s="230"/>
      <c r="J2311" s="42"/>
      <c r="K2311" s="42"/>
      <c r="L2311" s="46"/>
      <c r="M2311" s="231"/>
      <c r="N2311" s="232"/>
      <c r="O2311" s="86"/>
      <c r="P2311" s="86"/>
      <c r="Q2311" s="86"/>
      <c r="R2311" s="86"/>
      <c r="S2311" s="86"/>
      <c r="T2311" s="87"/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T2311" s="19" t="s">
        <v>478</v>
      </c>
      <c r="AU2311" s="19" t="s">
        <v>82</v>
      </c>
    </row>
    <row r="2312" s="2" customFormat="1" ht="16.5" customHeight="1">
      <c r="A2312" s="40"/>
      <c r="B2312" s="41"/>
      <c r="C2312" s="215" t="s">
        <v>5282</v>
      </c>
      <c r="D2312" s="215" t="s">
        <v>174</v>
      </c>
      <c r="E2312" s="216" t="s">
        <v>5283</v>
      </c>
      <c r="F2312" s="217" t="s">
        <v>5279</v>
      </c>
      <c r="G2312" s="218" t="s">
        <v>3296</v>
      </c>
      <c r="H2312" s="219">
        <v>30</v>
      </c>
      <c r="I2312" s="220"/>
      <c r="J2312" s="221">
        <f>ROUND(I2312*H2312,2)</f>
        <v>0</v>
      </c>
      <c r="K2312" s="217" t="s">
        <v>19</v>
      </c>
      <c r="L2312" s="46"/>
      <c r="M2312" s="222" t="s">
        <v>19</v>
      </c>
      <c r="N2312" s="223" t="s">
        <v>45</v>
      </c>
      <c r="O2312" s="86"/>
      <c r="P2312" s="224">
        <f>O2312*H2312</f>
        <v>0</v>
      </c>
      <c r="Q2312" s="224">
        <v>0</v>
      </c>
      <c r="R2312" s="224">
        <f>Q2312*H2312</f>
        <v>0</v>
      </c>
      <c r="S2312" s="224">
        <v>0</v>
      </c>
      <c r="T2312" s="225">
        <f>S2312*H2312</f>
        <v>0</v>
      </c>
      <c r="U2312" s="40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R2312" s="226" t="s">
        <v>178</v>
      </c>
      <c r="AT2312" s="226" t="s">
        <v>174</v>
      </c>
      <c r="AU2312" s="226" t="s">
        <v>82</v>
      </c>
      <c r="AY2312" s="19" t="s">
        <v>171</v>
      </c>
      <c r="BE2312" s="227">
        <f>IF(N2312="základní",J2312,0)</f>
        <v>0</v>
      </c>
      <c r="BF2312" s="227">
        <f>IF(N2312="snížená",J2312,0)</f>
        <v>0</v>
      </c>
      <c r="BG2312" s="227">
        <f>IF(N2312="zákl. přenesená",J2312,0)</f>
        <v>0</v>
      </c>
      <c r="BH2312" s="227">
        <f>IF(N2312="sníž. přenesená",J2312,0)</f>
        <v>0</v>
      </c>
      <c r="BI2312" s="227">
        <f>IF(N2312="nulová",J2312,0)</f>
        <v>0</v>
      </c>
      <c r="BJ2312" s="19" t="s">
        <v>82</v>
      </c>
      <c r="BK2312" s="227">
        <f>ROUND(I2312*H2312,2)</f>
        <v>0</v>
      </c>
      <c r="BL2312" s="19" t="s">
        <v>178</v>
      </c>
      <c r="BM2312" s="226" t="s">
        <v>5284</v>
      </c>
    </row>
    <row r="2313" s="2" customFormat="1">
      <c r="A2313" s="40"/>
      <c r="B2313" s="41"/>
      <c r="C2313" s="42"/>
      <c r="D2313" s="228" t="s">
        <v>180</v>
      </c>
      <c r="E2313" s="42"/>
      <c r="F2313" s="229" t="s">
        <v>5279</v>
      </c>
      <c r="G2313" s="42"/>
      <c r="H2313" s="42"/>
      <c r="I2313" s="230"/>
      <c r="J2313" s="42"/>
      <c r="K2313" s="42"/>
      <c r="L2313" s="46"/>
      <c r="M2313" s="231"/>
      <c r="N2313" s="232"/>
      <c r="O2313" s="86"/>
      <c r="P2313" s="86"/>
      <c r="Q2313" s="86"/>
      <c r="R2313" s="86"/>
      <c r="S2313" s="86"/>
      <c r="T2313" s="87"/>
      <c r="U2313" s="40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T2313" s="19" t="s">
        <v>180</v>
      </c>
      <c r="AU2313" s="19" t="s">
        <v>82</v>
      </c>
    </row>
    <row r="2314" s="2" customFormat="1">
      <c r="A2314" s="40"/>
      <c r="B2314" s="41"/>
      <c r="C2314" s="42"/>
      <c r="D2314" s="228" t="s">
        <v>478</v>
      </c>
      <c r="E2314" s="42"/>
      <c r="F2314" s="278" t="s">
        <v>5285</v>
      </c>
      <c r="G2314" s="42"/>
      <c r="H2314" s="42"/>
      <c r="I2314" s="230"/>
      <c r="J2314" s="42"/>
      <c r="K2314" s="42"/>
      <c r="L2314" s="46"/>
      <c r="M2314" s="231"/>
      <c r="N2314" s="232"/>
      <c r="O2314" s="86"/>
      <c r="P2314" s="86"/>
      <c r="Q2314" s="86"/>
      <c r="R2314" s="86"/>
      <c r="S2314" s="86"/>
      <c r="T2314" s="87"/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T2314" s="19" t="s">
        <v>478</v>
      </c>
      <c r="AU2314" s="19" t="s">
        <v>82</v>
      </c>
    </row>
    <row r="2315" s="2" customFormat="1" ht="16.5" customHeight="1">
      <c r="A2315" s="40"/>
      <c r="B2315" s="41"/>
      <c r="C2315" s="215" t="s">
        <v>5286</v>
      </c>
      <c r="D2315" s="215" t="s">
        <v>174</v>
      </c>
      <c r="E2315" s="216" t="s">
        <v>5287</v>
      </c>
      <c r="F2315" s="217" t="s">
        <v>5288</v>
      </c>
      <c r="G2315" s="218" t="s">
        <v>3296</v>
      </c>
      <c r="H2315" s="219">
        <v>3</v>
      </c>
      <c r="I2315" s="220"/>
      <c r="J2315" s="221">
        <f>ROUND(I2315*H2315,2)</f>
        <v>0</v>
      </c>
      <c r="K2315" s="217" t="s">
        <v>19</v>
      </c>
      <c r="L2315" s="46"/>
      <c r="M2315" s="222" t="s">
        <v>19</v>
      </c>
      <c r="N2315" s="223" t="s">
        <v>45</v>
      </c>
      <c r="O2315" s="86"/>
      <c r="P2315" s="224">
        <f>O2315*H2315</f>
        <v>0</v>
      </c>
      <c r="Q2315" s="224">
        <v>0</v>
      </c>
      <c r="R2315" s="224">
        <f>Q2315*H2315</f>
        <v>0</v>
      </c>
      <c r="S2315" s="224">
        <v>0</v>
      </c>
      <c r="T2315" s="225">
        <f>S2315*H2315</f>
        <v>0</v>
      </c>
      <c r="U2315" s="40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R2315" s="226" t="s">
        <v>178</v>
      </c>
      <c r="AT2315" s="226" t="s">
        <v>174</v>
      </c>
      <c r="AU2315" s="226" t="s">
        <v>82</v>
      </c>
      <c r="AY2315" s="19" t="s">
        <v>171</v>
      </c>
      <c r="BE2315" s="227">
        <f>IF(N2315="základní",J2315,0)</f>
        <v>0</v>
      </c>
      <c r="BF2315" s="227">
        <f>IF(N2315="snížená",J2315,0)</f>
        <v>0</v>
      </c>
      <c r="BG2315" s="227">
        <f>IF(N2315="zákl. přenesená",J2315,0)</f>
        <v>0</v>
      </c>
      <c r="BH2315" s="227">
        <f>IF(N2315="sníž. přenesená",J2315,0)</f>
        <v>0</v>
      </c>
      <c r="BI2315" s="227">
        <f>IF(N2315="nulová",J2315,0)</f>
        <v>0</v>
      </c>
      <c r="BJ2315" s="19" t="s">
        <v>82</v>
      </c>
      <c r="BK2315" s="227">
        <f>ROUND(I2315*H2315,2)</f>
        <v>0</v>
      </c>
      <c r="BL2315" s="19" t="s">
        <v>178</v>
      </c>
      <c r="BM2315" s="226" t="s">
        <v>5289</v>
      </c>
    </row>
    <row r="2316" s="2" customFormat="1">
      <c r="A2316" s="40"/>
      <c r="B2316" s="41"/>
      <c r="C2316" s="42"/>
      <c r="D2316" s="228" t="s">
        <v>180</v>
      </c>
      <c r="E2316" s="42"/>
      <c r="F2316" s="229" t="s">
        <v>5288</v>
      </c>
      <c r="G2316" s="42"/>
      <c r="H2316" s="42"/>
      <c r="I2316" s="230"/>
      <c r="J2316" s="42"/>
      <c r="K2316" s="42"/>
      <c r="L2316" s="46"/>
      <c r="M2316" s="231"/>
      <c r="N2316" s="232"/>
      <c r="O2316" s="86"/>
      <c r="P2316" s="86"/>
      <c r="Q2316" s="86"/>
      <c r="R2316" s="86"/>
      <c r="S2316" s="86"/>
      <c r="T2316" s="87"/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T2316" s="19" t="s">
        <v>180</v>
      </c>
      <c r="AU2316" s="19" t="s">
        <v>82</v>
      </c>
    </row>
    <row r="2317" s="2" customFormat="1" ht="16.5" customHeight="1">
      <c r="A2317" s="40"/>
      <c r="B2317" s="41"/>
      <c r="C2317" s="215" t="s">
        <v>5290</v>
      </c>
      <c r="D2317" s="215" t="s">
        <v>174</v>
      </c>
      <c r="E2317" s="216" t="s">
        <v>5291</v>
      </c>
      <c r="F2317" s="217" t="s">
        <v>5292</v>
      </c>
      <c r="G2317" s="218" t="s">
        <v>3513</v>
      </c>
      <c r="H2317" s="219">
        <v>1287</v>
      </c>
      <c r="I2317" s="220"/>
      <c r="J2317" s="221">
        <f>ROUND(I2317*H2317,2)</f>
        <v>0</v>
      </c>
      <c r="K2317" s="217" t="s">
        <v>19</v>
      </c>
      <c r="L2317" s="46"/>
      <c r="M2317" s="222" t="s">
        <v>19</v>
      </c>
      <c r="N2317" s="223" t="s">
        <v>45</v>
      </c>
      <c r="O2317" s="86"/>
      <c r="P2317" s="224">
        <f>O2317*H2317</f>
        <v>0</v>
      </c>
      <c r="Q2317" s="224">
        <v>0</v>
      </c>
      <c r="R2317" s="224">
        <f>Q2317*H2317</f>
        <v>0</v>
      </c>
      <c r="S2317" s="224">
        <v>0</v>
      </c>
      <c r="T2317" s="225">
        <f>S2317*H2317</f>
        <v>0</v>
      </c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R2317" s="226" t="s">
        <v>178</v>
      </c>
      <c r="AT2317" s="226" t="s">
        <v>174</v>
      </c>
      <c r="AU2317" s="226" t="s">
        <v>82</v>
      </c>
      <c r="AY2317" s="19" t="s">
        <v>171</v>
      </c>
      <c r="BE2317" s="227">
        <f>IF(N2317="základní",J2317,0)</f>
        <v>0</v>
      </c>
      <c r="BF2317" s="227">
        <f>IF(N2317="snížená",J2317,0)</f>
        <v>0</v>
      </c>
      <c r="BG2317" s="227">
        <f>IF(N2317="zákl. přenesená",J2317,0)</f>
        <v>0</v>
      </c>
      <c r="BH2317" s="227">
        <f>IF(N2317="sníž. přenesená",J2317,0)</f>
        <v>0</v>
      </c>
      <c r="BI2317" s="227">
        <f>IF(N2317="nulová",J2317,0)</f>
        <v>0</v>
      </c>
      <c r="BJ2317" s="19" t="s">
        <v>82</v>
      </c>
      <c r="BK2317" s="227">
        <f>ROUND(I2317*H2317,2)</f>
        <v>0</v>
      </c>
      <c r="BL2317" s="19" t="s">
        <v>178</v>
      </c>
      <c r="BM2317" s="226" t="s">
        <v>5293</v>
      </c>
    </row>
    <row r="2318" s="2" customFormat="1">
      <c r="A2318" s="40"/>
      <c r="B2318" s="41"/>
      <c r="C2318" s="42"/>
      <c r="D2318" s="228" t="s">
        <v>180</v>
      </c>
      <c r="E2318" s="42"/>
      <c r="F2318" s="229" t="s">
        <v>5292</v>
      </c>
      <c r="G2318" s="42"/>
      <c r="H2318" s="42"/>
      <c r="I2318" s="230"/>
      <c r="J2318" s="42"/>
      <c r="K2318" s="42"/>
      <c r="L2318" s="46"/>
      <c r="M2318" s="231"/>
      <c r="N2318" s="232"/>
      <c r="O2318" s="86"/>
      <c r="P2318" s="86"/>
      <c r="Q2318" s="86"/>
      <c r="R2318" s="86"/>
      <c r="S2318" s="86"/>
      <c r="T2318" s="87"/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T2318" s="19" t="s">
        <v>180</v>
      </c>
      <c r="AU2318" s="19" t="s">
        <v>82</v>
      </c>
    </row>
    <row r="2319" s="2" customFormat="1">
      <c r="A2319" s="40"/>
      <c r="B2319" s="41"/>
      <c r="C2319" s="42"/>
      <c r="D2319" s="228" t="s">
        <v>478</v>
      </c>
      <c r="E2319" s="42"/>
      <c r="F2319" s="278" t="s">
        <v>5294</v>
      </c>
      <c r="G2319" s="42"/>
      <c r="H2319" s="42"/>
      <c r="I2319" s="230"/>
      <c r="J2319" s="42"/>
      <c r="K2319" s="42"/>
      <c r="L2319" s="46"/>
      <c r="M2319" s="231"/>
      <c r="N2319" s="232"/>
      <c r="O2319" s="86"/>
      <c r="P2319" s="86"/>
      <c r="Q2319" s="86"/>
      <c r="R2319" s="86"/>
      <c r="S2319" s="86"/>
      <c r="T2319" s="87"/>
      <c r="U2319" s="40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T2319" s="19" t="s">
        <v>478</v>
      </c>
      <c r="AU2319" s="19" t="s">
        <v>82</v>
      </c>
    </row>
    <row r="2320" s="2" customFormat="1" ht="16.5" customHeight="1">
      <c r="A2320" s="40"/>
      <c r="B2320" s="41"/>
      <c r="C2320" s="215" t="s">
        <v>5295</v>
      </c>
      <c r="D2320" s="215" t="s">
        <v>174</v>
      </c>
      <c r="E2320" s="216" t="s">
        <v>5296</v>
      </c>
      <c r="F2320" s="217" t="s">
        <v>5292</v>
      </c>
      <c r="G2320" s="218" t="s">
        <v>3513</v>
      </c>
      <c r="H2320" s="219">
        <v>290</v>
      </c>
      <c r="I2320" s="220"/>
      <c r="J2320" s="221">
        <f>ROUND(I2320*H2320,2)</f>
        <v>0</v>
      </c>
      <c r="K2320" s="217" t="s">
        <v>19</v>
      </c>
      <c r="L2320" s="46"/>
      <c r="M2320" s="222" t="s">
        <v>19</v>
      </c>
      <c r="N2320" s="223" t="s">
        <v>45</v>
      </c>
      <c r="O2320" s="86"/>
      <c r="P2320" s="224">
        <f>O2320*H2320</f>
        <v>0</v>
      </c>
      <c r="Q2320" s="224">
        <v>0</v>
      </c>
      <c r="R2320" s="224">
        <f>Q2320*H2320</f>
        <v>0</v>
      </c>
      <c r="S2320" s="224">
        <v>0</v>
      </c>
      <c r="T2320" s="225">
        <f>S2320*H2320</f>
        <v>0</v>
      </c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R2320" s="226" t="s">
        <v>178</v>
      </c>
      <c r="AT2320" s="226" t="s">
        <v>174</v>
      </c>
      <c r="AU2320" s="226" t="s">
        <v>82</v>
      </c>
      <c r="AY2320" s="19" t="s">
        <v>171</v>
      </c>
      <c r="BE2320" s="227">
        <f>IF(N2320="základní",J2320,0)</f>
        <v>0</v>
      </c>
      <c r="BF2320" s="227">
        <f>IF(N2320="snížená",J2320,0)</f>
        <v>0</v>
      </c>
      <c r="BG2320" s="227">
        <f>IF(N2320="zákl. přenesená",J2320,0)</f>
        <v>0</v>
      </c>
      <c r="BH2320" s="227">
        <f>IF(N2320="sníž. přenesená",J2320,0)</f>
        <v>0</v>
      </c>
      <c r="BI2320" s="227">
        <f>IF(N2320="nulová",J2320,0)</f>
        <v>0</v>
      </c>
      <c r="BJ2320" s="19" t="s">
        <v>82</v>
      </c>
      <c r="BK2320" s="227">
        <f>ROUND(I2320*H2320,2)</f>
        <v>0</v>
      </c>
      <c r="BL2320" s="19" t="s">
        <v>178</v>
      </c>
      <c r="BM2320" s="226" t="s">
        <v>5297</v>
      </c>
    </row>
    <row r="2321" s="2" customFormat="1">
      <c r="A2321" s="40"/>
      <c r="B2321" s="41"/>
      <c r="C2321" s="42"/>
      <c r="D2321" s="228" t="s">
        <v>180</v>
      </c>
      <c r="E2321" s="42"/>
      <c r="F2321" s="229" t="s">
        <v>5292</v>
      </c>
      <c r="G2321" s="42"/>
      <c r="H2321" s="42"/>
      <c r="I2321" s="230"/>
      <c r="J2321" s="42"/>
      <c r="K2321" s="42"/>
      <c r="L2321" s="46"/>
      <c r="M2321" s="231"/>
      <c r="N2321" s="232"/>
      <c r="O2321" s="86"/>
      <c r="P2321" s="86"/>
      <c r="Q2321" s="86"/>
      <c r="R2321" s="86"/>
      <c r="S2321" s="86"/>
      <c r="T2321" s="87"/>
      <c r="U2321" s="40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T2321" s="19" t="s">
        <v>180</v>
      </c>
      <c r="AU2321" s="19" t="s">
        <v>82</v>
      </c>
    </row>
    <row r="2322" s="2" customFormat="1">
      <c r="A2322" s="40"/>
      <c r="B2322" s="41"/>
      <c r="C2322" s="42"/>
      <c r="D2322" s="228" t="s">
        <v>478</v>
      </c>
      <c r="E2322" s="42"/>
      <c r="F2322" s="278" t="s">
        <v>5298</v>
      </c>
      <c r="G2322" s="42"/>
      <c r="H2322" s="42"/>
      <c r="I2322" s="230"/>
      <c r="J2322" s="42"/>
      <c r="K2322" s="42"/>
      <c r="L2322" s="46"/>
      <c r="M2322" s="231"/>
      <c r="N2322" s="232"/>
      <c r="O2322" s="86"/>
      <c r="P2322" s="86"/>
      <c r="Q2322" s="86"/>
      <c r="R2322" s="86"/>
      <c r="S2322" s="86"/>
      <c r="T2322" s="87"/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T2322" s="19" t="s">
        <v>478</v>
      </c>
      <c r="AU2322" s="19" t="s">
        <v>82</v>
      </c>
    </row>
    <row r="2323" s="2" customFormat="1" ht="16.5" customHeight="1">
      <c r="A2323" s="40"/>
      <c r="B2323" s="41"/>
      <c r="C2323" s="215" t="s">
        <v>364</v>
      </c>
      <c r="D2323" s="215" t="s">
        <v>174</v>
      </c>
      <c r="E2323" s="216" t="s">
        <v>5299</v>
      </c>
      <c r="F2323" s="217" t="s">
        <v>5292</v>
      </c>
      <c r="G2323" s="218" t="s">
        <v>3513</v>
      </c>
      <c r="H2323" s="219">
        <v>1821</v>
      </c>
      <c r="I2323" s="220"/>
      <c r="J2323" s="221">
        <f>ROUND(I2323*H2323,2)</f>
        <v>0</v>
      </c>
      <c r="K2323" s="217" t="s">
        <v>19</v>
      </c>
      <c r="L2323" s="46"/>
      <c r="M2323" s="222" t="s">
        <v>19</v>
      </c>
      <c r="N2323" s="223" t="s">
        <v>45</v>
      </c>
      <c r="O2323" s="86"/>
      <c r="P2323" s="224">
        <f>O2323*H2323</f>
        <v>0</v>
      </c>
      <c r="Q2323" s="224">
        <v>0</v>
      </c>
      <c r="R2323" s="224">
        <f>Q2323*H2323</f>
        <v>0</v>
      </c>
      <c r="S2323" s="224">
        <v>0</v>
      </c>
      <c r="T2323" s="225">
        <f>S2323*H2323</f>
        <v>0</v>
      </c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R2323" s="226" t="s">
        <v>178</v>
      </c>
      <c r="AT2323" s="226" t="s">
        <v>174</v>
      </c>
      <c r="AU2323" s="226" t="s">
        <v>82</v>
      </c>
      <c r="AY2323" s="19" t="s">
        <v>171</v>
      </c>
      <c r="BE2323" s="227">
        <f>IF(N2323="základní",J2323,0)</f>
        <v>0</v>
      </c>
      <c r="BF2323" s="227">
        <f>IF(N2323="snížená",J2323,0)</f>
        <v>0</v>
      </c>
      <c r="BG2323" s="227">
        <f>IF(N2323="zákl. přenesená",J2323,0)</f>
        <v>0</v>
      </c>
      <c r="BH2323" s="227">
        <f>IF(N2323="sníž. přenesená",J2323,0)</f>
        <v>0</v>
      </c>
      <c r="BI2323" s="227">
        <f>IF(N2323="nulová",J2323,0)</f>
        <v>0</v>
      </c>
      <c r="BJ2323" s="19" t="s">
        <v>82</v>
      </c>
      <c r="BK2323" s="227">
        <f>ROUND(I2323*H2323,2)</f>
        <v>0</v>
      </c>
      <c r="BL2323" s="19" t="s">
        <v>178</v>
      </c>
      <c r="BM2323" s="226" t="s">
        <v>5300</v>
      </c>
    </row>
    <row r="2324" s="2" customFormat="1">
      <c r="A2324" s="40"/>
      <c r="B2324" s="41"/>
      <c r="C2324" s="42"/>
      <c r="D2324" s="228" t="s">
        <v>180</v>
      </c>
      <c r="E2324" s="42"/>
      <c r="F2324" s="229" t="s">
        <v>5292</v>
      </c>
      <c r="G2324" s="42"/>
      <c r="H2324" s="42"/>
      <c r="I2324" s="230"/>
      <c r="J2324" s="42"/>
      <c r="K2324" s="42"/>
      <c r="L2324" s="46"/>
      <c r="M2324" s="231"/>
      <c r="N2324" s="232"/>
      <c r="O2324" s="86"/>
      <c r="P2324" s="86"/>
      <c r="Q2324" s="86"/>
      <c r="R2324" s="86"/>
      <c r="S2324" s="86"/>
      <c r="T2324" s="87"/>
      <c r="U2324" s="40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T2324" s="19" t="s">
        <v>180</v>
      </c>
      <c r="AU2324" s="19" t="s">
        <v>82</v>
      </c>
    </row>
    <row r="2325" s="2" customFormat="1">
      <c r="A2325" s="40"/>
      <c r="B2325" s="41"/>
      <c r="C2325" s="42"/>
      <c r="D2325" s="228" t="s">
        <v>478</v>
      </c>
      <c r="E2325" s="42"/>
      <c r="F2325" s="278" t="s">
        <v>5301</v>
      </c>
      <c r="G2325" s="42"/>
      <c r="H2325" s="42"/>
      <c r="I2325" s="230"/>
      <c r="J2325" s="42"/>
      <c r="K2325" s="42"/>
      <c r="L2325" s="46"/>
      <c r="M2325" s="231"/>
      <c r="N2325" s="232"/>
      <c r="O2325" s="86"/>
      <c r="P2325" s="86"/>
      <c r="Q2325" s="86"/>
      <c r="R2325" s="86"/>
      <c r="S2325" s="86"/>
      <c r="T2325" s="87"/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T2325" s="19" t="s">
        <v>478</v>
      </c>
      <c r="AU2325" s="19" t="s">
        <v>82</v>
      </c>
    </row>
    <row r="2326" s="2" customFormat="1" ht="16.5" customHeight="1">
      <c r="A2326" s="40"/>
      <c r="B2326" s="41"/>
      <c r="C2326" s="215" t="s">
        <v>395</v>
      </c>
      <c r="D2326" s="215" t="s">
        <v>174</v>
      </c>
      <c r="E2326" s="216" t="s">
        <v>5299</v>
      </c>
      <c r="F2326" s="217" t="s">
        <v>5292</v>
      </c>
      <c r="G2326" s="218" t="s">
        <v>3513</v>
      </c>
      <c r="H2326" s="219">
        <v>3604</v>
      </c>
      <c r="I2326" s="220"/>
      <c r="J2326" s="221">
        <f>ROUND(I2326*H2326,2)</f>
        <v>0</v>
      </c>
      <c r="K2326" s="217" t="s">
        <v>19</v>
      </c>
      <c r="L2326" s="46"/>
      <c r="M2326" s="222" t="s">
        <v>19</v>
      </c>
      <c r="N2326" s="223" t="s">
        <v>45</v>
      </c>
      <c r="O2326" s="86"/>
      <c r="P2326" s="224">
        <f>O2326*H2326</f>
        <v>0</v>
      </c>
      <c r="Q2326" s="224">
        <v>0</v>
      </c>
      <c r="R2326" s="224">
        <f>Q2326*H2326</f>
        <v>0</v>
      </c>
      <c r="S2326" s="224">
        <v>0</v>
      </c>
      <c r="T2326" s="225">
        <f>S2326*H2326</f>
        <v>0</v>
      </c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R2326" s="226" t="s">
        <v>178</v>
      </c>
      <c r="AT2326" s="226" t="s">
        <v>174</v>
      </c>
      <c r="AU2326" s="226" t="s">
        <v>82</v>
      </c>
      <c r="AY2326" s="19" t="s">
        <v>171</v>
      </c>
      <c r="BE2326" s="227">
        <f>IF(N2326="základní",J2326,0)</f>
        <v>0</v>
      </c>
      <c r="BF2326" s="227">
        <f>IF(N2326="snížená",J2326,0)</f>
        <v>0</v>
      </c>
      <c r="BG2326" s="227">
        <f>IF(N2326="zákl. přenesená",J2326,0)</f>
        <v>0</v>
      </c>
      <c r="BH2326" s="227">
        <f>IF(N2326="sníž. přenesená",J2326,0)</f>
        <v>0</v>
      </c>
      <c r="BI2326" s="227">
        <f>IF(N2326="nulová",J2326,0)</f>
        <v>0</v>
      </c>
      <c r="BJ2326" s="19" t="s">
        <v>82</v>
      </c>
      <c r="BK2326" s="227">
        <f>ROUND(I2326*H2326,2)</f>
        <v>0</v>
      </c>
      <c r="BL2326" s="19" t="s">
        <v>178</v>
      </c>
      <c r="BM2326" s="226" t="s">
        <v>5302</v>
      </c>
    </row>
    <row r="2327" s="2" customFormat="1">
      <c r="A2327" s="40"/>
      <c r="B2327" s="41"/>
      <c r="C2327" s="42"/>
      <c r="D2327" s="228" t="s">
        <v>180</v>
      </c>
      <c r="E2327" s="42"/>
      <c r="F2327" s="229" t="s">
        <v>5292</v>
      </c>
      <c r="G2327" s="42"/>
      <c r="H2327" s="42"/>
      <c r="I2327" s="230"/>
      <c r="J2327" s="42"/>
      <c r="K2327" s="42"/>
      <c r="L2327" s="46"/>
      <c r="M2327" s="231"/>
      <c r="N2327" s="232"/>
      <c r="O2327" s="86"/>
      <c r="P2327" s="86"/>
      <c r="Q2327" s="86"/>
      <c r="R2327" s="86"/>
      <c r="S2327" s="86"/>
      <c r="T2327" s="87"/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T2327" s="19" t="s">
        <v>180</v>
      </c>
      <c r="AU2327" s="19" t="s">
        <v>82</v>
      </c>
    </row>
    <row r="2328" s="2" customFormat="1">
      <c r="A2328" s="40"/>
      <c r="B2328" s="41"/>
      <c r="C2328" s="42"/>
      <c r="D2328" s="228" t="s">
        <v>478</v>
      </c>
      <c r="E2328" s="42"/>
      <c r="F2328" s="278" t="s">
        <v>5303</v>
      </c>
      <c r="G2328" s="42"/>
      <c r="H2328" s="42"/>
      <c r="I2328" s="230"/>
      <c r="J2328" s="42"/>
      <c r="K2328" s="42"/>
      <c r="L2328" s="46"/>
      <c r="M2328" s="231"/>
      <c r="N2328" s="232"/>
      <c r="O2328" s="86"/>
      <c r="P2328" s="86"/>
      <c r="Q2328" s="86"/>
      <c r="R2328" s="86"/>
      <c r="S2328" s="86"/>
      <c r="T2328" s="87"/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T2328" s="19" t="s">
        <v>478</v>
      </c>
      <c r="AU2328" s="19" t="s">
        <v>82</v>
      </c>
    </row>
    <row r="2329" s="2" customFormat="1" ht="16.5" customHeight="1">
      <c r="A2329" s="40"/>
      <c r="B2329" s="41"/>
      <c r="C2329" s="215" t="s">
        <v>1721</v>
      </c>
      <c r="D2329" s="215" t="s">
        <v>174</v>
      </c>
      <c r="E2329" s="216" t="s">
        <v>5304</v>
      </c>
      <c r="F2329" s="217" t="s">
        <v>5292</v>
      </c>
      <c r="G2329" s="218" t="s">
        <v>3513</v>
      </c>
      <c r="H2329" s="219">
        <v>2315</v>
      </c>
      <c r="I2329" s="220"/>
      <c r="J2329" s="221">
        <f>ROUND(I2329*H2329,2)</f>
        <v>0</v>
      </c>
      <c r="K2329" s="217" t="s">
        <v>19</v>
      </c>
      <c r="L2329" s="46"/>
      <c r="M2329" s="222" t="s">
        <v>19</v>
      </c>
      <c r="N2329" s="223" t="s">
        <v>45</v>
      </c>
      <c r="O2329" s="86"/>
      <c r="P2329" s="224">
        <f>O2329*H2329</f>
        <v>0</v>
      </c>
      <c r="Q2329" s="224">
        <v>0</v>
      </c>
      <c r="R2329" s="224">
        <f>Q2329*H2329</f>
        <v>0</v>
      </c>
      <c r="S2329" s="224">
        <v>0</v>
      </c>
      <c r="T2329" s="225">
        <f>S2329*H2329</f>
        <v>0</v>
      </c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R2329" s="226" t="s">
        <v>178</v>
      </c>
      <c r="AT2329" s="226" t="s">
        <v>174</v>
      </c>
      <c r="AU2329" s="226" t="s">
        <v>82</v>
      </c>
      <c r="AY2329" s="19" t="s">
        <v>171</v>
      </c>
      <c r="BE2329" s="227">
        <f>IF(N2329="základní",J2329,0)</f>
        <v>0</v>
      </c>
      <c r="BF2329" s="227">
        <f>IF(N2329="snížená",J2329,0)</f>
        <v>0</v>
      </c>
      <c r="BG2329" s="227">
        <f>IF(N2329="zákl. přenesená",J2329,0)</f>
        <v>0</v>
      </c>
      <c r="BH2329" s="227">
        <f>IF(N2329="sníž. přenesená",J2329,0)</f>
        <v>0</v>
      </c>
      <c r="BI2329" s="227">
        <f>IF(N2329="nulová",J2329,0)</f>
        <v>0</v>
      </c>
      <c r="BJ2329" s="19" t="s">
        <v>82</v>
      </c>
      <c r="BK2329" s="227">
        <f>ROUND(I2329*H2329,2)</f>
        <v>0</v>
      </c>
      <c r="BL2329" s="19" t="s">
        <v>178</v>
      </c>
      <c r="BM2329" s="226" t="s">
        <v>5305</v>
      </c>
    </row>
    <row r="2330" s="2" customFormat="1">
      <c r="A2330" s="40"/>
      <c r="B2330" s="41"/>
      <c r="C2330" s="42"/>
      <c r="D2330" s="228" t="s">
        <v>180</v>
      </c>
      <c r="E2330" s="42"/>
      <c r="F2330" s="229" t="s">
        <v>5292</v>
      </c>
      <c r="G2330" s="42"/>
      <c r="H2330" s="42"/>
      <c r="I2330" s="230"/>
      <c r="J2330" s="42"/>
      <c r="K2330" s="42"/>
      <c r="L2330" s="46"/>
      <c r="M2330" s="231"/>
      <c r="N2330" s="232"/>
      <c r="O2330" s="86"/>
      <c r="P2330" s="86"/>
      <c r="Q2330" s="86"/>
      <c r="R2330" s="86"/>
      <c r="S2330" s="86"/>
      <c r="T2330" s="87"/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T2330" s="19" t="s">
        <v>180</v>
      </c>
      <c r="AU2330" s="19" t="s">
        <v>82</v>
      </c>
    </row>
    <row r="2331" s="2" customFormat="1">
      <c r="A2331" s="40"/>
      <c r="B2331" s="41"/>
      <c r="C2331" s="42"/>
      <c r="D2331" s="228" t="s">
        <v>478</v>
      </c>
      <c r="E2331" s="42"/>
      <c r="F2331" s="278" t="s">
        <v>5306</v>
      </c>
      <c r="G2331" s="42"/>
      <c r="H2331" s="42"/>
      <c r="I2331" s="230"/>
      <c r="J2331" s="42"/>
      <c r="K2331" s="42"/>
      <c r="L2331" s="46"/>
      <c r="M2331" s="231"/>
      <c r="N2331" s="232"/>
      <c r="O2331" s="86"/>
      <c r="P2331" s="86"/>
      <c r="Q2331" s="86"/>
      <c r="R2331" s="86"/>
      <c r="S2331" s="86"/>
      <c r="T2331" s="87"/>
      <c r="U2331" s="40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T2331" s="19" t="s">
        <v>478</v>
      </c>
      <c r="AU2331" s="19" t="s">
        <v>82</v>
      </c>
    </row>
    <row r="2332" s="2" customFormat="1" ht="16.5" customHeight="1">
      <c r="A2332" s="40"/>
      <c r="B2332" s="41"/>
      <c r="C2332" s="215" t="s">
        <v>417</v>
      </c>
      <c r="D2332" s="215" t="s">
        <v>174</v>
      </c>
      <c r="E2332" s="216" t="s">
        <v>5307</v>
      </c>
      <c r="F2332" s="217" t="s">
        <v>5292</v>
      </c>
      <c r="G2332" s="218" t="s">
        <v>3513</v>
      </c>
      <c r="H2332" s="219">
        <v>185</v>
      </c>
      <c r="I2332" s="220"/>
      <c r="J2332" s="221">
        <f>ROUND(I2332*H2332,2)</f>
        <v>0</v>
      </c>
      <c r="K2332" s="217" t="s">
        <v>19</v>
      </c>
      <c r="L2332" s="46"/>
      <c r="M2332" s="222" t="s">
        <v>19</v>
      </c>
      <c r="N2332" s="223" t="s">
        <v>45</v>
      </c>
      <c r="O2332" s="86"/>
      <c r="P2332" s="224">
        <f>O2332*H2332</f>
        <v>0</v>
      </c>
      <c r="Q2332" s="224">
        <v>0</v>
      </c>
      <c r="R2332" s="224">
        <f>Q2332*H2332</f>
        <v>0</v>
      </c>
      <c r="S2332" s="224">
        <v>0</v>
      </c>
      <c r="T2332" s="225">
        <f>S2332*H2332</f>
        <v>0</v>
      </c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R2332" s="226" t="s">
        <v>178</v>
      </c>
      <c r="AT2332" s="226" t="s">
        <v>174</v>
      </c>
      <c r="AU2332" s="226" t="s">
        <v>82</v>
      </c>
      <c r="AY2332" s="19" t="s">
        <v>171</v>
      </c>
      <c r="BE2332" s="227">
        <f>IF(N2332="základní",J2332,0)</f>
        <v>0</v>
      </c>
      <c r="BF2332" s="227">
        <f>IF(N2332="snížená",J2332,0)</f>
        <v>0</v>
      </c>
      <c r="BG2332" s="227">
        <f>IF(N2332="zákl. přenesená",J2332,0)</f>
        <v>0</v>
      </c>
      <c r="BH2332" s="227">
        <f>IF(N2332="sníž. přenesená",J2332,0)</f>
        <v>0</v>
      </c>
      <c r="BI2332" s="227">
        <f>IF(N2332="nulová",J2332,0)</f>
        <v>0</v>
      </c>
      <c r="BJ2332" s="19" t="s">
        <v>82</v>
      </c>
      <c r="BK2332" s="227">
        <f>ROUND(I2332*H2332,2)</f>
        <v>0</v>
      </c>
      <c r="BL2332" s="19" t="s">
        <v>178</v>
      </c>
      <c r="BM2332" s="226" t="s">
        <v>5308</v>
      </c>
    </row>
    <row r="2333" s="2" customFormat="1">
      <c r="A2333" s="40"/>
      <c r="B2333" s="41"/>
      <c r="C2333" s="42"/>
      <c r="D2333" s="228" t="s">
        <v>180</v>
      </c>
      <c r="E2333" s="42"/>
      <c r="F2333" s="229" t="s">
        <v>5292</v>
      </c>
      <c r="G2333" s="42"/>
      <c r="H2333" s="42"/>
      <c r="I2333" s="230"/>
      <c r="J2333" s="42"/>
      <c r="K2333" s="42"/>
      <c r="L2333" s="46"/>
      <c r="M2333" s="231"/>
      <c r="N2333" s="232"/>
      <c r="O2333" s="86"/>
      <c r="P2333" s="86"/>
      <c r="Q2333" s="86"/>
      <c r="R2333" s="86"/>
      <c r="S2333" s="86"/>
      <c r="T2333" s="87"/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T2333" s="19" t="s">
        <v>180</v>
      </c>
      <c r="AU2333" s="19" t="s">
        <v>82</v>
      </c>
    </row>
    <row r="2334" s="2" customFormat="1">
      <c r="A2334" s="40"/>
      <c r="B2334" s="41"/>
      <c r="C2334" s="42"/>
      <c r="D2334" s="228" t="s">
        <v>478</v>
      </c>
      <c r="E2334" s="42"/>
      <c r="F2334" s="278" t="s">
        <v>5309</v>
      </c>
      <c r="G2334" s="42"/>
      <c r="H2334" s="42"/>
      <c r="I2334" s="230"/>
      <c r="J2334" s="42"/>
      <c r="K2334" s="42"/>
      <c r="L2334" s="46"/>
      <c r="M2334" s="231"/>
      <c r="N2334" s="232"/>
      <c r="O2334" s="86"/>
      <c r="P2334" s="86"/>
      <c r="Q2334" s="86"/>
      <c r="R2334" s="86"/>
      <c r="S2334" s="86"/>
      <c r="T2334" s="87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T2334" s="19" t="s">
        <v>478</v>
      </c>
      <c r="AU2334" s="19" t="s">
        <v>82</v>
      </c>
    </row>
    <row r="2335" s="2" customFormat="1" ht="16.5" customHeight="1">
      <c r="A2335" s="40"/>
      <c r="B2335" s="41"/>
      <c r="C2335" s="215" t="s">
        <v>1874</v>
      </c>
      <c r="D2335" s="215" t="s">
        <v>174</v>
      </c>
      <c r="E2335" s="216" t="s">
        <v>5310</v>
      </c>
      <c r="F2335" s="217" t="s">
        <v>5311</v>
      </c>
      <c r="G2335" s="218" t="s">
        <v>3296</v>
      </c>
      <c r="H2335" s="219">
        <v>2702</v>
      </c>
      <c r="I2335" s="220"/>
      <c r="J2335" s="221">
        <f>ROUND(I2335*H2335,2)</f>
        <v>0</v>
      </c>
      <c r="K2335" s="217" t="s">
        <v>19</v>
      </c>
      <c r="L2335" s="46"/>
      <c r="M2335" s="222" t="s">
        <v>19</v>
      </c>
      <c r="N2335" s="223" t="s">
        <v>45</v>
      </c>
      <c r="O2335" s="86"/>
      <c r="P2335" s="224">
        <f>O2335*H2335</f>
        <v>0</v>
      </c>
      <c r="Q2335" s="224">
        <v>0</v>
      </c>
      <c r="R2335" s="224">
        <f>Q2335*H2335</f>
        <v>0</v>
      </c>
      <c r="S2335" s="224">
        <v>0</v>
      </c>
      <c r="T2335" s="225">
        <f>S2335*H2335</f>
        <v>0</v>
      </c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R2335" s="226" t="s">
        <v>178</v>
      </c>
      <c r="AT2335" s="226" t="s">
        <v>174</v>
      </c>
      <c r="AU2335" s="226" t="s">
        <v>82</v>
      </c>
      <c r="AY2335" s="19" t="s">
        <v>171</v>
      </c>
      <c r="BE2335" s="227">
        <f>IF(N2335="základní",J2335,0)</f>
        <v>0</v>
      </c>
      <c r="BF2335" s="227">
        <f>IF(N2335="snížená",J2335,0)</f>
        <v>0</v>
      </c>
      <c r="BG2335" s="227">
        <f>IF(N2335="zákl. přenesená",J2335,0)</f>
        <v>0</v>
      </c>
      <c r="BH2335" s="227">
        <f>IF(N2335="sníž. přenesená",J2335,0)</f>
        <v>0</v>
      </c>
      <c r="BI2335" s="227">
        <f>IF(N2335="nulová",J2335,0)</f>
        <v>0</v>
      </c>
      <c r="BJ2335" s="19" t="s">
        <v>82</v>
      </c>
      <c r="BK2335" s="227">
        <f>ROUND(I2335*H2335,2)</f>
        <v>0</v>
      </c>
      <c r="BL2335" s="19" t="s">
        <v>178</v>
      </c>
      <c r="BM2335" s="226" t="s">
        <v>5312</v>
      </c>
    </row>
    <row r="2336" s="2" customFormat="1">
      <c r="A2336" s="40"/>
      <c r="B2336" s="41"/>
      <c r="C2336" s="42"/>
      <c r="D2336" s="228" t="s">
        <v>180</v>
      </c>
      <c r="E2336" s="42"/>
      <c r="F2336" s="229" t="s">
        <v>5311</v>
      </c>
      <c r="G2336" s="42"/>
      <c r="H2336" s="42"/>
      <c r="I2336" s="230"/>
      <c r="J2336" s="42"/>
      <c r="K2336" s="42"/>
      <c r="L2336" s="46"/>
      <c r="M2336" s="231"/>
      <c r="N2336" s="232"/>
      <c r="O2336" s="86"/>
      <c r="P2336" s="86"/>
      <c r="Q2336" s="86"/>
      <c r="R2336" s="86"/>
      <c r="S2336" s="86"/>
      <c r="T2336" s="87"/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T2336" s="19" t="s">
        <v>180</v>
      </c>
      <c r="AU2336" s="19" t="s">
        <v>82</v>
      </c>
    </row>
    <row r="2337" s="2" customFormat="1" ht="16.5" customHeight="1">
      <c r="A2337" s="40"/>
      <c r="B2337" s="41"/>
      <c r="C2337" s="215" t="s">
        <v>2043</v>
      </c>
      <c r="D2337" s="215" t="s">
        <v>174</v>
      </c>
      <c r="E2337" s="216" t="s">
        <v>5313</v>
      </c>
      <c r="F2337" s="217" t="s">
        <v>5314</v>
      </c>
      <c r="G2337" s="218" t="s">
        <v>3296</v>
      </c>
      <c r="H2337" s="219">
        <v>24</v>
      </c>
      <c r="I2337" s="220"/>
      <c r="J2337" s="221">
        <f>ROUND(I2337*H2337,2)</f>
        <v>0</v>
      </c>
      <c r="K2337" s="217" t="s">
        <v>19</v>
      </c>
      <c r="L2337" s="46"/>
      <c r="M2337" s="222" t="s">
        <v>19</v>
      </c>
      <c r="N2337" s="223" t="s">
        <v>45</v>
      </c>
      <c r="O2337" s="86"/>
      <c r="P2337" s="224">
        <f>O2337*H2337</f>
        <v>0</v>
      </c>
      <c r="Q2337" s="224">
        <v>0</v>
      </c>
      <c r="R2337" s="224">
        <f>Q2337*H2337</f>
        <v>0</v>
      </c>
      <c r="S2337" s="224">
        <v>0</v>
      </c>
      <c r="T2337" s="225">
        <f>S2337*H2337</f>
        <v>0</v>
      </c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R2337" s="226" t="s">
        <v>178</v>
      </c>
      <c r="AT2337" s="226" t="s">
        <v>174</v>
      </c>
      <c r="AU2337" s="226" t="s">
        <v>82</v>
      </c>
      <c r="AY2337" s="19" t="s">
        <v>171</v>
      </c>
      <c r="BE2337" s="227">
        <f>IF(N2337="základní",J2337,0)</f>
        <v>0</v>
      </c>
      <c r="BF2337" s="227">
        <f>IF(N2337="snížená",J2337,0)</f>
        <v>0</v>
      </c>
      <c r="BG2337" s="227">
        <f>IF(N2337="zákl. přenesená",J2337,0)</f>
        <v>0</v>
      </c>
      <c r="BH2337" s="227">
        <f>IF(N2337="sníž. přenesená",J2337,0)</f>
        <v>0</v>
      </c>
      <c r="BI2337" s="227">
        <f>IF(N2337="nulová",J2337,0)</f>
        <v>0</v>
      </c>
      <c r="BJ2337" s="19" t="s">
        <v>82</v>
      </c>
      <c r="BK2337" s="227">
        <f>ROUND(I2337*H2337,2)</f>
        <v>0</v>
      </c>
      <c r="BL2337" s="19" t="s">
        <v>178</v>
      </c>
      <c r="BM2337" s="226" t="s">
        <v>5315</v>
      </c>
    </row>
    <row r="2338" s="2" customFormat="1">
      <c r="A2338" s="40"/>
      <c r="B2338" s="41"/>
      <c r="C2338" s="42"/>
      <c r="D2338" s="228" t="s">
        <v>180</v>
      </c>
      <c r="E2338" s="42"/>
      <c r="F2338" s="229" t="s">
        <v>5314</v>
      </c>
      <c r="G2338" s="42"/>
      <c r="H2338" s="42"/>
      <c r="I2338" s="230"/>
      <c r="J2338" s="42"/>
      <c r="K2338" s="42"/>
      <c r="L2338" s="46"/>
      <c r="M2338" s="231"/>
      <c r="N2338" s="232"/>
      <c r="O2338" s="86"/>
      <c r="P2338" s="86"/>
      <c r="Q2338" s="86"/>
      <c r="R2338" s="86"/>
      <c r="S2338" s="86"/>
      <c r="T2338" s="87"/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T2338" s="19" t="s">
        <v>180</v>
      </c>
      <c r="AU2338" s="19" t="s">
        <v>82</v>
      </c>
    </row>
    <row r="2339" s="2" customFormat="1" ht="16.5" customHeight="1">
      <c r="A2339" s="40"/>
      <c r="B2339" s="41"/>
      <c r="C2339" s="215" t="s">
        <v>5316</v>
      </c>
      <c r="D2339" s="215" t="s">
        <v>174</v>
      </c>
      <c r="E2339" s="216" t="s">
        <v>5317</v>
      </c>
      <c r="F2339" s="217" t="s">
        <v>5318</v>
      </c>
      <c r="G2339" s="218" t="s">
        <v>3296</v>
      </c>
      <c r="H2339" s="219">
        <v>80</v>
      </c>
      <c r="I2339" s="220"/>
      <c r="J2339" s="221">
        <f>ROUND(I2339*H2339,2)</f>
        <v>0</v>
      </c>
      <c r="K2339" s="217" t="s">
        <v>19</v>
      </c>
      <c r="L2339" s="46"/>
      <c r="M2339" s="222" t="s">
        <v>19</v>
      </c>
      <c r="N2339" s="223" t="s">
        <v>45</v>
      </c>
      <c r="O2339" s="86"/>
      <c r="P2339" s="224">
        <f>O2339*H2339</f>
        <v>0</v>
      </c>
      <c r="Q2339" s="224">
        <v>0</v>
      </c>
      <c r="R2339" s="224">
        <f>Q2339*H2339</f>
        <v>0</v>
      </c>
      <c r="S2339" s="224">
        <v>0</v>
      </c>
      <c r="T2339" s="225">
        <f>S2339*H2339</f>
        <v>0</v>
      </c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R2339" s="226" t="s">
        <v>178</v>
      </c>
      <c r="AT2339" s="226" t="s">
        <v>174</v>
      </c>
      <c r="AU2339" s="226" t="s">
        <v>82</v>
      </c>
      <c r="AY2339" s="19" t="s">
        <v>171</v>
      </c>
      <c r="BE2339" s="227">
        <f>IF(N2339="základní",J2339,0)</f>
        <v>0</v>
      </c>
      <c r="BF2339" s="227">
        <f>IF(N2339="snížená",J2339,0)</f>
        <v>0</v>
      </c>
      <c r="BG2339" s="227">
        <f>IF(N2339="zákl. přenesená",J2339,0)</f>
        <v>0</v>
      </c>
      <c r="BH2339" s="227">
        <f>IF(N2339="sníž. přenesená",J2339,0)</f>
        <v>0</v>
      </c>
      <c r="BI2339" s="227">
        <f>IF(N2339="nulová",J2339,0)</f>
        <v>0</v>
      </c>
      <c r="BJ2339" s="19" t="s">
        <v>82</v>
      </c>
      <c r="BK2339" s="227">
        <f>ROUND(I2339*H2339,2)</f>
        <v>0</v>
      </c>
      <c r="BL2339" s="19" t="s">
        <v>178</v>
      </c>
      <c r="BM2339" s="226" t="s">
        <v>5319</v>
      </c>
    </row>
    <row r="2340" s="2" customFormat="1">
      <c r="A2340" s="40"/>
      <c r="B2340" s="41"/>
      <c r="C2340" s="42"/>
      <c r="D2340" s="228" t="s">
        <v>180</v>
      </c>
      <c r="E2340" s="42"/>
      <c r="F2340" s="229" t="s">
        <v>5318</v>
      </c>
      <c r="G2340" s="42"/>
      <c r="H2340" s="42"/>
      <c r="I2340" s="230"/>
      <c r="J2340" s="42"/>
      <c r="K2340" s="42"/>
      <c r="L2340" s="46"/>
      <c r="M2340" s="231"/>
      <c r="N2340" s="232"/>
      <c r="O2340" s="86"/>
      <c r="P2340" s="86"/>
      <c r="Q2340" s="86"/>
      <c r="R2340" s="86"/>
      <c r="S2340" s="86"/>
      <c r="T2340" s="87"/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T2340" s="19" t="s">
        <v>180</v>
      </c>
      <c r="AU2340" s="19" t="s">
        <v>82</v>
      </c>
    </row>
    <row r="2341" s="2" customFormat="1" ht="16.5" customHeight="1">
      <c r="A2341" s="40"/>
      <c r="B2341" s="41"/>
      <c r="C2341" s="215" t="s">
        <v>5320</v>
      </c>
      <c r="D2341" s="215" t="s">
        <v>174</v>
      </c>
      <c r="E2341" s="216" t="s">
        <v>5321</v>
      </c>
      <c r="F2341" s="217" t="s">
        <v>5322</v>
      </c>
      <c r="G2341" s="218" t="s">
        <v>3296</v>
      </c>
      <c r="H2341" s="219">
        <v>80</v>
      </c>
      <c r="I2341" s="220"/>
      <c r="J2341" s="221">
        <f>ROUND(I2341*H2341,2)</f>
        <v>0</v>
      </c>
      <c r="K2341" s="217" t="s">
        <v>19</v>
      </c>
      <c r="L2341" s="46"/>
      <c r="M2341" s="222" t="s">
        <v>19</v>
      </c>
      <c r="N2341" s="223" t="s">
        <v>45</v>
      </c>
      <c r="O2341" s="86"/>
      <c r="P2341" s="224">
        <f>O2341*H2341</f>
        <v>0</v>
      </c>
      <c r="Q2341" s="224">
        <v>0</v>
      </c>
      <c r="R2341" s="224">
        <f>Q2341*H2341</f>
        <v>0</v>
      </c>
      <c r="S2341" s="224">
        <v>0</v>
      </c>
      <c r="T2341" s="225">
        <f>S2341*H2341</f>
        <v>0</v>
      </c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R2341" s="226" t="s">
        <v>178</v>
      </c>
      <c r="AT2341" s="226" t="s">
        <v>174</v>
      </c>
      <c r="AU2341" s="226" t="s">
        <v>82</v>
      </c>
      <c r="AY2341" s="19" t="s">
        <v>171</v>
      </c>
      <c r="BE2341" s="227">
        <f>IF(N2341="základní",J2341,0)</f>
        <v>0</v>
      </c>
      <c r="BF2341" s="227">
        <f>IF(N2341="snížená",J2341,0)</f>
        <v>0</v>
      </c>
      <c r="BG2341" s="227">
        <f>IF(N2341="zákl. přenesená",J2341,0)</f>
        <v>0</v>
      </c>
      <c r="BH2341" s="227">
        <f>IF(N2341="sníž. přenesená",J2341,0)</f>
        <v>0</v>
      </c>
      <c r="BI2341" s="227">
        <f>IF(N2341="nulová",J2341,0)</f>
        <v>0</v>
      </c>
      <c r="BJ2341" s="19" t="s">
        <v>82</v>
      </c>
      <c r="BK2341" s="227">
        <f>ROUND(I2341*H2341,2)</f>
        <v>0</v>
      </c>
      <c r="BL2341" s="19" t="s">
        <v>178</v>
      </c>
      <c r="BM2341" s="226" t="s">
        <v>5323</v>
      </c>
    </row>
    <row r="2342" s="2" customFormat="1">
      <c r="A2342" s="40"/>
      <c r="B2342" s="41"/>
      <c r="C2342" s="42"/>
      <c r="D2342" s="228" t="s">
        <v>180</v>
      </c>
      <c r="E2342" s="42"/>
      <c r="F2342" s="229" t="s">
        <v>5322</v>
      </c>
      <c r="G2342" s="42"/>
      <c r="H2342" s="42"/>
      <c r="I2342" s="230"/>
      <c r="J2342" s="42"/>
      <c r="K2342" s="42"/>
      <c r="L2342" s="46"/>
      <c r="M2342" s="231"/>
      <c r="N2342" s="232"/>
      <c r="O2342" s="86"/>
      <c r="P2342" s="86"/>
      <c r="Q2342" s="86"/>
      <c r="R2342" s="86"/>
      <c r="S2342" s="86"/>
      <c r="T2342" s="87"/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T2342" s="19" t="s">
        <v>180</v>
      </c>
      <c r="AU2342" s="19" t="s">
        <v>82</v>
      </c>
    </row>
    <row r="2343" s="2" customFormat="1" ht="16.5" customHeight="1">
      <c r="A2343" s="40"/>
      <c r="B2343" s="41"/>
      <c r="C2343" s="215" t="s">
        <v>5324</v>
      </c>
      <c r="D2343" s="215" t="s">
        <v>174</v>
      </c>
      <c r="E2343" s="216" t="s">
        <v>5325</v>
      </c>
      <c r="F2343" s="217" t="s">
        <v>5326</v>
      </c>
      <c r="G2343" s="218" t="s">
        <v>3296</v>
      </c>
      <c r="H2343" s="219">
        <v>1</v>
      </c>
      <c r="I2343" s="220"/>
      <c r="J2343" s="221">
        <f>ROUND(I2343*H2343,2)</f>
        <v>0</v>
      </c>
      <c r="K2343" s="217" t="s">
        <v>19</v>
      </c>
      <c r="L2343" s="46"/>
      <c r="M2343" s="222" t="s">
        <v>19</v>
      </c>
      <c r="N2343" s="223" t="s">
        <v>45</v>
      </c>
      <c r="O2343" s="86"/>
      <c r="P2343" s="224">
        <f>O2343*H2343</f>
        <v>0</v>
      </c>
      <c r="Q2343" s="224">
        <v>0</v>
      </c>
      <c r="R2343" s="224">
        <f>Q2343*H2343</f>
        <v>0</v>
      </c>
      <c r="S2343" s="224">
        <v>0</v>
      </c>
      <c r="T2343" s="225">
        <f>S2343*H2343</f>
        <v>0</v>
      </c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R2343" s="226" t="s">
        <v>178</v>
      </c>
      <c r="AT2343" s="226" t="s">
        <v>174</v>
      </c>
      <c r="AU2343" s="226" t="s">
        <v>82</v>
      </c>
      <c r="AY2343" s="19" t="s">
        <v>171</v>
      </c>
      <c r="BE2343" s="227">
        <f>IF(N2343="základní",J2343,0)</f>
        <v>0</v>
      </c>
      <c r="BF2343" s="227">
        <f>IF(N2343="snížená",J2343,0)</f>
        <v>0</v>
      </c>
      <c r="BG2343" s="227">
        <f>IF(N2343="zákl. přenesená",J2343,0)</f>
        <v>0</v>
      </c>
      <c r="BH2343" s="227">
        <f>IF(N2343="sníž. přenesená",J2343,0)</f>
        <v>0</v>
      </c>
      <c r="BI2343" s="227">
        <f>IF(N2343="nulová",J2343,0)</f>
        <v>0</v>
      </c>
      <c r="BJ2343" s="19" t="s">
        <v>82</v>
      </c>
      <c r="BK2343" s="227">
        <f>ROUND(I2343*H2343,2)</f>
        <v>0</v>
      </c>
      <c r="BL2343" s="19" t="s">
        <v>178</v>
      </c>
      <c r="BM2343" s="226" t="s">
        <v>5327</v>
      </c>
    </row>
    <row r="2344" s="2" customFormat="1">
      <c r="A2344" s="40"/>
      <c r="B2344" s="41"/>
      <c r="C2344" s="42"/>
      <c r="D2344" s="228" t="s">
        <v>180</v>
      </c>
      <c r="E2344" s="42"/>
      <c r="F2344" s="229" t="s">
        <v>5326</v>
      </c>
      <c r="G2344" s="42"/>
      <c r="H2344" s="42"/>
      <c r="I2344" s="230"/>
      <c r="J2344" s="42"/>
      <c r="K2344" s="42"/>
      <c r="L2344" s="46"/>
      <c r="M2344" s="231"/>
      <c r="N2344" s="232"/>
      <c r="O2344" s="86"/>
      <c r="P2344" s="86"/>
      <c r="Q2344" s="86"/>
      <c r="R2344" s="86"/>
      <c r="S2344" s="86"/>
      <c r="T2344" s="87"/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T2344" s="19" t="s">
        <v>180</v>
      </c>
      <c r="AU2344" s="19" t="s">
        <v>82</v>
      </c>
    </row>
    <row r="2345" s="2" customFormat="1">
      <c r="A2345" s="40"/>
      <c r="B2345" s="41"/>
      <c r="C2345" s="42"/>
      <c r="D2345" s="228" t="s">
        <v>478</v>
      </c>
      <c r="E2345" s="42"/>
      <c r="F2345" s="278" t="s">
        <v>5328</v>
      </c>
      <c r="G2345" s="42"/>
      <c r="H2345" s="42"/>
      <c r="I2345" s="230"/>
      <c r="J2345" s="42"/>
      <c r="K2345" s="42"/>
      <c r="L2345" s="46"/>
      <c r="M2345" s="231"/>
      <c r="N2345" s="232"/>
      <c r="O2345" s="86"/>
      <c r="P2345" s="86"/>
      <c r="Q2345" s="86"/>
      <c r="R2345" s="86"/>
      <c r="S2345" s="86"/>
      <c r="T2345" s="87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T2345" s="19" t="s">
        <v>478</v>
      </c>
      <c r="AU2345" s="19" t="s">
        <v>82</v>
      </c>
    </row>
    <row r="2346" s="2" customFormat="1" ht="16.5" customHeight="1">
      <c r="A2346" s="40"/>
      <c r="B2346" s="41"/>
      <c r="C2346" s="215" t="s">
        <v>426</v>
      </c>
      <c r="D2346" s="215" t="s">
        <v>174</v>
      </c>
      <c r="E2346" s="216" t="s">
        <v>5329</v>
      </c>
      <c r="F2346" s="217" t="s">
        <v>5330</v>
      </c>
      <c r="G2346" s="218" t="s">
        <v>3296</v>
      </c>
      <c r="H2346" s="219">
        <v>8</v>
      </c>
      <c r="I2346" s="220"/>
      <c r="J2346" s="221">
        <f>ROUND(I2346*H2346,2)</f>
        <v>0</v>
      </c>
      <c r="K2346" s="217" t="s">
        <v>19</v>
      </c>
      <c r="L2346" s="46"/>
      <c r="M2346" s="222" t="s">
        <v>19</v>
      </c>
      <c r="N2346" s="223" t="s">
        <v>45</v>
      </c>
      <c r="O2346" s="86"/>
      <c r="P2346" s="224">
        <f>O2346*H2346</f>
        <v>0</v>
      </c>
      <c r="Q2346" s="224">
        <v>0</v>
      </c>
      <c r="R2346" s="224">
        <f>Q2346*H2346</f>
        <v>0</v>
      </c>
      <c r="S2346" s="224">
        <v>0</v>
      </c>
      <c r="T2346" s="225">
        <f>S2346*H2346</f>
        <v>0</v>
      </c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R2346" s="226" t="s">
        <v>178</v>
      </c>
      <c r="AT2346" s="226" t="s">
        <v>174</v>
      </c>
      <c r="AU2346" s="226" t="s">
        <v>82</v>
      </c>
      <c r="AY2346" s="19" t="s">
        <v>171</v>
      </c>
      <c r="BE2346" s="227">
        <f>IF(N2346="základní",J2346,0)</f>
        <v>0</v>
      </c>
      <c r="BF2346" s="227">
        <f>IF(N2346="snížená",J2346,0)</f>
        <v>0</v>
      </c>
      <c r="BG2346" s="227">
        <f>IF(N2346="zákl. přenesená",J2346,0)</f>
        <v>0</v>
      </c>
      <c r="BH2346" s="227">
        <f>IF(N2346="sníž. přenesená",J2346,0)</f>
        <v>0</v>
      </c>
      <c r="BI2346" s="227">
        <f>IF(N2346="nulová",J2346,0)</f>
        <v>0</v>
      </c>
      <c r="BJ2346" s="19" t="s">
        <v>82</v>
      </c>
      <c r="BK2346" s="227">
        <f>ROUND(I2346*H2346,2)</f>
        <v>0</v>
      </c>
      <c r="BL2346" s="19" t="s">
        <v>178</v>
      </c>
      <c r="BM2346" s="226" t="s">
        <v>5331</v>
      </c>
    </row>
    <row r="2347" s="2" customFormat="1">
      <c r="A2347" s="40"/>
      <c r="B2347" s="41"/>
      <c r="C2347" s="42"/>
      <c r="D2347" s="228" t="s">
        <v>180</v>
      </c>
      <c r="E2347" s="42"/>
      <c r="F2347" s="229" t="s">
        <v>5330</v>
      </c>
      <c r="G2347" s="42"/>
      <c r="H2347" s="42"/>
      <c r="I2347" s="230"/>
      <c r="J2347" s="42"/>
      <c r="K2347" s="42"/>
      <c r="L2347" s="46"/>
      <c r="M2347" s="231"/>
      <c r="N2347" s="232"/>
      <c r="O2347" s="86"/>
      <c r="P2347" s="86"/>
      <c r="Q2347" s="86"/>
      <c r="R2347" s="86"/>
      <c r="S2347" s="86"/>
      <c r="T2347" s="87"/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T2347" s="19" t="s">
        <v>180</v>
      </c>
      <c r="AU2347" s="19" t="s">
        <v>82</v>
      </c>
    </row>
    <row r="2348" s="2" customFormat="1">
      <c r="A2348" s="40"/>
      <c r="B2348" s="41"/>
      <c r="C2348" s="42"/>
      <c r="D2348" s="228" t="s">
        <v>478</v>
      </c>
      <c r="E2348" s="42"/>
      <c r="F2348" s="278" t="s">
        <v>5332</v>
      </c>
      <c r="G2348" s="42"/>
      <c r="H2348" s="42"/>
      <c r="I2348" s="230"/>
      <c r="J2348" s="42"/>
      <c r="K2348" s="42"/>
      <c r="L2348" s="46"/>
      <c r="M2348" s="231"/>
      <c r="N2348" s="232"/>
      <c r="O2348" s="86"/>
      <c r="P2348" s="86"/>
      <c r="Q2348" s="86"/>
      <c r="R2348" s="86"/>
      <c r="S2348" s="86"/>
      <c r="T2348" s="87"/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T2348" s="19" t="s">
        <v>478</v>
      </c>
      <c r="AU2348" s="19" t="s">
        <v>82</v>
      </c>
    </row>
    <row r="2349" s="2" customFormat="1" ht="16.5" customHeight="1">
      <c r="A2349" s="40"/>
      <c r="B2349" s="41"/>
      <c r="C2349" s="215" t="s">
        <v>5333</v>
      </c>
      <c r="D2349" s="215" t="s">
        <v>174</v>
      </c>
      <c r="E2349" s="216" t="s">
        <v>5334</v>
      </c>
      <c r="F2349" s="217" t="s">
        <v>5335</v>
      </c>
      <c r="G2349" s="218" t="s">
        <v>3296</v>
      </c>
      <c r="H2349" s="219">
        <v>1</v>
      </c>
      <c r="I2349" s="220"/>
      <c r="J2349" s="221">
        <f>ROUND(I2349*H2349,2)</f>
        <v>0</v>
      </c>
      <c r="K2349" s="217" t="s">
        <v>19</v>
      </c>
      <c r="L2349" s="46"/>
      <c r="M2349" s="222" t="s">
        <v>19</v>
      </c>
      <c r="N2349" s="223" t="s">
        <v>45</v>
      </c>
      <c r="O2349" s="86"/>
      <c r="P2349" s="224">
        <f>O2349*H2349</f>
        <v>0</v>
      </c>
      <c r="Q2349" s="224">
        <v>0</v>
      </c>
      <c r="R2349" s="224">
        <f>Q2349*H2349</f>
        <v>0</v>
      </c>
      <c r="S2349" s="224">
        <v>0</v>
      </c>
      <c r="T2349" s="225">
        <f>S2349*H2349</f>
        <v>0</v>
      </c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R2349" s="226" t="s">
        <v>178</v>
      </c>
      <c r="AT2349" s="226" t="s">
        <v>174</v>
      </c>
      <c r="AU2349" s="226" t="s">
        <v>82</v>
      </c>
      <c r="AY2349" s="19" t="s">
        <v>171</v>
      </c>
      <c r="BE2349" s="227">
        <f>IF(N2349="základní",J2349,0)</f>
        <v>0</v>
      </c>
      <c r="BF2349" s="227">
        <f>IF(N2349="snížená",J2349,0)</f>
        <v>0</v>
      </c>
      <c r="BG2349" s="227">
        <f>IF(N2349="zákl. přenesená",J2349,0)</f>
        <v>0</v>
      </c>
      <c r="BH2349" s="227">
        <f>IF(N2349="sníž. přenesená",J2349,0)</f>
        <v>0</v>
      </c>
      <c r="BI2349" s="227">
        <f>IF(N2349="nulová",J2349,0)</f>
        <v>0</v>
      </c>
      <c r="BJ2349" s="19" t="s">
        <v>82</v>
      </c>
      <c r="BK2349" s="227">
        <f>ROUND(I2349*H2349,2)</f>
        <v>0</v>
      </c>
      <c r="BL2349" s="19" t="s">
        <v>178</v>
      </c>
      <c r="BM2349" s="226" t="s">
        <v>5336</v>
      </c>
    </row>
    <row r="2350" s="2" customFormat="1">
      <c r="A2350" s="40"/>
      <c r="B2350" s="41"/>
      <c r="C2350" s="42"/>
      <c r="D2350" s="228" t="s">
        <v>180</v>
      </c>
      <c r="E2350" s="42"/>
      <c r="F2350" s="229" t="s">
        <v>5335</v>
      </c>
      <c r="G2350" s="42"/>
      <c r="H2350" s="42"/>
      <c r="I2350" s="230"/>
      <c r="J2350" s="42"/>
      <c r="K2350" s="42"/>
      <c r="L2350" s="46"/>
      <c r="M2350" s="231"/>
      <c r="N2350" s="232"/>
      <c r="O2350" s="86"/>
      <c r="P2350" s="86"/>
      <c r="Q2350" s="86"/>
      <c r="R2350" s="86"/>
      <c r="S2350" s="86"/>
      <c r="T2350" s="87"/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T2350" s="19" t="s">
        <v>180</v>
      </c>
      <c r="AU2350" s="19" t="s">
        <v>82</v>
      </c>
    </row>
    <row r="2351" s="2" customFormat="1" ht="16.5" customHeight="1">
      <c r="A2351" s="40"/>
      <c r="B2351" s="41"/>
      <c r="C2351" s="215" t="s">
        <v>5337</v>
      </c>
      <c r="D2351" s="215" t="s">
        <v>174</v>
      </c>
      <c r="E2351" s="216" t="s">
        <v>5338</v>
      </c>
      <c r="F2351" s="217" t="s">
        <v>5339</v>
      </c>
      <c r="G2351" s="218" t="s">
        <v>3296</v>
      </c>
      <c r="H2351" s="219">
        <v>1</v>
      </c>
      <c r="I2351" s="220"/>
      <c r="J2351" s="221">
        <f>ROUND(I2351*H2351,2)</f>
        <v>0</v>
      </c>
      <c r="K2351" s="217" t="s">
        <v>19</v>
      </c>
      <c r="L2351" s="46"/>
      <c r="M2351" s="222" t="s">
        <v>19</v>
      </c>
      <c r="N2351" s="223" t="s">
        <v>45</v>
      </c>
      <c r="O2351" s="86"/>
      <c r="P2351" s="224">
        <f>O2351*H2351</f>
        <v>0</v>
      </c>
      <c r="Q2351" s="224">
        <v>0</v>
      </c>
      <c r="R2351" s="224">
        <f>Q2351*H2351</f>
        <v>0</v>
      </c>
      <c r="S2351" s="224">
        <v>0</v>
      </c>
      <c r="T2351" s="225">
        <f>S2351*H2351</f>
        <v>0</v>
      </c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R2351" s="226" t="s">
        <v>178</v>
      </c>
      <c r="AT2351" s="226" t="s">
        <v>174</v>
      </c>
      <c r="AU2351" s="226" t="s">
        <v>82</v>
      </c>
      <c r="AY2351" s="19" t="s">
        <v>171</v>
      </c>
      <c r="BE2351" s="227">
        <f>IF(N2351="základní",J2351,0)</f>
        <v>0</v>
      </c>
      <c r="BF2351" s="227">
        <f>IF(N2351="snížená",J2351,0)</f>
        <v>0</v>
      </c>
      <c r="BG2351" s="227">
        <f>IF(N2351="zákl. přenesená",J2351,0)</f>
        <v>0</v>
      </c>
      <c r="BH2351" s="227">
        <f>IF(N2351="sníž. přenesená",J2351,0)</f>
        <v>0</v>
      </c>
      <c r="BI2351" s="227">
        <f>IF(N2351="nulová",J2351,0)</f>
        <v>0</v>
      </c>
      <c r="BJ2351" s="19" t="s">
        <v>82</v>
      </c>
      <c r="BK2351" s="227">
        <f>ROUND(I2351*H2351,2)</f>
        <v>0</v>
      </c>
      <c r="BL2351" s="19" t="s">
        <v>178</v>
      </c>
      <c r="BM2351" s="226" t="s">
        <v>5340</v>
      </c>
    </row>
    <row r="2352" s="2" customFormat="1">
      <c r="A2352" s="40"/>
      <c r="B2352" s="41"/>
      <c r="C2352" s="42"/>
      <c r="D2352" s="228" t="s">
        <v>180</v>
      </c>
      <c r="E2352" s="42"/>
      <c r="F2352" s="229" t="s">
        <v>5339</v>
      </c>
      <c r="G2352" s="42"/>
      <c r="H2352" s="42"/>
      <c r="I2352" s="230"/>
      <c r="J2352" s="42"/>
      <c r="K2352" s="42"/>
      <c r="L2352" s="46"/>
      <c r="M2352" s="231"/>
      <c r="N2352" s="232"/>
      <c r="O2352" s="86"/>
      <c r="P2352" s="86"/>
      <c r="Q2352" s="86"/>
      <c r="R2352" s="86"/>
      <c r="S2352" s="86"/>
      <c r="T2352" s="87"/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T2352" s="19" t="s">
        <v>180</v>
      </c>
      <c r="AU2352" s="19" t="s">
        <v>82</v>
      </c>
    </row>
    <row r="2353" s="2" customFormat="1" ht="16.5" customHeight="1">
      <c r="A2353" s="40"/>
      <c r="B2353" s="41"/>
      <c r="C2353" s="215" t="s">
        <v>5341</v>
      </c>
      <c r="D2353" s="215" t="s">
        <v>174</v>
      </c>
      <c r="E2353" s="216" t="s">
        <v>5342</v>
      </c>
      <c r="F2353" s="217" t="s">
        <v>5343</v>
      </c>
      <c r="G2353" s="218" t="s">
        <v>3296</v>
      </c>
      <c r="H2353" s="219">
        <v>1</v>
      </c>
      <c r="I2353" s="220"/>
      <c r="J2353" s="221">
        <f>ROUND(I2353*H2353,2)</f>
        <v>0</v>
      </c>
      <c r="K2353" s="217" t="s">
        <v>19</v>
      </c>
      <c r="L2353" s="46"/>
      <c r="M2353" s="222" t="s">
        <v>19</v>
      </c>
      <c r="N2353" s="223" t="s">
        <v>45</v>
      </c>
      <c r="O2353" s="86"/>
      <c r="P2353" s="224">
        <f>O2353*H2353</f>
        <v>0</v>
      </c>
      <c r="Q2353" s="224">
        <v>0</v>
      </c>
      <c r="R2353" s="224">
        <f>Q2353*H2353</f>
        <v>0</v>
      </c>
      <c r="S2353" s="224">
        <v>0</v>
      </c>
      <c r="T2353" s="225">
        <f>S2353*H2353</f>
        <v>0</v>
      </c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R2353" s="226" t="s">
        <v>178</v>
      </c>
      <c r="AT2353" s="226" t="s">
        <v>174</v>
      </c>
      <c r="AU2353" s="226" t="s">
        <v>82</v>
      </c>
      <c r="AY2353" s="19" t="s">
        <v>171</v>
      </c>
      <c r="BE2353" s="227">
        <f>IF(N2353="základní",J2353,0)</f>
        <v>0</v>
      </c>
      <c r="BF2353" s="227">
        <f>IF(N2353="snížená",J2353,0)</f>
        <v>0</v>
      </c>
      <c r="BG2353" s="227">
        <f>IF(N2353="zákl. přenesená",J2353,0)</f>
        <v>0</v>
      </c>
      <c r="BH2353" s="227">
        <f>IF(N2353="sníž. přenesená",J2353,0)</f>
        <v>0</v>
      </c>
      <c r="BI2353" s="227">
        <f>IF(N2353="nulová",J2353,0)</f>
        <v>0</v>
      </c>
      <c r="BJ2353" s="19" t="s">
        <v>82</v>
      </c>
      <c r="BK2353" s="227">
        <f>ROUND(I2353*H2353,2)</f>
        <v>0</v>
      </c>
      <c r="BL2353" s="19" t="s">
        <v>178</v>
      </c>
      <c r="BM2353" s="226" t="s">
        <v>5344</v>
      </c>
    </row>
    <row r="2354" s="2" customFormat="1">
      <c r="A2354" s="40"/>
      <c r="B2354" s="41"/>
      <c r="C2354" s="42"/>
      <c r="D2354" s="228" t="s">
        <v>180</v>
      </c>
      <c r="E2354" s="42"/>
      <c r="F2354" s="229" t="s">
        <v>5343</v>
      </c>
      <c r="G2354" s="42"/>
      <c r="H2354" s="42"/>
      <c r="I2354" s="230"/>
      <c r="J2354" s="42"/>
      <c r="K2354" s="42"/>
      <c r="L2354" s="46"/>
      <c r="M2354" s="231"/>
      <c r="N2354" s="232"/>
      <c r="O2354" s="86"/>
      <c r="P2354" s="86"/>
      <c r="Q2354" s="86"/>
      <c r="R2354" s="86"/>
      <c r="S2354" s="86"/>
      <c r="T2354" s="87"/>
      <c r="U2354" s="40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T2354" s="19" t="s">
        <v>180</v>
      </c>
      <c r="AU2354" s="19" t="s">
        <v>82</v>
      </c>
    </row>
    <row r="2355" s="12" customFormat="1" ht="25.92" customHeight="1">
      <c r="A2355" s="12"/>
      <c r="B2355" s="199"/>
      <c r="C2355" s="200"/>
      <c r="D2355" s="201" t="s">
        <v>73</v>
      </c>
      <c r="E2355" s="202" t="s">
        <v>5345</v>
      </c>
      <c r="F2355" s="202" t="s">
        <v>5346</v>
      </c>
      <c r="G2355" s="200"/>
      <c r="H2355" s="200"/>
      <c r="I2355" s="203"/>
      <c r="J2355" s="204">
        <f>BK2355</f>
        <v>0</v>
      </c>
      <c r="K2355" s="200"/>
      <c r="L2355" s="205"/>
      <c r="M2355" s="206"/>
      <c r="N2355" s="207"/>
      <c r="O2355" s="207"/>
      <c r="P2355" s="208">
        <f>SUM(P2356:P2367)</f>
        <v>0</v>
      </c>
      <c r="Q2355" s="207"/>
      <c r="R2355" s="208">
        <f>SUM(R2356:R2367)</f>
        <v>0</v>
      </c>
      <c r="S2355" s="207"/>
      <c r="T2355" s="209">
        <f>SUM(T2356:T2367)</f>
        <v>0</v>
      </c>
      <c r="U2355" s="12"/>
      <c r="V2355" s="12"/>
      <c r="W2355" s="12"/>
      <c r="X2355" s="12"/>
      <c r="Y2355" s="12"/>
      <c r="Z2355" s="12"/>
      <c r="AA2355" s="12"/>
      <c r="AB2355" s="12"/>
      <c r="AC2355" s="12"/>
      <c r="AD2355" s="12"/>
      <c r="AE2355" s="12"/>
      <c r="AR2355" s="210" t="s">
        <v>82</v>
      </c>
      <c r="AT2355" s="211" t="s">
        <v>73</v>
      </c>
      <c r="AU2355" s="211" t="s">
        <v>74</v>
      </c>
      <c r="AY2355" s="210" t="s">
        <v>171</v>
      </c>
      <c r="BK2355" s="212">
        <f>SUM(BK2356:BK2367)</f>
        <v>0</v>
      </c>
    </row>
    <row r="2356" s="2" customFormat="1" ht="16.5" customHeight="1">
      <c r="A2356" s="40"/>
      <c r="B2356" s="41"/>
      <c r="C2356" s="215" t="s">
        <v>5347</v>
      </c>
      <c r="D2356" s="215" t="s">
        <v>174</v>
      </c>
      <c r="E2356" s="216" t="s">
        <v>5348</v>
      </c>
      <c r="F2356" s="217" t="s">
        <v>5349</v>
      </c>
      <c r="G2356" s="218" t="s">
        <v>3296</v>
      </c>
      <c r="H2356" s="219">
        <v>9</v>
      </c>
      <c r="I2356" s="220"/>
      <c r="J2356" s="221">
        <f>ROUND(I2356*H2356,2)</f>
        <v>0</v>
      </c>
      <c r="K2356" s="217" t="s">
        <v>19</v>
      </c>
      <c r="L2356" s="46"/>
      <c r="M2356" s="222" t="s">
        <v>19</v>
      </c>
      <c r="N2356" s="223" t="s">
        <v>45</v>
      </c>
      <c r="O2356" s="86"/>
      <c r="P2356" s="224">
        <f>O2356*H2356</f>
        <v>0</v>
      </c>
      <c r="Q2356" s="224">
        <v>0</v>
      </c>
      <c r="R2356" s="224">
        <f>Q2356*H2356</f>
        <v>0</v>
      </c>
      <c r="S2356" s="224">
        <v>0</v>
      </c>
      <c r="T2356" s="225">
        <f>S2356*H2356</f>
        <v>0</v>
      </c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R2356" s="226" t="s">
        <v>178</v>
      </c>
      <c r="AT2356" s="226" t="s">
        <v>174</v>
      </c>
      <c r="AU2356" s="226" t="s">
        <v>82</v>
      </c>
      <c r="AY2356" s="19" t="s">
        <v>171</v>
      </c>
      <c r="BE2356" s="227">
        <f>IF(N2356="základní",J2356,0)</f>
        <v>0</v>
      </c>
      <c r="BF2356" s="227">
        <f>IF(N2356="snížená",J2356,0)</f>
        <v>0</v>
      </c>
      <c r="BG2356" s="227">
        <f>IF(N2356="zákl. přenesená",J2356,0)</f>
        <v>0</v>
      </c>
      <c r="BH2356" s="227">
        <f>IF(N2356="sníž. přenesená",J2356,0)</f>
        <v>0</v>
      </c>
      <c r="BI2356" s="227">
        <f>IF(N2356="nulová",J2356,0)</f>
        <v>0</v>
      </c>
      <c r="BJ2356" s="19" t="s">
        <v>82</v>
      </c>
      <c r="BK2356" s="227">
        <f>ROUND(I2356*H2356,2)</f>
        <v>0</v>
      </c>
      <c r="BL2356" s="19" t="s">
        <v>178</v>
      </c>
      <c r="BM2356" s="226" t="s">
        <v>5350</v>
      </c>
    </row>
    <row r="2357" s="2" customFormat="1">
      <c r="A2357" s="40"/>
      <c r="B2357" s="41"/>
      <c r="C2357" s="42"/>
      <c r="D2357" s="228" t="s">
        <v>180</v>
      </c>
      <c r="E2357" s="42"/>
      <c r="F2357" s="229" t="s">
        <v>5349</v>
      </c>
      <c r="G2357" s="42"/>
      <c r="H2357" s="42"/>
      <c r="I2357" s="230"/>
      <c r="J2357" s="42"/>
      <c r="K2357" s="42"/>
      <c r="L2357" s="46"/>
      <c r="M2357" s="231"/>
      <c r="N2357" s="232"/>
      <c r="O2357" s="86"/>
      <c r="P2357" s="86"/>
      <c r="Q2357" s="86"/>
      <c r="R2357" s="86"/>
      <c r="S2357" s="86"/>
      <c r="T2357" s="87"/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T2357" s="19" t="s">
        <v>180</v>
      </c>
      <c r="AU2357" s="19" t="s">
        <v>82</v>
      </c>
    </row>
    <row r="2358" s="2" customFormat="1" ht="16.5" customHeight="1">
      <c r="A2358" s="40"/>
      <c r="B2358" s="41"/>
      <c r="C2358" s="215" t="s">
        <v>435</v>
      </c>
      <c r="D2358" s="215" t="s">
        <v>174</v>
      </c>
      <c r="E2358" s="216" t="s">
        <v>5351</v>
      </c>
      <c r="F2358" s="217" t="s">
        <v>5352</v>
      </c>
      <c r="G2358" s="218" t="s">
        <v>3296</v>
      </c>
      <c r="H2358" s="219">
        <v>9</v>
      </c>
      <c r="I2358" s="220"/>
      <c r="J2358" s="221">
        <f>ROUND(I2358*H2358,2)</f>
        <v>0</v>
      </c>
      <c r="K2358" s="217" t="s">
        <v>19</v>
      </c>
      <c r="L2358" s="46"/>
      <c r="M2358" s="222" t="s">
        <v>19</v>
      </c>
      <c r="N2358" s="223" t="s">
        <v>45</v>
      </c>
      <c r="O2358" s="86"/>
      <c r="P2358" s="224">
        <f>O2358*H2358</f>
        <v>0</v>
      </c>
      <c r="Q2358" s="224">
        <v>0</v>
      </c>
      <c r="R2358" s="224">
        <f>Q2358*H2358</f>
        <v>0</v>
      </c>
      <c r="S2358" s="224">
        <v>0</v>
      </c>
      <c r="T2358" s="225">
        <f>S2358*H2358</f>
        <v>0</v>
      </c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R2358" s="226" t="s">
        <v>178</v>
      </c>
      <c r="AT2358" s="226" t="s">
        <v>174</v>
      </c>
      <c r="AU2358" s="226" t="s">
        <v>82</v>
      </c>
      <c r="AY2358" s="19" t="s">
        <v>171</v>
      </c>
      <c r="BE2358" s="227">
        <f>IF(N2358="základní",J2358,0)</f>
        <v>0</v>
      </c>
      <c r="BF2358" s="227">
        <f>IF(N2358="snížená",J2358,0)</f>
        <v>0</v>
      </c>
      <c r="BG2358" s="227">
        <f>IF(N2358="zákl. přenesená",J2358,0)</f>
        <v>0</v>
      </c>
      <c r="BH2358" s="227">
        <f>IF(N2358="sníž. přenesená",J2358,0)</f>
        <v>0</v>
      </c>
      <c r="BI2358" s="227">
        <f>IF(N2358="nulová",J2358,0)</f>
        <v>0</v>
      </c>
      <c r="BJ2358" s="19" t="s">
        <v>82</v>
      </c>
      <c r="BK2358" s="227">
        <f>ROUND(I2358*H2358,2)</f>
        <v>0</v>
      </c>
      <c r="BL2358" s="19" t="s">
        <v>178</v>
      </c>
      <c r="BM2358" s="226" t="s">
        <v>5353</v>
      </c>
    </row>
    <row r="2359" s="2" customFormat="1">
      <c r="A2359" s="40"/>
      <c r="B2359" s="41"/>
      <c r="C2359" s="42"/>
      <c r="D2359" s="228" t="s">
        <v>180</v>
      </c>
      <c r="E2359" s="42"/>
      <c r="F2359" s="229" t="s">
        <v>5352</v>
      </c>
      <c r="G2359" s="42"/>
      <c r="H2359" s="42"/>
      <c r="I2359" s="230"/>
      <c r="J2359" s="42"/>
      <c r="K2359" s="42"/>
      <c r="L2359" s="46"/>
      <c r="M2359" s="231"/>
      <c r="N2359" s="232"/>
      <c r="O2359" s="86"/>
      <c r="P2359" s="86"/>
      <c r="Q2359" s="86"/>
      <c r="R2359" s="86"/>
      <c r="S2359" s="86"/>
      <c r="T2359" s="87"/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T2359" s="19" t="s">
        <v>180</v>
      </c>
      <c r="AU2359" s="19" t="s">
        <v>82</v>
      </c>
    </row>
    <row r="2360" s="2" customFormat="1" ht="16.5" customHeight="1">
      <c r="A2360" s="40"/>
      <c r="B2360" s="41"/>
      <c r="C2360" s="215" t="s">
        <v>5354</v>
      </c>
      <c r="D2360" s="215" t="s">
        <v>174</v>
      </c>
      <c r="E2360" s="216" t="s">
        <v>5355</v>
      </c>
      <c r="F2360" s="217" t="s">
        <v>5356</v>
      </c>
      <c r="G2360" s="218" t="s">
        <v>3296</v>
      </c>
      <c r="H2360" s="219">
        <v>6</v>
      </c>
      <c r="I2360" s="220"/>
      <c r="J2360" s="221">
        <f>ROUND(I2360*H2360,2)</f>
        <v>0</v>
      </c>
      <c r="K2360" s="217" t="s">
        <v>19</v>
      </c>
      <c r="L2360" s="46"/>
      <c r="M2360" s="222" t="s">
        <v>19</v>
      </c>
      <c r="N2360" s="223" t="s">
        <v>45</v>
      </c>
      <c r="O2360" s="86"/>
      <c r="P2360" s="224">
        <f>O2360*H2360</f>
        <v>0</v>
      </c>
      <c r="Q2360" s="224">
        <v>0</v>
      </c>
      <c r="R2360" s="224">
        <f>Q2360*H2360</f>
        <v>0</v>
      </c>
      <c r="S2360" s="224">
        <v>0</v>
      </c>
      <c r="T2360" s="225">
        <f>S2360*H2360</f>
        <v>0</v>
      </c>
      <c r="U2360" s="40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R2360" s="226" t="s">
        <v>178</v>
      </c>
      <c r="AT2360" s="226" t="s">
        <v>174</v>
      </c>
      <c r="AU2360" s="226" t="s">
        <v>82</v>
      </c>
      <c r="AY2360" s="19" t="s">
        <v>171</v>
      </c>
      <c r="BE2360" s="227">
        <f>IF(N2360="základní",J2360,0)</f>
        <v>0</v>
      </c>
      <c r="BF2360" s="227">
        <f>IF(N2360="snížená",J2360,0)</f>
        <v>0</v>
      </c>
      <c r="BG2360" s="227">
        <f>IF(N2360="zákl. přenesená",J2360,0)</f>
        <v>0</v>
      </c>
      <c r="BH2360" s="227">
        <f>IF(N2360="sníž. přenesená",J2360,0)</f>
        <v>0</v>
      </c>
      <c r="BI2360" s="227">
        <f>IF(N2360="nulová",J2360,0)</f>
        <v>0</v>
      </c>
      <c r="BJ2360" s="19" t="s">
        <v>82</v>
      </c>
      <c r="BK2360" s="227">
        <f>ROUND(I2360*H2360,2)</f>
        <v>0</v>
      </c>
      <c r="BL2360" s="19" t="s">
        <v>178</v>
      </c>
      <c r="BM2360" s="226" t="s">
        <v>5357</v>
      </c>
    </row>
    <row r="2361" s="2" customFormat="1">
      <c r="A2361" s="40"/>
      <c r="B2361" s="41"/>
      <c r="C2361" s="42"/>
      <c r="D2361" s="228" t="s">
        <v>180</v>
      </c>
      <c r="E2361" s="42"/>
      <c r="F2361" s="229" t="s">
        <v>5356</v>
      </c>
      <c r="G2361" s="42"/>
      <c r="H2361" s="42"/>
      <c r="I2361" s="230"/>
      <c r="J2361" s="42"/>
      <c r="K2361" s="42"/>
      <c r="L2361" s="46"/>
      <c r="M2361" s="231"/>
      <c r="N2361" s="232"/>
      <c r="O2361" s="86"/>
      <c r="P2361" s="86"/>
      <c r="Q2361" s="86"/>
      <c r="R2361" s="86"/>
      <c r="S2361" s="86"/>
      <c r="T2361" s="87"/>
      <c r="U2361" s="40"/>
      <c r="V2361" s="40"/>
      <c r="W2361" s="40"/>
      <c r="X2361" s="40"/>
      <c r="Y2361" s="40"/>
      <c r="Z2361" s="40"/>
      <c r="AA2361" s="40"/>
      <c r="AB2361" s="40"/>
      <c r="AC2361" s="40"/>
      <c r="AD2361" s="40"/>
      <c r="AE2361" s="40"/>
      <c r="AT2361" s="19" t="s">
        <v>180</v>
      </c>
      <c r="AU2361" s="19" t="s">
        <v>82</v>
      </c>
    </row>
    <row r="2362" s="2" customFormat="1" ht="16.5" customHeight="1">
      <c r="A2362" s="40"/>
      <c r="B2362" s="41"/>
      <c r="C2362" s="215" t="s">
        <v>5358</v>
      </c>
      <c r="D2362" s="215" t="s">
        <v>174</v>
      </c>
      <c r="E2362" s="216" t="s">
        <v>5359</v>
      </c>
      <c r="F2362" s="217" t="s">
        <v>5360</v>
      </c>
      <c r="G2362" s="218" t="s">
        <v>3296</v>
      </c>
      <c r="H2362" s="219">
        <v>2</v>
      </c>
      <c r="I2362" s="220"/>
      <c r="J2362" s="221">
        <f>ROUND(I2362*H2362,2)</f>
        <v>0</v>
      </c>
      <c r="K2362" s="217" t="s">
        <v>19</v>
      </c>
      <c r="L2362" s="46"/>
      <c r="M2362" s="222" t="s">
        <v>19</v>
      </c>
      <c r="N2362" s="223" t="s">
        <v>45</v>
      </c>
      <c r="O2362" s="86"/>
      <c r="P2362" s="224">
        <f>O2362*H2362</f>
        <v>0</v>
      </c>
      <c r="Q2362" s="224">
        <v>0</v>
      </c>
      <c r="R2362" s="224">
        <f>Q2362*H2362</f>
        <v>0</v>
      </c>
      <c r="S2362" s="224">
        <v>0</v>
      </c>
      <c r="T2362" s="225">
        <f>S2362*H2362</f>
        <v>0</v>
      </c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R2362" s="226" t="s">
        <v>178</v>
      </c>
      <c r="AT2362" s="226" t="s">
        <v>174</v>
      </c>
      <c r="AU2362" s="226" t="s">
        <v>82</v>
      </c>
      <c r="AY2362" s="19" t="s">
        <v>171</v>
      </c>
      <c r="BE2362" s="227">
        <f>IF(N2362="základní",J2362,0)</f>
        <v>0</v>
      </c>
      <c r="BF2362" s="227">
        <f>IF(N2362="snížená",J2362,0)</f>
        <v>0</v>
      </c>
      <c r="BG2362" s="227">
        <f>IF(N2362="zákl. přenesená",J2362,0)</f>
        <v>0</v>
      </c>
      <c r="BH2362" s="227">
        <f>IF(N2362="sníž. přenesená",J2362,0)</f>
        <v>0</v>
      </c>
      <c r="BI2362" s="227">
        <f>IF(N2362="nulová",J2362,0)</f>
        <v>0</v>
      </c>
      <c r="BJ2362" s="19" t="s">
        <v>82</v>
      </c>
      <c r="BK2362" s="227">
        <f>ROUND(I2362*H2362,2)</f>
        <v>0</v>
      </c>
      <c r="BL2362" s="19" t="s">
        <v>178</v>
      </c>
      <c r="BM2362" s="226" t="s">
        <v>5361</v>
      </c>
    </row>
    <row r="2363" s="2" customFormat="1">
      <c r="A2363" s="40"/>
      <c r="B2363" s="41"/>
      <c r="C2363" s="42"/>
      <c r="D2363" s="228" t="s">
        <v>180</v>
      </c>
      <c r="E2363" s="42"/>
      <c r="F2363" s="229" t="s">
        <v>5360</v>
      </c>
      <c r="G2363" s="42"/>
      <c r="H2363" s="42"/>
      <c r="I2363" s="230"/>
      <c r="J2363" s="42"/>
      <c r="K2363" s="42"/>
      <c r="L2363" s="46"/>
      <c r="M2363" s="231"/>
      <c r="N2363" s="232"/>
      <c r="O2363" s="86"/>
      <c r="P2363" s="86"/>
      <c r="Q2363" s="86"/>
      <c r="R2363" s="86"/>
      <c r="S2363" s="86"/>
      <c r="T2363" s="87"/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T2363" s="19" t="s">
        <v>180</v>
      </c>
      <c r="AU2363" s="19" t="s">
        <v>82</v>
      </c>
    </row>
    <row r="2364" s="2" customFormat="1" ht="16.5" customHeight="1">
      <c r="A2364" s="40"/>
      <c r="B2364" s="41"/>
      <c r="C2364" s="215" t="s">
        <v>5362</v>
      </c>
      <c r="D2364" s="215" t="s">
        <v>174</v>
      </c>
      <c r="E2364" s="216" t="s">
        <v>5363</v>
      </c>
      <c r="F2364" s="217" t="s">
        <v>5364</v>
      </c>
      <c r="G2364" s="218" t="s">
        <v>3296</v>
      </c>
      <c r="H2364" s="219">
        <v>1</v>
      </c>
      <c r="I2364" s="220"/>
      <c r="J2364" s="221">
        <f>ROUND(I2364*H2364,2)</f>
        <v>0</v>
      </c>
      <c r="K2364" s="217" t="s">
        <v>19</v>
      </c>
      <c r="L2364" s="46"/>
      <c r="M2364" s="222" t="s">
        <v>19</v>
      </c>
      <c r="N2364" s="223" t="s">
        <v>45</v>
      </c>
      <c r="O2364" s="86"/>
      <c r="P2364" s="224">
        <f>O2364*H2364</f>
        <v>0</v>
      </c>
      <c r="Q2364" s="224">
        <v>0</v>
      </c>
      <c r="R2364" s="224">
        <f>Q2364*H2364</f>
        <v>0</v>
      </c>
      <c r="S2364" s="224">
        <v>0</v>
      </c>
      <c r="T2364" s="225">
        <f>S2364*H2364</f>
        <v>0</v>
      </c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R2364" s="226" t="s">
        <v>178</v>
      </c>
      <c r="AT2364" s="226" t="s">
        <v>174</v>
      </c>
      <c r="AU2364" s="226" t="s">
        <v>82</v>
      </c>
      <c r="AY2364" s="19" t="s">
        <v>171</v>
      </c>
      <c r="BE2364" s="227">
        <f>IF(N2364="základní",J2364,0)</f>
        <v>0</v>
      </c>
      <c r="BF2364" s="227">
        <f>IF(N2364="snížená",J2364,0)</f>
        <v>0</v>
      </c>
      <c r="BG2364" s="227">
        <f>IF(N2364="zákl. přenesená",J2364,0)</f>
        <v>0</v>
      </c>
      <c r="BH2364" s="227">
        <f>IF(N2364="sníž. přenesená",J2364,0)</f>
        <v>0</v>
      </c>
      <c r="BI2364" s="227">
        <f>IF(N2364="nulová",J2364,0)</f>
        <v>0</v>
      </c>
      <c r="BJ2364" s="19" t="s">
        <v>82</v>
      </c>
      <c r="BK2364" s="227">
        <f>ROUND(I2364*H2364,2)</f>
        <v>0</v>
      </c>
      <c r="BL2364" s="19" t="s">
        <v>178</v>
      </c>
      <c r="BM2364" s="226" t="s">
        <v>5365</v>
      </c>
    </row>
    <row r="2365" s="2" customFormat="1">
      <c r="A2365" s="40"/>
      <c r="B2365" s="41"/>
      <c r="C2365" s="42"/>
      <c r="D2365" s="228" t="s">
        <v>180</v>
      </c>
      <c r="E2365" s="42"/>
      <c r="F2365" s="229" t="s">
        <v>5364</v>
      </c>
      <c r="G2365" s="42"/>
      <c r="H2365" s="42"/>
      <c r="I2365" s="230"/>
      <c r="J2365" s="42"/>
      <c r="K2365" s="42"/>
      <c r="L2365" s="46"/>
      <c r="M2365" s="231"/>
      <c r="N2365" s="232"/>
      <c r="O2365" s="86"/>
      <c r="P2365" s="86"/>
      <c r="Q2365" s="86"/>
      <c r="R2365" s="86"/>
      <c r="S2365" s="86"/>
      <c r="T2365" s="87"/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T2365" s="19" t="s">
        <v>180</v>
      </c>
      <c r="AU2365" s="19" t="s">
        <v>82</v>
      </c>
    </row>
    <row r="2366" s="2" customFormat="1" ht="16.5" customHeight="1">
      <c r="A2366" s="40"/>
      <c r="B2366" s="41"/>
      <c r="C2366" s="215" t="s">
        <v>5366</v>
      </c>
      <c r="D2366" s="215" t="s">
        <v>174</v>
      </c>
      <c r="E2366" s="216" t="s">
        <v>5367</v>
      </c>
      <c r="F2366" s="217" t="s">
        <v>5368</v>
      </c>
      <c r="G2366" s="218" t="s">
        <v>3296</v>
      </c>
      <c r="H2366" s="219">
        <v>9</v>
      </c>
      <c r="I2366" s="220"/>
      <c r="J2366" s="221">
        <f>ROUND(I2366*H2366,2)</f>
        <v>0</v>
      </c>
      <c r="K2366" s="217" t="s">
        <v>19</v>
      </c>
      <c r="L2366" s="46"/>
      <c r="M2366" s="222" t="s">
        <v>19</v>
      </c>
      <c r="N2366" s="223" t="s">
        <v>45</v>
      </c>
      <c r="O2366" s="86"/>
      <c r="P2366" s="224">
        <f>O2366*H2366</f>
        <v>0</v>
      </c>
      <c r="Q2366" s="224">
        <v>0</v>
      </c>
      <c r="R2366" s="224">
        <f>Q2366*H2366</f>
        <v>0</v>
      </c>
      <c r="S2366" s="224">
        <v>0</v>
      </c>
      <c r="T2366" s="225">
        <f>S2366*H2366</f>
        <v>0</v>
      </c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R2366" s="226" t="s">
        <v>178</v>
      </c>
      <c r="AT2366" s="226" t="s">
        <v>174</v>
      </c>
      <c r="AU2366" s="226" t="s">
        <v>82</v>
      </c>
      <c r="AY2366" s="19" t="s">
        <v>171</v>
      </c>
      <c r="BE2366" s="227">
        <f>IF(N2366="základní",J2366,0)</f>
        <v>0</v>
      </c>
      <c r="BF2366" s="227">
        <f>IF(N2366="snížená",J2366,0)</f>
        <v>0</v>
      </c>
      <c r="BG2366" s="227">
        <f>IF(N2366="zákl. přenesená",J2366,0)</f>
        <v>0</v>
      </c>
      <c r="BH2366" s="227">
        <f>IF(N2366="sníž. přenesená",J2366,0)</f>
        <v>0</v>
      </c>
      <c r="BI2366" s="227">
        <f>IF(N2366="nulová",J2366,0)</f>
        <v>0</v>
      </c>
      <c r="BJ2366" s="19" t="s">
        <v>82</v>
      </c>
      <c r="BK2366" s="227">
        <f>ROUND(I2366*H2366,2)</f>
        <v>0</v>
      </c>
      <c r="BL2366" s="19" t="s">
        <v>178</v>
      </c>
      <c r="BM2366" s="226" t="s">
        <v>5369</v>
      </c>
    </row>
    <row r="2367" s="2" customFormat="1">
      <c r="A2367" s="40"/>
      <c r="B2367" s="41"/>
      <c r="C2367" s="42"/>
      <c r="D2367" s="228" t="s">
        <v>180</v>
      </c>
      <c r="E2367" s="42"/>
      <c r="F2367" s="229" t="s">
        <v>5368</v>
      </c>
      <c r="G2367" s="42"/>
      <c r="H2367" s="42"/>
      <c r="I2367" s="230"/>
      <c r="J2367" s="42"/>
      <c r="K2367" s="42"/>
      <c r="L2367" s="46"/>
      <c r="M2367" s="231"/>
      <c r="N2367" s="232"/>
      <c r="O2367" s="86"/>
      <c r="P2367" s="86"/>
      <c r="Q2367" s="86"/>
      <c r="R2367" s="86"/>
      <c r="S2367" s="86"/>
      <c r="T2367" s="87"/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T2367" s="19" t="s">
        <v>180</v>
      </c>
      <c r="AU2367" s="19" t="s">
        <v>82</v>
      </c>
    </row>
    <row r="2368" s="12" customFormat="1" ht="25.92" customHeight="1">
      <c r="A2368" s="12"/>
      <c r="B2368" s="199"/>
      <c r="C2368" s="200"/>
      <c r="D2368" s="201" t="s">
        <v>73</v>
      </c>
      <c r="E2368" s="202" t="s">
        <v>5370</v>
      </c>
      <c r="F2368" s="202" t="s">
        <v>5371</v>
      </c>
      <c r="G2368" s="200"/>
      <c r="H2368" s="200"/>
      <c r="I2368" s="203"/>
      <c r="J2368" s="204">
        <f>BK2368</f>
        <v>0</v>
      </c>
      <c r="K2368" s="200"/>
      <c r="L2368" s="205"/>
      <c r="M2368" s="206"/>
      <c r="N2368" s="207"/>
      <c r="O2368" s="207"/>
      <c r="P2368" s="208">
        <f>SUM(P2369:P2402)</f>
        <v>0</v>
      </c>
      <c r="Q2368" s="207"/>
      <c r="R2368" s="208">
        <f>SUM(R2369:R2402)</f>
        <v>0</v>
      </c>
      <c r="S2368" s="207"/>
      <c r="T2368" s="209">
        <f>SUM(T2369:T2402)</f>
        <v>0</v>
      </c>
      <c r="U2368" s="12"/>
      <c r="V2368" s="12"/>
      <c r="W2368" s="12"/>
      <c r="X2368" s="12"/>
      <c r="Y2368" s="12"/>
      <c r="Z2368" s="12"/>
      <c r="AA2368" s="12"/>
      <c r="AB2368" s="12"/>
      <c r="AC2368" s="12"/>
      <c r="AD2368" s="12"/>
      <c r="AE2368" s="12"/>
      <c r="AR2368" s="210" t="s">
        <v>82</v>
      </c>
      <c r="AT2368" s="211" t="s">
        <v>73</v>
      </c>
      <c r="AU2368" s="211" t="s">
        <v>74</v>
      </c>
      <c r="AY2368" s="210" t="s">
        <v>171</v>
      </c>
      <c r="BK2368" s="212">
        <f>SUM(BK2369:BK2402)</f>
        <v>0</v>
      </c>
    </row>
    <row r="2369" s="2" customFormat="1" ht="16.5" customHeight="1">
      <c r="A2369" s="40"/>
      <c r="B2369" s="41"/>
      <c r="C2369" s="215" t="s">
        <v>444</v>
      </c>
      <c r="D2369" s="215" t="s">
        <v>174</v>
      </c>
      <c r="E2369" s="216" t="s">
        <v>5006</v>
      </c>
      <c r="F2369" s="217" t="s">
        <v>5007</v>
      </c>
      <c r="G2369" s="218" t="s">
        <v>3513</v>
      </c>
      <c r="H2369" s="219">
        <v>30</v>
      </c>
      <c r="I2369" s="220"/>
      <c r="J2369" s="221">
        <f>ROUND(I2369*H2369,2)</f>
        <v>0</v>
      </c>
      <c r="K2369" s="217" t="s">
        <v>19</v>
      </c>
      <c r="L2369" s="46"/>
      <c r="M2369" s="222" t="s">
        <v>19</v>
      </c>
      <c r="N2369" s="223" t="s">
        <v>45</v>
      </c>
      <c r="O2369" s="86"/>
      <c r="P2369" s="224">
        <f>O2369*H2369</f>
        <v>0</v>
      </c>
      <c r="Q2369" s="224">
        <v>0</v>
      </c>
      <c r="R2369" s="224">
        <f>Q2369*H2369</f>
        <v>0</v>
      </c>
      <c r="S2369" s="224">
        <v>0</v>
      </c>
      <c r="T2369" s="225">
        <f>S2369*H2369</f>
        <v>0</v>
      </c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R2369" s="226" t="s">
        <v>178</v>
      </c>
      <c r="AT2369" s="226" t="s">
        <v>174</v>
      </c>
      <c r="AU2369" s="226" t="s">
        <v>82</v>
      </c>
      <c r="AY2369" s="19" t="s">
        <v>171</v>
      </c>
      <c r="BE2369" s="227">
        <f>IF(N2369="základní",J2369,0)</f>
        <v>0</v>
      </c>
      <c r="BF2369" s="227">
        <f>IF(N2369="snížená",J2369,0)</f>
        <v>0</v>
      </c>
      <c r="BG2369" s="227">
        <f>IF(N2369="zákl. přenesená",J2369,0)</f>
        <v>0</v>
      </c>
      <c r="BH2369" s="227">
        <f>IF(N2369="sníž. přenesená",J2369,0)</f>
        <v>0</v>
      </c>
      <c r="BI2369" s="227">
        <f>IF(N2369="nulová",J2369,0)</f>
        <v>0</v>
      </c>
      <c r="BJ2369" s="19" t="s">
        <v>82</v>
      </c>
      <c r="BK2369" s="227">
        <f>ROUND(I2369*H2369,2)</f>
        <v>0</v>
      </c>
      <c r="BL2369" s="19" t="s">
        <v>178</v>
      </c>
      <c r="BM2369" s="226" t="s">
        <v>5372</v>
      </c>
    </row>
    <row r="2370" s="2" customFormat="1">
      <c r="A2370" s="40"/>
      <c r="B2370" s="41"/>
      <c r="C2370" s="42"/>
      <c r="D2370" s="228" t="s">
        <v>180</v>
      </c>
      <c r="E2370" s="42"/>
      <c r="F2370" s="229" t="s">
        <v>5007</v>
      </c>
      <c r="G2370" s="42"/>
      <c r="H2370" s="42"/>
      <c r="I2370" s="230"/>
      <c r="J2370" s="42"/>
      <c r="K2370" s="42"/>
      <c r="L2370" s="46"/>
      <c r="M2370" s="231"/>
      <c r="N2370" s="232"/>
      <c r="O2370" s="86"/>
      <c r="P2370" s="86"/>
      <c r="Q2370" s="86"/>
      <c r="R2370" s="86"/>
      <c r="S2370" s="86"/>
      <c r="T2370" s="87"/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T2370" s="19" t="s">
        <v>180</v>
      </c>
      <c r="AU2370" s="19" t="s">
        <v>82</v>
      </c>
    </row>
    <row r="2371" s="2" customFormat="1">
      <c r="A2371" s="40"/>
      <c r="B2371" s="41"/>
      <c r="C2371" s="42"/>
      <c r="D2371" s="228" t="s">
        <v>478</v>
      </c>
      <c r="E2371" s="42"/>
      <c r="F2371" s="278" t="s">
        <v>5014</v>
      </c>
      <c r="G2371" s="42"/>
      <c r="H2371" s="42"/>
      <c r="I2371" s="230"/>
      <c r="J2371" s="42"/>
      <c r="K2371" s="42"/>
      <c r="L2371" s="46"/>
      <c r="M2371" s="231"/>
      <c r="N2371" s="232"/>
      <c r="O2371" s="86"/>
      <c r="P2371" s="86"/>
      <c r="Q2371" s="86"/>
      <c r="R2371" s="86"/>
      <c r="S2371" s="86"/>
      <c r="T2371" s="87"/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T2371" s="19" t="s">
        <v>478</v>
      </c>
      <c r="AU2371" s="19" t="s">
        <v>82</v>
      </c>
    </row>
    <row r="2372" s="2" customFormat="1" ht="16.5" customHeight="1">
      <c r="A2372" s="40"/>
      <c r="B2372" s="41"/>
      <c r="C2372" s="215" t="s">
        <v>2335</v>
      </c>
      <c r="D2372" s="215" t="s">
        <v>174</v>
      </c>
      <c r="E2372" s="216" t="s">
        <v>5073</v>
      </c>
      <c r="F2372" s="217" t="s">
        <v>5074</v>
      </c>
      <c r="G2372" s="218" t="s">
        <v>3296</v>
      </c>
      <c r="H2372" s="219">
        <v>25</v>
      </c>
      <c r="I2372" s="220"/>
      <c r="J2372" s="221">
        <f>ROUND(I2372*H2372,2)</f>
        <v>0</v>
      </c>
      <c r="K2372" s="217" t="s">
        <v>19</v>
      </c>
      <c r="L2372" s="46"/>
      <c r="M2372" s="222" t="s">
        <v>19</v>
      </c>
      <c r="N2372" s="223" t="s">
        <v>45</v>
      </c>
      <c r="O2372" s="86"/>
      <c r="P2372" s="224">
        <f>O2372*H2372</f>
        <v>0</v>
      </c>
      <c r="Q2372" s="224">
        <v>0</v>
      </c>
      <c r="R2372" s="224">
        <f>Q2372*H2372</f>
        <v>0</v>
      </c>
      <c r="S2372" s="224">
        <v>0</v>
      </c>
      <c r="T2372" s="225">
        <f>S2372*H2372</f>
        <v>0</v>
      </c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R2372" s="226" t="s">
        <v>178</v>
      </c>
      <c r="AT2372" s="226" t="s">
        <v>174</v>
      </c>
      <c r="AU2372" s="226" t="s">
        <v>82</v>
      </c>
      <c r="AY2372" s="19" t="s">
        <v>171</v>
      </c>
      <c r="BE2372" s="227">
        <f>IF(N2372="základní",J2372,0)</f>
        <v>0</v>
      </c>
      <c r="BF2372" s="227">
        <f>IF(N2372="snížená",J2372,0)</f>
        <v>0</v>
      </c>
      <c r="BG2372" s="227">
        <f>IF(N2372="zákl. přenesená",J2372,0)</f>
        <v>0</v>
      </c>
      <c r="BH2372" s="227">
        <f>IF(N2372="sníž. přenesená",J2372,0)</f>
        <v>0</v>
      </c>
      <c r="BI2372" s="227">
        <f>IF(N2372="nulová",J2372,0)</f>
        <v>0</v>
      </c>
      <c r="BJ2372" s="19" t="s">
        <v>82</v>
      </c>
      <c r="BK2372" s="227">
        <f>ROUND(I2372*H2372,2)</f>
        <v>0</v>
      </c>
      <c r="BL2372" s="19" t="s">
        <v>178</v>
      </c>
      <c r="BM2372" s="226" t="s">
        <v>5373</v>
      </c>
    </row>
    <row r="2373" s="2" customFormat="1">
      <c r="A2373" s="40"/>
      <c r="B2373" s="41"/>
      <c r="C2373" s="42"/>
      <c r="D2373" s="228" t="s">
        <v>180</v>
      </c>
      <c r="E2373" s="42"/>
      <c r="F2373" s="229" t="s">
        <v>5074</v>
      </c>
      <c r="G2373" s="42"/>
      <c r="H2373" s="42"/>
      <c r="I2373" s="230"/>
      <c r="J2373" s="42"/>
      <c r="K2373" s="42"/>
      <c r="L2373" s="46"/>
      <c r="M2373" s="231"/>
      <c r="N2373" s="232"/>
      <c r="O2373" s="86"/>
      <c r="P2373" s="86"/>
      <c r="Q2373" s="86"/>
      <c r="R2373" s="86"/>
      <c r="S2373" s="86"/>
      <c r="T2373" s="87"/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T2373" s="19" t="s">
        <v>180</v>
      </c>
      <c r="AU2373" s="19" t="s">
        <v>82</v>
      </c>
    </row>
    <row r="2374" s="2" customFormat="1">
      <c r="A2374" s="40"/>
      <c r="B2374" s="41"/>
      <c r="C2374" s="42"/>
      <c r="D2374" s="228" t="s">
        <v>478</v>
      </c>
      <c r="E2374" s="42"/>
      <c r="F2374" s="278" t="s">
        <v>5076</v>
      </c>
      <c r="G2374" s="42"/>
      <c r="H2374" s="42"/>
      <c r="I2374" s="230"/>
      <c r="J2374" s="42"/>
      <c r="K2374" s="42"/>
      <c r="L2374" s="46"/>
      <c r="M2374" s="231"/>
      <c r="N2374" s="232"/>
      <c r="O2374" s="86"/>
      <c r="P2374" s="86"/>
      <c r="Q2374" s="86"/>
      <c r="R2374" s="86"/>
      <c r="S2374" s="86"/>
      <c r="T2374" s="87"/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T2374" s="19" t="s">
        <v>478</v>
      </c>
      <c r="AU2374" s="19" t="s">
        <v>82</v>
      </c>
    </row>
    <row r="2375" s="2" customFormat="1" ht="16.5" customHeight="1">
      <c r="A2375" s="40"/>
      <c r="B2375" s="41"/>
      <c r="C2375" s="215" t="s">
        <v>5374</v>
      </c>
      <c r="D2375" s="215" t="s">
        <v>174</v>
      </c>
      <c r="E2375" s="216" t="s">
        <v>5291</v>
      </c>
      <c r="F2375" s="217" t="s">
        <v>5292</v>
      </c>
      <c r="G2375" s="218" t="s">
        <v>3513</v>
      </c>
      <c r="H2375" s="219">
        <v>15</v>
      </c>
      <c r="I2375" s="220"/>
      <c r="J2375" s="221">
        <f>ROUND(I2375*H2375,2)</f>
        <v>0</v>
      </c>
      <c r="K2375" s="217" t="s">
        <v>19</v>
      </c>
      <c r="L2375" s="46"/>
      <c r="M2375" s="222" t="s">
        <v>19</v>
      </c>
      <c r="N2375" s="223" t="s">
        <v>45</v>
      </c>
      <c r="O2375" s="86"/>
      <c r="P2375" s="224">
        <f>O2375*H2375</f>
        <v>0</v>
      </c>
      <c r="Q2375" s="224">
        <v>0</v>
      </c>
      <c r="R2375" s="224">
        <f>Q2375*H2375</f>
        <v>0</v>
      </c>
      <c r="S2375" s="224">
        <v>0</v>
      </c>
      <c r="T2375" s="225">
        <f>S2375*H2375</f>
        <v>0</v>
      </c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R2375" s="226" t="s">
        <v>178</v>
      </c>
      <c r="AT2375" s="226" t="s">
        <v>174</v>
      </c>
      <c r="AU2375" s="226" t="s">
        <v>82</v>
      </c>
      <c r="AY2375" s="19" t="s">
        <v>171</v>
      </c>
      <c r="BE2375" s="227">
        <f>IF(N2375="základní",J2375,0)</f>
        <v>0</v>
      </c>
      <c r="BF2375" s="227">
        <f>IF(N2375="snížená",J2375,0)</f>
        <v>0</v>
      </c>
      <c r="BG2375" s="227">
        <f>IF(N2375="zákl. přenesená",J2375,0)</f>
        <v>0</v>
      </c>
      <c r="BH2375" s="227">
        <f>IF(N2375="sníž. přenesená",J2375,0)</f>
        <v>0</v>
      </c>
      <c r="BI2375" s="227">
        <f>IF(N2375="nulová",J2375,0)</f>
        <v>0</v>
      </c>
      <c r="BJ2375" s="19" t="s">
        <v>82</v>
      </c>
      <c r="BK2375" s="227">
        <f>ROUND(I2375*H2375,2)</f>
        <v>0</v>
      </c>
      <c r="BL2375" s="19" t="s">
        <v>178</v>
      </c>
      <c r="BM2375" s="226" t="s">
        <v>5375</v>
      </c>
    </row>
    <row r="2376" s="2" customFormat="1">
      <c r="A2376" s="40"/>
      <c r="B2376" s="41"/>
      <c r="C2376" s="42"/>
      <c r="D2376" s="228" t="s">
        <v>180</v>
      </c>
      <c r="E2376" s="42"/>
      <c r="F2376" s="229" t="s">
        <v>5292</v>
      </c>
      <c r="G2376" s="42"/>
      <c r="H2376" s="42"/>
      <c r="I2376" s="230"/>
      <c r="J2376" s="42"/>
      <c r="K2376" s="42"/>
      <c r="L2376" s="46"/>
      <c r="M2376" s="231"/>
      <c r="N2376" s="232"/>
      <c r="O2376" s="86"/>
      <c r="P2376" s="86"/>
      <c r="Q2376" s="86"/>
      <c r="R2376" s="86"/>
      <c r="S2376" s="86"/>
      <c r="T2376" s="87"/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T2376" s="19" t="s">
        <v>180</v>
      </c>
      <c r="AU2376" s="19" t="s">
        <v>82</v>
      </c>
    </row>
    <row r="2377" s="2" customFormat="1">
      <c r="A2377" s="40"/>
      <c r="B2377" s="41"/>
      <c r="C2377" s="42"/>
      <c r="D2377" s="228" t="s">
        <v>478</v>
      </c>
      <c r="E2377" s="42"/>
      <c r="F2377" s="278" t="s">
        <v>5294</v>
      </c>
      <c r="G2377" s="42"/>
      <c r="H2377" s="42"/>
      <c r="I2377" s="230"/>
      <c r="J2377" s="42"/>
      <c r="K2377" s="42"/>
      <c r="L2377" s="46"/>
      <c r="M2377" s="231"/>
      <c r="N2377" s="232"/>
      <c r="O2377" s="86"/>
      <c r="P2377" s="86"/>
      <c r="Q2377" s="86"/>
      <c r="R2377" s="86"/>
      <c r="S2377" s="86"/>
      <c r="T2377" s="87"/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T2377" s="19" t="s">
        <v>478</v>
      </c>
      <c r="AU2377" s="19" t="s">
        <v>82</v>
      </c>
    </row>
    <row r="2378" s="2" customFormat="1" ht="16.5" customHeight="1">
      <c r="A2378" s="40"/>
      <c r="B2378" s="41"/>
      <c r="C2378" s="215" t="s">
        <v>461</v>
      </c>
      <c r="D2378" s="215" t="s">
        <v>174</v>
      </c>
      <c r="E2378" s="216" t="s">
        <v>5296</v>
      </c>
      <c r="F2378" s="217" t="s">
        <v>5292</v>
      </c>
      <c r="G2378" s="218" t="s">
        <v>3513</v>
      </c>
      <c r="H2378" s="219">
        <v>75</v>
      </c>
      <c r="I2378" s="220"/>
      <c r="J2378" s="221">
        <f>ROUND(I2378*H2378,2)</f>
        <v>0</v>
      </c>
      <c r="K2378" s="217" t="s">
        <v>19</v>
      </c>
      <c r="L2378" s="46"/>
      <c r="M2378" s="222" t="s">
        <v>19</v>
      </c>
      <c r="N2378" s="223" t="s">
        <v>45</v>
      </c>
      <c r="O2378" s="86"/>
      <c r="P2378" s="224">
        <f>O2378*H2378</f>
        <v>0</v>
      </c>
      <c r="Q2378" s="224">
        <v>0</v>
      </c>
      <c r="R2378" s="224">
        <f>Q2378*H2378</f>
        <v>0</v>
      </c>
      <c r="S2378" s="224">
        <v>0</v>
      </c>
      <c r="T2378" s="225">
        <f>S2378*H2378</f>
        <v>0</v>
      </c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R2378" s="226" t="s">
        <v>178</v>
      </c>
      <c r="AT2378" s="226" t="s">
        <v>174</v>
      </c>
      <c r="AU2378" s="226" t="s">
        <v>82</v>
      </c>
      <c r="AY2378" s="19" t="s">
        <v>171</v>
      </c>
      <c r="BE2378" s="227">
        <f>IF(N2378="základní",J2378,0)</f>
        <v>0</v>
      </c>
      <c r="BF2378" s="227">
        <f>IF(N2378="snížená",J2378,0)</f>
        <v>0</v>
      </c>
      <c r="BG2378" s="227">
        <f>IF(N2378="zákl. přenesená",J2378,0)</f>
        <v>0</v>
      </c>
      <c r="BH2378" s="227">
        <f>IF(N2378="sníž. přenesená",J2378,0)</f>
        <v>0</v>
      </c>
      <c r="BI2378" s="227">
        <f>IF(N2378="nulová",J2378,0)</f>
        <v>0</v>
      </c>
      <c r="BJ2378" s="19" t="s">
        <v>82</v>
      </c>
      <c r="BK2378" s="227">
        <f>ROUND(I2378*H2378,2)</f>
        <v>0</v>
      </c>
      <c r="BL2378" s="19" t="s">
        <v>178</v>
      </c>
      <c r="BM2378" s="226" t="s">
        <v>5376</v>
      </c>
    </row>
    <row r="2379" s="2" customFormat="1">
      <c r="A2379" s="40"/>
      <c r="B2379" s="41"/>
      <c r="C2379" s="42"/>
      <c r="D2379" s="228" t="s">
        <v>180</v>
      </c>
      <c r="E2379" s="42"/>
      <c r="F2379" s="229" t="s">
        <v>5292</v>
      </c>
      <c r="G2379" s="42"/>
      <c r="H2379" s="42"/>
      <c r="I2379" s="230"/>
      <c r="J2379" s="42"/>
      <c r="K2379" s="42"/>
      <c r="L2379" s="46"/>
      <c r="M2379" s="231"/>
      <c r="N2379" s="232"/>
      <c r="O2379" s="86"/>
      <c r="P2379" s="86"/>
      <c r="Q2379" s="86"/>
      <c r="R2379" s="86"/>
      <c r="S2379" s="86"/>
      <c r="T2379" s="87"/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T2379" s="19" t="s">
        <v>180</v>
      </c>
      <c r="AU2379" s="19" t="s">
        <v>82</v>
      </c>
    </row>
    <row r="2380" s="2" customFormat="1">
      <c r="A2380" s="40"/>
      <c r="B2380" s="41"/>
      <c r="C2380" s="42"/>
      <c r="D2380" s="228" t="s">
        <v>478</v>
      </c>
      <c r="E2380" s="42"/>
      <c r="F2380" s="278" t="s">
        <v>5298</v>
      </c>
      <c r="G2380" s="42"/>
      <c r="H2380" s="42"/>
      <c r="I2380" s="230"/>
      <c r="J2380" s="42"/>
      <c r="K2380" s="42"/>
      <c r="L2380" s="46"/>
      <c r="M2380" s="231"/>
      <c r="N2380" s="232"/>
      <c r="O2380" s="86"/>
      <c r="P2380" s="86"/>
      <c r="Q2380" s="86"/>
      <c r="R2380" s="86"/>
      <c r="S2380" s="86"/>
      <c r="T2380" s="87"/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T2380" s="19" t="s">
        <v>478</v>
      </c>
      <c r="AU2380" s="19" t="s">
        <v>82</v>
      </c>
    </row>
    <row r="2381" s="2" customFormat="1" ht="16.5" customHeight="1">
      <c r="A2381" s="40"/>
      <c r="B2381" s="41"/>
      <c r="C2381" s="215" t="s">
        <v>5377</v>
      </c>
      <c r="D2381" s="215" t="s">
        <v>174</v>
      </c>
      <c r="E2381" s="216" t="s">
        <v>5299</v>
      </c>
      <c r="F2381" s="217" t="s">
        <v>5292</v>
      </c>
      <c r="G2381" s="218" t="s">
        <v>3513</v>
      </c>
      <c r="H2381" s="219">
        <v>42</v>
      </c>
      <c r="I2381" s="220"/>
      <c r="J2381" s="221">
        <f>ROUND(I2381*H2381,2)</f>
        <v>0</v>
      </c>
      <c r="K2381" s="217" t="s">
        <v>19</v>
      </c>
      <c r="L2381" s="46"/>
      <c r="M2381" s="222" t="s">
        <v>19</v>
      </c>
      <c r="N2381" s="223" t="s">
        <v>45</v>
      </c>
      <c r="O2381" s="86"/>
      <c r="P2381" s="224">
        <f>O2381*H2381</f>
        <v>0</v>
      </c>
      <c r="Q2381" s="224">
        <v>0</v>
      </c>
      <c r="R2381" s="224">
        <f>Q2381*H2381</f>
        <v>0</v>
      </c>
      <c r="S2381" s="224">
        <v>0</v>
      </c>
      <c r="T2381" s="225">
        <f>S2381*H2381</f>
        <v>0</v>
      </c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R2381" s="226" t="s">
        <v>178</v>
      </c>
      <c r="AT2381" s="226" t="s">
        <v>174</v>
      </c>
      <c r="AU2381" s="226" t="s">
        <v>82</v>
      </c>
      <c r="AY2381" s="19" t="s">
        <v>171</v>
      </c>
      <c r="BE2381" s="227">
        <f>IF(N2381="základní",J2381,0)</f>
        <v>0</v>
      </c>
      <c r="BF2381" s="227">
        <f>IF(N2381="snížená",J2381,0)</f>
        <v>0</v>
      </c>
      <c r="BG2381" s="227">
        <f>IF(N2381="zákl. přenesená",J2381,0)</f>
        <v>0</v>
      </c>
      <c r="BH2381" s="227">
        <f>IF(N2381="sníž. přenesená",J2381,0)</f>
        <v>0</v>
      </c>
      <c r="BI2381" s="227">
        <f>IF(N2381="nulová",J2381,0)</f>
        <v>0</v>
      </c>
      <c r="BJ2381" s="19" t="s">
        <v>82</v>
      </c>
      <c r="BK2381" s="227">
        <f>ROUND(I2381*H2381,2)</f>
        <v>0</v>
      </c>
      <c r="BL2381" s="19" t="s">
        <v>178</v>
      </c>
      <c r="BM2381" s="226" t="s">
        <v>5378</v>
      </c>
    </row>
    <row r="2382" s="2" customFormat="1">
      <c r="A2382" s="40"/>
      <c r="B2382" s="41"/>
      <c r="C2382" s="42"/>
      <c r="D2382" s="228" t="s">
        <v>180</v>
      </c>
      <c r="E2382" s="42"/>
      <c r="F2382" s="229" t="s">
        <v>5292</v>
      </c>
      <c r="G2382" s="42"/>
      <c r="H2382" s="42"/>
      <c r="I2382" s="230"/>
      <c r="J2382" s="42"/>
      <c r="K2382" s="42"/>
      <c r="L2382" s="46"/>
      <c r="M2382" s="231"/>
      <c r="N2382" s="232"/>
      <c r="O2382" s="86"/>
      <c r="P2382" s="86"/>
      <c r="Q2382" s="86"/>
      <c r="R2382" s="86"/>
      <c r="S2382" s="86"/>
      <c r="T2382" s="87"/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T2382" s="19" t="s">
        <v>180</v>
      </c>
      <c r="AU2382" s="19" t="s">
        <v>82</v>
      </c>
    </row>
    <row r="2383" s="2" customFormat="1">
      <c r="A2383" s="40"/>
      <c r="B2383" s="41"/>
      <c r="C2383" s="42"/>
      <c r="D2383" s="228" t="s">
        <v>478</v>
      </c>
      <c r="E2383" s="42"/>
      <c r="F2383" s="278" t="s">
        <v>5301</v>
      </c>
      <c r="G2383" s="42"/>
      <c r="H2383" s="42"/>
      <c r="I2383" s="230"/>
      <c r="J2383" s="42"/>
      <c r="K2383" s="42"/>
      <c r="L2383" s="46"/>
      <c r="M2383" s="231"/>
      <c r="N2383" s="232"/>
      <c r="O2383" s="86"/>
      <c r="P2383" s="86"/>
      <c r="Q2383" s="86"/>
      <c r="R2383" s="86"/>
      <c r="S2383" s="86"/>
      <c r="T2383" s="87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T2383" s="19" t="s">
        <v>478</v>
      </c>
      <c r="AU2383" s="19" t="s">
        <v>82</v>
      </c>
    </row>
    <row r="2384" s="2" customFormat="1" ht="16.5" customHeight="1">
      <c r="A2384" s="40"/>
      <c r="B2384" s="41"/>
      <c r="C2384" s="215" t="s">
        <v>5379</v>
      </c>
      <c r="D2384" s="215" t="s">
        <v>174</v>
      </c>
      <c r="E2384" s="216" t="s">
        <v>5310</v>
      </c>
      <c r="F2384" s="217" t="s">
        <v>5311</v>
      </c>
      <c r="G2384" s="218" t="s">
        <v>3296</v>
      </c>
      <c r="H2384" s="219">
        <v>72</v>
      </c>
      <c r="I2384" s="220"/>
      <c r="J2384" s="221">
        <f>ROUND(I2384*H2384,2)</f>
        <v>0</v>
      </c>
      <c r="K2384" s="217" t="s">
        <v>19</v>
      </c>
      <c r="L2384" s="46"/>
      <c r="M2384" s="222" t="s">
        <v>19</v>
      </c>
      <c r="N2384" s="223" t="s">
        <v>45</v>
      </c>
      <c r="O2384" s="86"/>
      <c r="P2384" s="224">
        <f>O2384*H2384</f>
        <v>0</v>
      </c>
      <c r="Q2384" s="224">
        <v>0</v>
      </c>
      <c r="R2384" s="224">
        <f>Q2384*H2384</f>
        <v>0</v>
      </c>
      <c r="S2384" s="224">
        <v>0</v>
      </c>
      <c r="T2384" s="225">
        <f>S2384*H2384</f>
        <v>0</v>
      </c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R2384" s="226" t="s">
        <v>178</v>
      </c>
      <c r="AT2384" s="226" t="s">
        <v>174</v>
      </c>
      <c r="AU2384" s="226" t="s">
        <v>82</v>
      </c>
      <c r="AY2384" s="19" t="s">
        <v>171</v>
      </c>
      <c r="BE2384" s="227">
        <f>IF(N2384="základní",J2384,0)</f>
        <v>0</v>
      </c>
      <c r="BF2384" s="227">
        <f>IF(N2384="snížená",J2384,0)</f>
        <v>0</v>
      </c>
      <c r="BG2384" s="227">
        <f>IF(N2384="zákl. přenesená",J2384,0)</f>
        <v>0</v>
      </c>
      <c r="BH2384" s="227">
        <f>IF(N2384="sníž. přenesená",J2384,0)</f>
        <v>0</v>
      </c>
      <c r="BI2384" s="227">
        <f>IF(N2384="nulová",J2384,0)</f>
        <v>0</v>
      </c>
      <c r="BJ2384" s="19" t="s">
        <v>82</v>
      </c>
      <c r="BK2384" s="227">
        <f>ROUND(I2384*H2384,2)</f>
        <v>0</v>
      </c>
      <c r="BL2384" s="19" t="s">
        <v>178</v>
      </c>
      <c r="BM2384" s="226" t="s">
        <v>5380</v>
      </c>
    </row>
    <row r="2385" s="2" customFormat="1">
      <c r="A2385" s="40"/>
      <c r="B2385" s="41"/>
      <c r="C2385" s="42"/>
      <c r="D2385" s="228" t="s">
        <v>180</v>
      </c>
      <c r="E2385" s="42"/>
      <c r="F2385" s="229" t="s">
        <v>5311</v>
      </c>
      <c r="G2385" s="42"/>
      <c r="H2385" s="42"/>
      <c r="I2385" s="230"/>
      <c r="J2385" s="42"/>
      <c r="K2385" s="42"/>
      <c r="L2385" s="46"/>
      <c r="M2385" s="231"/>
      <c r="N2385" s="232"/>
      <c r="O2385" s="86"/>
      <c r="P2385" s="86"/>
      <c r="Q2385" s="86"/>
      <c r="R2385" s="86"/>
      <c r="S2385" s="86"/>
      <c r="T2385" s="87"/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T2385" s="19" t="s">
        <v>180</v>
      </c>
      <c r="AU2385" s="19" t="s">
        <v>82</v>
      </c>
    </row>
    <row r="2386" s="2" customFormat="1" ht="16.5" customHeight="1">
      <c r="A2386" s="40"/>
      <c r="B2386" s="41"/>
      <c r="C2386" s="215" t="s">
        <v>5381</v>
      </c>
      <c r="D2386" s="215" t="s">
        <v>174</v>
      </c>
      <c r="E2386" s="216" t="s">
        <v>5382</v>
      </c>
      <c r="F2386" s="217" t="s">
        <v>5383</v>
      </c>
      <c r="G2386" s="218" t="s">
        <v>3513</v>
      </c>
      <c r="H2386" s="219">
        <v>30</v>
      </c>
      <c r="I2386" s="220"/>
      <c r="J2386" s="221">
        <f>ROUND(I2386*H2386,2)</f>
        <v>0</v>
      </c>
      <c r="K2386" s="217" t="s">
        <v>19</v>
      </c>
      <c r="L2386" s="46"/>
      <c r="M2386" s="222" t="s">
        <v>19</v>
      </c>
      <c r="N2386" s="223" t="s">
        <v>45</v>
      </c>
      <c r="O2386" s="86"/>
      <c r="P2386" s="224">
        <f>O2386*H2386</f>
        <v>0</v>
      </c>
      <c r="Q2386" s="224">
        <v>0</v>
      </c>
      <c r="R2386" s="224">
        <f>Q2386*H2386</f>
        <v>0</v>
      </c>
      <c r="S2386" s="224">
        <v>0</v>
      </c>
      <c r="T2386" s="225">
        <f>S2386*H2386</f>
        <v>0</v>
      </c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R2386" s="226" t="s">
        <v>178</v>
      </c>
      <c r="AT2386" s="226" t="s">
        <v>174</v>
      </c>
      <c r="AU2386" s="226" t="s">
        <v>82</v>
      </c>
      <c r="AY2386" s="19" t="s">
        <v>171</v>
      </c>
      <c r="BE2386" s="227">
        <f>IF(N2386="základní",J2386,0)</f>
        <v>0</v>
      </c>
      <c r="BF2386" s="227">
        <f>IF(N2386="snížená",J2386,0)</f>
        <v>0</v>
      </c>
      <c r="BG2386" s="227">
        <f>IF(N2386="zákl. přenesená",J2386,0)</f>
        <v>0</v>
      </c>
      <c r="BH2386" s="227">
        <f>IF(N2386="sníž. přenesená",J2386,0)</f>
        <v>0</v>
      </c>
      <c r="BI2386" s="227">
        <f>IF(N2386="nulová",J2386,0)</f>
        <v>0</v>
      </c>
      <c r="BJ2386" s="19" t="s">
        <v>82</v>
      </c>
      <c r="BK2386" s="227">
        <f>ROUND(I2386*H2386,2)</f>
        <v>0</v>
      </c>
      <c r="BL2386" s="19" t="s">
        <v>178</v>
      </c>
      <c r="BM2386" s="226" t="s">
        <v>5384</v>
      </c>
    </row>
    <row r="2387" s="2" customFormat="1">
      <c r="A2387" s="40"/>
      <c r="B2387" s="41"/>
      <c r="C2387" s="42"/>
      <c r="D2387" s="228" t="s">
        <v>180</v>
      </c>
      <c r="E2387" s="42"/>
      <c r="F2387" s="229" t="s">
        <v>5383</v>
      </c>
      <c r="G2387" s="42"/>
      <c r="H2387" s="42"/>
      <c r="I2387" s="230"/>
      <c r="J2387" s="42"/>
      <c r="K2387" s="42"/>
      <c r="L2387" s="46"/>
      <c r="M2387" s="231"/>
      <c r="N2387" s="232"/>
      <c r="O2387" s="86"/>
      <c r="P2387" s="86"/>
      <c r="Q2387" s="86"/>
      <c r="R2387" s="86"/>
      <c r="S2387" s="86"/>
      <c r="T2387" s="87"/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T2387" s="19" t="s">
        <v>180</v>
      </c>
      <c r="AU2387" s="19" t="s">
        <v>82</v>
      </c>
    </row>
    <row r="2388" s="2" customFormat="1">
      <c r="A2388" s="40"/>
      <c r="B2388" s="41"/>
      <c r="C2388" s="42"/>
      <c r="D2388" s="228" t="s">
        <v>478</v>
      </c>
      <c r="E2388" s="42"/>
      <c r="F2388" s="278" t="s">
        <v>5385</v>
      </c>
      <c r="G2388" s="42"/>
      <c r="H2388" s="42"/>
      <c r="I2388" s="230"/>
      <c r="J2388" s="42"/>
      <c r="K2388" s="42"/>
      <c r="L2388" s="46"/>
      <c r="M2388" s="231"/>
      <c r="N2388" s="232"/>
      <c r="O2388" s="86"/>
      <c r="P2388" s="86"/>
      <c r="Q2388" s="86"/>
      <c r="R2388" s="86"/>
      <c r="S2388" s="86"/>
      <c r="T2388" s="87"/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T2388" s="19" t="s">
        <v>478</v>
      </c>
      <c r="AU2388" s="19" t="s">
        <v>82</v>
      </c>
    </row>
    <row r="2389" s="2" customFormat="1" ht="16.5" customHeight="1">
      <c r="A2389" s="40"/>
      <c r="B2389" s="41"/>
      <c r="C2389" s="215" t="s">
        <v>3258</v>
      </c>
      <c r="D2389" s="215" t="s">
        <v>174</v>
      </c>
      <c r="E2389" s="216" t="s">
        <v>5386</v>
      </c>
      <c r="F2389" s="217" t="s">
        <v>5387</v>
      </c>
      <c r="G2389" s="218" t="s">
        <v>3513</v>
      </c>
      <c r="H2389" s="219">
        <v>472</v>
      </c>
      <c r="I2389" s="220"/>
      <c r="J2389" s="221">
        <f>ROUND(I2389*H2389,2)</f>
        <v>0</v>
      </c>
      <c r="K2389" s="217" t="s">
        <v>19</v>
      </c>
      <c r="L2389" s="46"/>
      <c r="M2389" s="222" t="s">
        <v>19</v>
      </c>
      <c r="N2389" s="223" t="s">
        <v>45</v>
      </c>
      <c r="O2389" s="86"/>
      <c r="P2389" s="224">
        <f>O2389*H2389</f>
        <v>0</v>
      </c>
      <c r="Q2389" s="224">
        <v>0</v>
      </c>
      <c r="R2389" s="224">
        <f>Q2389*H2389</f>
        <v>0</v>
      </c>
      <c r="S2389" s="224">
        <v>0</v>
      </c>
      <c r="T2389" s="225">
        <f>S2389*H2389</f>
        <v>0</v>
      </c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R2389" s="226" t="s">
        <v>178</v>
      </c>
      <c r="AT2389" s="226" t="s">
        <v>174</v>
      </c>
      <c r="AU2389" s="226" t="s">
        <v>82</v>
      </c>
      <c r="AY2389" s="19" t="s">
        <v>171</v>
      </c>
      <c r="BE2389" s="227">
        <f>IF(N2389="základní",J2389,0)</f>
        <v>0</v>
      </c>
      <c r="BF2389" s="227">
        <f>IF(N2389="snížená",J2389,0)</f>
        <v>0</v>
      </c>
      <c r="BG2389" s="227">
        <f>IF(N2389="zákl. přenesená",J2389,0)</f>
        <v>0</v>
      </c>
      <c r="BH2389" s="227">
        <f>IF(N2389="sníž. přenesená",J2389,0)</f>
        <v>0</v>
      </c>
      <c r="BI2389" s="227">
        <f>IF(N2389="nulová",J2389,0)</f>
        <v>0</v>
      </c>
      <c r="BJ2389" s="19" t="s">
        <v>82</v>
      </c>
      <c r="BK2389" s="227">
        <f>ROUND(I2389*H2389,2)</f>
        <v>0</v>
      </c>
      <c r="BL2389" s="19" t="s">
        <v>178</v>
      </c>
      <c r="BM2389" s="226" t="s">
        <v>5388</v>
      </c>
    </row>
    <row r="2390" s="2" customFormat="1">
      <c r="A2390" s="40"/>
      <c r="B2390" s="41"/>
      <c r="C2390" s="42"/>
      <c r="D2390" s="228" t="s">
        <v>180</v>
      </c>
      <c r="E2390" s="42"/>
      <c r="F2390" s="229" t="s">
        <v>5387</v>
      </c>
      <c r="G2390" s="42"/>
      <c r="H2390" s="42"/>
      <c r="I2390" s="230"/>
      <c r="J2390" s="42"/>
      <c r="K2390" s="42"/>
      <c r="L2390" s="46"/>
      <c r="M2390" s="231"/>
      <c r="N2390" s="232"/>
      <c r="O2390" s="86"/>
      <c r="P2390" s="86"/>
      <c r="Q2390" s="86"/>
      <c r="R2390" s="86"/>
      <c r="S2390" s="86"/>
      <c r="T2390" s="87"/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T2390" s="19" t="s">
        <v>180</v>
      </c>
      <c r="AU2390" s="19" t="s">
        <v>82</v>
      </c>
    </row>
    <row r="2391" s="2" customFormat="1" ht="16.5" customHeight="1">
      <c r="A2391" s="40"/>
      <c r="B2391" s="41"/>
      <c r="C2391" s="215" t="s">
        <v>5389</v>
      </c>
      <c r="D2391" s="215" t="s">
        <v>174</v>
      </c>
      <c r="E2391" s="216" t="s">
        <v>5390</v>
      </c>
      <c r="F2391" s="217" t="s">
        <v>5074</v>
      </c>
      <c r="G2391" s="218" t="s">
        <v>3513</v>
      </c>
      <c r="H2391" s="219">
        <v>400</v>
      </c>
      <c r="I2391" s="220"/>
      <c r="J2391" s="221">
        <f>ROUND(I2391*H2391,2)</f>
        <v>0</v>
      </c>
      <c r="K2391" s="217" t="s">
        <v>19</v>
      </c>
      <c r="L2391" s="46"/>
      <c r="M2391" s="222" t="s">
        <v>19</v>
      </c>
      <c r="N2391" s="223" t="s">
        <v>45</v>
      </c>
      <c r="O2391" s="86"/>
      <c r="P2391" s="224">
        <f>O2391*H2391</f>
        <v>0</v>
      </c>
      <c r="Q2391" s="224">
        <v>0</v>
      </c>
      <c r="R2391" s="224">
        <f>Q2391*H2391</f>
        <v>0</v>
      </c>
      <c r="S2391" s="224">
        <v>0</v>
      </c>
      <c r="T2391" s="225">
        <f>S2391*H2391</f>
        <v>0</v>
      </c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R2391" s="226" t="s">
        <v>178</v>
      </c>
      <c r="AT2391" s="226" t="s">
        <v>174</v>
      </c>
      <c r="AU2391" s="226" t="s">
        <v>82</v>
      </c>
      <c r="AY2391" s="19" t="s">
        <v>171</v>
      </c>
      <c r="BE2391" s="227">
        <f>IF(N2391="základní",J2391,0)</f>
        <v>0</v>
      </c>
      <c r="BF2391" s="227">
        <f>IF(N2391="snížená",J2391,0)</f>
        <v>0</v>
      </c>
      <c r="BG2391" s="227">
        <f>IF(N2391="zákl. přenesená",J2391,0)</f>
        <v>0</v>
      </c>
      <c r="BH2391" s="227">
        <f>IF(N2391="sníž. přenesená",J2391,0)</f>
        <v>0</v>
      </c>
      <c r="BI2391" s="227">
        <f>IF(N2391="nulová",J2391,0)</f>
        <v>0</v>
      </c>
      <c r="BJ2391" s="19" t="s">
        <v>82</v>
      </c>
      <c r="BK2391" s="227">
        <f>ROUND(I2391*H2391,2)</f>
        <v>0</v>
      </c>
      <c r="BL2391" s="19" t="s">
        <v>178</v>
      </c>
      <c r="BM2391" s="226" t="s">
        <v>5391</v>
      </c>
    </row>
    <row r="2392" s="2" customFormat="1">
      <c r="A2392" s="40"/>
      <c r="B2392" s="41"/>
      <c r="C2392" s="42"/>
      <c r="D2392" s="228" t="s">
        <v>180</v>
      </c>
      <c r="E2392" s="42"/>
      <c r="F2392" s="229" t="s">
        <v>5074</v>
      </c>
      <c r="G2392" s="42"/>
      <c r="H2392" s="42"/>
      <c r="I2392" s="230"/>
      <c r="J2392" s="42"/>
      <c r="K2392" s="42"/>
      <c r="L2392" s="46"/>
      <c r="M2392" s="231"/>
      <c r="N2392" s="232"/>
      <c r="O2392" s="86"/>
      <c r="P2392" s="86"/>
      <c r="Q2392" s="86"/>
      <c r="R2392" s="86"/>
      <c r="S2392" s="86"/>
      <c r="T2392" s="87"/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T2392" s="19" t="s">
        <v>180</v>
      </c>
      <c r="AU2392" s="19" t="s">
        <v>82</v>
      </c>
    </row>
    <row r="2393" s="2" customFormat="1">
      <c r="A2393" s="40"/>
      <c r="B2393" s="41"/>
      <c r="C2393" s="42"/>
      <c r="D2393" s="228" t="s">
        <v>478</v>
      </c>
      <c r="E2393" s="42"/>
      <c r="F2393" s="278" t="s">
        <v>5086</v>
      </c>
      <c r="G2393" s="42"/>
      <c r="H2393" s="42"/>
      <c r="I2393" s="230"/>
      <c r="J2393" s="42"/>
      <c r="K2393" s="42"/>
      <c r="L2393" s="46"/>
      <c r="M2393" s="231"/>
      <c r="N2393" s="232"/>
      <c r="O2393" s="86"/>
      <c r="P2393" s="86"/>
      <c r="Q2393" s="86"/>
      <c r="R2393" s="86"/>
      <c r="S2393" s="86"/>
      <c r="T2393" s="87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T2393" s="19" t="s">
        <v>478</v>
      </c>
      <c r="AU2393" s="19" t="s">
        <v>82</v>
      </c>
    </row>
    <row r="2394" s="2" customFormat="1" ht="16.5" customHeight="1">
      <c r="A2394" s="40"/>
      <c r="B2394" s="41"/>
      <c r="C2394" s="215" t="s">
        <v>5392</v>
      </c>
      <c r="D2394" s="215" t="s">
        <v>174</v>
      </c>
      <c r="E2394" s="216" t="s">
        <v>5393</v>
      </c>
      <c r="F2394" s="217" t="s">
        <v>5394</v>
      </c>
      <c r="G2394" s="218" t="s">
        <v>3296</v>
      </c>
      <c r="H2394" s="219">
        <v>1</v>
      </c>
      <c r="I2394" s="220"/>
      <c r="J2394" s="221">
        <f>ROUND(I2394*H2394,2)</f>
        <v>0</v>
      </c>
      <c r="K2394" s="217" t="s">
        <v>19</v>
      </c>
      <c r="L2394" s="46"/>
      <c r="M2394" s="222" t="s">
        <v>19</v>
      </c>
      <c r="N2394" s="223" t="s">
        <v>45</v>
      </c>
      <c r="O2394" s="86"/>
      <c r="P2394" s="224">
        <f>O2394*H2394</f>
        <v>0</v>
      </c>
      <c r="Q2394" s="224">
        <v>0</v>
      </c>
      <c r="R2394" s="224">
        <f>Q2394*H2394</f>
        <v>0</v>
      </c>
      <c r="S2394" s="224">
        <v>0</v>
      </c>
      <c r="T2394" s="225">
        <f>S2394*H2394</f>
        <v>0</v>
      </c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R2394" s="226" t="s">
        <v>178</v>
      </c>
      <c r="AT2394" s="226" t="s">
        <v>174</v>
      </c>
      <c r="AU2394" s="226" t="s">
        <v>82</v>
      </c>
      <c r="AY2394" s="19" t="s">
        <v>171</v>
      </c>
      <c r="BE2394" s="227">
        <f>IF(N2394="základní",J2394,0)</f>
        <v>0</v>
      </c>
      <c r="BF2394" s="227">
        <f>IF(N2394="snížená",J2394,0)</f>
        <v>0</v>
      </c>
      <c r="BG2394" s="227">
        <f>IF(N2394="zákl. přenesená",J2394,0)</f>
        <v>0</v>
      </c>
      <c r="BH2394" s="227">
        <f>IF(N2394="sníž. přenesená",J2394,0)</f>
        <v>0</v>
      </c>
      <c r="BI2394" s="227">
        <f>IF(N2394="nulová",J2394,0)</f>
        <v>0</v>
      </c>
      <c r="BJ2394" s="19" t="s">
        <v>82</v>
      </c>
      <c r="BK2394" s="227">
        <f>ROUND(I2394*H2394,2)</f>
        <v>0</v>
      </c>
      <c r="BL2394" s="19" t="s">
        <v>178</v>
      </c>
      <c r="BM2394" s="226" t="s">
        <v>5395</v>
      </c>
    </row>
    <row r="2395" s="2" customFormat="1">
      <c r="A2395" s="40"/>
      <c r="B2395" s="41"/>
      <c r="C2395" s="42"/>
      <c r="D2395" s="228" t="s">
        <v>180</v>
      </c>
      <c r="E2395" s="42"/>
      <c r="F2395" s="229" t="s">
        <v>5394</v>
      </c>
      <c r="G2395" s="42"/>
      <c r="H2395" s="42"/>
      <c r="I2395" s="230"/>
      <c r="J2395" s="42"/>
      <c r="K2395" s="42"/>
      <c r="L2395" s="46"/>
      <c r="M2395" s="231"/>
      <c r="N2395" s="232"/>
      <c r="O2395" s="86"/>
      <c r="P2395" s="86"/>
      <c r="Q2395" s="86"/>
      <c r="R2395" s="86"/>
      <c r="S2395" s="86"/>
      <c r="T2395" s="87"/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T2395" s="19" t="s">
        <v>180</v>
      </c>
      <c r="AU2395" s="19" t="s">
        <v>82</v>
      </c>
    </row>
    <row r="2396" s="2" customFormat="1" ht="16.5" customHeight="1">
      <c r="A2396" s="40"/>
      <c r="B2396" s="41"/>
      <c r="C2396" s="215" t="s">
        <v>5396</v>
      </c>
      <c r="D2396" s="215" t="s">
        <v>174</v>
      </c>
      <c r="E2396" s="216" t="s">
        <v>5397</v>
      </c>
      <c r="F2396" s="217" t="s">
        <v>5398</v>
      </c>
      <c r="G2396" s="218" t="s">
        <v>3296</v>
      </c>
      <c r="H2396" s="219">
        <v>1</v>
      </c>
      <c r="I2396" s="220"/>
      <c r="J2396" s="221">
        <f>ROUND(I2396*H2396,2)</f>
        <v>0</v>
      </c>
      <c r="K2396" s="217" t="s">
        <v>19</v>
      </c>
      <c r="L2396" s="46"/>
      <c r="M2396" s="222" t="s">
        <v>19</v>
      </c>
      <c r="N2396" s="223" t="s">
        <v>45</v>
      </c>
      <c r="O2396" s="86"/>
      <c r="P2396" s="224">
        <f>O2396*H2396</f>
        <v>0</v>
      </c>
      <c r="Q2396" s="224">
        <v>0</v>
      </c>
      <c r="R2396" s="224">
        <f>Q2396*H2396</f>
        <v>0</v>
      </c>
      <c r="S2396" s="224">
        <v>0</v>
      </c>
      <c r="T2396" s="225">
        <f>S2396*H2396</f>
        <v>0</v>
      </c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R2396" s="226" t="s">
        <v>178</v>
      </c>
      <c r="AT2396" s="226" t="s">
        <v>174</v>
      </c>
      <c r="AU2396" s="226" t="s">
        <v>82</v>
      </c>
      <c r="AY2396" s="19" t="s">
        <v>171</v>
      </c>
      <c r="BE2396" s="227">
        <f>IF(N2396="základní",J2396,0)</f>
        <v>0</v>
      </c>
      <c r="BF2396" s="227">
        <f>IF(N2396="snížená",J2396,0)</f>
        <v>0</v>
      </c>
      <c r="BG2396" s="227">
        <f>IF(N2396="zákl. přenesená",J2396,0)</f>
        <v>0</v>
      </c>
      <c r="BH2396" s="227">
        <f>IF(N2396="sníž. přenesená",J2396,0)</f>
        <v>0</v>
      </c>
      <c r="BI2396" s="227">
        <f>IF(N2396="nulová",J2396,0)</f>
        <v>0</v>
      </c>
      <c r="BJ2396" s="19" t="s">
        <v>82</v>
      </c>
      <c r="BK2396" s="227">
        <f>ROUND(I2396*H2396,2)</f>
        <v>0</v>
      </c>
      <c r="BL2396" s="19" t="s">
        <v>178</v>
      </c>
      <c r="BM2396" s="226" t="s">
        <v>5399</v>
      </c>
    </row>
    <row r="2397" s="2" customFormat="1">
      <c r="A2397" s="40"/>
      <c r="B2397" s="41"/>
      <c r="C2397" s="42"/>
      <c r="D2397" s="228" t="s">
        <v>180</v>
      </c>
      <c r="E2397" s="42"/>
      <c r="F2397" s="229" t="s">
        <v>5398</v>
      </c>
      <c r="G2397" s="42"/>
      <c r="H2397" s="42"/>
      <c r="I2397" s="230"/>
      <c r="J2397" s="42"/>
      <c r="K2397" s="42"/>
      <c r="L2397" s="46"/>
      <c r="M2397" s="231"/>
      <c r="N2397" s="232"/>
      <c r="O2397" s="86"/>
      <c r="P2397" s="86"/>
      <c r="Q2397" s="86"/>
      <c r="R2397" s="86"/>
      <c r="S2397" s="86"/>
      <c r="T2397" s="87"/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T2397" s="19" t="s">
        <v>180</v>
      </c>
      <c r="AU2397" s="19" t="s">
        <v>82</v>
      </c>
    </row>
    <row r="2398" s="2" customFormat="1" ht="16.5" customHeight="1">
      <c r="A2398" s="40"/>
      <c r="B2398" s="41"/>
      <c r="C2398" s="215" t="s">
        <v>5400</v>
      </c>
      <c r="D2398" s="215" t="s">
        <v>174</v>
      </c>
      <c r="E2398" s="216" t="s">
        <v>5401</v>
      </c>
      <c r="F2398" s="217" t="s">
        <v>5339</v>
      </c>
      <c r="G2398" s="218" t="s">
        <v>971</v>
      </c>
      <c r="H2398" s="219">
        <v>3</v>
      </c>
      <c r="I2398" s="220"/>
      <c r="J2398" s="221">
        <f>ROUND(I2398*H2398,2)</f>
        <v>0</v>
      </c>
      <c r="K2398" s="217" t="s">
        <v>19</v>
      </c>
      <c r="L2398" s="46"/>
      <c r="M2398" s="222" t="s">
        <v>19</v>
      </c>
      <c r="N2398" s="223" t="s">
        <v>45</v>
      </c>
      <c r="O2398" s="86"/>
      <c r="P2398" s="224">
        <f>O2398*H2398</f>
        <v>0</v>
      </c>
      <c r="Q2398" s="224">
        <v>0</v>
      </c>
      <c r="R2398" s="224">
        <f>Q2398*H2398</f>
        <v>0</v>
      </c>
      <c r="S2398" s="224">
        <v>0</v>
      </c>
      <c r="T2398" s="225">
        <f>S2398*H2398</f>
        <v>0</v>
      </c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R2398" s="226" t="s">
        <v>178</v>
      </c>
      <c r="AT2398" s="226" t="s">
        <v>174</v>
      </c>
      <c r="AU2398" s="226" t="s">
        <v>82</v>
      </c>
      <c r="AY2398" s="19" t="s">
        <v>171</v>
      </c>
      <c r="BE2398" s="227">
        <f>IF(N2398="základní",J2398,0)</f>
        <v>0</v>
      </c>
      <c r="BF2398" s="227">
        <f>IF(N2398="snížená",J2398,0)</f>
        <v>0</v>
      </c>
      <c r="BG2398" s="227">
        <f>IF(N2398="zákl. přenesená",J2398,0)</f>
        <v>0</v>
      </c>
      <c r="BH2398" s="227">
        <f>IF(N2398="sníž. přenesená",J2398,0)</f>
        <v>0</v>
      </c>
      <c r="BI2398" s="227">
        <f>IF(N2398="nulová",J2398,0)</f>
        <v>0</v>
      </c>
      <c r="BJ2398" s="19" t="s">
        <v>82</v>
      </c>
      <c r="BK2398" s="227">
        <f>ROUND(I2398*H2398,2)</f>
        <v>0</v>
      </c>
      <c r="BL2398" s="19" t="s">
        <v>178</v>
      </c>
      <c r="BM2398" s="226" t="s">
        <v>5402</v>
      </c>
    </row>
    <row r="2399" s="2" customFormat="1">
      <c r="A2399" s="40"/>
      <c r="B2399" s="41"/>
      <c r="C2399" s="42"/>
      <c r="D2399" s="228" t="s">
        <v>180</v>
      </c>
      <c r="E2399" s="42"/>
      <c r="F2399" s="229" t="s">
        <v>5339</v>
      </c>
      <c r="G2399" s="42"/>
      <c r="H2399" s="42"/>
      <c r="I2399" s="230"/>
      <c r="J2399" s="42"/>
      <c r="K2399" s="42"/>
      <c r="L2399" s="46"/>
      <c r="M2399" s="231"/>
      <c r="N2399" s="232"/>
      <c r="O2399" s="86"/>
      <c r="P2399" s="86"/>
      <c r="Q2399" s="86"/>
      <c r="R2399" s="86"/>
      <c r="S2399" s="86"/>
      <c r="T2399" s="87"/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T2399" s="19" t="s">
        <v>180</v>
      </c>
      <c r="AU2399" s="19" t="s">
        <v>82</v>
      </c>
    </row>
    <row r="2400" s="2" customFormat="1">
      <c r="A2400" s="40"/>
      <c r="B2400" s="41"/>
      <c r="C2400" s="42"/>
      <c r="D2400" s="228" t="s">
        <v>478</v>
      </c>
      <c r="E2400" s="42"/>
      <c r="F2400" s="278" t="s">
        <v>5403</v>
      </c>
      <c r="G2400" s="42"/>
      <c r="H2400" s="42"/>
      <c r="I2400" s="230"/>
      <c r="J2400" s="42"/>
      <c r="K2400" s="42"/>
      <c r="L2400" s="46"/>
      <c r="M2400" s="231"/>
      <c r="N2400" s="232"/>
      <c r="O2400" s="86"/>
      <c r="P2400" s="86"/>
      <c r="Q2400" s="86"/>
      <c r="R2400" s="86"/>
      <c r="S2400" s="86"/>
      <c r="T2400" s="87"/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T2400" s="19" t="s">
        <v>478</v>
      </c>
      <c r="AU2400" s="19" t="s">
        <v>82</v>
      </c>
    </row>
    <row r="2401" s="2" customFormat="1" ht="16.5" customHeight="1">
      <c r="A2401" s="40"/>
      <c r="B2401" s="41"/>
      <c r="C2401" s="215" t="s">
        <v>5404</v>
      </c>
      <c r="D2401" s="215" t="s">
        <v>174</v>
      </c>
      <c r="E2401" s="216" t="s">
        <v>5405</v>
      </c>
      <c r="F2401" s="217" t="s">
        <v>5343</v>
      </c>
      <c r="G2401" s="218" t="s">
        <v>3296</v>
      </c>
      <c r="H2401" s="219">
        <v>3</v>
      </c>
      <c r="I2401" s="220"/>
      <c r="J2401" s="221">
        <f>ROUND(I2401*H2401,2)</f>
        <v>0</v>
      </c>
      <c r="K2401" s="217" t="s">
        <v>19</v>
      </c>
      <c r="L2401" s="46"/>
      <c r="M2401" s="222" t="s">
        <v>19</v>
      </c>
      <c r="N2401" s="223" t="s">
        <v>45</v>
      </c>
      <c r="O2401" s="86"/>
      <c r="P2401" s="224">
        <f>O2401*H2401</f>
        <v>0</v>
      </c>
      <c r="Q2401" s="224">
        <v>0</v>
      </c>
      <c r="R2401" s="224">
        <f>Q2401*H2401</f>
        <v>0</v>
      </c>
      <c r="S2401" s="224">
        <v>0</v>
      </c>
      <c r="T2401" s="225">
        <f>S2401*H2401</f>
        <v>0</v>
      </c>
      <c r="U2401" s="40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R2401" s="226" t="s">
        <v>178</v>
      </c>
      <c r="AT2401" s="226" t="s">
        <v>174</v>
      </c>
      <c r="AU2401" s="226" t="s">
        <v>82</v>
      </c>
      <c r="AY2401" s="19" t="s">
        <v>171</v>
      </c>
      <c r="BE2401" s="227">
        <f>IF(N2401="základní",J2401,0)</f>
        <v>0</v>
      </c>
      <c r="BF2401" s="227">
        <f>IF(N2401="snížená",J2401,0)</f>
        <v>0</v>
      </c>
      <c r="BG2401" s="227">
        <f>IF(N2401="zákl. přenesená",J2401,0)</f>
        <v>0</v>
      </c>
      <c r="BH2401" s="227">
        <f>IF(N2401="sníž. přenesená",J2401,0)</f>
        <v>0</v>
      </c>
      <c r="BI2401" s="227">
        <f>IF(N2401="nulová",J2401,0)</f>
        <v>0</v>
      </c>
      <c r="BJ2401" s="19" t="s">
        <v>82</v>
      </c>
      <c r="BK2401" s="227">
        <f>ROUND(I2401*H2401,2)</f>
        <v>0</v>
      </c>
      <c r="BL2401" s="19" t="s">
        <v>178</v>
      </c>
      <c r="BM2401" s="226" t="s">
        <v>5406</v>
      </c>
    </row>
    <row r="2402" s="2" customFormat="1">
      <c r="A2402" s="40"/>
      <c r="B2402" s="41"/>
      <c r="C2402" s="42"/>
      <c r="D2402" s="228" t="s">
        <v>180</v>
      </c>
      <c r="E2402" s="42"/>
      <c r="F2402" s="229" t="s">
        <v>5343</v>
      </c>
      <c r="G2402" s="42"/>
      <c r="H2402" s="42"/>
      <c r="I2402" s="230"/>
      <c r="J2402" s="42"/>
      <c r="K2402" s="42"/>
      <c r="L2402" s="46"/>
      <c r="M2402" s="231"/>
      <c r="N2402" s="232"/>
      <c r="O2402" s="86"/>
      <c r="P2402" s="86"/>
      <c r="Q2402" s="86"/>
      <c r="R2402" s="86"/>
      <c r="S2402" s="86"/>
      <c r="T2402" s="87"/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T2402" s="19" t="s">
        <v>180</v>
      </c>
      <c r="AU2402" s="19" t="s">
        <v>82</v>
      </c>
    </row>
    <row r="2403" s="12" customFormat="1" ht="25.92" customHeight="1">
      <c r="A2403" s="12"/>
      <c r="B2403" s="199"/>
      <c r="C2403" s="200"/>
      <c r="D2403" s="201" t="s">
        <v>73</v>
      </c>
      <c r="E2403" s="202" t="s">
        <v>5407</v>
      </c>
      <c r="F2403" s="202" t="s">
        <v>5408</v>
      </c>
      <c r="G2403" s="200"/>
      <c r="H2403" s="200"/>
      <c r="I2403" s="203"/>
      <c r="J2403" s="204">
        <f>BK2403</f>
        <v>0</v>
      </c>
      <c r="K2403" s="200"/>
      <c r="L2403" s="205"/>
      <c r="M2403" s="206"/>
      <c r="N2403" s="207"/>
      <c r="O2403" s="207"/>
      <c r="P2403" s="208">
        <f>SUM(P2404:P2435)</f>
        <v>0</v>
      </c>
      <c r="Q2403" s="207"/>
      <c r="R2403" s="208">
        <f>SUM(R2404:R2435)</f>
        <v>0</v>
      </c>
      <c r="S2403" s="207"/>
      <c r="T2403" s="209">
        <f>SUM(T2404:T2435)</f>
        <v>0</v>
      </c>
      <c r="U2403" s="12"/>
      <c r="V2403" s="12"/>
      <c r="W2403" s="12"/>
      <c r="X2403" s="12"/>
      <c r="Y2403" s="12"/>
      <c r="Z2403" s="12"/>
      <c r="AA2403" s="12"/>
      <c r="AB2403" s="12"/>
      <c r="AC2403" s="12"/>
      <c r="AD2403" s="12"/>
      <c r="AE2403" s="12"/>
      <c r="AR2403" s="210" t="s">
        <v>82</v>
      </c>
      <c r="AT2403" s="211" t="s">
        <v>73</v>
      </c>
      <c r="AU2403" s="211" t="s">
        <v>74</v>
      </c>
      <c r="AY2403" s="210" t="s">
        <v>171</v>
      </c>
      <c r="BK2403" s="212">
        <f>SUM(BK2404:BK2435)</f>
        <v>0</v>
      </c>
    </row>
    <row r="2404" s="2" customFormat="1" ht="16.5" customHeight="1">
      <c r="A2404" s="40"/>
      <c r="B2404" s="41"/>
      <c r="C2404" s="215" t="s">
        <v>5409</v>
      </c>
      <c r="D2404" s="215" t="s">
        <v>174</v>
      </c>
      <c r="E2404" s="216" t="s">
        <v>4963</v>
      </c>
      <c r="F2404" s="217" t="s">
        <v>4964</v>
      </c>
      <c r="G2404" s="218" t="s">
        <v>3296</v>
      </c>
      <c r="H2404" s="219">
        <v>3</v>
      </c>
      <c r="I2404" s="220"/>
      <c r="J2404" s="221">
        <f>ROUND(I2404*H2404,2)</f>
        <v>0</v>
      </c>
      <c r="K2404" s="217" t="s">
        <v>19</v>
      </c>
      <c r="L2404" s="46"/>
      <c r="M2404" s="222" t="s">
        <v>19</v>
      </c>
      <c r="N2404" s="223" t="s">
        <v>45</v>
      </c>
      <c r="O2404" s="86"/>
      <c r="P2404" s="224">
        <f>O2404*H2404</f>
        <v>0</v>
      </c>
      <c r="Q2404" s="224">
        <v>0</v>
      </c>
      <c r="R2404" s="224">
        <f>Q2404*H2404</f>
        <v>0</v>
      </c>
      <c r="S2404" s="224">
        <v>0</v>
      </c>
      <c r="T2404" s="225">
        <f>S2404*H2404</f>
        <v>0</v>
      </c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R2404" s="226" t="s">
        <v>178</v>
      </c>
      <c r="AT2404" s="226" t="s">
        <v>174</v>
      </c>
      <c r="AU2404" s="226" t="s">
        <v>82</v>
      </c>
      <c r="AY2404" s="19" t="s">
        <v>171</v>
      </c>
      <c r="BE2404" s="227">
        <f>IF(N2404="základní",J2404,0)</f>
        <v>0</v>
      </c>
      <c r="BF2404" s="227">
        <f>IF(N2404="snížená",J2404,0)</f>
        <v>0</v>
      </c>
      <c r="BG2404" s="227">
        <f>IF(N2404="zákl. přenesená",J2404,0)</f>
        <v>0</v>
      </c>
      <c r="BH2404" s="227">
        <f>IF(N2404="sníž. přenesená",J2404,0)</f>
        <v>0</v>
      </c>
      <c r="BI2404" s="227">
        <f>IF(N2404="nulová",J2404,0)</f>
        <v>0</v>
      </c>
      <c r="BJ2404" s="19" t="s">
        <v>82</v>
      </c>
      <c r="BK2404" s="227">
        <f>ROUND(I2404*H2404,2)</f>
        <v>0</v>
      </c>
      <c r="BL2404" s="19" t="s">
        <v>178</v>
      </c>
      <c r="BM2404" s="226" t="s">
        <v>5410</v>
      </c>
    </row>
    <row r="2405" s="2" customFormat="1">
      <c r="A2405" s="40"/>
      <c r="B2405" s="41"/>
      <c r="C2405" s="42"/>
      <c r="D2405" s="228" t="s">
        <v>180</v>
      </c>
      <c r="E2405" s="42"/>
      <c r="F2405" s="229" t="s">
        <v>4964</v>
      </c>
      <c r="G2405" s="42"/>
      <c r="H2405" s="42"/>
      <c r="I2405" s="230"/>
      <c r="J2405" s="42"/>
      <c r="K2405" s="42"/>
      <c r="L2405" s="46"/>
      <c r="M2405" s="231"/>
      <c r="N2405" s="232"/>
      <c r="O2405" s="86"/>
      <c r="P2405" s="86"/>
      <c r="Q2405" s="86"/>
      <c r="R2405" s="86"/>
      <c r="S2405" s="86"/>
      <c r="T2405" s="87"/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T2405" s="19" t="s">
        <v>180</v>
      </c>
      <c r="AU2405" s="19" t="s">
        <v>82</v>
      </c>
    </row>
    <row r="2406" s="2" customFormat="1">
      <c r="A2406" s="40"/>
      <c r="B2406" s="41"/>
      <c r="C2406" s="42"/>
      <c r="D2406" s="228" t="s">
        <v>478</v>
      </c>
      <c r="E2406" s="42"/>
      <c r="F2406" s="278" t="s">
        <v>4966</v>
      </c>
      <c r="G2406" s="42"/>
      <c r="H2406" s="42"/>
      <c r="I2406" s="230"/>
      <c r="J2406" s="42"/>
      <c r="K2406" s="42"/>
      <c r="L2406" s="46"/>
      <c r="M2406" s="231"/>
      <c r="N2406" s="232"/>
      <c r="O2406" s="86"/>
      <c r="P2406" s="86"/>
      <c r="Q2406" s="86"/>
      <c r="R2406" s="86"/>
      <c r="S2406" s="86"/>
      <c r="T2406" s="87"/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T2406" s="19" t="s">
        <v>478</v>
      </c>
      <c r="AU2406" s="19" t="s">
        <v>82</v>
      </c>
    </row>
    <row r="2407" s="2" customFormat="1" ht="16.5" customHeight="1">
      <c r="A2407" s="40"/>
      <c r="B2407" s="41"/>
      <c r="C2407" s="215" t="s">
        <v>5411</v>
      </c>
      <c r="D2407" s="215" t="s">
        <v>174</v>
      </c>
      <c r="E2407" s="216" t="s">
        <v>5257</v>
      </c>
      <c r="F2407" s="217" t="s">
        <v>5255</v>
      </c>
      <c r="G2407" s="218" t="s">
        <v>3296</v>
      </c>
      <c r="H2407" s="219">
        <v>3</v>
      </c>
      <c r="I2407" s="220"/>
      <c r="J2407" s="221">
        <f>ROUND(I2407*H2407,2)</f>
        <v>0</v>
      </c>
      <c r="K2407" s="217" t="s">
        <v>19</v>
      </c>
      <c r="L2407" s="46"/>
      <c r="M2407" s="222" t="s">
        <v>19</v>
      </c>
      <c r="N2407" s="223" t="s">
        <v>45</v>
      </c>
      <c r="O2407" s="86"/>
      <c r="P2407" s="224">
        <f>O2407*H2407</f>
        <v>0</v>
      </c>
      <c r="Q2407" s="224">
        <v>0</v>
      </c>
      <c r="R2407" s="224">
        <f>Q2407*H2407</f>
        <v>0</v>
      </c>
      <c r="S2407" s="224">
        <v>0</v>
      </c>
      <c r="T2407" s="225">
        <f>S2407*H2407</f>
        <v>0</v>
      </c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R2407" s="226" t="s">
        <v>178</v>
      </c>
      <c r="AT2407" s="226" t="s">
        <v>174</v>
      </c>
      <c r="AU2407" s="226" t="s">
        <v>82</v>
      </c>
      <c r="AY2407" s="19" t="s">
        <v>171</v>
      </c>
      <c r="BE2407" s="227">
        <f>IF(N2407="základní",J2407,0)</f>
        <v>0</v>
      </c>
      <c r="BF2407" s="227">
        <f>IF(N2407="snížená",J2407,0)</f>
        <v>0</v>
      </c>
      <c r="BG2407" s="227">
        <f>IF(N2407="zákl. přenesená",J2407,0)</f>
        <v>0</v>
      </c>
      <c r="BH2407" s="227">
        <f>IF(N2407="sníž. přenesená",J2407,0)</f>
        <v>0</v>
      </c>
      <c r="BI2407" s="227">
        <f>IF(N2407="nulová",J2407,0)</f>
        <v>0</v>
      </c>
      <c r="BJ2407" s="19" t="s">
        <v>82</v>
      </c>
      <c r="BK2407" s="227">
        <f>ROUND(I2407*H2407,2)</f>
        <v>0</v>
      </c>
      <c r="BL2407" s="19" t="s">
        <v>178</v>
      </c>
      <c r="BM2407" s="226" t="s">
        <v>5412</v>
      </c>
    </row>
    <row r="2408" s="2" customFormat="1">
      <c r="A2408" s="40"/>
      <c r="B2408" s="41"/>
      <c r="C2408" s="42"/>
      <c r="D2408" s="228" t="s">
        <v>180</v>
      </c>
      <c r="E2408" s="42"/>
      <c r="F2408" s="229" t="s">
        <v>5255</v>
      </c>
      <c r="G2408" s="42"/>
      <c r="H2408" s="42"/>
      <c r="I2408" s="230"/>
      <c r="J2408" s="42"/>
      <c r="K2408" s="42"/>
      <c r="L2408" s="46"/>
      <c r="M2408" s="231"/>
      <c r="N2408" s="232"/>
      <c r="O2408" s="86"/>
      <c r="P2408" s="86"/>
      <c r="Q2408" s="86"/>
      <c r="R2408" s="86"/>
      <c r="S2408" s="86"/>
      <c r="T2408" s="87"/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T2408" s="19" t="s">
        <v>180</v>
      </c>
      <c r="AU2408" s="19" t="s">
        <v>82</v>
      </c>
    </row>
    <row r="2409" s="2" customFormat="1">
      <c r="A2409" s="40"/>
      <c r="B2409" s="41"/>
      <c r="C2409" s="42"/>
      <c r="D2409" s="228" t="s">
        <v>478</v>
      </c>
      <c r="E2409" s="42"/>
      <c r="F2409" s="278" t="s">
        <v>5231</v>
      </c>
      <c r="G2409" s="42"/>
      <c r="H2409" s="42"/>
      <c r="I2409" s="230"/>
      <c r="J2409" s="42"/>
      <c r="K2409" s="42"/>
      <c r="L2409" s="46"/>
      <c r="M2409" s="231"/>
      <c r="N2409" s="232"/>
      <c r="O2409" s="86"/>
      <c r="P2409" s="86"/>
      <c r="Q2409" s="86"/>
      <c r="R2409" s="86"/>
      <c r="S2409" s="86"/>
      <c r="T2409" s="87"/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T2409" s="19" t="s">
        <v>478</v>
      </c>
      <c r="AU2409" s="19" t="s">
        <v>82</v>
      </c>
    </row>
    <row r="2410" s="2" customFormat="1" ht="16.5" customHeight="1">
      <c r="A2410" s="40"/>
      <c r="B2410" s="41"/>
      <c r="C2410" s="215" t="s">
        <v>5413</v>
      </c>
      <c r="D2410" s="215" t="s">
        <v>174</v>
      </c>
      <c r="E2410" s="216" t="s">
        <v>5310</v>
      </c>
      <c r="F2410" s="217" t="s">
        <v>5311</v>
      </c>
      <c r="G2410" s="218" t="s">
        <v>3296</v>
      </c>
      <c r="H2410" s="219">
        <v>12</v>
      </c>
      <c r="I2410" s="220"/>
      <c r="J2410" s="221">
        <f>ROUND(I2410*H2410,2)</f>
        <v>0</v>
      </c>
      <c r="K2410" s="217" t="s">
        <v>19</v>
      </c>
      <c r="L2410" s="46"/>
      <c r="M2410" s="222" t="s">
        <v>19</v>
      </c>
      <c r="N2410" s="223" t="s">
        <v>45</v>
      </c>
      <c r="O2410" s="86"/>
      <c r="P2410" s="224">
        <f>O2410*H2410</f>
        <v>0</v>
      </c>
      <c r="Q2410" s="224">
        <v>0</v>
      </c>
      <c r="R2410" s="224">
        <f>Q2410*H2410</f>
        <v>0</v>
      </c>
      <c r="S2410" s="224">
        <v>0</v>
      </c>
      <c r="T2410" s="225">
        <f>S2410*H2410</f>
        <v>0</v>
      </c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R2410" s="226" t="s">
        <v>178</v>
      </c>
      <c r="AT2410" s="226" t="s">
        <v>174</v>
      </c>
      <c r="AU2410" s="226" t="s">
        <v>82</v>
      </c>
      <c r="AY2410" s="19" t="s">
        <v>171</v>
      </c>
      <c r="BE2410" s="227">
        <f>IF(N2410="základní",J2410,0)</f>
        <v>0</v>
      </c>
      <c r="BF2410" s="227">
        <f>IF(N2410="snížená",J2410,0)</f>
        <v>0</v>
      </c>
      <c r="BG2410" s="227">
        <f>IF(N2410="zákl. přenesená",J2410,0)</f>
        <v>0</v>
      </c>
      <c r="BH2410" s="227">
        <f>IF(N2410="sníž. přenesená",J2410,0)</f>
        <v>0</v>
      </c>
      <c r="BI2410" s="227">
        <f>IF(N2410="nulová",J2410,0)</f>
        <v>0</v>
      </c>
      <c r="BJ2410" s="19" t="s">
        <v>82</v>
      </c>
      <c r="BK2410" s="227">
        <f>ROUND(I2410*H2410,2)</f>
        <v>0</v>
      </c>
      <c r="BL2410" s="19" t="s">
        <v>178</v>
      </c>
      <c r="BM2410" s="226" t="s">
        <v>5414</v>
      </c>
    </row>
    <row r="2411" s="2" customFormat="1">
      <c r="A2411" s="40"/>
      <c r="B2411" s="41"/>
      <c r="C2411" s="42"/>
      <c r="D2411" s="228" t="s">
        <v>180</v>
      </c>
      <c r="E2411" s="42"/>
      <c r="F2411" s="229" t="s">
        <v>5311</v>
      </c>
      <c r="G2411" s="42"/>
      <c r="H2411" s="42"/>
      <c r="I2411" s="230"/>
      <c r="J2411" s="42"/>
      <c r="K2411" s="42"/>
      <c r="L2411" s="46"/>
      <c r="M2411" s="231"/>
      <c r="N2411" s="232"/>
      <c r="O2411" s="86"/>
      <c r="P2411" s="86"/>
      <c r="Q2411" s="86"/>
      <c r="R2411" s="86"/>
      <c r="S2411" s="86"/>
      <c r="T2411" s="87"/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T2411" s="19" t="s">
        <v>180</v>
      </c>
      <c r="AU2411" s="19" t="s">
        <v>82</v>
      </c>
    </row>
    <row r="2412" s="2" customFormat="1" ht="16.5" customHeight="1">
      <c r="A2412" s="40"/>
      <c r="B2412" s="41"/>
      <c r="C2412" s="215" t="s">
        <v>5415</v>
      </c>
      <c r="D2412" s="215" t="s">
        <v>174</v>
      </c>
      <c r="E2412" s="216" t="s">
        <v>5416</v>
      </c>
      <c r="F2412" s="217" t="s">
        <v>5417</v>
      </c>
      <c r="G2412" s="218" t="s">
        <v>3296</v>
      </c>
      <c r="H2412" s="219">
        <v>6</v>
      </c>
      <c r="I2412" s="220"/>
      <c r="J2412" s="221">
        <f>ROUND(I2412*H2412,2)</f>
        <v>0</v>
      </c>
      <c r="K2412" s="217" t="s">
        <v>19</v>
      </c>
      <c r="L2412" s="46"/>
      <c r="M2412" s="222" t="s">
        <v>19</v>
      </c>
      <c r="N2412" s="223" t="s">
        <v>45</v>
      </c>
      <c r="O2412" s="86"/>
      <c r="P2412" s="224">
        <f>O2412*H2412</f>
        <v>0</v>
      </c>
      <c r="Q2412" s="224">
        <v>0</v>
      </c>
      <c r="R2412" s="224">
        <f>Q2412*H2412</f>
        <v>0</v>
      </c>
      <c r="S2412" s="224">
        <v>0</v>
      </c>
      <c r="T2412" s="225">
        <f>S2412*H2412</f>
        <v>0</v>
      </c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R2412" s="226" t="s">
        <v>178</v>
      </c>
      <c r="AT2412" s="226" t="s">
        <v>174</v>
      </c>
      <c r="AU2412" s="226" t="s">
        <v>82</v>
      </c>
      <c r="AY2412" s="19" t="s">
        <v>171</v>
      </c>
      <c r="BE2412" s="227">
        <f>IF(N2412="základní",J2412,0)</f>
        <v>0</v>
      </c>
      <c r="BF2412" s="227">
        <f>IF(N2412="snížená",J2412,0)</f>
        <v>0</v>
      </c>
      <c r="BG2412" s="227">
        <f>IF(N2412="zákl. přenesená",J2412,0)</f>
        <v>0</v>
      </c>
      <c r="BH2412" s="227">
        <f>IF(N2412="sníž. přenesená",J2412,0)</f>
        <v>0</v>
      </c>
      <c r="BI2412" s="227">
        <f>IF(N2412="nulová",J2412,0)</f>
        <v>0</v>
      </c>
      <c r="BJ2412" s="19" t="s">
        <v>82</v>
      </c>
      <c r="BK2412" s="227">
        <f>ROUND(I2412*H2412,2)</f>
        <v>0</v>
      </c>
      <c r="BL2412" s="19" t="s">
        <v>178</v>
      </c>
      <c r="BM2412" s="226" t="s">
        <v>5418</v>
      </c>
    </row>
    <row r="2413" s="2" customFormat="1">
      <c r="A2413" s="40"/>
      <c r="B2413" s="41"/>
      <c r="C2413" s="42"/>
      <c r="D2413" s="228" t="s">
        <v>180</v>
      </c>
      <c r="E2413" s="42"/>
      <c r="F2413" s="229" t="s">
        <v>5417</v>
      </c>
      <c r="G2413" s="42"/>
      <c r="H2413" s="42"/>
      <c r="I2413" s="230"/>
      <c r="J2413" s="42"/>
      <c r="K2413" s="42"/>
      <c r="L2413" s="46"/>
      <c r="M2413" s="231"/>
      <c r="N2413" s="232"/>
      <c r="O2413" s="86"/>
      <c r="P2413" s="86"/>
      <c r="Q2413" s="86"/>
      <c r="R2413" s="86"/>
      <c r="S2413" s="86"/>
      <c r="T2413" s="87"/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T2413" s="19" t="s">
        <v>180</v>
      </c>
      <c r="AU2413" s="19" t="s">
        <v>82</v>
      </c>
    </row>
    <row r="2414" s="2" customFormat="1">
      <c r="A2414" s="40"/>
      <c r="B2414" s="41"/>
      <c r="C2414" s="42"/>
      <c r="D2414" s="228" t="s">
        <v>478</v>
      </c>
      <c r="E2414" s="42"/>
      <c r="F2414" s="278" t="s">
        <v>5419</v>
      </c>
      <c r="G2414" s="42"/>
      <c r="H2414" s="42"/>
      <c r="I2414" s="230"/>
      <c r="J2414" s="42"/>
      <c r="K2414" s="42"/>
      <c r="L2414" s="46"/>
      <c r="M2414" s="231"/>
      <c r="N2414" s="232"/>
      <c r="O2414" s="86"/>
      <c r="P2414" s="86"/>
      <c r="Q2414" s="86"/>
      <c r="R2414" s="86"/>
      <c r="S2414" s="86"/>
      <c r="T2414" s="87"/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T2414" s="19" t="s">
        <v>478</v>
      </c>
      <c r="AU2414" s="19" t="s">
        <v>82</v>
      </c>
    </row>
    <row r="2415" s="2" customFormat="1" ht="16.5" customHeight="1">
      <c r="A2415" s="40"/>
      <c r="B2415" s="41"/>
      <c r="C2415" s="215" t="s">
        <v>5420</v>
      </c>
      <c r="D2415" s="215" t="s">
        <v>174</v>
      </c>
      <c r="E2415" s="216" t="s">
        <v>5421</v>
      </c>
      <c r="F2415" s="217" t="s">
        <v>5422</v>
      </c>
      <c r="G2415" s="218" t="s">
        <v>3296</v>
      </c>
      <c r="H2415" s="219">
        <v>3</v>
      </c>
      <c r="I2415" s="220"/>
      <c r="J2415" s="221">
        <f>ROUND(I2415*H2415,2)</f>
        <v>0</v>
      </c>
      <c r="K2415" s="217" t="s">
        <v>19</v>
      </c>
      <c r="L2415" s="46"/>
      <c r="M2415" s="222" t="s">
        <v>19</v>
      </c>
      <c r="N2415" s="223" t="s">
        <v>45</v>
      </c>
      <c r="O2415" s="86"/>
      <c r="P2415" s="224">
        <f>O2415*H2415</f>
        <v>0</v>
      </c>
      <c r="Q2415" s="224">
        <v>0</v>
      </c>
      <c r="R2415" s="224">
        <f>Q2415*H2415</f>
        <v>0</v>
      </c>
      <c r="S2415" s="224">
        <v>0</v>
      </c>
      <c r="T2415" s="225">
        <f>S2415*H2415</f>
        <v>0</v>
      </c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R2415" s="226" t="s">
        <v>178</v>
      </c>
      <c r="AT2415" s="226" t="s">
        <v>174</v>
      </c>
      <c r="AU2415" s="226" t="s">
        <v>82</v>
      </c>
      <c r="AY2415" s="19" t="s">
        <v>171</v>
      </c>
      <c r="BE2415" s="227">
        <f>IF(N2415="základní",J2415,0)</f>
        <v>0</v>
      </c>
      <c r="BF2415" s="227">
        <f>IF(N2415="snížená",J2415,0)</f>
        <v>0</v>
      </c>
      <c r="BG2415" s="227">
        <f>IF(N2415="zákl. přenesená",J2415,0)</f>
        <v>0</v>
      </c>
      <c r="BH2415" s="227">
        <f>IF(N2415="sníž. přenesená",J2415,0)</f>
        <v>0</v>
      </c>
      <c r="BI2415" s="227">
        <f>IF(N2415="nulová",J2415,0)</f>
        <v>0</v>
      </c>
      <c r="BJ2415" s="19" t="s">
        <v>82</v>
      </c>
      <c r="BK2415" s="227">
        <f>ROUND(I2415*H2415,2)</f>
        <v>0</v>
      </c>
      <c r="BL2415" s="19" t="s">
        <v>178</v>
      </c>
      <c r="BM2415" s="226" t="s">
        <v>5423</v>
      </c>
    </row>
    <row r="2416" s="2" customFormat="1">
      <c r="A2416" s="40"/>
      <c r="B2416" s="41"/>
      <c r="C2416" s="42"/>
      <c r="D2416" s="228" t="s">
        <v>180</v>
      </c>
      <c r="E2416" s="42"/>
      <c r="F2416" s="229" t="s">
        <v>5422</v>
      </c>
      <c r="G2416" s="42"/>
      <c r="H2416" s="42"/>
      <c r="I2416" s="230"/>
      <c r="J2416" s="42"/>
      <c r="K2416" s="42"/>
      <c r="L2416" s="46"/>
      <c r="M2416" s="231"/>
      <c r="N2416" s="232"/>
      <c r="O2416" s="86"/>
      <c r="P2416" s="86"/>
      <c r="Q2416" s="86"/>
      <c r="R2416" s="86"/>
      <c r="S2416" s="86"/>
      <c r="T2416" s="87"/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T2416" s="19" t="s">
        <v>180</v>
      </c>
      <c r="AU2416" s="19" t="s">
        <v>82</v>
      </c>
    </row>
    <row r="2417" s="2" customFormat="1">
      <c r="A2417" s="40"/>
      <c r="B2417" s="41"/>
      <c r="C2417" s="42"/>
      <c r="D2417" s="228" t="s">
        <v>478</v>
      </c>
      <c r="E2417" s="42"/>
      <c r="F2417" s="278" t="s">
        <v>5424</v>
      </c>
      <c r="G2417" s="42"/>
      <c r="H2417" s="42"/>
      <c r="I2417" s="230"/>
      <c r="J2417" s="42"/>
      <c r="K2417" s="42"/>
      <c r="L2417" s="46"/>
      <c r="M2417" s="231"/>
      <c r="N2417" s="232"/>
      <c r="O2417" s="86"/>
      <c r="P2417" s="86"/>
      <c r="Q2417" s="86"/>
      <c r="R2417" s="86"/>
      <c r="S2417" s="86"/>
      <c r="T2417" s="87"/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T2417" s="19" t="s">
        <v>478</v>
      </c>
      <c r="AU2417" s="19" t="s">
        <v>82</v>
      </c>
    </row>
    <row r="2418" s="2" customFormat="1" ht="16.5" customHeight="1">
      <c r="A2418" s="40"/>
      <c r="B2418" s="41"/>
      <c r="C2418" s="215" t="s">
        <v>5425</v>
      </c>
      <c r="D2418" s="215" t="s">
        <v>174</v>
      </c>
      <c r="E2418" s="216" t="s">
        <v>5426</v>
      </c>
      <c r="F2418" s="217" t="s">
        <v>5427</v>
      </c>
      <c r="G2418" s="218" t="s">
        <v>3296</v>
      </c>
      <c r="H2418" s="219">
        <v>3</v>
      </c>
      <c r="I2418" s="220"/>
      <c r="J2418" s="221">
        <f>ROUND(I2418*H2418,2)</f>
        <v>0</v>
      </c>
      <c r="K2418" s="217" t="s">
        <v>19</v>
      </c>
      <c r="L2418" s="46"/>
      <c r="M2418" s="222" t="s">
        <v>19</v>
      </c>
      <c r="N2418" s="223" t="s">
        <v>45</v>
      </c>
      <c r="O2418" s="86"/>
      <c r="P2418" s="224">
        <f>O2418*H2418</f>
        <v>0</v>
      </c>
      <c r="Q2418" s="224">
        <v>0</v>
      </c>
      <c r="R2418" s="224">
        <f>Q2418*H2418</f>
        <v>0</v>
      </c>
      <c r="S2418" s="224">
        <v>0</v>
      </c>
      <c r="T2418" s="225">
        <f>S2418*H2418</f>
        <v>0</v>
      </c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R2418" s="226" t="s">
        <v>178</v>
      </c>
      <c r="AT2418" s="226" t="s">
        <v>174</v>
      </c>
      <c r="AU2418" s="226" t="s">
        <v>82</v>
      </c>
      <c r="AY2418" s="19" t="s">
        <v>171</v>
      </c>
      <c r="BE2418" s="227">
        <f>IF(N2418="základní",J2418,0)</f>
        <v>0</v>
      </c>
      <c r="BF2418" s="227">
        <f>IF(N2418="snížená",J2418,0)</f>
        <v>0</v>
      </c>
      <c r="BG2418" s="227">
        <f>IF(N2418="zákl. přenesená",J2418,0)</f>
        <v>0</v>
      </c>
      <c r="BH2418" s="227">
        <f>IF(N2418="sníž. přenesená",J2418,0)</f>
        <v>0</v>
      </c>
      <c r="BI2418" s="227">
        <f>IF(N2418="nulová",J2418,0)</f>
        <v>0</v>
      </c>
      <c r="BJ2418" s="19" t="s">
        <v>82</v>
      </c>
      <c r="BK2418" s="227">
        <f>ROUND(I2418*H2418,2)</f>
        <v>0</v>
      </c>
      <c r="BL2418" s="19" t="s">
        <v>178</v>
      </c>
      <c r="BM2418" s="226" t="s">
        <v>5428</v>
      </c>
    </row>
    <row r="2419" s="2" customFormat="1">
      <c r="A2419" s="40"/>
      <c r="B2419" s="41"/>
      <c r="C2419" s="42"/>
      <c r="D2419" s="228" t="s">
        <v>180</v>
      </c>
      <c r="E2419" s="42"/>
      <c r="F2419" s="229" t="s">
        <v>5427</v>
      </c>
      <c r="G2419" s="42"/>
      <c r="H2419" s="42"/>
      <c r="I2419" s="230"/>
      <c r="J2419" s="42"/>
      <c r="K2419" s="42"/>
      <c r="L2419" s="46"/>
      <c r="M2419" s="231"/>
      <c r="N2419" s="232"/>
      <c r="O2419" s="86"/>
      <c r="P2419" s="86"/>
      <c r="Q2419" s="86"/>
      <c r="R2419" s="86"/>
      <c r="S2419" s="86"/>
      <c r="T2419" s="87"/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T2419" s="19" t="s">
        <v>180</v>
      </c>
      <c r="AU2419" s="19" t="s">
        <v>82</v>
      </c>
    </row>
    <row r="2420" s="2" customFormat="1">
      <c r="A2420" s="40"/>
      <c r="B2420" s="41"/>
      <c r="C2420" s="42"/>
      <c r="D2420" s="228" t="s">
        <v>478</v>
      </c>
      <c r="E2420" s="42"/>
      <c r="F2420" s="278" t="s">
        <v>5429</v>
      </c>
      <c r="G2420" s="42"/>
      <c r="H2420" s="42"/>
      <c r="I2420" s="230"/>
      <c r="J2420" s="42"/>
      <c r="K2420" s="42"/>
      <c r="L2420" s="46"/>
      <c r="M2420" s="231"/>
      <c r="N2420" s="232"/>
      <c r="O2420" s="86"/>
      <c r="P2420" s="86"/>
      <c r="Q2420" s="86"/>
      <c r="R2420" s="86"/>
      <c r="S2420" s="86"/>
      <c r="T2420" s="87"/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T2420" s="19" t="s">
        <v>478</v>
      </c>
      <c r="AU2420" s="19" t="s">
        <v>82</v>
      </c>
    </row>
    <row r="2421" s="2" customFormat="1" ht="16.5" customHeight="1">
      <c r="A2421" s="40"/>
      <c r="B2421" s="41"/>
      <c r="C2421" s="215" t="s">
        <v>5430</v>
      </c>
      <c r="D2421" s="215" t="s">
        <v>174</v>
      </c>
      <c r="E2421" s="216" t="s">
        <v>5431</v>
      </c>
      <c r="F2421" s="217" t="s">
        <v>5432</v>
      </c>
      <c r="G2421" s="218" t="s">
        <v>3296</v>
      </c>
      <c r="H2421" s="219">
        <v>3</v>
      </c>
      <c r="I2421" s="220"/>
      <c r="J2421" s="221">
        <f>ROUND(I2421*H2421,2)</f>
        <v>0</v>
      </c>
      <c r="K2421" s="217" t="s">
        <v>19</v>
      </c>
      <c r="L2421" s="46"/>
      <c r="M2421" s="222" t="s">
        <v>19</v>
      </c>
      <c r="N2421" s="223" t="s">
        <v>45</v>
      </c>
      <c r="O2421" s="86"/>
      <c r="P2421" s="224">
        <f>O2421*H2421</f>
        <v>0</v>
      </c>
      <c r="Q2421" s="224">
        <v>0</v>
      </c>
      <c r="R2421" s="224">
        <f>Q2421*H2421</f>
        <v>0</v>
      </c>
      <c r="S2421" s="224">
        <v>0</v>
      </c>
      <c r="T2421" s="225">
        <f>S2421*H2421</f>
        <v>0</v>
      </c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R2421" s="226" t="s">
        <v>178</v>
      </c>
      <c r="AT2421" s="226" t="s">
        <v>174</v>
      </c>
      <c r="AU2421" s="226" t="s">
        <v>82</v>
      </c>
      <c r="AY2421" s="19" t="s">
        <v>171</v>
      </c>
      <c r="BE2421" s="227">
        <f>IF(N2421="základní",J2421,0)</f>
        <v>0</v>
      </c>
      <c r="BF2421" s="227">
        <f>IF(N2421="snížená",J2421,0)</f>
        <v>0</v>
      </c>
      <c r="BG2421" s="227">
        <f>IF(N2421="zákl. přenesená",J2421,0)</f>
        <v>0</v>
      </c>
      <c r="BH2421" s="227">
        <f>IF(N2421="sníž. přenesená",J2421,0)</f>
        <v>0</v>
      </c>
      <c r="BI2421" s="227">
        <f>IF(N2421="nulová",J2421,0)</f>
        <v>0</v>
      </c>
      <c r="BJ2421" s="19" t="s">
        <v>82</v>
      </c>
      <c r="BK2421" s="227">
        <f>ROUND(I2421*H2421,2)</f>
        <v>0</v>
      </c>
      <c r="BL2421" s="19" t="s">
        <v>178</v>
      </c>
      <c r="BM2421" s="226" t="s">
        <v>5433</v>
      </c>
    </row>
    <row r="2422" s="2" customFormat="1">
      <c r="A2422" s="40"/>
      <c r="B2422" s="41"/>
      <c r="C2422" s="42"/>
      <c r="D2422" s="228" t="s">
        <v>180</v>
      </c>
      <c r="E2422" s="42"/>
      <c r="F2422" s="229" t="s">
        <v>5432</v>
      </c>
      <c r="G2422" s="42"/>
      <c r="H2422" s="42"/>
      <c r="I2422" s="230"/>
      <c r="J2422" s="42"/>
      <c r="K2422" s="42"/>
      <c r="L2422" s="46"/>
      <c r="M2422" s="231"/>
      <c r="N2422" s="232"/>
      <c r="O2422" s="86"/>
      <c r="P2422" s="86"/>
      <c r="Q2422" s="86"/>
      <c r="R2422" s="86"/>
      <c r="S2422" s="86"/>
      <c r="T2422" s="87"/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T2422" s="19" t="s">
        <v>180</v>
      </c>
      <c r="AU2422" s="19" t="s">
        <v>82</v>
      </c>
    </row>
    <row r="2423" s="2" customFormat="1">
      <c r="A2423" s="40"/>
      <c r="B2423" s="41"/>
      <c r="C2423" s="42"/>
      <c r="D2423" s="228" t="s">
        <v>478</v>
      </c>
      <c r="E2423" s="42"/>
      <c r="F2423" s="278" t="s">
        <v>5434</v>
      </c>
      <c r="G2423" s="42"/>
      <c r="H2423" s="42"/>
      <c r="I2423" s="230"/>
      <c r="J2423" s="42"/>
      <c r="K2423" s="42"/>
      <c r="L2423" s="46"/>
      <c r="M2423" s="231"/>
      <c r="N2423" s="232"/>
      <c r="O2423" s="86"/>
      <c r="P2423" s="86"/>
      <c r="Q2423" s="86"/>
      <c r="R2423" s="86"/>
      <c r="S2423" s="86"/>
      <c r="T2423" s="87"/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T2423" s="19" t="s">
        <v>478</v>
      </c>
      <c r="AU2423" s="19" t="s">
        <v>82</v>
      </c>
    </row>
    <row r="2424" s="2" customFormat="1" ht="16.5" customHeight="1">
      <c r="A2424" s="40"/>
      <c r="B2424" s="41"/>
      <c r="C2424" s="215" t="s">
        <v>5435</v>
      </c>
      <c r="D2424" s="215" t="s">
        <v>174</v>
      </c>
      <c r="E2424" s="216" t="s">
        <v>5436</v>
      </c>
      <c r="F2424" s="217" t="s">
        <v>5437</v>
      </c>
      <c r="G2424" s="218" t="s">
        <v>3296</v>
      </c>
      <c r="H2424" s="219">
        <v>18</v>
      </c>
      <c r="I2424" s="220"/>
      <c r="J2424" s="221">
        <f>ROUND(I2424*H2424,2)</f>
        <v>0</v>
      </c>
      <c r="K2424" s="217" t="s">
        <v>19</v>
      </c>
      <c r="L2424" s="46"/>
      <c r="M2424" s="222" t="s">
        <v>19</v>
      </c>
      <c r="N2424" s="223" t="s">
        <v>45</v>
      </c>
      <c r="O2424" s="86"/>
      <c r="P2424" s="224">
        <f>O2424*H2424</f>
        <v>0</v>
      </c>
      <c r="Q2424" s="224">
        <v>0</v>
      </c>
      <c r="R2424" s="224">
        <f>Q2424*H2424</f>
        <v>0</v>
      </c>
      <c r="S2424" s="224">
        <v>0</v>
      </c>
      <c r="T2424" s="225">
        <f>S2424*H2424</f>
        <v>0</v>
      </c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R2424" s="226" t="s">
        <v>178</v>
      </c>
      <c r="AT2424" s="226" t="s">
        <v>174</v>
      </c>
      <c r="AU2424" s="226" t="s">
        <v>82</v>
      </c>
      <c r="AY2424" s="19" t="s">
        <v>171</v>
      </c>
      <c r="BE2424" s="227">
        <f>IF(N2424="základní",J2424,0)</f>
        <v>0</v>
      </c>
      <c r="BF2424" s="227">
        <f>IF(N2424="snížená",J2424,0)</f>
        <v>0</v>
      </c>
      <c r="BG2424" s="227">
        <f>IF(N2424="zákl. přenesená",J2424,0)</f>
        <v>0</v>
      </c>
      <c r="BH2424" s="227">
        <f>IF(N2424="sníž. přenesená",J2424,0)</f>
        <v>0</v>
      </c>
      <c r="BI2424" s="227">
        <f>IF(N2424="nulová",J2424,0)</f>
        <v>0</v>
      </c>
      <c r="BJ2424" s="19" t="s">
        <v>82</v>
      </c>
      <c r="BK2424" s="227">
        <f>ROUND(I2424*H2424,2)</f>
        <v>0</v>
      </c>
      <c r="BL2424" s="19" t="s">
        <v>178</v>
      </c>
      <c r="BM2424" s="226" t="s">
        <v>5438</v>
      </c>
    </row>
    <row r="2425" s="2" customFormat="1">
      <c r="A2425" s="40"/>
      <c r="B2425" s="41"/>
      <c r="C2425" s="42"/>
      <c r="D2425" s="228" t="s">
        <v>180</v>
      </c>
      <c r="E2425" s="42"/>
      <c r="F2425" s="229" t="s">
        <v>5437</v>
      </c>
      <c r="G2425" s="42"/>
      <c r="H2425" s="42"/>
      <c r="I2425" s="230"/>
      <c r="J2425" s="42"/>
      <c r="K2425" s="42"/>
      <c r="L2425" s="46"/>
      <c r="M2425" s="231"/>
      <c r="N2425" s="232"/>
      <c r="O2425" s="86"/>
      <c r="P2425" s="86"/>
      <c r="Q2425" s="86"/>
      <c r="R2425" s="86"/>
      <c r="S2425" s="86"/>
      <c r="T2425" s="87"/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T2425" s="19" t="s">
        <v>180</v>
      </c>
      <c r="AU2425" s="19" t="s">
        <v>82</v>
      </c>
    </row>
    <row r="2426" s="2" customFormat="1">
      <c r="A2426" s="40"/>
      <c r="B2426" s="41"/>
      <c r="C2426" s="42"/>
      <c r="D2426" s="228" t="s">
        <v>478</v>
      </c>
      <c r="E2426" s="42"/>
      <c r="F2426" s="278" t="s">
        <v>5429</v>
      </c>
      <c r="G2426" s="42"/>
      <c r="H2426" s="42"/>
      <c r="I2426" s="230"/>
      <c r="J2426" s="42"/>
      <c r="K2426" s="42"/>
      <c r="L2426" s="46"/>
      <c r="M2426" s="231"/>
      <c r="N2426" s="232"/>
      <c r="O2426" s="86"/>
      <c r="P2426" s="86"/>
      <c r="Q2426" s="86"/>
      <c r="R2426" s="86"/>
      <c r="S2426" s="86"/>
      <c r="T2426" s="87"/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T2426" s="19" t="s">
        <v>478</v>
      </c>
      <c r="AU2426" s="19" t="s">
        <v>82</v>
      </c>
    </row>
    <row r="2427" s="2" customFormat="1" ht="16.5" customHeight="1">
      <c r="A2427" s="40"/>
      <c r="B2427" s="41"/>
      <c r="C2427" s="215" t="s">
        <v>5439</v>
      </c>
      <c r="D2427" s="215" t="s">
        <v>174</v>
      </c>
      <c r="E2427" s="216" t="s">
        <v>5440</v>
      </c>
      <c r="F2427" s="217" t="s">
        <v>5441</v>
      </c>
      <c r="G2427" s="218" t="s">
        <v>3296</v>
      </c>
      <c r="H2427" s="219">
        <v>6</v>
      </c>
      <c r="I2427" s="220"/>
      <c r="J2427" s="221">
        <f>ROUND(I2427*H2427,2)</f>
        <v>0</v>
      </c>
      <c r="K2427" s="217" t="s">
        <v>19</v>
      </c>
      <c r="L2427" s="46"/>
      <c r="M2427" s="222" t="s">
        <v>19</v>
      </c>
      <c r="N2427" s="223" t="s">
        <v>45</v>
      </c>
      <c r="O2427" s="86"/>
      <c r="P2427" s="224">
        <f>O2427*H2427</f>
        <v>0</v>
      </c>
      <c r="Q2427" s="224">
        <v>0</v>
      </c>
      <c r="R2427" s="224">
        <f>Q2427*H2427</f>
        <v>0</v>
      </c>
      <c r="S2427" s="224">
        <v>0</v>
      </c>
      <c r="T2427" s="225">
        <f>S2427*H2427</f>
        <v>0</v>
      </c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R2427" s="226" t="s">
        <v>178</v>
      </c>
      <c r="AT2427" s="226" t="s">
        <v>174</v>
      </c>
      <c r="AU2427" s="226" t="s">
        <v>82</v>
      </c>
      <c r="AY2427" s="19" t="s">
        <v>171</v>
      </c>
      <c r="BE2427" s="227">
        <f>IF(N2427="základní",J2427,0)</f>
        <v>0</v>
      </c>
      <c r="BF2427" s="227">
        <f>IF(N2427="snížená",J2427,0)</f>
        <v>0</v>
      </c>
      <c r="BG2427" s="227">
        <f>IF(N2427="zákl. přenesená",J2427,0)</f>
        <v>0</v>
      </c>
      <c r="BH2427" s="227">
        <f>IF(N2427="sníž. přenesená",J2427,0)</f>
        <v>0</v>
      </c>
      <c r="BI2427" s="227">
        <f>IF(N2427="nulová",J2427,0)</f>
        <v>0</v>
      </c>
      <c r="BJ2427" s="19" t="s">
        <v>82</v>
      </c>
      <c r="BK2427" s="227">
        <f>ROUND(I2427*H2427,2)</f>
        <v>0</v>
      </c>
      <c r="BL2427" s="19" t="s">
        <v>178</v>
      </c>
      <c r="BM2427" s="226" t="s">
        <v>5442</v>
      </c>
    </row>
    <row r="2428" s="2" customFormat="1">
      <c r="A2428" s="40"/>
      <c r="B2428" s="41"/>
      <c r="C2428" s="42"/>
      <c r="D2428" s="228" t="s">
        <v>180</v>
      </c>
      <c r="E2428" s="42"/>
      <c r="F2428" s="229" t="s">
        <v>5441</v>
      </c>
      <c r="G2428" s="42"/>
      <c r="H2428" s="42"/>
      <c r="I2428" s="230"/>
      <c r="J2428" s="42"/>
      <c r="K2428" s="42"/>
      <c r="L2428" s="46"/>
      <c r="M2428" s="231"/>
      <c r="N2428" s="232"/>
      <c r="O2428" s="86"/>
      <c r="P2428" s="86"/>
      <c r="Q2428" s="86"/>
      <c r="R2428" s="86"/>
      <c r="S2428" s="86"/>
      <c r="T2428" s="87"/>
      <c r="U2428" s="40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T2428" s="19" t="s">
        <v>180</v>
      </c>
      <c r="AU2428" s="19" t="s">
        <v>82</v>
      </c>
    </row>
    <row r="2429" s="2" customFormat="1" ht="16.5" customHeight="1">
      <c r="A2429" s="40"/>
      <c r="B2429" s="41"/>
      <c r="C2429" s="215" t="s">
        <v>5443</v>
      </c>
      <c r="D2429" s="215" t="s">
        <v>174</v>
      </c>
      <c r="E2429" s="216" t="s">
        <v>5444</v>
      </c>
      <c r="F2429" s="217" t="s">
        <v>5445</v>
      </c>
      <c r="G2429" s="218" t="s">
        <v>3296</v>
      </c>
      <c r="H2429" s="219">
        <v>6</v>
      </c>
      <c r="I2429" s="220"/>
      <c r="J2429" s="221">
        <f>ROUND(I2429*H2429,2)</f>
        <v>0</v>
      </c>
      <c r="K2429" s="217" t="s">
        <v>19</v>
      </c>
      <c r="L2429" s="46"/>
      <c r="M2429" s="222" t="s">
        <v>19</v>
      </c>
      <c r="N2429" s="223" t="s">
        <v>45</v>
      </c>
      <c r="O2429" s="86"/>
      <c r="P2429" s="224">
        <f>O2429*H2429</f>
        <v>0</v>
      </c>
      <c r="Q2429" s="224">
        <v>0</v>
      </c>
      <c r="R2429" s="224">
        <f>Q2429*H2429</f>
        <v>0</v>
      </c>
      <c r="S2429" s="224">
        <v>0</v>
      </c>
      <c r="T2429" s="225">
        <f>S2429*H2429</f>
        <v>0</v>
      </c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R2429" s="226" t="s">
        <v>178</v>
      </c>
      <c r="AT2429" s="226" t="s">
        <v>174</v>
      </c>
      <c r="AU2429" s="226" t="s">
        <v>82</v>
      </c>
      <c r="AY2429" s="19" t="s">
        <v>171</v>
      </c>
      <c r="BE2429" s="227">
        <f>IF(N2429="základní",J2429,0)</f>
        <v>0</v>
      </c>
      <c r="BF2429" s="227">
        <f>IF(N2429="snížená",J2429,0)</f>
        <v>0</v>
      </c>
      <c r="BG2429" s="227">
        <f>IF(N2429="zákl. přenesená",J2429,0)</f>
        <v>0</v>
      </c>
      <c r="BH2429" s="227">
        <f>IF(N2429="sníž. přenesená",J2429,0)</f>
        <v>0</v>
      </c>
      <c r="BI2429" s="227">
        <f>IF(N2429="nulová",J2429,0)</f>
        <v>0</v>
      </c>
      <c r="BJ2429" s="19" t="s">
        <v>82</v>
      </c>
      <c r="BK2429" s="227">
        <f>ROUND(I2429*H2429,2)</f>
        <v>0</v>
      </c>
      <c r="BL2429" s="19" t="s">
        <v>178</v>
      </c>
      <c r="BM2429" s="226" t="s">
        <v>5446</v>
      </c>
    </row>
    <row r="2430" s="2" customFormat="1">
      <c r="A2430" s="40"/>
      <c r="B2430" s="41"/>
      <c r="C2430" s="42"/>
      <c r="D2430" s="228" t="s">
        <v>180</v>
      </c>
      <c r="E2430" s="42"/>
      <c r="F2430" s="229" t="s">
        <v>5445</v>
      </c>
      <c r="G2430" s="42"/>
      <c r="H2430" s="42"/>
      <c r="I2430" s="230"/>
      <c r="J2430" s="42"/>
      <c r="K2430" s="42"/>
      <c r="L2430" s="46"/>
      <c r="M2430" s="231"/>
      <c r="N2430" s="232"/>
      <c r="O2430" s="86"/>
      <c r="P2430" s="86"/>
      <c r="Q2430" s="86"/>
      <c r="R2430" s="86"/>
      <c r="S2430" s="86"/>
      <c r="T2430" s="87"/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T2430" s="19" t="s">
        <v>180</v>
      </c>
      <c r="AU2430" s="19" t="s">
        <v>82</v>
      </c>
    </row>
    <row r="2431" s="2" customFormat="1">
      <c r="A2431" s="40"/>
      <c r="B2431" s="41"/>
      <c r="C2431" s="42"/>
      <c r="D2431" s="228" t="s">
        <v>478</v>
      </c>
      <c r="E2431" s="42"/>
      <c r="F2431" s="278" t="s">
        <v>5447</v>
      </c>
      <c r="G2431" s="42"/>
      <c r="H2431" s="42"/>
      <c r="I2431" s="230"/>
      <c r="J2431" s="42"/>
      <c r="K2431" s="42"/>
      <c r="L2431" s="46"/>
      <c r="M2431" s="231"/>
      <c r="N2431" s="232"/>
      <c r="O2431" s="86"/>
      <c r="P2431" s="86"/>
      <c r="Q2431" s="86"/>
      <c r="R2431" s="86"/>
      <c r="S2431" s="86"/>
      <c r="T2431" s="87"/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T2431" s="19" t="s">
        <v>478</v>
      </c>
      <c r="AU2431" s="19" t="s">
        <v>82</v>
      </c>
    </row>
    <row r="2432" s="2" customFormat="1" ht="16.5" customHeight="1">
      <c r="A2432" s="40"/>
      <c r="B2432" s="41"/>
      <c r="C2432" s="215" t="s">
        <v>5448</v>
      </c>
      <c r="D2432" s="215" t="s">
        <v>174</v>
      </c>
      <c r="E2432" s="216" t="s">
        <v>5449</v>
      </c>
      <c r="F2432" s="217" t="s">
        <v>5339</v>
      </c>
      <c r="G2432" s="218" t="s">
        <v>3296</v>
      </c>
      <c r="H2432" s="219">
        <v>3</v>
      </c>
      <c r="I2432" s="220"/>
      <c r="J2432" s="221">
        <f>ROUND(I2432*H2432,2)</f>
        <v>0</v>
      </c>
      <c r="K2432" s="217" t="s">
        <v>19</v>
      </c>
      <c r="L2432" s="46"/>
      <c r="M2432" s="222" t="s">
        <v>19</v>
      </c>
      <c r="N2432" s="223" t="s">
        <v>45</v>
      </c>
      <c r="O2432" s="86"/>
      <c r="P2432" s="224">
        <f>O2432*H2432</f>
        <v>0</v>
      </c>
      <c r="Q2432" s="224">
        <v>0</v>
      </c>
      <c r="R2432" s="224">
        <f>Q2432*H2432</f>
        <v>0</v>
      </c>
      <c r="S2432" s="224">
        <v>0</v>
      </c>
      <c r="T2432" s="225">
        <f>S2432*H2432</f>
        <v>0</v>
      </c>
      <c r="U2432" s="40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R2432" s="226" t="s">
        <v>178</v>
      </c>
      <c r="AT2432" s="226" t="s">
        <v>174</v>
      </c>
      <c r="AU2432" s="226" t="s">
        <v>82</v>
      </c>
      <c r="AY2432" s="19" t="s">
        <v>171</v>
      </c>
      <c r="BE2432" s="227">
        <f>IF(N2432="základní",J2432,0)</f>
        <v>0</v>
      </c>
      <c r="BF2432" s="227">
        <f>IF(N2432="snížená",J2432,0)</f>
        <v>0</v>
      </c>
      <c r="BG2432" s="227">
        <f>IF(N2432="zákl. přenesená",J2432,0)</f>
        <v>0</v>
      </c>
      <c r="BH2432" s="227">
        <f>IF(N2432="sníž. přenesená",J2432,0)</f>
        <v>0</v>
      </c>
      <c r="BI2432" s="227">
        <f>IF(N2432="nulová",J2432,0)</f>
        <v>0</v>
      </c>
      <c r="BJ2432" s="19" t="s">
        <v>82</v>
      </c>
      <c r="BK2432" s="227">
        <f>ROUND(I2432*H2432,2)</f>
        <v>0</v>
      </c>
      <c r="BL2432" s="19" t="s">
        <v>178</v>
      </c>
      <c r="BM2432" s="226" t="s">
        <v>5450</v>
      </c>
    </row>
    <row r="2433" s="2" customFormat="1">
      <c r="A2433" s="40"/>
      <c r="B2433" s="41"/>
      <c r="C2433" s="42"/>
      <c r="D2433" s="228" t="s">
        <v>180</v>
      </c>
      <c r="E2433" s="42"/>
      <c r="F2433" s="229" t="s">
        <v>5339</v>
      </c>
      <c r="G2433" s="42"/>
      <c r="H2433" s="42"/>
      <c r="I2433" s="230"/>
      <c r="J2433" s="42"/>
      <c r="K2433" s="42"/>
      <c r="L2433" s="46"/>
      <c r="M2433" s="231"/>
      <c r="N2433" s="232"/>
      <c r="O2433" s="86"/>
      <c r="P2433" s="86"/>
      <c r="Q2433" s="86"/>
      <c r="R2433" s="86"/>
      <c r="S2433" s="86"/>
      <c r="T2433" s="87"/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T2433" s="19" t="s">
        <v>180</v>
      </c>
      <c r="AU2433" s="19" t="s">
        <v>82</v>
      </c>
    </row>
    <row r="2434" s="2" customFormat="1" ht="16.5" customHeight="1">
      <c r="A2434" s="40"/>
      <c r="B2434" s="41"/>
      <c r="C2434" s="215" t="s">
        <v>5451</v>
      </c>
      <c r="D2434" s="215" t="s">
        <v>174</v>
      </c>
      <c r="E2434" s="216" t="s">
        <v>5452</v>
      </c>
      <c r="F2434" s="217" t="s">
        <v>5343</v>
      </c>
      <c r="G2434" s="218" t="s">
        <v>3296</v>
      </c>
      <c r="H2434" s="219">
        <v>3</v>
      </c>
      <c r="I2434" s="220"/>
      <c r="J2434" s="221">
        <f>ROUND(I2434*H2434,2)</f>
        <v>0</v>
      </c>
      <c r="K2434" s="217" t="s">
        <v>19</v>
      </c>
      <c r="L2434" s="46"/>
      <c r="M2434" s="222" t="s">
        <v>19</v>
      </c>
      <c r="N2434" s="223" t="s">
        <v>45</v>
      </c>
      <c r="O2434" s="86"/>
      <c r="P2434" s="224">
        <f>O2434*H2434</f>
        <v>0</v>
      </c>
      <c r="Q2434" s="224">
        <v>0</v>
      </c>
      <c r="R2434" s="224">
        <f>Q2434*H2434</f>
        <v>0</v>
      </c>
      <c r="S2434" s="224">
        <v>0</v>
      </c>
      <c r="T2434" s="225">
        <f>S2434*H2434</f>
        <v>0</v>
      </c>
      <c r="U2434" s="40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R2434" s="226" t="s">
        <v>178</v>
      </c>
      <c r="AT2434" s="226" t="s">
        <v>174</v>
      </c>
      <c r="AU2434" s="226" t="s">
        <v>82</v>
      </c>
      <c r="AY2434" s="19" t="s">
        <v>171</v>
      </c>
      <c r="BE2434" s="227">
        <f>IF(N2434="základní",J2434,0)</f>
        <v>0</v>
      </c>
      <c r="BF2434" s="227">
        <f>IF(N2434="snížená",J2434,0)</f>
        <v>0</v>
      </c>
      <c r="BG2434" s="227">
        <f>IF(N2434="zákl. přenesená",J2434,0)</f>
        <v>0</v>
      </c>
      <c r="BH2434" s="227">
        <f>IF(N2434="sníž. přenesená",J2434,0)</f>
        <v>0</v>
      </c>
      <c r="BI2434" s="227">
        <f>IF(N2434="nulová",J2434,0)</f>
        <v>0</v>
      </c>
      <c r="BJ2434" s="19" t="s">
        <v>82</v>
      </c>
      <c r="BK2434" s="227">
        <f>ROUND(I2434*H2434,2)</f>
        <v>0</v>
      </c>
      <c r="BL2434" s="19" t="s">
        <v>178</v>
      </c>
      <c r="BM2434" s="226" t="s">
        <v>5453</v>
      </c>
    </row>
    <row r="2435" s="2" customFormat="1">
      <c r="A2435" s="40"/>
      <c r="B2435" s="41"/>
      <c r="C2435" s="42"/>
      <c r="D2435" s="228" t="s">
        <v>180</v>
      </c>
      <c r="E2435" s="42"/>
      <c r="F2435" s="229" t="s">
        <v>5343</v>
      </c>
      <c r="G2435" s="42"/>
      <c r="H2435" s="42"/>
      <c r="I2435" s="230"/>
      <c r="J2435" s="42"/>
      <c r="K2435" s="42"/>
      <c r="L2435" s="46"/>
      <c r="M2435" s="231"/>
      <c r="N2435" s="232"/>
      <c r="O2435" s="86"/>
      <c r="P2435" s="86"/>
      <c r="Q2435" s="86"/>
      <c r="R2435" s="86"/>
      <c r="S2435" s="86"/>
      <c r="T2435" s="87"/>
      <c r="U2435" s="40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T2435" s="19" t="s">
        <v>180</v>
      </c>
      <c r="AU2435" s="19" t="s">
        <v>82</v>
      </c>
    </row>
    <row r="2436" s="12" customFormat="1" ht="25.92" customHeight="1">
      <c r="A2436" s="12"/>
      <c r="B2436" s="199"/>
      <c r="C2436" s="200"/>
      <c r="D2436" s="201" t="s">
        <v>73</v>
      </c>
      <c r="E2436" s="202" t="s">
        <v>5454</v>
      </c>
      <c r="F2436" s="202" t="s">
        <v>5455</v>
      </c>
      <c r="G2436" s="200"/>
      <c r="H2436" s="200"/>
      <c r="I2436" s="203"/>
      <c r="J2436" s="204">
        <f>BK2436</f>
        <v>0</v>
      </c>
      <c r="K2436" s="200"/>
      <c r="L2436" s="205"/>
      <c r="M2436" s="206"/>
      <c r="N2436" s="207"/>
      <c r="O2436" s="207"/>
      <c r="P2436" s="208">
        <f>P2437+P2444</f>
        <v>0</v>
      </c>
      <c r="Q2436" s="207"/>
      <c r="R2436" s="208">
        <f>R2437+R2444</f>
        <v>0</v>
      </c>
      <c r="S2436" s="207"/>
      <c r="T2436" s="209">
        <f>T2437+T2444</f>
        <v>0</v>
      </c>
      <c r="U2436" s="12"/>
      <c r="V2436" s="12"/>
      <c r="W2436" s="12"/>
      <c r="X2436" s="12"/>
      <c r="Y2436" s="12"/>
      <c r="Z2436" s="12"/>
      <c r="AA2436" s="12"/>
      <c r="AB2436" s="12"/>
      <c r="AC2436" s="12"/>
      <c r="AD2436" s="12"/>
      <c r="AE2436" s="12"/>
      <c r="AR2436" s="210" t="s">
        <v>82</v>
      </c>
      <c r="AT2436" s="211" t="s">
        <v>73</v>
      </c>
      <c r="AU2436" s="211" t="s">
        <v>74</v>
      </c>
      <c r="AY2436" s="210" t="s">
        <v>171</v>
      </c>
      <c r="BK2436" s="212">
        <f>BK2437+BK2444</f>
        <v>0</v>
      </c>
    </row>
    <row r="2437" s="12" customFormat="1" ht="22.8" customHeight="1">
      <c r="A2437" s="12"/>
      <c r="B2437" s="199"/>
      <c r="C2437" s="200"/>
      <c r="D2437" s="201" t="s">
        <v>73</v>
      </c>
      <c r="E2437" s="213" t="s">
        <v>5456</v>
      </c>
      <c r="F2437" s="213" t="s">
        <v>5457</v>
      </c>
      <c r="G2437" s="200"/>
      <c r="H2437" s="200"/>
      <c r="I2437" s="203"/>
      <c r="J2437" s="214">
        <f>BK2437</f>
        <v>0</v>
      </c>
      <c r="K2437" s="200"/>
      <c r="L2437" s="205"/>
      <c r="M2437" s="206"/>
      <c r="N2437" s="207"/>
      <c r="O2437" s="207"/>
      <c r="P2437" s="208">
        <f>SUM(P2438:P2443)</f>
        <v>0</v>
      </c>
      <c r="Q2437" s="207"/>
      <c r="R2437" s="208">
        <f>SUM(R2438:R2443)</f>
        <v>0</v>
      </c>
      <c r="S2437" s="207"/>
      <c r="T2437" s="209">
        <f>SUM(T2438:T2443)</f>
        <v>0</v>
      </c>
      <c r="U2437" s="12"/>
      <c r="V2437" s="12"/>
      <c r="W2437" s="12"/>
      <c r="X2437" s="12"/>
      <c r="Y2437" s="12"/>
      <c r="Z2437" s="12"/>
      <c r="AA2437" s="12"/>
      <c r="AB2437" s="12"/>
      <c r="AC2437" s="12"/>
      <c r="AD2437" s="12"/>
      <c r="AE2437" s="12"/>
      <c r="AR2437" s="210" t="s">
        <v>82</v>
      </c>
      <c r="AT2437" s="211" t="s">
        <v>73</v>
      </c>
      <c r="AU2437" s="211" t="s">
        <v>82</v>
      </c>
      <c r="AY2437" s="210" t="s">
        <v>171</v>
      </c>
      <c r="BK2437" s="212">
        <f>SUM(BK2438:BK2443)</f>
        <v>0</v>
      </c>
    </row>
    <row r="2438" s="2" customFormat="1" ht="16.5" customHeight="1">
      <c r="A2438" s="40"/>
      <c r="B2438" s="41"/>
      <c r="C2438" s="215" t="s">
        <v>5458</v>
      </c>
      <c r="D2438" s="215" t="s">
        <v>174</v>
      </c>
      <c r="E2438" s="216" t="s">
        <v>5459</v>
      </c>
      <c r="F2438" s="217" t="s">
        <v>5460</v>
      </c>
      <c r="G2438" s="218" t="s">
        <v>3296</v>
      </c>
      <c r="H2438" s="219">
        <v>4</v>
      </c>
      <c r="I2438" s="220"/>
      <c r="J2438" s="221">
        <f>ROUND(I2438*H2438,2)</f>
        <v>0</v>
      </c>
      <c r="K2438" s="217" t="s">
        <v>19</v>
      </c>
      <c r="L2438" s="46"/>
      <c r="M2438" s="222" t="s">
        <v>19</v>
      </c>
      <c r="N2438" s="223" t="s">
        <v>45</v>
      </c>
      <c r="O2438" s="86"/>
      <c r="P2438" s="224">
        <f>O2438*H2438</f>
        <v>0</v>
      </c>
      <c r="Q2438" s="224">
        <v>0</v>
      </c>
      <c r="R2438" s="224">
        <f>Q2438*H2438</f>
        <v>0</v>
      </c>
      <c r="S2438" s="224">
        <v>0</v>
      </c>
      <c r="T2438" s="225">
        <f>S2438*H2438</f>
        <v>0</v>
      </c>
      <c r="U2438" s="40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R2438" s="226" t="s">
        <v>178</v>
      </c>
      <c r="AT2438" s="226" t="s">
        <v>174</v>
      </c>
      <c r="AU2438" s="226" t="s">
        <v>84</v>
      </c>
      <c r="AY2438" s="19" t="s">
        <v>171</v>
      </c>
      <c r="BE2438" s="227">
        <f>IF(N2438="základní",J2438,0)</f>
        <v>0</v>
      </c>
      <c r="BF2438" s="227">
        <f>IF(N2438="snížená",J2438,0)</f>
        <v>0</v>
      </c>
      <c r="BG2438" s="227">
        <f>IF(N2438="zákl. přenesená",J2438,0)</f>
        <v>0</v>
      </c>
      <c r="BH2438" s="227">
        <f>IF(N2438="sníž. přenesená",J2438,0)</f>
        <v>0</v>
      </c>
      <c r="BI2438" s="227">
        <f>IF(N2438="nulová",J2438,0)</f>
        <v>0</v>
      </c>
      <c r="BJ2438" s="19" t="s">
        <v>82</v>
      </c>
      <c r="BK2438" s="227">
        <f>ROUND(I2438*H2438,2)</f>
        <v>0</v>
      </c>
      <c r="BL2438" s="19" t="s">
        <v>178</v>
      </c>
      <c r="BM2438" s="226" t="s">
        <v>5461</v>
      </c>
    </row>
    <row r="2439" s="2" customFormat="1">
      <c r="A2439" s="40"/>
      <c r="B2439" s="41"/>
      <c r="C2439" s="42"/>
      <c r="D2439" s="228" t="s">
        <v>180</v>
      </c>
      <c r="E2439" s="42"/>
      <c r="F2439" s="229" t="s">
        <v>5460</v>
      </c>
      <c r="G2439" s="42"/>
      <c r="H2439" s="42"/>
      <c r="I2439" s="230"/>
      <c r="J2439" s="42"/>
      <c r="K2439" s="42"/>
      <c r="L2439" s="46"/>
      <c r="M2439" s="231"/>
      <c r="N2439" s="232"/>
      <c r="O2439" s="86"/>
      <c r="P2439" s="86"/>
      <c r="Q2439" s="86"/>
      <c r="R2439" s="86"/>
      <c r="S2439" s="86"/>
      <c r="T2439" s="87"/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T2439" s="19" t="s">
        <v>180</v>
      </c>
      <c r="AU2439" s="19" t="s">
        <v>84</v>
      </c>
    </row>
    <row r="2440" s="2" customFormat="1" ht="16.5" customHeight="1">
      <c r="A2440" s="40"/>
      <c r="B2440" s="41"/>
      <c r="C2440" s="215" t="s">
        <v>5462</v>
      </c>
      <c r="D2440" s="215" t="s">
        <v>174</v>
      </c>
      <c r="E2440" s="216" t="s">
        <v>5463</v>
      </c>
      <c r="F2440" s="217" t="s">
        <v>5464</v>
      </c>
      <c r="G2440" s="218" t="s">
        <v>3513</v>
      </c>
      <c r="H2440" s="219">
        <v>140</v>
      </c>
      <c r="I2440" s="220"/>
      <c r="J2440" s="221">
        <f>ROUND(I2440*H2440,2)</f>
        <v>0</v>
      </c>
      <c r="K2440" s="217" t="s">
        <v>19</v>
      </c>
      <c r="L2440" s="46"/>
      <c r="M2440" s="222" t="s">
        <v>19</v>
      </c>
      <c r="N2440" s="223" t="s">
        <v>45</v>
      </c>
      <c r="O2440" s="86"/>
      <c r="P2440" s="224">
        <f>O2440*H2440</f>
        <v>0</v>
      </c>
      <c r="Q2440" s="224">
        <v>0</v>
      </c>
      <c r="R2440" s="224">
        <f>Q2440*H2440</f>
        <v>0</v>
      </c>
      <c r="S2440" s="224">
        <v>0</v>
      </c>
      <c r="T2440" s="225">
        <f>S2440*H2440</f>
        <v>0</v>
      </c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R2440" s="226" t="s">
        <v>178</v>
      </c>
      <c r="AT2440" s="226" t="s">
        <v>174</v>
      </c>
      <c r="AU2440" s="226" t="s">
        <v>84</v>
      </c>
      <c r="AY2440" s="19" t="s">
        <v>171</v>
      </c>
      <c r="BE2440" s="227">
        <f>IF(N2440="základní",J2440,0)</f>
        <v>0</v>
      </c>
      <c r="BF2440" s="227">
        <f>IF(N2440="snížená",J2440,0)</f>
        <v>0</v>
      </c>
      <c r="BG2440" s="227">
        <f>IF(N2440="zákl. přenesená",J2440,0)</f>
        <v>0</v>
      </c>
      <c r="BH2440" s="227">
        <f>IF(N2440="sníž. přenesená",J2440,0)</f>
        <v>0</v>
      </c>
      <c r="BI2440" s="227">
        <f>IF(N2440="nulová",J2440,0)</f>
        <v>0</v>
      </c>
      <c r="BJ2440" s="19" t="s">
        <v>82</v>
      </c>
      <c r="BK2440" s="227">
        <f>ROUND(I2440*H2440,2)</f>
        <v>0</v>
      </c>
      <c r="BL2440" s="19" t="s">
        <v>178</v>
      </c>
      <c r="BM2440" s="226" t="s">
        <v>5465</v>
      </c>
    </row>
    <row r="2441" s="2" customFormat="1">
      <c r="A2441" s="40"/>
      <c r="B2441" s="41"/>
      <c r="C2441" s="42"/>
      <c r="D2441" s="228" t="s">
        <v>180</v>
      </c>
      <c r="E2441" s="42"/>
      <c r="F2441" s="229" t="s">
        <v>5464</v>
      </c>
      <c r="G2441" s="42"/>
      <c r="H2441" s="42"/>
      <c r="I2441" s="230"/>
      <c r="J2441" s="42"/>
      <c r="K2441" s="42"/>
      <c r="L2441" s="46"/>
      <c r="M2441" s="231"/>
      <c r="N2441" s="232"/>
      <c r="O2441" s="86"/>
      <c r="P2441" s="86"/>
      <c r="Q2441" s="86"/>
      <c r="R2441" s="86"/>
      <c r="S2441" s="86"/>
      <c r="T2441" s="87"/>
      <c r="U2441" s="40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T2441" s="19" t="s">
        <v>180</v>
      </c>
      <c r="AU2441" s="19" t="s">
        <v>84</v>
      </c>
    </row>
    <row r="2442" s="2" customFormat="1" ht="16.5" customHeight="1">
      <c r="A2442" s="40"/>
      <c r="B2442" s="41"/>
      <c r="C2442" s="215" t="s">
        <v>5466</v>
      </c>
      <c r="D2442" s="215" t="s">
        <v>174</v>
      </c>
      <c r="E2442" s="216" t="s">
        <v>5467</v>
      </c>
      <c r="F2442" s="217" t="s">
        <v>5468</v>
      </c>
      <c r="G2442" s="218" t="s">
        <v>3296</v>
      </c>
      <c r="H2442" s="219">
        <v>4</v>
      </c>
      <c r="I2442" s="220"/>
      <c r="J2442" s="221">
        <f>ROUND(I2442*H2442,2)</f>
        <v>0</v>
      </c>
      <c r="K2442" s="217" t="s">
        <v>19</v>
      </c>
      <c r="L2442" s="46"/>
      <c r="M2442" s="222" t="s">
        <v>19</v>
      </c>
      <c r="N2442" s="223" t="s">
        <v>45</v>
      </c>
      <c r="O2442" s="86"/>
      <c r="P2442" s="224">
        <f>O2442*H2442</f>
        <v>0</v>
      </c>
      <c r="Q2442" s="224">
        <v>0</v>
      </c>
      <c r="R2442" s="224">
        <f>Q2442*H2442</f>
        <v>0</v>
      </c>
      <c r="S2442" s="224">
        <v>0</v>
      </c>
      <c r="T2442" s="225">
        <f>S2442*H2442</f>
        <v>0</v>
      </c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R2442" s="226" t="s">
        <v>178</v>
      </c>
      <c r="AT2442" s="226" t="s">
        <v>174</v>
      </c>
      <c r="AU2442" s="226" t="s">
        <v>84</v>
      </c>
      <c r="AY2442" s="19" t="s">
        <v>171</v>
      </c>
      <c r="BE2442" s="227">
        <f>IF(N2442="základní",J2442,0)</f>
        <v>0</v>
      </c>
      <c r="BF2442" s="227">
        <f>IF(N2442="snížená",J2442,0)</f>
        <v>0</v>
      </c>
      <c r="BG2442" s="227">
        <f>IF(N2442="zákl. přenesená",J2442,0)</f>
        <v>0</v>
      </c>
      <c r="BH2442" s="227">
        <f>IF(N2442="sníž. přenesená",J2442,0)</f>
        <v>0</v>
      </c>
      <c r="BI2442" s="227">
        <f>IF(N2442="nulová",J2442,0)</f>
        <v>0</v>
      </c>
      <c r="BJ2442" s="19" t="s">
        <v>82</v>
      </c>
      <c r="BK2442" s="227">
        <f>ROUND(I2442*H2442,2)</f>
        <v>0</v>
      </c>
      <c r="BL2442" s="19" t="s">
        <v>178</v>
      </c>
      <c r="BM2442" s="226" t="s">
        <v>5469</v>
      </c>
    </row>
    <row r="2443" s="2" customFormat="1">
      <c r="A2443" s="40"/>
      <c r="B2443" s="41"/>
      <c r="C2443" s="42"/>
      <c r="D2443" s="228" t="s">
        <v>180</v>
      </c>
      <c r="E2443" s="42"/>
      <c r="F2443" s="229" t="s">
        <v>5468</v>
      </c>
      <c r="G2443" s="42"/>
      <c r="H2443" s="42"/>
      <c r="I2443" s="230"/>
      <c r="J2443" s="42"/>
      <c r="K2443" s="42"/>
      <c r="L2443" s="46"/>
      <c r="M2443" s="231"/>
      <c r="N2443" s="232"/>
      <c r="O2443" s="86"/>
      <c r="P2443" s="86"/>
      <c r="Q2443" s="86"/>
      <c r="R2443" s="86"/>
      <c r="S2443" s="86"/>
      <c r="T2443" s="87"/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T2443" s="19" t="s">
        <v>180</v>
      </c>
      <c r="AU2443" s="19" t="s">
        <v>84</v>
      </c>
    </row>
    <row r="2444" s="12" customFormat="1" ht="22.8" customHeight="1">
      <c r="A2444" s="12"/>
      <c r="B2444" s="199"/>
      <c r="C2444" s="200"/>
      <c r="D2444" s="201" t="s">
        <v>73</v>
      </c>
      <c r="E2444" s="213" t="s">
        <v>5470</v>
      </c>
      <c r="F2444" s="213" t="s">
        <v>5471</v>
      </c>
      <c r="G2444" s="200"/>
      <c r="H2444" s="200"/>
      <c r="I2444" s="203"/>
      <c r="J2444" s="214">
        <f>BK2444</f>
        <v>0</v>
      </c>
      <c r="K2444" s="200"/>
      <c r="L2444" s="205"/>
      <c r="M2444" s="206"/>
      <c r="N2444" s="207"/>
      <c r="O2444" s="207"/>
      <c r="P2444" s="208">
        <f>SUM(P2445:P2478)</f>
        <v>0</v>
      </c>
      <c r="Q2444" s="207"/>
      <c r="R2444" s="208">
        <f>SUM(R2445:R2478)</f>
        <v>0</v>
      </c>
      <c r="S2444" s="207"/>
      <c r="T2444" s="209">
        <f>SUM(T2445:T2478)</f>
        <v>0</v>
      </c>
      <c r="U2444" s="12"/>
      <c r="V2444" s="12"/>
      <c r="W2444" s="12"/>
      <c r="X2444" s="12"/>
      <c r="Y2444" s="12"/>
      <c r="Z2444" s="12"/>
      <c r="AA2444" s="12"/>
      <c r="AB2444" s="12"/>
      <c r="AC2444" s="12"/>
      <c r="AD2444" s="12"/>
      <c r="AE2444" s="12"/>
      <c r="AR2444" s="210" t="s">
        <v>82</v>
      </c>
      <c r="AT2444" s="211" t="s">
        <v>73</v>
      </c>
      <c r="AU2444" s="211" t="s">
        <v>82</v>
      </c>
      <c r="AY2444" s="210" t="s">
        <v>171</v>
      </c>
      <c r="BK2444" s="212">
        <f>SUM(BK2445:BK2478)</f>
        <v>0</v>
      </c>
    </row>
    <row r="2445" s="2" customFormat="1" ht="16.5" customHeight="1">
      <c r="A2445" s="40"/>
      <c r="B2445" s="41"/>
      <c r="C2445" s="215" t="s">
        <v>5472</v>
      </c>
      <c r="D2445" s="215" t="s">
        <v>174</v>
      </c>
      <c r="E2445" s="216" t="s">
        <v>5473</v>
      </c>
      <c r="F2445" s="217" t="s">
        <v>5474</v>
      </c>
      <c r="G2445" s="218" t="s">
        <v>3513</v>
      </c>
      <c r="H2445" s="219">
        <v>320</v>
      </c>
      <c r="I2445" s="220"/>
      <c r="J2445" s="221">
        <f>ROUND(I2445*H2445,2)</f>
        <v>0</v>
      </c>
      <c r="K2445" s="217" t="s">
        <v>19</v>
      </c>
      <c r="L2445" s="46"/>
      <c r="M2445" s="222" t="s">
        <v>19</v>
      </c>
      <c r="N2445" s="223" t="s">
        <v>45</v>
      </c>
      <c r="O2445" s="86"/>
      <c r="P2445" s="224">
        <f>O2445*H2445</f>
        <v>0</v>
      </c>
      <c r="Q2445" s="224">
        <v>0</v>
      </c>
      <c r="R2445" s="224">
        <f>Q2445*H2445</f>
        <v>0</v>
      </c>
      <c r="S2445" s="224">
        <v>0</v>
      </c>
      <c r="T2445" s="225">
        <f>S2445*H2445</f>
        <v>0</v>
      </c>
      <c r="U2445" s="40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R2445" s="226" t="s">
        <v>178</v>
      </c>
      <c r="AT2445" s="226" t="s">
        <v>174</v>
      </c>
      <c r="AU2445" s="226" t="s">
        <v>84</v>
      </c>
      <c r="AY2445" s="19" t="s">
        <v>171</v>
      </c>
      <c r="BE2445" s="227">
        <f>IF(N2445="základní",J2445,0)</f>
        <v>0</v>
      </c>
      <c r="BF2445" s="227">
        <f>IF(N2445="snížená",J2445,0)</f>
        <v>0</v>
      </c>
      <c r="BG2445" s="227">
        <f>IF(N2445="zákl. přenesená",J2445,0)</f>
        <v>0</v>
      </c>
      <c r="BH2445" s="227">
        <f>IF(N2445="sníž. přenesená",J2445,0)</f>
        <v>0</v>
      </c>
      <c r="BI2445" s="227">
        <f>IF(N2445="nulová",J2445,0)</f>
        <v>0</v>
      </c>
      <c r="BJ2445" s="19" t="s">
        <v>82</v>
      </c>
      <c r="BK2445" s="227">
        <f>ROUND(I2445*H2445,2)</f>
        <v>0</v>
      </c>
      <c r="BL2445" s="19" t="s">
        <v>178</v>
      </c>
      <c r="BM2445" s="226" t="s">
        <v>5475</v>
      </c>
    </row>
    <row r="2446" s="2" customFormat="1">
      <c r="A2446" s="40"/>
      <c r="B2446" s="41"/>
      <c r="C2446" s="42"/>
      <c r="D2446" s="228" t="s">
        <v>180</v>
      </c>
      <c r="E2446" s="42"/>
      <c r="F2446" s="229" t="s">
        <v>5474</v>
      </c>
      <c r="G2446" s="42"/>
      <c r="H2446" s="42"/>
      <c r="I2446" s="230"/>
      <c r="J2446" s="42"/>
      <c r="K2446" s="42"/>
      <c r="L2446" s="46"/>
      <c r="M2446" s="231"/>
      <c r="N2446" s="232"/>
      <c r="O2446" s="86"/>
      <c r="P2446" s="86"/>
      <c r="Q2446" s="86"/>
      <c r="R2446" s="86"/>
      <c r="S2446" s="86"/>
      <c r="T2446" s="87"/>
      <c r="U2446" s="40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T2446" s="19" t="s">
        <v>180</v>
      </c>
      <c r="AU2446" s="19" t="s">
        <v>84</v>
      </c>
    </row>
    <row r="2447" s="2" customFormat="1" ht="16.5" customHeight="1">
      <c r="A2447" s="40"/>
      <c r="B2447" s="41"/>
      <c r="C2447" s="215" t="s">
        <v>5476</v>
      </c>
      <c r="D2447" s="215" t="s">
        <v>174</v>
      </c>
      <c r="E2447" s="216" t="s">
        <v>5477</v>
      </c>
      <c r="F2447" s="217" t="s">
        <v>5478</v>
      </c>
      <c r="G2447" s="218" t="s">
        <v>3296</v>
      </c>
      <c r="H2447" s="219">
        <v>170</v>
      </c>
      <c r="I2447" s="220"/>
      <c r="J2447" s="221">
        <f>ROUND(I2447*H2447,2)</f>
        <v>0</v>
      </c>
      <c r="K2447" s="217" t="s">
        <v>19</v>
      </c>
      <c r="L2447" s="46"/>
      <c r="M2447" s="222" t="s">
        <v>19</v>
      </c>
      <c r="N2447" s="223" t="s">
        <v>45</v>
      </c>
      <c r="O2447" s="86"/>
      <c r="P2447" s="224">
        <f>O2447*H2447</f>
        <v>0</v>
      </c>
      <c r="Q2447" s="224">
        <v>0</v>
      </c>
      <c r="R2447" s="224">
        <f>Q2447*H2447</f>
        <v>0</v>
      </c>
      <c r="S2447" s="224">
        <v>0</v>
      </c>
      <c r="T2447" s="225">
        <f>S2447*H2447</f>
        <v>0</v>
      </c>
      <c r="U2447" s="40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R2447" s="226" t="s">
        <v>178</v>
      </c>
      <c r="AT2447" s="226" t="s">
        <v>174</v>
      </c>
      <c r="AU2447" s="226" t="s">
        <v>84</v>
      </c>
      <c r="AY2447" s="19" t="s">
        <v>171</v>
      </c>
      <c r="BE2447" s="227">
        <f>IF(N2447="základní",J2447,0)</f>
        <v>0</v>
      </c>
      <c r="BF2447" s="227">
        <f>IF(N2447="snížená",J2447,0)</f>
        <v>0</v>
      </c>
      <c r="BG2447" s="227">
        <f>IF(N2447="zákl. přenesená",J2447,0)</f>
        <v>0</v>
      </c>
      <c r="BH2447" s="227">
        <f>IF(N2447="sníž. přenesená",J2447,0)</f>
        <v>0</v>
      </c>
      <c r="BI2447" s="227">
        <f>IF(N2447="nulová",J2447,0)</f>
        <v>0</v>
      </c>
      <c r="BJ2447" s="19" t="s">
        <v>82</v>
      </c>
      <c r="BK2447" s="227">
        <f>ROUND(I2447*H2447,2)</f>
        <v>0</v>
      </c>
      <c r="BL2447" s="19" t="s">
        <v>178</v>
      </c>
      <c r="BM2447" s="226" t="s">
        <v>5479</v>
      </c>
    </row>
    <row r="2448" s="2" customFormat="1">
      <c r="A2448" s="40"/>
      <c r="B2448" s="41"/>
      <c r="C2448" s="42"/>
      <c r="D2448" s="228" t="s">
        <v>180</v>
      </c>
      <c r="E2448" s="42"/>
      <c r="F2448" s="229" t="s">
        <v>5478</v>
      </c>
      <c r="G2448" s="42"/>
      <c r="H2448" s="42"/>
      <c r="I2448" s="230"/>
      <c r="J2448" s="42"/>
      <c r="K2448" s="42"/>
      <c r="L2448" s="46"/>
      <c r="M2448" s="231"/>
      <c r="N2448" s="232"/>
      <c r="O2448" s="86"/>
      <c r="P2448" s="86"/>
      <c r="Q2448" s="86"/>
      <c r="R2448" s="86"/>
      <c r="S2448" s="86"/>
      <c r="T2448" s="87"/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T2448" s="19" t="s">
        <v>180</v>
      </c>
      <c r="AU2448" s="19" t="s">
        <v>84</v>
      </c>
    </row>
    <row r="2449" s="2" customFormat="1" ht="16.5" customHeight="1">
      <c r="A2449" s="40"/>
      <c r="B2449" s="41"/>
      <c r="C2449" s="215" t="s">
        <v>5480</v>
      </c>
      <c r="D2449" s="215" t="s">
        <v>174</v>
      </c>
      <c r="E2449" s="216" t="s">
        <v>5481</v>
      </c>
      <c r="F2449" s="217" t="s">
        <v>5482</v>
      </c>
      <c r="G2449" s="218" t="s">
        <v>3296</v>
      </c>
      <c r="H2449" s="219">
        <v>25</v>
      </c>
      <c r="I2449" s="220"/>
      <c r="J2449" s="221">
        <f>ROUND(I2449*H2449,2)</f>
        <v>0</v>
      </c>
      <c r="K2449" s="217" t="s">
        <v>19</v>
      </c>
      <c r="L2449" s="46"/>
      <c r="M2449" s="222" t="s">
        <v>19</v>
      </c>
      <c r="N2449" s="223" t="s">
        <v>45</v>
      </c>
      <c r="O2449" s="86"/>
      <c r="P2449" s="224">
        <f>O2449*H2449</f>
        <v>0</v>
      </c>
      <c r="Q2449" s="224">
        <v>0</v>
      </c>
      <c r="R2449" s="224">
        <f>Q2449*H2449</f>
        <v>0</v>
      </c>
      <c r="S2449" s="224">
        <v>0</v>
      </c>
      <c r="T2449" s="225">
        <f>S2449*H2449</f>
        <v>0</v>
      </c>
      <c r="U2449" s="40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R2449" s="226" t="s">
        <v>178</v>
      </c>
      <c r="AT2449" s="226" t="s">
        <v>174</v>
      </c>
      <c r="AU2449" s="226" t="s">
        <v>84</v>
      </c>
      <c r="AY2449" s="19" t="s">
        <v>171</v>
      </c>
      <c r="BE2449" s="227">
        <f>IF(N2449="základní",J2449,0)</f>
        <v>0</v>
      </c>
      <c r="BF2449" s="227">
        <f>IF(N2449="snížená",J2449,0)</f>
        <v>0</v>
      </c>
      <c r="BG2449" s="227">
        <f>IF(N2449="zákl. přenesená",J2449,0)</f>
        <v>0</v>
      </c>
      <c r="BH2449" s="227">
        <f>IF(N2449="sníž. přenesená",J2449,0)</f>
        <v>0</v>
      </c>
      <c r="BI2449" s="227">
        <f>IF(N2449="nulová",J2449,0)</f>
        <v>0</v>
      </c>
      <c r="BJ2449" s="19" t="s">
        <v>82</v>
      </c>
      <c r="BK2449" s="227">
        <f>ROUND(I2449*H2449,2)</f>
        <v>0</v>
      </c>
      <c r="BL2449" s="19" t="s">
        <v>178</v>
      </c>
      <c r="BM2449" s="226" t="s">
        <v>5483</v>
      </c>
    </row>
    <row r="2450" s="2" customFormat="1">
      <c r="A2450" s="40"/>
      <c r="B2450" s="41"/>
      <c r="C2450" s="42"/>
      <c r="D2450" s="228" t="s">
        <v>180</v>
      </c>
      <c r="E2450" s="42"/>
      <c r="F2450" s="229" t="s">
        <v>5482</v>
      </c>
      <c r="G2450" s="42"/>
      <c r="H2450" s="42"/>
      <c r="I2450" s="230"/>
      <c r="J2450" s="42"/>
      <c r="K2450" s="42"/>
      <c r="L2450" s="46"/>
      <c r="M2450" s="231"/>
      <c r="N2450" s="232"/>
      <c r="O2450" s="86"/>
      <c r="P2450" s="86"/>
      <c r="Q2450" s="86"/>
      <c r="R2450" s="86"/>
      <c r="S2450" s="86"/>
      <c r="T2450" s="87"/>
      <c r="U2450" s="40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T2450" s="19" t="s">
        <v>180</v>
      </c>
      <c r="AU2450" s="19" t="s">
        <v>84</v>
      </c>
    </row>
    <row r="2451" s="2" customFormat="1" ht="16.5" customHeight="1">
      <c r="A2451" s="40"/>
      <c r="B2451" s="41"/>
      <c r="C2451" s="215" t="s">
        <v>5484</v>
      </c>
      <c r="D2451" s="215" t="s">
        <v>174</v>
      </c>
      <c r="E2451" s="216" t="s">
        <v>5485</v>
      </c>
      <c r="F2451" s="217" t="s">
        <v>5486</v>
      </c>
      <c r="G2451" s="218" t="s">
        <v>3296</v>
      </c>
      <c r="H2451" s="219">
        <v>1</v>
      </c>
      <c r="I2451" s="220"/>
      <c r="J2451" s="221">
        <f>ROUND(I2451*H2451,2)</f>
        <v>0</v>
      </c>
      <c r="K2451" s="217" t="s">
        <v>19</v>
      </c>
      <c r="L2451" s="46"/>
      <c r="M2451" s="222" t="s">
        <v>19</v>
      </c>
      <c r="N2451" s="223" t="s">
        <v>45</v>
      </c>
      <c r="O2451" s="86"/>
      <c r="P2451" s="224">
        <f>O2451*H2451</f>
        <v>0</v>
      </c>
      <c r="Q2451" s="224">
        <v>0</v>
      </c>
      <c r="R2451" s="224">
        <f>Q2451*H2451</f>
        <v>0</v>
      </c>
      <c r="S2451" s="224">
        <v>0</v>
      </c>
      <c r="T2451" s="225">
        <f>S2451*H2451</f>
        <v>0</v>
      </c>
      <c r="U2451" s="40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R2451" s="226" t="s">
        <v>178</v>
      </c>
      <c r="AT2451" s="226" t="s">
        <v>174</v>
      </c>
      <c r="AU2451" s="226" t="s">
        <v>84</v>
      </c>
      <c r="AY2451" s="19" t="s">
        <v>171</v>
      </c>
      <c r="BE2451" s="227">
        <f>IF(N2451="základní",J2451,0)</f>
        <v>0</v>
      </c>
      <c r="BF2451" s="227">
        <f>IF(N2451="snížená",J2451,0)</f>
        <v>0</v>
      </c>
      <c r="BG2451" s="227">
        <f>IF(N2451="zákl. přenesená",J2451,0)</f>
        <v>0</v>
      </c>
      <c r="BH2451" s="227">
        <f>IF(N2451="sníž. přenesená",J2451,0)</f>
        <v>0</v>
      </c>
      <c r="BI2451" s="227">
        <f>IF(N2451="nulová",J2451,0)</f>
        <v>0</v>
      </c>
      <c r="BJ2451" s="19" t="s">
        <v>82</v>
      </c>
      <c r="BK2451" s="227">
        <f>ROUND(I2451*H2451,2)</f>
        <v>0</v>
      </c>
      <c r="BL2451" s="19" t="s">
        <v>178</v>
      </c>
      <c r="BM2451" s="226" t="s">
        <v>5487</v>
      </c>
    </row>
    <row r="2452" s="2" customFormat="1">
      <c r="A2452" s="40"/>
      <c r="B2452" s="41"/>
      <c r="C2452" s="42"/>
      <c r="D2452" s="228" t="s">
        <v>180</v>
      </c>
      <c r="E2452" s="42"/>
      <c r="F2452" s="229" t="s">
        <v>5486</v>
      </c>
      <c r="G2452" s="42"/>
      <c r="H2452" s="42"/>
      <c r="I2452" s="230"/>
      <c r="J2452" s="42"/>
      <c r="K2452" s="42"/>
      <c r="L2452" s="46"/>
      <c r="M2452" s="231"/>
      <c r="N2452" s="232"/>
      <c r="O2452" s="86"/>
      <c r="P2452" s="86"/>
      <c r="Q2452" s="86"/>
      <c r="R2452" s="86"/>
      <c r="S2452" s="86"/>
      <c r="T2452" s="87"/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T2452" s="19" t="s">
        <v>180</v>
      </c>
      <c r="AU2452" s="19" t="s">
        <v>84</v>
      </c>
    </row>
    <row r="2453" s="2" customFormat="1" ht="16.5" customHeight="1">
      <c r="A2453" s="40"/>
      <c r="B2453" s="41"/>
      <c r="C2453" s="215" t="s">
        <v>5488</v>
      </c>
      <c r="D2453" s="215" t="s">
        <v>174</v>
      </c>
      <c r="E2453" s="216" t="s">
        <v>5489</v>
      </c>
      <c r="F2453" s="217" t="s">
        <v>5490</v>
      </c>
      <c r="G2453" s="218" t="s">
        <v>3296</v>
      </c>
      <c r="H2453" s="219">
        <v>10</v>
      </c>
      <c r="I2453" s="220"/>
      <c r="J2453" s="221">
        <f>ROUND(I2453*H2453,2)</f>
        <v>0</v>
      </c>
      <c r="K2453" s="217" t="s">
        <v>19</v>
      </c>
      <c r="L2453" s="46"/>
      <c r="M2453" s="222" t="s">
        <v>19</v>
      </c>
      <c r="N2453" s="223" t="s">
        <v>45</v>
      </c>
      <c r="O2453" s="86"/>
      <c r="P2453" s="224">
        <f>O2453*H2453</f>
        <v>0</v>
      </c>
      <c r="Q2453" s="224">
        <v>0</v>
      </c>
      <c r="R2453" s="224">
        <f>Q2453*H2453</f>
        <v>0</v>
      </c>
      <c r="S2453" s="224">
        <v>0</v>
      </c>
      <c r="T2453" s="225">
        <f>S2453*H2453</f>
        <v>0</v>
      </c>
      <c r="U2453" s="40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R2453" s="226" t="s">
        <v>178</v>
      </c>
      <c r="AT2453" s="226" t="s">
        <v>174</v>
      </c>
      <c r="AU2453" s="226" t="s">
        <v>84</v>
      </c>
      <c r="AY2453" s="19" t="s">
        <v>171</v>
      </c>
      <c r="BE2453" s="227">
        <f>IF(N2453="základní",J2453,0)</f>
        <v>0</v>
      </c>
      <c r="BF2453" s="227">
        <f>IF(N2453="snížená",J2453,0)</f>
        <v>0</v>
      </c>
      <c r="BG2453" s="227">
        <f>IF(N2453="zákl. přenesená",J2453,0)</f>
        <v>0</v>
      </c>
      <c r="BH2453" s="227">
        <f>IF(N2453="sníž. přenesená",J2453,0)</f>
        <v>0</v>
      </c>
      <c r="BI2453" s="227">
        <f>IF(N2453="nulová",J2453,0)</f>
        <v>0</v>
      </c>
      <c r="BJ2453" s="19" t="s">
        <v>82</v>
      </c>
      <c r="BK2453" s="227">
        <f>ROUND(I2453*H2453,2)</f>
        <v>0</v>
      </c>
      <c r="BL2453" s="19" t="s">
        <v>178</v>
      </c>
      <c r="BM2453" s="226" t="s">
        <v>5491</v>
      </c>
    </row>
    <row r="2454" s="2" customFormat="1">
      <c r="A2454" s="40"/>
      <c r="B2454" s="41"/>
      <c r="C2454" s="42"/>
      <c r="D2454" s="228" t="s">
        <v>180</v>
      </c>
      <c r="E2454" s="42"/>
      <c r="F2454" s="229" t="s">
        <v>5490</v>
      </c>
      <c r="G2454" s="42"/>
      <c r="H2454" s="42"/>
      <c r="I2454" s="230"/>
      <c r="J2454" s="42"/>
      <c r="K2454" s="42"/>
      <c r="L2454" s="46"/>
      <c r="M2454" s="231"/>
      <c r="N2454" s="232"/>
      <c r="O2454" s="86"/>
      <c r="P2454" s="86"/>
      <c r="Q2454" s="86"/>
      <c r="R2454" s="86"/>
      <c r="S2454" s="86"/>
      <c r="T2454" s="87"/>
      <c r="U2454" s="40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T2454" s="19" t="s">
        <v>180</v>
      </c>
      <c r="AU2454" s="19" t="s">
        <v>84</v>
      </c>
    </row>
    <row r="2455" s="2" customFormat="1" ht="16.5" customHeight="1">
      <c r="A2455" s="40"/>
      <c r="B2455" s="41"/>
      <c r="C2455" s="215" t="s">
        <v>5492</v>
      </c>
      <c r="D2455" s="215" t="s">
        <v>174</v>
      </c>
      <c r="E2455" s="216" t="s">
        <v>5493</v>
      </c>
      <c r="F2455" s="217" t="s">
        <v>5494</v>
      </c>
      <c r="G2455" s="218" t="s">
        <v>3296</v>
      </c>
      <c r="H2455" s="219">
        <v>120</v>
      </c>
      <c r="I2455" s="220"/>
      <c r="J2455" s="221">
        <f>ROUND(I2455*H2455,2)</f>
        <v>0</v>
      </c>
      <c r="K2455" s="217" t="s">
        <v>19</v>
      </c>
      <c r="L2455" s="46"/>
      <c r="M2455" s="222" t="s">
        <v>19</v>
      </c>
      <c r="N2455" s="223" t="s">
        <v>45</v>
      </c>
      <c r="O2455" s="86"/>
      <c r="P2455" s="224">
        <f>O2455*H2455</f>
        <v>0</v>
      </c>
      <c r="Q2455" s="224">
        <v>0</v>
      </c>
      <c r="R2455" s="224">
        <f>Q2455*H2455</f>
        <v>0</v>
      </c>
      <c r="S2455" s="224">
        <v>0</v>
      </c>
      <c r="T2455" s="225">
        <f>S2455*H2455</f>
        <v>0</v>
      </c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R2455" s="226" t="s">
        <v>178</v>
      </c>
      <c r="AT2455" s="226" t="s">
        <v>174</v>
      </c>
      <c r="AU2455" s="226" t="s">
        <v>84</v>
      </c>
      <c r="AY2455" s="19" t="s">
        <v>171</v>
      </c>
      <c r="BE2455" s="227">
        <f>IF(N2455="základní",J2455,0)</f>
        <v>0</v>
      </c>
      <c r="BF2455" s="227">
        <f>IF(N2455="snížená",J2455,0)</f>
        <v>0</v>
      </c>
      <c r="BG2455" s="227">
        <f>IF(N2455="zákl. přenesená",J2455,0)</f>
        <v>0</v>
      </c>
      <c r="BH2455" s="227">
        <f>IF(N2455="sníž. přenesená",J2455,0)</f>
        <v>0</v>
      </c>
      <c r="BI2455" s="227">
        <f>IF(N2455="nulová",J2455,0)</f>
        <v>0</v>
      </c>
      <c r="BJ2455" s="19" t="s">
        <v>82</v>
      </c>
      <c r="BK2455" s="227">
        <f>ROUND(I2455*H2455,2)</f>
        <v>0</v>
      </c>
      <c r="BL2455" s="19" t="s">
        <v>178</v>
      </c>
      <c r="BM2455" s="226" t="s">
        <v>5495</v>
      </c>
    </row>
    <row r="2456" s="2" customFormat="1">
      <c r="A2456" s="40"/>
      <c r="B2456" s="41"/>
      <c r="C2456" s="42"/>
      <c r="D2456" s="228" t="s">
        <v>180</v>
      </c>
      <c r="E2456" s="42"/>
      <c r="F2456" s="229" t="s">
        <v>5494</v>
      </c>
      <c r="G2456" s="42"/>
      <c r="H2456" s="42"/>
      <c r="I2456" s="230"/>
      <c r="J2456" s="42"/>
      <c r="K2456" s="42"/>
      <c r="L2456" s="46"/>
      <c r="M2456" s="231"/>
      <c r="N2456" s="232"/>
      <c r="O2456" s="86"/>
      <c r="P2456" s="86"/>
      <c r="Q2456" s="86"/>
      <c r="R2456" s="86"/>
      <c r="S2456" s="86"/>
      <c r="T2456" s="87"/>
      <c r="U2456" s="40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T2456" s="19" t="s">
        <v>180</v>
      </c>
      <c r="AU2456" s="19" t="s">
        <v>84</v>
      </c>
    </row>
    <row r="2457" s="2" customFormat="1" ht="16.5" customHeight="1">
      <c r="A2457" s="40"/>
      <c r="B2457" s="41"/>
      <c r="C2457" s="215" t="s">
        <v>5496</v>
      </c>
      <c r="D2457" s="215" t="s">
        <v>174</v>
      </c>
      <c r="E2457" s="216" t="s">
        <v>5497</v>
      </c>
      <c r="F2457" s="217" t="s">
        <v>5498</v>
      </c>
      <c r="G2457" s="218" t="s">
        <v>3296</v>
      </c>
      <c r="H2457" s="219">
        <v>120</v>
      </c>
      <c r="I2457" s="220"/>
      <c r="J2457" s="221">
        <f>ROUND(I2457*H2457,2)</f>
        <v>0</v>
      </c>
      <c r="K2457" s="217" t="s">
        <v>19</v>
      </c>
      <c r="L2457" s="46"/>
      <c r="M2457" s="222" t="s">
        <v>19</v>
      </c>
      <c r="N2457" s="223" t="s">
        <v>45</v>
      </c>
      <c r="O2457" s="86"/>
      <c r="P2457" s="224">
        <f>O2457*H2457</f>
        <v>0</v>
      </c>
      <c r="Q2457" s="224">
        <v>0</v>
      </c>
      <c r="R2457" s="224">
        <f>Q2457*H2457</f>
        <v>0</v>
      </c>
      <c r="S2457" s="224">
        <v>0</v>
      </c>
      <c r="T2457" s="225">
        <f>S2457*H2457</f>
        <v>0</v>
      </c>
      <c r="U2457" s="40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R2457" s="226" t="s">
        <v>178</v>
      </c>
      <c r="AT2457" s="226" t="s">
        <v>174</v>
      </c>
      <c r="AU2457" s="226" t="s">
        <v>84</v>
      </c>
      <c r="AY2457" s="19" t="s">
        <v>171</v>
      </c>
      <c r="BE2457" s="227">
        <f>IF(N2457="základní",J2457,0)</f>
        <v>0</v>
      </c>
      <c r="BF2457" s="227">
        <f>IF(N2457="snížená",J2457,0)</f>
        <v>0</v>
      </c>
      <c r="BG2457" s="227">
        <f>IF(N2457="zákl. přenesená",J2457,0)</f>
        <v>0</v>
      </c>
      <c r="BH2457" s="227">
        <f>IF(N2457="sníž. přenesená",J2457,0)</f>
        <v>0</v>
      </c>
      <c r="BI2457" s="227">
        <f>IF(N2457="nulová",J2457,0)</f>
        <v>0</v>
      </c>
      <c r="BJ2457" s="19" t="s">
        <v>82</v>
      </c>
      <c r="BK2457" s="227">
        <f>ROUND(I2457*H2457,2)</f>
        <v>0</v>
      </c>
      <c r="BL2457" s="19" t="s">
        <v>178</v>
      </c>
      <c r="BM2457" s="226" t="s">
        <v>5499</v>
      </c>
    </row>
    <row r="2458" s="2" customFormat="1">
      <c r="A2458" s="40"/>
      <c r="B2458" s="41"/>
      <c r="C2458" s="42"/>
      <c r="D2458" s="228" t="s">
        <v>180</v>
      </c>
      <c r="E2458" s="42"/>
      <c r="F2458" s="229" t="s">
        <v>5498</v>
      </c>
      <c r="G2458" s="42"/>
      <c r="H2458" s="42"/>
      <c r="I2458" s="230"/>
      <c r="J2458" s="42"/>
      <c r="K2458" s="42"/>
      <c r="L2458" s="46"/>
      <c r="M2458" s="231"/>
      <c r="N2458" s="232"/>
      <c r="O2458" s="86"/>
      <c r="P2458" s="86"/>
      <c r="Q2458" s="86"/>
      <c r="R2458" s="86"/>
      <c r="S2458" s="86"/>
      <c r="T2458" s="87"/>
      <c r="U2458" s="40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T2458" s="19" t="s">
        <v>180</v>
      </c>
      <c r="AU2458" s="19" t="s">
        <v>84</v>
      </c>
    </row>
    <row r="2459" s="2" customFormat="1" ht="16.5" customHeight="1">
      <c r="A2459" s="40"/>
      <c r="B2459" s="41"/>
      <c r="C2459" s="215" t="s">
        <v>5500</v>
      </c>
      <c r="D2459" s="215" t="s">
        <v>174</v>
      </c>
      <c r="E2459" s="216" t="s">
        <v>5501</v>
      </c>
      <c r="F2459" s="217" t="s">
        <v>5502</v>
      </c>
      <c r="G2459" s="218" t="s">
        <v>3296</v>
      </c>
      <c r="H2459" s="219">
        <v>7</v>
      </c>
      <c r="I2459" s="220"/>
      <c r="J2459" s="221">
        <f>ROUND(I2459*H2459,2)</f>
        <v>0</v>
      </c>
      <c r="K2459" s="217" t="s">
        <v>19</v>
      </c>
      <c r="L2459" s="46"/>
      <c r="M2459" s="222" t="s">
        <v>19</v>
      </c>
      <c r="N2459" s="223" t="s">
        <v>45</v>
      </c>
      <c r="O2459" s="86"/>
      <c r="P2459" s="224">
        <f>O2459*H2459</f>
        <v>0</v>
      </c>
      <c r="Q2459" s="224">
        <v>0</v>
      </c>
      <c r="R2459" s="224">
        <f>Q2459*H2459</f>
        <v>0</v>
      </c>
      <c r="S2459" s="224">
        <v>0</v>
      </c>
      <c r="T2459" s="225">
        <f>S2459*H2459</f>
        <v>0</v>
      </c>
      <c r="U2459" s="40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R2459" s="226" t="s">
        <v>178</v>
      </c>
      <c r="AT2459" s="226" t="s">
        <v>174</v>
      </c>
      <c r="AU2459" s="226" t="s">
        <v>84</v>
      </c>
      <c r="AY2459" s="19" t="s">
        <v>171</v>
      </c>
      <c r="BE2459" s="227">
        <f>IF(N2459="základní",J2459,0)</f>
        <v>0</v>
      </c>
      <c r="BF2459" s="227">
        <f>IF(N2459="snížená",J2459,0)</f>
        <v>0</v>
      </c>
      <c r="BG2459" s="227">
        <f>IF(N2459="zákl. přenesená",J2459,0)</f>
        <v>0</v>
      </c>
      <c r="BH2459" s="227">
        <f>IF(N2459="sníž. přenesená",J2459,0)</f>
        <v>0</v>
      </c>
      <c r="BI2459" s="227">
        <f>IF(N2459="nulová",J2459,0)</f>
        <v>0</v>
      </c>
      <c r="BJ2459" s="19" t="s">
        <v>82</v>
      </c>
      <c r="BK2459" s="227">
        <f>ROUND(I2459*H2459,2)</f>
        <v>0</v>
      </c>
      <c r="BL2459" s="19" t="s">
        <v>178</v>
      </c>
      <c r="BM2459" s="226" t="s">
        <v>5503</v>
      </c>
    </row>
    <row r="2460" s="2" customFormat="1">
      <c r="A2460" s="40"/>
      <c r="B2460" s="41"/>
      <c r="C2460" s="42"/>
      <c r="D2460" s="228" t="s">
        <v>180</v>
      </c>
      <c r="E2460" s="42"/>
      <c r="F2460" s="229" t="s">
        <v>5502</v>
      </c>
      <c r="G2460" s="42"/>
      <c r="H2460" s="42"/>
      <c r="I2460" s="230"/>
      <c r="J2460" s="42"/>
      <c r="K2460" s="42"/>
      <c r="L2460" s="46"/>
      <c r="M2460" s="231"/>
      <c r="N2460" s="232"/>
      <c r="O2460" s="86"/>
      <c r="P2460" s="86"/>
      <c r="Q2460" s="86"/>
      <c r="R2460" s="86"/>
      <c r="S2460" s="86"/>
      <c r="T2460" s="87"/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T2460" s="19" t="s">
        <v>180</v>
      </c>
      <c r="AU2460" s="19" t="s">
        <v>84</v>
      </c>
    </row>
    <row r="2461" s="2" customFormat="1" ht="16.5" customHeight="1">
      <c r="A2461" s="40"/>
      <c r="B2461" s="41"/>
      <c r="C2461" s="215" t="s">
        <v>5504</v>
      </c>
      <c r="D2461" s="215" t="s">
        <v>174</v>
      </c>
      <c r="E2461" s="216" t="s">
        <v>5505</v>
      </c>
      <c r="F2461" s="217" t="s">
        <v>5506</v>
      </c>
      <c r="G2461" s="218" t="s">
        <v>3296</v>
      </c>
      <c r="H2461" s="219">
        <v>7</v>
      </c>
      <c r="I2461" s="220"/>
      <c r="J2461" s="221">
        <f>ROUND(I2461*H2461,2)</f>
        <v>0</v>
      </c>
      <c r="K2461" s="217" t="s">
        <v>19</v>
      </c>
      <c r="L2461" s="46"/>
      <c r="M2461" s="222" t="s">
        <v>19</v>
      </c>
      <c r="N2461" s="223" t="s">
        <v>45</v>
      </c>
      <c r="O2461" s="86"/>
      <c r="P2461" s="224">
        <f>O2461*H2461</f>
        <v>0</v>
      </c>
      <c r="Q2461" s="224">
        <v>0</v>
      </c>
      <c r="R2461" s="224">
        <f>Q2461*H2461</f>
        <v>0</v>
      </c>
      <c r="S2461" s="224">
        <v>0</v>
      </c>
      <c r="T2461" s="225">
        <f>S2461*H2461</f>
        <v>0</v>
      </c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R2461" s="226" t="s">
        <v>178</v>
      </c>
      <c r="AT2461" s="226" t="s">
        <v>174</v>
      </c>
      <c r="AU2461" s="226" t="s">
        <v>84</v>
      </c>
      <c r="AY2461" s="19" t="s">
        <v>171</v>
      </c>
      <c r="BE2461" s="227">
        <f>IF(N2461="základní",J2461,0)</f>
        <v>0</v>
      </c>
      <c r="BF2461" s="227">
        <f>IF(N2461="snížená",J2461,0)</f>
        <v>0</v>
      </c>
      <c r="BG2461" s="227">
        <f>IF(N2461="zákl. přenesená",J2461,0)</f>
        <v>0</v>
      </c>
      <c r="BH2461" s="227">
        <f>IF(N2461="sníž. přenesená",J2461,0)</f>
        <v>0</v>
      </c>
      <c r="BI2461" s="227">
        <f>IF(N2461="nulová",J2461,0)</f>
        <v>0</v>
      </c>
      <c r="BJ2461" s="19" t="s">
        <v>82</v>
      </c>
      <c r="BK2461" s="227">
        <f>ROUND(I2461*H2461,2)</f>
        <v>0</v>
      </c>
      <c r="BL2461" s="19" t="s">
        <v>178</v>
      </c>
      <c r="BM2461" s="226" t="s">
        <v>5507</v>
      </c>
    </row>
    <row r="2462" s="2" customFormat="1">
      <c r="A2462" s="40"/>
      <c r="B2462" s="41"/>
      <c r="C2462" s="42"/>
      <c r="D2462" s="228" t="s">
        <v>180</v>
      </c>
      <c r="E2462" s="42"/>
      <c r="F2462" s="229" t="s">
        <v>5506</v>
      </c>
      <c r="G2462" s="42"/>
      <c r="H2462" s="42"/>
      <c r="I2462" s="230"/>
      <c r="J2462" s="42"/>
      <c r="K2462" s="42"/>
      <c r="L2462" s="46"/>
      <c r="M2462" s="231"/>
      <c r="N2462" s="232"/>
      <c r="O2462" s="86"/>
      <c r="P2462" s="86"/>
      <c r="Q2462" s="86"/>
      <c r="R2462" s="86"/>
      <c r="S2462" s="86"/>
      <c r="T2462" s="87"/>
      <c r="U2462" s="40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T2462" s="19" t="s">
        <v>180</v>
      </c>
      <c r="AU2462" s="19" t="s">
        <v>84</v>
      </c>
    </row>
    <row r="2463" s="2" customFormat="1" ht="16.5" customHeight="1">
      <c r="A2463" s="40"/>
      <c r="B2463" s="41"/>
      <c r="C2463" s="215" t="s">
        <v>5508</v>
      </c>
      <c r="D2463" s="215" t="s">
        <v>174</v>
      </c>
      <c r="E2463" s="216" t="s">
        <v>5509</v>
      </c>
      <c r="F2463" s="217" t="s">
        <v>5510</v>
      </c>
      <c r="G2463" s="218" t="s">
        <v>3296</v>
      </c>
      <c r="H2463" s="219">
        <v>14</v>
      </c>
      <c r="I2463" s="220"/>
      <c r="J2463" s="221">
        <f>ROUND(I2463*H2463,2)</f>
        <v>0</v>
      </c>
      <c r="K2463" s="217" t="s">
        <v>19</v>
      </c>
      <c r="L2463" s="46"/>
      <c r="M2463" s="222" t="s">
        <v>19</v>
      </c>
      <c r="N2463" s="223" t="s">
        <v>45</v>
      </c>
      <c r="O2463" s="86"/>
      <c r="P2463" s="224">
        <f>O2463*H2463</f>
        <v>0</v>
      </c>
      <c r="Q2463" s="224">
        <v>0</v>
      </c>
      <c r="R2463" s="224">
        <f>Q2463*H2463</f>
        <v>0</v>
      </c>
      <c r="S2463" s="224">
        <v>0</v>
      </c>
      <c r="T2463" s="225">
        <f>S2463*H2463</f>
        <v>0</v>
      </c>
      <c r="U2463" s="40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R2463" s="226" t="s">
        <v>178</v>
      </c>
      <c r="AT2463" s="226" t="s">
        <v>174</v>
      </c>
      <c r="AU2463" s="226" t="s">
        <v>84</v>
      </c>
      <c r="AY2463" s="19" t="s">
        <v>171</v>
      </c>
      <c r="BE2463" s="227">
        <f>IF(N2463="základní",J2463,0)</f>
        <v>0</v>
      </c>
      <c r="BF2463" s="227">
        <f>IF(N2463="snížená",J2463,0)</f>
        <v>0</v>
      </c>
      <c r="BG2463" s="227">
        <f>IF(N2463="zákl. přenesená",J2463,0)</f>
        <v>0</v>
      </c>
      <c r="BH2463" s="227">
        <f>IF(N2463="sníž. přenesená",J2463,0)</f>
        <v>0</v>
      </c>
      <c r="BI2463" s="227">
        <f>IF(N2463="nulová",J2463,0)</f>
        <v>0</v>
      </c>
      <c r="BJ2463" s="19" t="s">
        <v>82</v>
      </c>
      <c r="BK2463" s="227">
        <f>ROUND(I2463*H2463,2)</f>
        <v>0</v>
      </c>
      <c r="BL2463" s="19" t="s">
        <v>178</v>
      </c>
      <c r="BM2463" s="226" t="s">
        <v>5511</v>
      </c>
    </row>
    <row r="2464" s="2" customFormat="1">
      <c r="A2464" s="40"/>
      <c r="B2464" s="41"/>
      <c r="C2464" s="42"/>
      <c r="D2464" s="228" t="s">
        <v>180</v>
      </c>
      <c r="E2464" s="42"/>
      <c r="F2464" s="229" t="s">
        <v>5510</v>
      </c>
      <c r="G2464" s="42"/>
      <c r="H2464" s="42"/>
      <c r="I2464" s="230"/>
      <c r="J2464" s="42"/>
      <c r="K2464" s="42"/>
      <c r="L2464" s="46"/>
      <c r="M2464" s="231"/>
      <c r="N2464" s="232"/>
      <c r="O2464" s="86"/>
      <c r="P2464" s="86"/>
      <c r="Q2464" s="86"/>
      <c r="R2464" s="86"/>
      <c r="S2464" s="86"/>
      <c r="T2464" s="87"/>
      <c r="U2464" s="40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T2464" s="19" t="s">
        <v>180</v>
      </c>
      <c r="AU2464" s="19" t="s">
        <v>84</v>
      </c>
    </row>
    <row r="2465" s="2" customFormat="1" ht="16.5" customHeight="1">
      <c r="A2465" s="40"/>
      <c r="B2465" s="41"/>
      <c r="C2465" s="215" t="s">
        <v>5512</v>
      </c>
      <c r="D2465" s="215" t="s">
        <v>174</v>
      </c>
      <c r="E2465" s="216" t="s">
        <v>5513</v>
      </c>
      <c r="F2465" s="217" t="s">
        <v>5514</v>
      </c>
      <c r="G2465" s="218" t="s">
        <v>3296</v>
      </c>
      <c r="H2465" s="219">
        <v>7</v>
      </c>
      <c r="I2465" s="220"/>
      <c r="J2465" s="221">
        <f>ROUND(I2465*H2465,2)</f>
        <v>0</v>
      </c>
      <c r="K2465" s="217" t="s">
        <v>19</v>
      </c>
      <c r="L2465" s="46"/>
      <c r="M2465" s="222" t="s">
        <v>19</v>
      </c>
      <c r="N2465" s="223" t="s">
        <v>45</v>
      </c>
      <c r="O2465" s="86"/>
      <c r="P2465" s="224">
        <f>O2465*H2465</f>
        <v>0</v>
      </c>
      <c r="Q2465" s="224">
        <v>0</v>
      </c>
      <c r="R2465" s="224">
        <f>Q2465*H2465</f>
        <v>0</v>
      </c>
      <c r="S2465" s="224">
        <v>0</v>
      </c>
      <c r="T2465" s="225">
        <f>S2465*H2465</f>
        <v>0</v>
      </c>
      <c r="U2465" s="40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R2465" s="226" t="s">
        <v>178</v>
      </c>
      <c r="AT2465" s="226" t="s">
        <v>174</v>
      </c>
      <c r="AU2465" s="226" t="s">
        <v>84</v>
      </c>
      <c r="AY2465" s="19" t="s">
        <v>171</v>
      </c>
      <c r="BE2465" s="227">
        <f>IF(N2465="základní",J2465,0)</f>
        <v>0</v>
      </c>
      <c r="BF2465" s="227">
        <f>IF(N2465="snížená",J2465,0)</f>
        <v>0</v>
      </c>
      <c r="BG2465" s="227">
        <f>IF(N2465="zákl. přenesená",J2465,0)</f>
        <v>0</v>
      </c>
      <c r="BH2465" s="227">
        <f>IF(N2465="sníž. přenesená",J2465,0)</f>
        <v>0</v>
      </c>
      <c r="BI2465" s="227">
        <f>IF(N2465="nulová",J2465,0)</f>
        <v>0</v>
      </c>
      <c r="BJ2465" s="19" t="s">
        <v>82</v>
      </c>
      <c r="BK2465" s="227">
        <f>ROUND(I2465*H2465,2)</f>
        <v>0</v>
      </c>
      <c r="BL2465" s="19" t="s">
        <v>178</v>
      </c>
      <c r="BM2465" s="226" t="s">
        <v>5515</v>
      </c>
    </row>
    <row r="2466" s="2" customFormat="1">
      <c r="A2466" s="40"/>
      <c r="B2466" s="41"/>
      <c r="C2466" s="42"/>
      <c r="D2466" s="228" t="s">
        <v>180</v>
      </c>
      <c r="E2466" s="42"/>
      <c r="F2466" s="229" t="s">
        <v>5514</v>
      </c>
      <c r="G2466" s="42"/>
      <c r="H2466" s="42"/>
      <c r="I2466" s="230"/>
      <c r="J2466" s="42"/>
      <c r="K2466" s="42"/>
      <c r="L2466" s="46"/>
      <c r="M2466" s="231"/>
      <c r="N2466" s="232"/>
      <c r="O2466" s="86"/>
      <c r="P2466" s="86"/>
      <c r="Q2466" s="86"/>
      <c r="R2466" s="86"/>
      <c r="S2466" s="86"/>
      <c r="T2466" s="87"/>
      <c r="U2466" s="40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T2466" s="19" t="s">
        <v>180</v>
      </c>
      <c r="AU2466" s="19" t="s">
        <v>84</v>
      </c>
    </row>
    <row r="2467" s="2" customFormat="1" ht="16.5" customHeight="1">
      <c r="A2467" s="40"/>
      <c r="B2467" s="41"/>
      <c r="C2467" s="215" t="s">
        <v>5516</v>
      </c>
      <c r="D2467" s="215" t="s">
        <v>174</v>
      </c>
      <c r="E2467" s="216" t="s">
        <v>5517</v>
      </c>
      <c r="F2467" s="217" t="s">
        <v>5518</v>
      </c>
      <c r="G2467" s="218" t="s">
        <v>3296</v>
      </c>
      <c r="H2467" s="219">
        <v>1</v>
      </c>
      <c r="I2467" s="220"/>
      <c r="J2467" s="221">
        <f>ROUND(I2467*H2467,2)</f>
        <v>0</v>
      </c>
      <c r="K2467" s="217" t="s">
        <v>19</v>
      </c>
      <c r="L2467" s="46"/>
      <c r="M2467" s="222" t="s">
        <v>19</v>
      </c>
      <c r="N2467" s="223" t="s">
        <v>45</v>
      </c>
      <c r="O2467" s="86"/>
      <c r="P2467" s="224">
        <f>O2467*H2467</f>
        <v>0</v>
      </c>
      <c r="Q2467" s="224">
        <v>0</v>
      </c>
      <c r="R2467" s="224">
        <f>Q2467*H2467</f>
        <v>0</v>
      </c>
      <c r="S2467" s="224">
        <v>0</v>
      </c>
      <c r="T2467" s="225">
        <f>S2467*H2467</f>
        <v>0</v>
      </c>
      <c r="U2467" s="40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R2467" s="226" t="s">
        <v>178</v>
      </c>
      <c r="AT2467" s="226" t="s">
        <v>174</v>
      </c>
      <c r="AU2467" s="226" t="s">
        <v>84</v>
      </c>
      <c r="AY2467" s="19" t="s">
        <v>171</v>
      </c>
      <c r="BE2467" s="227">
        <f>IF(N2467="základní",J2467,0)</f>
        <v>0</v>
      </c>
      <c r="BF2467" s="227">
        <f>IF(N2467="snížená",J2467,0)</f>
        <v>0</v>
      </c>
      <c r="BG2467" s="227">
        <f>IF(N2467="zákl. přenesená",J2467,0)</f>
        <v>0</v>
      </c>
      <c r="BH2467" s="227">
        <f>IF(N2467="sníž. přenesená",J2467,0)</f>
        <v>0</v>
      </c>
      <c r="BI2467" s="227">
        <f>IF(N2467="nulová",J2467,0)</f>
        <v>0</v>
      </c>
      <c r="BJ2467" s="19" t="s">
        <v>82</v>
      </c>
      <c r="BK2467" s="227">
        <f>ROUND(I2467*H2467,2)</f>
        <v>0</v>
      </c>
      <c r="BL2467" s="19" t="s">
        <v>178</v>
      </c>
      <c r="BM2467" s="226" t="s">
        <v>5519</v>
      </c>
    </row>
    <row r="2468" s="2" customFormat="1">
      <c r="A2468" s="40"/>
      <c r="B2468" s="41"/>
      <c r="C2468" s="42"/>
      <c r="D2468" s="228" t="s">
        <v>180</v>
      </c>
      <c r="E2468" s="42"/>
      <c r="F2468" s="229" t="s">
        <v>5518</v>
      </c>
      <c r="G2468" s="42"/>
      <c r="H2468" s="42"/>
      <c r="I2468" s="230"/>
      <c r="J2468" s="42"/>
      <c r="K2468" s="42"/>
      <c r="L2468" s="46"/>
      <c r="M2468" s="231"/>
      <c r="N2468" s="232"/>
      <c r="O2468" s="86"/>
      <c r="P2468" s="86"/>
      <c r="Q2468" s="86"/>
      <c r="R2468" s="86"/>
      <c r="S2468" s="86"/>
      <c r="T2468" s="87"/>
      <c r="U2468" s="40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T2468" s="19" t="s">
        <v>180</v>
      </c>
      <c r="AU2468" s="19" t="s">
        <v>84</v>
      </c>
    </row>
    <row r="2469" s="2" customFormat="1" ht="16.5" customHeight="1">
      <c r="A2469" s="40"/>
      <c r="B2469" s="41"/>
      <c r="C2469" s="215" t="s">
        <v>5520</v>
      </c>
      <c r="D2469" s="215" t="s">
        <v>174</v>
      </c>
      <c r="E2469" s="216" t="s">
        <v>5521</v>
      </c>
      <c r="F2469" s="217" t="s">
        <v>5522</v>
      </c>
      <c r="G2469" s="218" t="s">
        <v>3296</v>
      </c>
      <c r="H2469" s="219">
        <v>1</v>
      </c>
      <c r="I2469" s="220"/>
      <c r="J2469" s="221">
        <f>ROUND(I2469*H2469,2)</f>
        <v>0</v>
      </c>
      <c r="K2469" s="217" t="s">
        <v>19</v>
      </c>
      <c r="L2469" s="46"/>
      <c r="M2469" s="222" t="s">
        <v>19</v>
      </c>
      <c r="N2469" s="223" t="s">
        <v>45</v>
      </c>
      <c r="O2469" s="86"/>
      <c r="P2469" s="224">
        <f>O2469*H2469</f>
        <v>0</v>
      </c>
      <c r="Q2469" s="224">
        <v>0</v>
      </c>
      <c r="R2469" s="224">
        <f>Q2469*H2469</f>
        <v>0</v>
      </c>
      <c r="S2469" s="224">
        <v>0</v>
      </c>
      <c r="T2469" s="225">
        <f>S2469*H2469</f>
        <v>0</v>
      </c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R2469" s="226" t="s">
        <v>178</v>
      </c>
      <c r="AT2469" s="226" t="s">
        <v>174</v>
      </c>
      <c r="AU2469" s="226" t="s">
        <v>84</v>
      </c>
      <c r="AY2469" s="19" t="s">
        <v>171</v>
      </c>
      <c r="BE2469" s="227">
        <f>IF(N2469="základní",J2469,0)</f>
        <v>0</v>
      </c>
      <c r="BF2469" s="227">
        <f>IF(N2469="snížená",J2469,0)</f>
        <v>0</v>
      </c>
      <c r="BG2469" s="227">
        <f>IF(N2469="zákl. přenesená",J2469,0)</f>
        <v>0</v>
      </c>
      <c r="BH2469" s="227">
        <f>IF(N2469="sníž. přenesená",J2469,0)</f>
        <v>0</v>
      </c>
      <c r="BI2469" s="227">
        <f>IF(N2469="nulová",J2469,0)</f>
        <v>0</v>
      </c>
      <c r="BJ2469" s="19" t="s">
        <v>82</v>
      </c>
      <c r="BK2469" s="227">
        <f>ROUND(I2469*H2469,2)</f>
        <v>0</v>
      </c>
      <c r="BL2469" s="19" t="s">
        <v>178</v>
      </c>
      <c r="BM2469" s="226" t="s">
        <v>5523</v>
      </c>
    </row>
    <row r="2470" s="2" customFormat="1">
      <c r="A2470" s="40"/>
      <c r="B2470" s="41"/>
      <c r="C2470" s="42"/>
      <c r="D2470" s="228" t="s">
        <v>180</v>
      </c>
      <c r="E2470" s="42"/>
      <c r="F2470" s="229" t="s">
        <v>5522</v>
      </c>
      <c r="G2470" s="42"/>
      <c r="H2470" s="42"/>
      <c r="I2470" s="230"/>
      <c r="J2470" s="42"/>
      <c r="K2470" s="42"/>
      <c r="L2470" s="46"/>
      <c r="M2470" s="231"/>
      <c r="N2470" s="232"/>
      <c r="O2470" s="86"/>
      <c r="P2470" s="86"/>
      <c r="Q2470" s="86"/>
      <c r="R2470" s="86"/>
      <c r="S2470" s="86"/>
      <c r="T2470" s="87"/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T2470" s="19" t="s">
        <v>180</v>
      </c>
      <c r="AU2470" s="19" t="s">
        <v>84</v>
      </c>
    </row>
    <row r="2471" s="2" customFormat="1" ht="16.5" customHeight="1">
      <c r="A2471" s="40"/>
      <c r="B2471" s="41"/>
      <c r="C2471" s="215" t="s">
        <v>5524</v>
      </c>
      <c r="D2471" s="215" t="s">
        <v>174</v>
      </c>
      <c r="E2471" s="216" t="s">
        <v>5525</v>
      </c>
      <c r="F2471" s="217" t="s">
        <v>5526</v>
      </c>
      <c r="G2471" s="218" t="s">
        <v>3296</v>
      </c>
      <c r="H2471" s="219">
        <v>1</v>
      </c>
      <c r="I2471" s="220"/>
      <c r="J2471" s="221">
        <f>ROUND(I2471*H2471,2)</f>
        <v>0</v>
      </c>
      <c r="K2471" s="217" t="s">
        <v>19</v>
      </c>
      <c r="L2471" s="46"/>
      <c r="M2471" s="222" t="s">
        <v>19</v>
      </c>
      <c r="N2471" s="223" t="s">
        <v>45</v>
      </c>
      <c r="O2471" s="86"/>
      <c r="P2471" s="224">
        <f>O2471*H2471</f>
        <v>0</v>
      </c>
      <c r="Q2471" s="224">
        <v>0</v>
      </c>
      <c r="R2471" s="224">
        <f>Q2471*H2471</f>
        <v>0</v>
      </c>
      <c r="S2471" s="224">
        <v>0</v>
      </c>
      <c r="T2471" s="225">
        <f>S2471*H2471</f>
        <v>0</v>
      </c>
      <c r="U2471" s="40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R2471" s="226" t="s">
        <v>178</v>
      </c>
      <c r="AT2471" s="226" t="s">
        <v>174</v>
      </c>
      <c r="AU2471" s="226" t="s">
        <v>84</v>
      </c>
      <c r="AY2471" s="19" t="s">
        <v>171</v>
      </c>
      <c r="BE2471" s="227">
        <f>IF(N2471="základní",J2471,0)</f>
        <v>0</v>
      </c>
      <c r="BF2471" s="227">
        <f>IF(N2471="snížená",J2471,0)</f>
        <v>0</v>
      </c>
      <c r="BG2471" s="227">
        <f>IF(N2471="zákl. přenesená",J2471,0)</f>
        <v>0</v>
      </c>
      <c r="BH2471" s="227">
        <f>IF(N2471="sníž. přenesená",J2471,0)</f>
        <v>0</v>
      </c>
      <c r="BI2471" s="227">
        <f>IF(N2471="nulová",J2471,0)</f>
        <v>0</v>
      </c>
      <c r="BJ2471" s="19" t="s">
        <v>82</v>
      </c>
      <c r="BK2471" s="227">
        <f>ROUND(I2471*H2471,2)</f>
        <v>0</v>
      </c>
      <c r="BL2471" s="19" t="s">
        <v>178</v>
      </c>
      <c r="BM2471" s="226" t="s">
        <v>5527</v>
      </c>
    </row>
    <row r="2472" s="2" customFormat="1">
      <c r="A2472" s="40"/>
      <c r="B2472" s="41"/>
      <c r="C2472" s="42"/>
      <c r="D2472" s="228" t="s">
        <v>180</v>
      </c>
      <c r="E2472" s="42"/>
      <c r="F2472" s="229" t="s">
        <v>5526</v>
      </c>
      <c r="G2472" s="42"/>
      <c r="H2472" s="42"/>
      <c r="I2472" s="230"/>
      <c r="J2472" s="42"/>
      <c r="K2472" s="42"/>
      <c r="L2472" s="46"/>
      <c r="M2472" s="231"/>
      <c r="N2472" s="232"/>
      <c r="O2472" s="86"/>
      <c r="P2472" s="86"/>
      <c r="Q2472" s="86"/>
      <c r="R2472" s="86"/>
      <c r="S2472" s="86"/>
      <c r="T2472" s="87"/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T2472" s="19" t="s">
        <v>180</v>
      </c>
      <c r="AU2472" s="19" t="s">
        <v>84</v>
      </c>
    </row>
    <row r="2473" s="2" customFormat="1" ht="16.5" customHeight="1">
      <c r="A2473" s="40"/>
      <c r="B2473" s="41"/>
      <c r="C2473" s="215" t="s">
        <v>5528</v>
      </c>
      <c r="D2473" s="215" t="s">
        <v>174</v>
      </c>
      <c r="E2473" s="216" t="s">
        <v>5529</v>
      </c>
      <c r="F2473" s="217" t="s">
        <v>5530</v>
      </c>
      <c r="G2473" s="218" t="s">
        <v>3513</v>
      </c>
      <c r="H2473" s="219">
        <v>280</v>
      </c>
      <c r="I2473" s="220"/>
      <c r="J2473" s="221">
        <f>ROUND(I2473*H2473,2)</f>
        <v>0</v>
      </c>
      <c r="K2473" s="217" t="s">
        <v>19</v>
      </c>
      <c r="L2473" s="46"/>
      <c r="M2473" s="222" t="s">
        <v>19</v>
      </c>
      <c r="N2473" s="223" t="s">
        <v>45</v>
      </c>
      <c r="O2473" s="86"/>
      <c r="P2473" s="224">
        <f>O2473*H2473</f>
        <v>0</v>
      </c>
      <c r="Q2473" s="224">
        <v>0</v>
      </c>
      <c r="R2473" s="224">
        <f>Q2473*H2473</f>
        <v>0</v>
      </c>
      <c r="S2473" s="224">
        <v>0</v>
      </c>
      <c r="T2473" s="225">
        <f>S2473*H2473</f>
        <v>0</v>
      </c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R2473" s="226" t="s">
        <v>178</v>
      </c>
      <c r="AT2473" s="226" t="s">
        <v>174</v>
      </c>
      <c r="AU2473" s="226" t="s">
        <v>84</v>
      </c>
      <c r="AY2473" s="19" t="s">
        <v>171</v>
      </c>
      <c r="BE2473" s="227">
        <f>IF(N2473="základní",J2473,0)</f>
        <v>0</v>
      </c>
      <c r="BF2473" s="227">
        <f>IF(N2473="snížená",J2473,0)</f>
        <v>0</v>
      </c>
      <c r="BG2473" s="227">
        <f>IF(N2473="zákl. přenesená",J2473,0)</f>
        <v>0</v>
      </c>
      <c r="BH2473" s="227">
        <f>IF(N2473="sníž. přenesená",J2473,0)</f>
        <v>0</v>
      </c>
      <c r="BI2473" s="227">
        <f>IF(N2473="nulová",J2473,0)</f>
        <v>0</v>
      </c>
      <c r="BJ2473" s="19" t="s">
        <v>82</v>
      </c>
      <c r="BK2473" s="227">
        <f>ROUND(I2473*H2473,2)</f>
        <v>0</v>
      </c>
      <c r="BL2473" s="19" t="s">
        <v>178</v>
      </c>
      <c r="BM2473" s="226" t="s">
        <v>5531</v>
      </c>
    </row>
    <row r="2474" s="2" customFormat="1">
      <c r="A2474" s="40"/>
      <c r="B2474" s="41"/>
      <c r="C2474" s="42"/>
      <c r="D2474" s="228" t="s">
        <v>180</v>
      </c>
      <c r="E2474" s="42"/>
      <c r="F2474" s="229" t="s">
        <v>5530</v>
      </c>
      <c r="G2474" s="42"/>
      <c r="H2474" s="42"/>
      <c r="I2474" s="230"/>
      <c r="J2474" s="42"/>
      <c r="K2474" s="42"/>
      <c r="L2474" s="46"/>
      <c r="M2474" s="231"/>
      <c r="N2474" s="232"/>
      <c r="O2474" s="86"/>
      <c r="P2474" s="86"/>
      <c r="Q2474" s="86"/>
      <c r="R2474" s="86"/>
      <c r="S2474" s="86"/>
      <c r="T2474" s="87"/>
      <c r="U2474" s="40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T2474" s="19" t="s">
        <v>180</v>
      </c>
      <c r="AU2474" s="19" t="s">
        <v>84</v>
      </c>
    </row>
    <row r="2475" s="2" customFormat="1" ht="16.5" customHeight="1">
      <c r="A2475" s="40"/>
      <c r="B2475" s="41"/>
      <c r="C2475" s="215" t="s">
        <v>5532</v>
      </c>
      <c r="D2475" s="215" t="s">
        <v>174</v>
      </c>
      <c r="E2475" s="216" t="s">
        <v>5533</v>
      </c>
      <c r="F2475" s="217" t="s">
        <v>5534</v>
      </c>
      <c r="G2475" s="218" t="s">
        <v>3296</v>
      </c>
      <c r="H2475" s="219">
        <v>1</v>
      </c>
      <c r="I2475" s="220"/>
      <c r="J2475" s="221">
        <f>ROUND(I2475*H2475,2)</f>
        <v>0</v>
      </c>
      <c r="K2475" s="217" t="s">
        <v>19</v>
      </c>
      <c r="L2475" s="46"/>
      <c r="M2475" s="222" t="s">
        <v>19</v>
      </c>
      <c r="N2475" s="223" t="s">
        <v>45</v>
      </c>
      <c r="O2475" s="86"/>
      <c r="P2475" s="224">
        <f>O2475*H2475</f>
        <v>0</v>
      </c>
      <c r="Q2475" s="224">
        <v>0</v>
      </c>
      <c r="R2475" s="224">
        <f>Q2475*H2475</f>
        <v>0</v>
      </c>
      <c r="S2475" s="224">
        <v>0</v>
      </c>
      <c r="T2475" s="225">
        <f>S2475*H2475</f>
        <v>0</v>
      </c>
      <c r="U2475" s="40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R2475" s="226" t="s">
        <v>178</v>
      </c>
      <c r="AT2475" s="226" t="s">
        <v>174</v>
      </c>
      <c r="AU2475" s="226" t="s">
        <v>84</v>
      </c>
      <c r="AY2475" s="19" t="s">
        <v>171</v>
      </c>
      <c r="BE2475" s="227">
        <f>IF(N2475="základní",J2475,0)</f>
        <v>0</v>
      </c>
      <c r="BF2475" s="227">
        <f>IF(N2475="snížená",J2475,0)</f>
        <v>0</v>
      </c>
      <c r="BG2475" s="227">
        <f>IF(N2475="zákl. přenesená",J2475,0)</f>
        <v>0</v>
      </c>
      <c r="BH2475" s="227">
        <f>IF(N2475="sníž. přenesená",J2475,0)</f>
        <v>0</v>
      </c>
      <c r="BI2475" s="227">
        <f>IF(N2475="nulová",J2475,0)</f>
        <v>0</v>
      </c>
      <c r="BJ2475" s="19" t="s">
        <v>82</v>
      </c>
      <c r="BK2475" s="227">
        <f>ROUND(I2475*H2475,2)</f>
        <v>0</v>
      </c>
      <c r="BL2475" s="19" t="s">
        <v>178</v>
      </c>
      <c r="BM2475" s="226" t="s">
        <v>5535</v>
      </c>
    </row>
    <row r="2476" s="2" customFormat="1">
      <c r="A2476" s="40"/>
      <c r="B2476" s="41"/>
      <c r="C2476" s="42"/>
      <c r="D2476" s="228" t="s">
        <v>180</v>
      </c>
      <c r="E2476" s="42"/>
      <c r="F2476" s="229" t="s">
        <v>5534</v>
      </c>
      <c r="G2476" s="42"/>
      <c r="H2476" s="42"/>
      <c r="I2476" s="230"/>
      <c r="J2476" s="42"/>
      <c r="K2476" s="42"/>
      <c r="L2476" s="46"/>
      <c r="M2476" s="231"/>
      <c r="N2476" s="232"/>
      <c r="O2476" s="86"/>
      <c r="P2476" s="86"/>
      <c r="Q2476" s="86"/>
      <c r="R2476" s="86"/>
      <c r="S2476" s="86"/>
      <c r="T2476" s="87"/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T2476" s="19" t="s">
        <v>180</v>
      </c>
      <c r="AU2476" s="19" t="s">
        <v>84</v>
      </c>
    </row>
    <row r="2477" s="2" customFormat="1" ht="16.5" customHeight="1">
      <c r="A2477" s="40"/>
      <c r="B2477" s="41"/>
      <c r="C2477" s="215" t="s">
        <v>5536</v>
      </c>
      <c r="D2477" s="215" t="s">
        <v>174</v>
      </c>
      <c r="E2477" s="216" t="s">
        <v>5537</v>
      </c>
      <c r="F2477" s="217" t="s">
        <v>5343</v>
      </c>
      <c r="G2477" s="218" t="s">
        <v>3296</v>
      </c>
      <c r="H2477" s="219">
        <v>1</v>
      </c>
      <c r="I2477" s="220"/>
      <c r="J2477" s="221">
        <f>ROUND(I2477*H2477,2)</f>
        <v>0</v>
      </c>
      <c r="K2477" s="217" t="s">
        <v>19</v>
      </c>
      <c r="L2477" s="46"/>
      <c r="M2477" s="222" t="s">
        <v>19</v>
      </c>
      <c r="N2477" s="223" t="s">
        <v>45</v>
      </c>
      <c r="O2477" s="86"/>
      <c r="P2477" s="224">
        <f>O2477*H2477</f>
        <v>0</v>
      </c>
      <c r="Q2477" s="224">
        <v>0</v>
      </c>
      <c r="R2477" s="224">
        <f>Q2477*H2477</f>
        <v>0</v>
      </c>
      <c r="S2477" s="224">
        <v>0</v>
      </c>
      <c r="T2477" s="225">
        <f>S2477*H2477</f>
        <v>0</v>
      </c>
      <c r="U2477" s="40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R2477" s="226" t="s">
        <v>178</v>
      </c>
      <c r="AT2477" s="226" t="s">
        <v>174</v>
      </c>
      <c r="AU2477" s="226" t="s">
        <v>84</v>
      </c>
      <c r="AY2477" s="19" t="s">
        <v>171</v>
      </c>
      <c r="BE2477" s="227">
        <f>IF(N2477="základní",J2477,0)</f>
        <v>0</v>
      </c>
      <c r="BF2477" s="227">
        <f>IF(N2477="snížená",J2477,0)</f>
        <v>0</v>
      </c>
      <c r="BG2477" s="227">
        <f>IF(N2477="zákl. přenesená",J2477,0)</f>
        <v>0</v>
      </c>
      <c r="BH2477" s="227">
        <f>IF(N2477="sníž. přenesená",J2477,0)</f>
        <v>0</v>
      </c>
      <c r="BI2477" s="227">
        <f>IF(N2477="nulová",J2477,0)</f>
        <v>0</v>
      </c>
      <c r="BJ2477" s="19" t="s">
        <v>82</v>
      </c>
      <c r="BK2477" s="227">
        <f>ROUND(I2477*H2477,2)</f>
        <v>0</v>
      </c>
      <c r="BL2477" s="19" t="s">
        <v>178</v>
      </c>
      <c r="BM2477" s="226" t="s">
        <v>5538</v>
      </c>
    </row>
    <row r="2478" s="2" customFormat="1">
      <c r="A2478" s="40"/>
      <c r="B2478" s="41"/>
      <c r="C2478" s="42"/>
      <c r="D2478" s="228" t="s">
        <v>180</v>
      </c>
      <c r="E2478" s="42"/>
      <c r="F2478" s="229" t="s">
        <v>5343</v>
      </c>
      <c r="G2478" s="42"/>
      <c r="H2478" s="42"/>
      <c r="I2478" s="230"/>
      <c r="J2478" s="42"/>
      <c r="K2478" s="42"/>
      <c r="L2478" s="46"/>
      <c r="M2478" s="231"/>
      <c r="N2478" s="232"/>
      <c r="O2478" s="86"/>
      <c r="P2478" s="86"/>
      <c r="Q2478" s="86"/>
      <c r="R2478" s="86"/>
      <c r="S2478" s="86"/>
      <c r="T2478" s="87"/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T2478" s="19" t="s">
        <v>180</v>
      </c>
      <c r="AU2478" s="19" t="s">
        <v>84</v>
      </c>
    </row>
    <row r="2479" s="12" customFormat="1" ht="25.92" customHeight="1">
      <c r="A2479" s="12"/>
      <c r="B2479" s="199"/>
      <c r="C2479" s="200"/>
      <c r="D2479" s="201" t="s">
        <v>73</v>
      </c>
      <c r="E2479" s="202" t="s">
        <v>5539</v>
      </c>
      <c r="F2479" s="202" t="s">
        <v>5540</v>
      </c>
      <c r="G2479" s="200"/>
      <c r="H2479" s="200"/>
      <c r="I2479" s="203"/>
      <c r="J2479" s="204">
        <f>BK2479</f>
        <v>0</v>
      </c>
      <c r="K2479" s="200"/>
      <c r="L2479" s="205"/>
      <c r="M2479" s="206"/>
      <c r="N2479" s="207"/>
      <c r="O2479" s="207"/>
      <c r="P2479" s="208">
        <f>P2480+P2490</f>
        <v>0</v>
      </c>
      <c r="Q2479" s="207"/>
      <c r="R2479" s="208">
        <f>R2480+R2490</f>
        <v>0</v>
      </c>
      <c r="S2479" s="207"/>
      <c r="T2479" s="209">
        <f>T2480+T2490</f>
        <v>0</v>
      </c>
      <c r="U2479" s="12"/>
      <c r="V2479" s="12"/>
      <c r="W2479" s="12"/>
      <c r="X2479" s="12"/>
      <c r="Y2479" s="12"/>
      <c r="Z2479" s="12"/>
      <c r="AA2479" s="12"/>
      <c r="AB2479" s="12"/>
      <c r="AC2479" s="12"/>
      <c r="AD2479" s="12"/>
      <c r="AE2479" s="12"/>
      <c r="AR2479" s="210" t="s">
        <v>82</v>
      </c>
      <c r="AT2479" s="211" t="s">
        <v>73</v>
      </c>
      <c r="AU2479" s="211" t="s">
        <v>74</v>
      </c>
      <c r="AY2479" s="210" t="s">
        <v>171</v>
      </c>
      <c r="BK2479" s="212">
        <f>BK2480+BK2490</f>
        <v>0</v>
      </c>
    </row>
    <row r="2480" s="12" customFormat="1" ht="22.8" customHeight="1">
      <c r="A2480" s="12"/>
      <c r="B2480" s="199"/>
      <c r="C2480" s="200"/>
      <c r="D2480" s="201" t="s">
        <v>73</v>
      </c>
      <c r="E2480" s="213" t="s">
        <v>5541</v>
      </c>
      <c r="F2480" s="213" t="s">
        <v>5542</v>
      </c>
      <c r="G2480" s="200"/>
      <c r="H2480" s="200"/>
      <c r="I2480" s="203"/>
      <c r="J2480" s="214">
        <f>BK2480</f>
        <v>0</v>
      </c>
      <c r="K2480" s="200"/>
      <c r="L2480" s="205"/>
      <c r="M2480" s="206"/>
      <c r="N2480" s="207"/>
      <c r="O2480" s="207"/>
      <c r="P2480" s="208">
        <f>SUM(P2481:P2489)</f>
        <v>0</v>
      </c>
      <c r="Q2480" s="207"/>
      <c r="R2480" s="208">
        <f>SUM(R2481:R2489)</f>
        <v>0</v>
      </c>
      <c r="S2480" s="207"/>
      <c r="T2480" s="209">
        <f>SUM(T2481:T2489)</f>
        <v>0</v>
      </c>
      <c r="U2480" s="12"/>
      <c r="V2480" s="12"/>
      <c r="W2480" s="12"/>
      <c r="X2480" s="12"/>
      <c r="Y2480" s="12"/>
      <c r="Z2480" s="12"/>
      <c r="AA2480" s="12"/>
      <c r="AB2480" s="12"/>
      <c r="AC2480" s="12"/>
      <c r="AD2480" s="12"/>
      <c r="AE2480" s="12"/>
      <c r="AR2480" s="210" t="s">
        <v>82</v>
      </c>
      <c r="AT2480" s="211" t="s">
        <v>73</v>
      </c>
      <c r="AU2480" s="211" t="s">
        <v>82</v>
      </c>
      <c r="AY2480" s="210" t="s">
        <v>171</v>
      </c>
      <c r="BK2480" s="212">
        <f>SUM(BK2481:BK2489)</f>
        <v>0</v>
      </c>
    </row>
    <row r="2481" s="2" customFormat="1" ht="16.5" customHeight="1">
      <c r="A2481" s="40"/>
      <c r="B2481" s="41"/>
      <c r="C2481" s="215" t="s">
        <v>5543</v>
      </c>
      <c r="D2481" s="215" t="s">
        <v>174</v>
      </c>
      <c r="E2481" s="216" t="s">
        <v>5544</v>
      </c>
      <c r="F2481" s="217" t="s">
        <v>5545</v>
      </c>
      <c r="G2481" s="218" t="s">
        <v>3296</v>
      </c>
      <c r="H2481" s="219">
        <v>240</v>
      </c>
      <c r="I2481" s="220"/>
      <c r="J2481" s="221">
        <f>ROUND(I2481*H2481,2)</f>
        <v>0</v>
      </c>
      <c r="K2481" s="217" t="s">
        <v>19</v>
      </c>
      <c r="L2481" s="46"/>
      <c r="M2481" s="222" t="s">
        <v>19</v>
      </c>
      <c r="N2481" s="223" t="s">
        <v>45</v>
      </c>
      <c r="O2481" s="86"/>
      <c r="P2481" s="224">
        <f>O2481*H2481</f>
        <v>0</v>
      </c>
      <c r="Q2481" s="224">
        <v>0</v>
      </c>
      <c r="R2481" s="224">
        <f>Q2481*H2481</f>
        <v>0</v>
      </c>
      <c r="S2481" s="224">
        <v>0</v>
      </c>
      <c r="T2481" s="225">
        <f>S2481*H2481</f>
        <v>0</v>
      </c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R2481" s="226" t="s">
        <v>178</v>
      </c>
      <c r="AT2481" s="226" t="s">
        <v>174</v>
      </c>
      <c r="AU2481" s="226" t="s">
        <v>84</v>
      </c>
      <c r="AY2481" s="19" t="s">
        <v>171</v>
      </c>
      <c r="BE2481" s="227">
        <f>IF(N2481="základní",J2481,0)</f>
        <v>0</v>
      </c>
      <c r="BF2481" s="227">
        <f>IF(N2481="snížená",J2481,0)</f>
        <v>0</v>
      </c>
      <c r="BG2481" s="227">
        <f>IF(N2481="zákl. přenesená",J2481,0)</f>
        <v>0</v>
      </c>
      <c r="BH2481" s="227">
        <f>IF(N2481="sníž. přenesená",J2481,0)</f>
        <v>0</v>
      </c>
      <c r="BI2481" s="227">
        <f>IF(N2481="nulová",J2481,0)</f>
        <v>0</v>
      </c>
      <c r="BJ2481" s="19" t="s">
        <v>82</v>
      </c>
      <c r="BK2481" s="227">
        <f>ROUND(I2481*H2481,2)</f>
        <v>0</v>
      </c>
      <c r="BL2481" s="19" t="s">
        <v>178</v>
      </c>
      <c r="BM2481" s="226" t="s">
        <v>5546</v>
      </c>
    </row>
    <row r="2482" s="2" customFormat="1">
      <c r="A2482" s="40"/>
      <c r="B2482" s="41"/>
      <c r="C2482" s="42"/>
      <c r="D2482" s="228" t="s">
        <v>180</v>
      </c>
      <c r="E2482" s="42"/>
      <c r="F2482" s="229" t="s">
        <v>5545</v>
      </c>
      <c r="G2482" s="42"/>
      <c r="H2482" s="42"/>
      <c r="I2482" s="230"/>
      <c r="J2482" s="42"/>
      <c r="K2482" s="42"/>
      <c r="L2482" s="46"/>
      <c r="M2482" s="231"/>
      <c r="N2482" s="232"/>
      <c r="O2482" s="86"/>
      <c r="P2482" s="86"/>
      <c r="Q2482" s="86"/>
      <c r="R2482" s="86"/>
      <c r="S2482" s="86"/>
      <c r="T2482" s="87"/>
      <c r="U2482" s="40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T2482" s="19" t="s">
        <v>180</v>
      </c>
      <c r="AU2482" s="19" t="s">
        <v>84</v>
      </c>
    </row>
    <row r="2483" s="2" customFormat="1">
      <c r="A2483" s="40"/>
      <c r="B2483" s="41"/>
      <c r="C2483" s="42"/>
      <c r="D2483" s="228" t="s">
        <v>478</v>
      </c>
      <c r="E2483" s="42"/>
      <c r="F2483" s="278" t="s">
        <v>5547</v>
      </c>
      <c r="G2483" s="42"/>
      <c r="H2483" s="42"/>
      <c r="I2483" s="230"/>
      <c r="J2483" s="42"/>
      <c r="K2483" s="42"/>
      <c r="L2483" s="46"/>
      <c r="M2483" s="231"/>
      <c r="N2483" s="232"/>
      <c r="O2483" s="86"/>
      <c r="P2483" s="86"/>
      <c r="Q2483" s="86"/>
      <c r="R2483" s="86"/>
      <c r="S2483" s="86"/>
      <c r="T2483" s="87"/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T2483" s="19" t="s">
        <v>478</v>
      </c>
      <c r="AU2483" s="19" t="s">
        <v>84</v>
      </c>
    </row>
    <row r="2484" s="2" customFormat="1" ht="16.5" customHeight="1">
      <c r="A2484" s="40"/>
      <c r="B2484" s="41"/>
      <c r="C2484" s="215" t="s">
        <v>5548</v>
      </c>
      <c r="D2484" s="215" t="s">
        <v>174</v>
      </c>
      <c r="E2484" s="216" t="s">
        <v>5549</v>
      </c>
      <c r="F2484" s="217" t="s">
        <v>5550</v>
      </c>
      <c r="G2484" s="218" t="s">
        <v>3296</v>
      </c>
      <c r="H2484" s="219">
        <v>1</v>
      </c>
      <c r="I2484" s="220"/>
      <c r="J2484" s="221">
        <f>ROUND(I2484*H2484,2)</f>
        <v>0</v>
      </c>
      <c r="K2484" s="217" t="s">
        <v>19</v>
      </c>
      <c r="L2484" s="46"/>
      <c r="M2484" s="222" t="s">
        <v>19</v>
      </c>
      <c r="N2484" s="223" t="s">
        <v>45</v>
      </c>
      <c r="O2484" s="86"/>
      <c r="P2484" s="224">
        <f>O2484*H2484</f>
        <v>0</v>
      </c>
      <c r="Q2484" s="224">
        <v>0</v>
      </c>
      <c r="R2484" s="224">
        <f>Q2484*H2484</f>
        <v>0</v>
      </c>
      <c r="S2484" s="224">
        <v>0</v>
      </c>
      <c r="T2484" s="225">
        <f>S2484*H2484</f>
        <v>0</v>
      </c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R2484" s="226" t="s">
        <v>178</v>
      </c>
      <c r="AT2484" s="226" t="s">
        <v>174</v>
      </c>
      <c r="AU2484" s="226" t="s">
        <v>84</v>
      </c>
      <c r="AY2484" s="19" t="s">
        <v>171</v>
      </c>
      <c r="BE2484" s="227">
        <f>IF(N2484="základní",J2484,0)</f>
        <v>0</v>
      </c>
      <c r="BF2484" s="227">
        <f>IF(N2484="snížená",J2484,0)</f>
        <v>0</v>
      </c>
      <c r="BG2484" s="227">
        <f>IF(N2484="zákl. přenesená",J2484,0)</f>
        <v>0</v>
      </c>
      <c r="BH2484" s="227">
        <f>IF(N2484="sníž. přenesená",J2484,0)</f>
        <v>0</v>
      </c>
      <c r="BI2484" s="227">
        <f>IF(N2484="nulová",J2484,0)</f>
        <v>0</v>
      </c>
      <c r="BJ2484" s="19" t="s">
        <v>82</v>
      </c>
      <c r="BK2484" s="227">
        <f>ROUND(I2484*H2484,2)</f>
        <v>0</v>
      </c>
      <c r="BL2484" s="19" t="s">
        <v>178</v>
      </c>
      <c r="BM2484" s="226" t="s">
        <v>5551</v>
      </c>
    </row>
    <row r="2485" s="2" customFormat="1">
      <c r="A2485" s="40"/>
      <c r="B2485" s="41"/>
      <c r="C2485" s="42"/>
      <c r="D2485" s="228" t="s">
        <v>180</v>
      </c>
      <c r="E2485" s="42"/>
      <c r="F2485" s="229" t="s">
        <v>5550</v>
      </c>
      <c r="G2485" s="42"/>
      <c r="H2485" s="42"/>
      <c r="I2485" s="230"/>
      <c r="J2485" s="42"/>
      <c r="K2485" s="42"/>
      <c r="L2485" s="46"/>
      <c r="M2485" s="231"/>
      <c r="N2485" s="232"/>
      <c r="O2485" s="86"/>
      <c r="P2485" s="86"/>
      <c r="Q2485" s="86"/>
      <c r="R2485" s="86"/>
      <c r="S2485" s="86"/>
      <c r="T2485" s="87"/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T2485" s="19" t="s">
        <v>180</v>
      </c>
      <c r="AU2485" s="19" t="s">
        <v>84</v>
      </c>
    </row>
    <row r="2486" s="2" customFormat="1">
      <c r="A2486" s="40"/>
      <c r="B2486" s="41"/>
      <c r="C2486" s="42"/>
      <c r="D2486" s="228" t="s">
        <v>478</v>
      </c>
      <c r="E2486" s="42"/>
      <c r="F2486" s="278" t="s">
        <v>5552</v>
      </c>
      <c r="G2486" s="42"/>
      <c r="H2486" s="42"/>
      <c r="I2486" s="230"/>
      <c r="J2486" s="42"/>
      <c r="K2486" s="42"/>
      <c r="L2486" s="46"/>
      <c r="M2486" s="231"/>
      <c r="N2486" s="232"/>
      <c r="O2486" s="86"/>
      <c r="P2486" s="86"/>
      <c r="Q2486" s="86"/>
      <c r="R2486" s="86"/>
      <c r="S2486" s="86"/>
      <c r="T2486" s="87"/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T2486" s="19" t="s">
        <v>478</v>
      </c>
      <c r="AU2486" s="19" t="s">
        <v>84</v>
      </c>
    </row>
    <row r="2487" s="2" customFormat="1" ht="16.5" customHeight="1">
      <c r="A2487" s="40"/>
      <c r="B2487" s="41"/>
      <c r="C2487" s="215" t="s">
        <v>5553</v>
      </c>
      <c r="D2487" s="215" t="s">
        <v>174</v>
      </c>
      <c r="E2487" s="216" t="s">
        <v>5554</v>
      </c>
      <c r="F2487" s="217" t="s">
        <v>5555</v>
      </c>
      <c r="G2487" s="218" t="s">
        <v>3296</v>
      </c>
      <c r="H2487" s="219">
        <v>80</v>
      </c>
      <c r="I2487" s="220"/>
      <c r="J2487" s="221">
        <f>ROUND(I2487*H2487,2)</f>
        <v>0</v>
      </c>
      <c r="K2487" s="217" t="s">
        <v>19</v>
      </c>
      <c r="L2487" s="46"/>
      <c r="M2487" s="222" t="s">
        <v>19</v>
      </c>
      <c r="N2487" s="223" t="s">
        <v>45</v>
      </c>
      <c r="O2487" s="86"/>
      <c r="P2487" s="224">
        <f>O2487*H2487</f>
        <v>0</v>
      </c>
      <c r="Q2487" s="224">
        <v>0</v>
      </c>
      <c r="R2487" s="224">
        <f>Q2487*H2487</f>
        <v>0</v>
      </c>
      <c r="S2487" s="224">
        <v>0</v>
      </c>
      <c r="T2487" s="225">
        <f>S2487*H2487</f>
        <v>0</v>
      </c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R2487" s="226" t="s">
        <v>178</v>
      </c>
      <c r="AT2487" s="226" t="s">
        <v>174</v>
      </c>
      <c r="AU2487" s="226" t="s">
        <v>84</v>
      </c>
      <c r="AY2487" s="19" t="s">
        <v>171</v>
      </c>
      <c r="BE2487" s="227">
        <f>IF(N2487="základní",J2487,0)</f>
        <v>0</v>
      </c>
      <c r="BF2487" s="227">
        <f>IF(N2487="snížená",J2487,0)</f>
        <v>0</v>
      </c>
      <c r="BG2487" s="227">
        <f>IF(N2487="zákl. přenesená",J2487,0)</f>
        <v>0</v>
      </c>
      <c r="BH2487" s="227">
        <f>IF(N2487="sníž. přenesená",J2487,0)</f>
        <v>0</v>
      </c>
      <c r="BI2487" s="227">
        <f>IF(N2487="nulová",J2487,0)</f>
        <v>0</v>
      </c>
      <c r="BJ2487" s="19" t="s">
        <v>82</v>
      </c>
      <c r="BK2487" s="227">
        <f>ROUND(I2487*H2487,2)</f>
        <v>0</v>
      </c>
      <c r="BL2487" s="19" t="s">
        <v>178</v>
      </c>
      <c r="BM2487" s="226" t="s">
        <v>5556</v>
      </c>
    </row>
    <row r="2488" s="2" customFormat="1">
      <c r="A2488" s="40"/>
      <c r="B2488" s="41"/>
      <c r="C2488" s="42"/>
      <c r="D2488" s="228" t="s">
        <v>180</v>
      </c>
      <c r="E2488" s="42"/>
      <c r="F2488" s="229" t="s">
        <v>5555</v>
      </c>
      <c r="G2488" s="42"/>
      <c r="H2488" s="42"/>
      <c r="I2488" s="230"/>
      <c r="J2488" s="42"/>
      <c r="K2488" s="42"/>
      <c r="L2488" s="46"/>
      <c r="M2488" s="231"/>
      <c r="N2488" s="232"/>
      <c r="O2488" s="86"/>
      <c r="P2488" s="86"/>
      <c r="Q2488" s="86"/>
      <c r="R2488" s="86"/>
      <c r="S2488" s="86"/>
      <c r="T2488" s="87"/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T2488" s="19" t="s">
        <v>180</v>
      </c>
      <c r="AU2488" s="19" t="s">
        <v>84</v>
      </c>
    </row>
    <row r="2489" s="2" customFormat="1">
      <c r="A2489" s="40"/>
      <c r="B2489" s="41"/>
      <c r="C2489" s="42"/>
      <c r="D2489" s="228" t="s">
        <v>478</v>
      </c>
      <c r="E2489" s="42"/>
      <c r="F2489" s="278" t="s">
        <v>5557</v>
      </c>
      <c r="G2489" s="42"/>
      <c r="H2489" s="42"/>
      <c r="I2489" s="230"/>
      <c r="J2489" s="42"/>
      <c r="K2489" s="42"/>
      <c r="L2489" s="46"/>
      <c r="M2489" s="231"/>
      <c r="N2489" s="232"/>
      <c r="O2489" s="86"/>
      <c r="P2489" s="86"/>
      <c r="Q2489" s="86"/>
      <c r="R2489" s="86"/>
      <c r="S2489" s="86"/>
      <c r="T2489" s="87"/>
      <c r="U2489" s="40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T2489" s="19" t="s">
        <v>478</v>
      </c>
      <c r="AU2489" s="19" t="s">
        <v>84</v>
      </c>
    </row>
    <row r="2490" s="12" customFormat="1" ht="22.8" customHeight="1">
      <c r="A2490" s="12"/>
      <c r="B2490" s="199"/>
      <c r="C2490" s="200"/>
      <c r="D2490" s="201" t="s">
        <v>73</v>
      </c>
      <c r="E2490" s="213" t="s">
        <v>5558</v>
      </c>
      <c r="F2490" s="213" t="s">
        <v>3469</v>
      </c>
      <c r="G2490" s="200"/>
      <c r="H2490" s="200"/>
      <c r="I2490" s="203"/>
      <c r="J2490" s="214">
        <f>BK2490</f>
        <v>0</v>
      </c>
      <c r="K2490" s="200"/>
      <c r="L2490" s="205"/>
      <c r="M2490" s="206"/>
      <c r="N2490" s="207"/>
      <c r="O2490" s="207"/>
      <c r="P2490" s="208">
        <f>SUM(P2491:P2496)</f>
        <v>0</v>
      </c>
      <c r="Q2490" s="207"/>
      <c r="R2490" s="208">
        <f>SUM(R2491:R2496)</f>
        <v>0</v>
      </c>
      <c r="S2490" s="207"/>
      <c r="T2490" s="209">
        <f>SUM(T2491:T2496)</f>
        <v>0</v>
      </c>
      <c r="U2490" s="12"/>
      <c r="V2490" s="12"/>
      <c r="W2490" s="12"/>
      <c r="X2490" s="12"/>
      <c r="Y2490" s="12"/>
      <c r="Z2490" s="12"/>
      <c r="AA2490" s="12"/>
      <c r="AB2490" s="12"/>
      <c r="AC2490" s="12"/>
      <c r="AD2490" s="12"/>
      <c r="AE2490" s="12"/>
      <c r="AR2490" s="210" t="s">
        <v>82</v>
      </c>
      <c r="AT2490" s="211" t="s">
        <v>73</v>
      </c>
      <c r="AU2490" s="211" t="s">
        <v>82</v>
      </c>
      <c r="AY2490" s="210" t="s">
        <v>171</v>
      </c>
      <c r="BK2490" s="212">
        <f>SUM(BK2491:BK2496)</f>
        <v>0</v>
      </c>
    </row>
    <row r="2491" s="2" customFormat="1" ht="16.5" customHeight="1">
      <c r="A2491" s="40"/>
      <c r="B2491" s="41"/>
      <c r="C2491" s="215" t="s">
        <v>5559</v>
      </c>
      <c r="D2491" s="215" t="s">
        <v>174</v>
      </c>
      <c r="E2491" s="216" t="s">
        <v>5560</v>
      </c>
      <c r="F2491" s="217" t="s">
        <v>5561</v>
      </c>
      <c r="G2491" s="218" t="s">
        <v>3296</v>
      </c>
      <c r="H2491" s="219">
        <v>1</v>
      </c>
      <c r="I2491" s="220"/>
      <c r="J2491" s="221">
        <f>ROUND(I2491*H2491,2)</f>
        <v>0</v>
      </c>
      <c r="K2491" s="217" t="s">
        <v>19</v>
      </c>
      <c r="L2491" s="46"/>
      <c r="M2491" s="222" t="s">
        <v>19</v>
      </c>
      <c r="N2491" s="223" t="s">
        <v>45</v>
      </c>
      <c r="O2491" s="86"/>
      <c r="P2491" s="224">
        <f>O2491*H2491</f>
        <v>0</v>
      </c>
      <c r="Q2491" s="224">
        <v>0</v>
      </c>
      <c r="R2491" s="224">
        <f>Q2491*H2491</f>
        <v>0</v>
      </c>
      <c r="S2491" s="224">
        <v>0</v>
      </c>
      <c r="T2491" s="225">
        <f>S2491*H2491</f>
        <v>0</v>
      </c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R2491" s="226" t="s">
        <v>178</v>
      </c>
      <c r="AT2491" s="226" t="s">
        <v>174</v>
      </c>
      <c r="AU2491" s="226" t="s">
        <v>84</v>
      </c>
      <c r="AY2491" s="19" t="s">
        <v>171</v>
      </c>
      <c r="BE2491" s="227">
        <f>IF(N2491="základní",J2491,0)</f>
        <v>0</v>
      </c>
      <c r="BF2491" s="227">
        <f>IF(N2491="snížená",J2491,0)</f>
        <v>0</v>
      </c>
      <c r="BG2491" s="227">
        <f>IF(N2491="zákl. přenesená",J2491,0)</f>
        <v>0</v>
      </c>
      <c r="BH2491" s="227">
        <f>IF(N2491="sníž. přenesená",J2491,0)</f>
        <v>0</v>
      </c>
      <c r="BI2491" s="227">
        <f>IF(N2491="nulová",J2491,0)</f>
        <v>0</v>
      </c>
      <c r="BJ2491" s="19" t="s">
        <v>82</v>
      </c>
      <c r="BK2491" s="227">
        <f>ROUND(I2491*H2491,2)</f>
        <v>0</v>
      </c>
      <c r="BL2491" s="19" t="s">
        <v>178</v>
      </c>
      <c r="BM2491" s="226" t="s">
        <v>5562</v>
      </c>
    </row>
    <row r="2492" s="2" customFormat="1">
      <c r="A2492" s="40"/>
      <c r="B2492" s="41"/>
      <c r="C2492" s="42"/>
      <c r="D2492" s="228" t="s">
        <v>180</v>
      </c>
      <c r="E2492" s="42"/>
      <c r="F2492" s="229" t="s">
        <v>5561</v>
      </c>
      <c r="G2492" s="42"/>
      <c r="H2492" s="42"/>
      <c r="I2492" s="230"/>
      <c r="J2492" s="42"/>
      <c r="K2492" s="42"/>
      <c r="L2492" s="46"/>
      <c r="M2492" s="231"/>
      <c r="N2492" s="232"/>
      <c r="O2492" s="86"/>
      <c r="P2492" s="86"/>
      <c r="Q2492" s="86"/>
      <c r="R2492" s="86"/>
      <c r="S2492" s="86"/>
      <c r="T2492" s="87"/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T2492" s="19" t="s">
        <v>180</v>
      </c>
      <c r="AU2492" s="19" t="s">
        <v>84</v>
      </c>
    </row>
    <row r="2493" s="2" customFormat="1">
      <c r="A2493" s="40"/>
      <c r="B2493" s="41"/>
      <c r="C2493" s="42"/>
      <c r="D2493" s="228" t="s">
        <v>478</v>
      </c>
      <c r="E2493" s="42"/>
      <c r="F2493" s="278" t="s">
        <v>5563</v>
      </c>
      <c r="G2493" s="42"/>
      <c r="H2493" s="42"/>
      <c r="I2493" s="230"/>
      <c r="J2493" s="42"/>
      <c r="K2493" s="42"/>
      <c r="L2493" s="46"/>
      <c r="M2493" s="231"/>
      <c r="N2493" s="232"/>
      <c r="O2493" s="86"/>
      <c r="P2493" s="86"/>
      <c r="Q2493" s="86"/>
      <c r="R2493" s="86"/>
      <c r="S2493" s="86"/>
      <c r="T2493" s="87"/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T2493" s="19" t="s">
        <v>478</v>
      </c>
      <c r="AU2493" s="19" t="s">
        <v>84</v>
      </c>
    </row>
    <row r="2494" s="2" customFormat="1" ht="16.5" customHeight="1">
      <c r="A2494" s="40"/>
      <c r="B2494" s="41"/>
      <c r="C2494" s="215" t="s">
        <v>5564</v>
      </c>
      <c r="D2494" s="215" t="s">
        <v>174</v>
      </c>
      <c r="E2494" s="216" t="s">
        <v>5565</v>
      </c>
      <c r="F2494" s="217" t="s">
        <v>5561</v>
      </c>
      <c r="G2494" s="218" t="s">
        <v>3296</v>
      </c>
      <c r="H2494" s="219">
        <v>1</v>
      </c>
      <c r="I2494" s="220"/>
      <c r="J2494" s="221">
        <f>ROUND(I2494*H2494,2)</f>
        <v>0</v>
      </c>
      <c r="K2494" s="217" t="s">
        <v>19</v>
      </c>
      <c r="L2494" s="46"/>
      <c r="M2494" s="222" t="s">
        <v>19</v>
      </c>
      <c r="N2494" s="223" t="s">
        <v>45</v>
      </c>
      <c r="O2494" s="86"/>
      <c r="P2494" s="224">
        <f>O2494*H2494</f>
        <v>0</v>
      </c>
      <c r="Q2494" s="224">
        <v>0</v>
      </c>
      <c r="R2494" s="224">
        <f>Q2494*H2494</f>
        <v>0</v>
      </c>
      <c r="S2494" s="224">
        <v>0</v>
      </c>
      <c r="T2494" s="225">
        <f>S2494*H2494</f>
        <v>0</v>
      </c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R2494" s="226" t="s">
        <v>178</v>
      </c>
      <c r="AT2494" s="226" t="s">
        <v>174</v>
      </c>
      <c r="AU2494" s="226" t="s">
        <v>84</v>
      </c>
      <c r="AY2494" s="19" t="s">
        <v>171</v>
      </c>
      <c r="BE2494" s="227">
        <f>IF(N2494="základní",J2494,0)</f>
        <v>0</v>
      </c>
      <c r="BF2494" s="227">
        <f>IF(N2494="snížená",J2494,0)</f>
        <v>0</v>
      </c>
      <c r="BG2494" s="227">
        <f>IF(N2494="zákl. přenesená",J2494,0)</f>
        <v>0</v>
      </c>
      <c r="BH2494" s="227">
        <f>IF(N2494="sníž. přenesená",J2494,0)</f>
        <v>0</v>
      </c>
      <c r="BI2494" s="227">
        <f>IF(N2494="nulová",J2494,0)</f>
        <v>0</v>
      </c>
      <c r="BJ2494" s="19" t="s">
        <v>82</v>
      </c>
      <c r="BK2494" s="227">
        <f>ROUND(I2494*H2494,2)</f>
        <v>0</v>
      </c>
      <c r="BL2494" s="19" t="s">
        <v>178</v>
      </c>
      <c r="BM2494" s="226" t="s">
        <v>5566</v>
      </c>
    </row>
    <row r="2495" s="2" customFormat="1">
      <c r="A2495" s="40"/>
      <c r="B2495" s="41"/>
      <c r="C2495" s="42"/>
      <c r="D2495" s="228" t="s">
        <v>180</v>
      </c>
      <c r="E2495" s="42"/>
      <c r="F2495" s="229" t="s">
        <v>5561</v>
      </c>
      <c r="G2495" s="42"/>
      <c r="H2495" s="42"/>
      <c r="I2495" s="230"/>
      <c r="J2495" s="42"/>
      <c r="K2495" s="42"/>
      <c r="L2495" s="46"/>
      <c r="M2495" s="231"/>
      <c r="N2495" s="232"/>
      <c r="O2495" s="86"/>
      <c r="P2495" s="86"/>
      <c r="Q2495" s="86"/>
      <c r="R2495" s="86"/>
      <c r="S2495" s="86"/>
      <c r="T2495" s="87"/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T2495" s="19" t="s">
        <v>180</v>
      </c>
      <c r="AU2495" s="19" t="s">
        <v>84</v>
      </c>
    </row>
    <row r="2496" s="2" customFormat="1">
      <c r="A2496" s="40"/>
      <c r="B2496" s="41"/>
      <c r="C2496" s="42"/>
      <c r="D2496" s="228" t="s">
        <v>478</v>
      </c>
      <c r="E2496" s="42"/>
      <c r="F2496" s="278" t="s">
        <v>5567</v>
      </c>
      <c r="G2496" s="42"/>
      <c r="H2496" s="42"/>
      <c r="I2496" s="230"/>
      <c r="J2496" s="42"/>
      <c r="K2496" s="42"/>
      <c r="L2496" s="46"/>
      <c r="M2496" s="279"/>
      <c r="N2496" s="280"/>
      <c r="O2496" s="281"/>
      <c r="P2496" s="281"/>
      <c r="Q2496" s="281"/>
      <c r="R2496" s="281"/>
      <c r="S2496" s="281"/>
      <c r="T2496" s="282"/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T2496" s="19" t="s">
        <v>478</v>
      </c>
      <c r="AU2496" s="19" t="s">
        <v>84</v>
      </c>
    </row>
    <row r="2497" s="2" customFormat="1" ht="6.96" customHeight="1">
      <c r="A2497" s="40"/>
      <c r="B2497" s="61"/>
      <c r="C2497" s="62"/>
      <c r="D2497" s="62"/>
      <c r="E2497" s="62"/>
      <c r="F2497" s="62"/>
      <c r="G2497" s="62"/>
      <c r="H2497" s="62"/>
      <c r="I2497" s="62"/>
      <c r="J2497" s="62"/>
      <c r="K2497" s="62"/>
      <c r="L2497" s="46"/>
      <c r="M2497" s="40"/>
      <c r="O2497" s="40"/>
      <c r="P2497" s="40"/>
      <c r="Q2497" s="40"/>
      <c r="R2497" s="40"/>
      <c r="S2497" s="40"/>
      <c r="T2497" s="40"/>
      <c r="U2497" s="40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</row>
  </sheetData>
  <sheetProtection sheet="1" autoFilter="0" formatColumns="0" formatRows="0" objects="1" scenarios="1" spinCount="100000" saltValue="MdC0gdTkoeN8TO60NBn87Ez9wmzy6cRxX8fKBmujXTheTPF9wuQOhpSEbPyT8YM+hOSiQhBIX8FtMFuvM729hA==" hashValue="ZsP/ZmyPN7+eqFofOB8eLR51Lc1gXyT508PDyGcGDP8L19E37vd2HVdKWmLmJG+6D8FOoGyAbUSSDk5uEJUFnw==" algorithmName="SHA-512" password="CC35"/>
  <autoFilter ref="C123:K249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125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SPŠ a SOU Pelhřimov – Rekonstrukce dílen Křemešnická</v>
      </c>
      <c r="F7" s="145"/>
      <c r="G7" s="145"/>
      <c r="H7" s="145"/>
      <c r="L7" s="22"/>
    </row>
    <row r="8">
      <c r="B8" s="22"/>
      <c r="D8" s="145" t="s">
        <v>126</v>
      </c>
      <c r="L8" s="22"/>
    </row>
    <row r="9" s="1" customFormat="1" ht="16.5" customHeight="1">
      <c r="B9" s="22"/>
      <c r="E9" s="146" t="s">
        <v>547</v>
      </c>
      <c r="F9" s="1"/>
      <c r="G9" s="1"/>
      <c r="H9" s="1"/>
      <c r="L9" s="22"/>
    </row>
    <row r="10" s="1" customFormat="1" ht="12" customHeight="1">
      <c r="B10" s="22"/>
      <c r="D10" s="145" t="s">
        <v>548</v>
      </c>
      <c r="L10" s="22"/>
    </row>
    <row r="11" s="2" customFormat="1" ht="16.5" customHeight="1">
      <c r="A11" s="40"/>
      <c r="B11" s="46"/>
      <c r="C11" s="40"/>
      <c r="D11" s="40"/>
      <c r="E11" s="158" t="s">
        <v>3470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3471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5568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14. 1. 2022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32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28</v>
      </c>
      <c r="J25" s="135" t="s">
        <v>34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">
        <v>19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37</v>
      </c>
      <c r="F28" s="40"/>
      <c r="G28" s="40"/>
      <c r="H28" s="40"/>
      <c r="I28" s="145" t="s">
        <v>28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43.25" customHeight="1">
      <c r="A31" s="150"/>
      <c r="B31" s="151"/>
      <c r="C31" s="150"/>
      <c r="D31" s="150"/>
      <c r="E31" s="152" t="s">
        <v>39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40</v>
      </c>
      <c r="E34" s="40"/>
      <c r="F34" s="40"/>
      <c r="G34" s="40"/>
      <c r="H34" s="40"/>
      <c r="I34" s="40"/>
      <c r="J34" s="156">
        <f>ROUND(J99,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42</v>
      </c>
      <c r="G36" s="40"/>
      <c r="H36" s="40"/>
      <c r="I36" s="157" t="s">
        <v>41</v>
      </c>
      <c r="J36" s="157" t="s">
        <v>43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44</v>
      </c>
      <c r="E37" s="145" t="s">
        <v>45</v>
      </c>
      <c r="F37" s="159">
        <f>ROUND((SUM(BE99:BE287)),  2)</f>
        <v>0</v>
      </c>
      <c r="G37" s="40"/>
      <c r="H37" s="40"/>
      <c r="I37" s="160">
        <v>0.20999999999999999</v>
      </c>
      <c r="J37" s="159">
        <f>ROUND(((SUM(BE99:BE287))*I37),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46</v>
      </c>
      <c r="F38" s="159">
        <f>ROUND((SUM(BF99:BF287)),  2)</f>
        <v>0</v>
      </c>
      <c r="G38" s="40"/>
      <c r="H38" s="40"/>
      <c r="I38" s="160">
        <v>0.14999999999999999</v>
      </c>
      <c r="J38" s="159">
        <f>ROUND(((SUM(BF99:BF287))*I38),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ROUND((SUM(BG99:BG287)),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48</v>
      </c>
      <c r="F40" s="159">
        <f>ROUND((SUM(BH99:BH287)),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49</v>
      </c>
      <c r="F41" s="159">
        <f>ROUND((SUM(BI99:BI287)),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50</v>
      </c>
      <c r="E43" s="163"/>
      <c r="F43" s="163"/>
      <c r="G43" s="164" t="s">
        <v>51</v>
      </c>
      <c r="H43" s="165" t="s">
        <v>52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128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SPŠ a SOU Pelhřimov – Rekonstrukce dílen Křemešnická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126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547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548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5" t="s">
        <v>3470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3471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E2 - Slaboproud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Obec Pelhřimov [547492] </v>
      </c>
      <c r="G60" s="42"/>
      <c r="H60" s="42"/>
      <c r="I60" s="34" t="s">
        <v>23</v>
      </c>
      <c r="J60" s="74" t="str">
        <f>IF(J16="","",J16)</f>
        <v>14. 1. 2022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Kraj Vysočina, Žižkova 1882/57, 586 01 Jihlava</v>
      </c>
      <c r="G62" s="42"/>
      <c r="H62" s="42"/>
      <c r="I62" s="34" t="s">
        <v>31</v>
      </c>
      <c r="J62" s="38" t="str">
        <f>E25</f>
        <v>INVENTE s.r.o., Žerotínova 483/1, 370 04 České Bud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129</v>
      </c>
      <c r="D65" s="174"/>
      <c r="E65" s="174"/>
      <c r="F65" s="174"/>
      <c r="G65" s="174"/>
      <c r="H65" s="174"/>
      <c r="I65" s="174"/>
      <c r="J65" s="175" t="s">
        <v>130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72</v>
      </c>
      <c r="D67" s="42"/>
      <c r="E67" s="42"/>
      <c r="F67" s="42"/>
      <c r="G67" s="42"/>
      <c r="H67" s="42"/>
      <c r="I67" s="42"/>
      <c r="J67" s="104">
        <f>J99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131</v>
      </c>
    </row>
    <row r="68" s="9" customFormat="1" ht="24.96" customHeight="1">
      <c r="A68" s="9"/>
      <c r="B68" s="177"/>
      <c r="C68" s="178"/>
      <c r="D68" s="179" t="s">
        <v>5569</v>
      </c>
      <c r="E68" s="180"/>
      <c r="F68" s="180"/>
      <c r="G68" s="180"/>
      <c r="H68" s="180"/>
      <c r="I68" s="180"/>
      <c r="J68" s="181">
        <f>J100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5570</v>
      </c>
      <c r="E69" s="180"/>
      <c r="F69" s="180"/>
      <c r="G69" s="180"/>
      <c r="H69" s="180"/>
      <c r="I69" s="180"/>
      <c r="J69" s="181">
        <f>J189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5571</v>
      </c>
      <c r="E70" s="180"/>
      <c r="F70" s="180"/>
      <c r="G70" s="180"/>
      <c r="H70" s="180"/>
      <c r="I70" s="180"/>
      <c r="J70" s="181">
        <f>J198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5572</v>
      </c>
      <c r="E71" s="180"/>
      <c r="F71" s="180"/>
      <c r="G71" s="180"/>
      <c r="H71" s="180"/>
      <c r="I71" s="180"/>
      <c r="J71" s="181">
        <f>J205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5573</v>
      </c>
      <c r="E72" s="180"/>
      <c r="F72" s="180"/>
      <c r="G72" s="180"/>
      <c r="H72" s="180"/>
      <c r="I72" s="180"/>
      <c r="J72" s="181">
        <f>J228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5574</v>
      </c>
      <c r="E73" s="180"/>
      <c r="F73" s="180"/>
      <c r="G73" s="180"/>
      <c r="H73" s="180"/>
      <c r="I73" s="180"/>
      <c r="J73" s="181">
        <f>J245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5575</v>
      </c>
      <c r="E74" s="180"/>
      <c r="F74" s="180"/>
      <c r="G74" s="180"/>
      <c r="H74" s="180"/>
      <c r="I74" s="180"/>
      <c r="J74" s="181">
        <f>J258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5576</v>
      </c>
      <c r="E75" s="180"/>
      <c r="F75" s="180"/>
      <c r="G75" s="180"/>
      <c r="H75" s="180"/>
      <c r="I75" s="180"/>
      <c r="J75" s="181">
        <f>J279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156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SPŠ a SOU Pelhřimov – Rekonstrukce dílen Křemešnická</v>
      </c>
      <c r="F85" s="34"/>
      <c r="G85" s="34"/>
      <c r="H85" s="34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126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72" t="s">
        <v>547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548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295" t="s">
        <v>3470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3471</v>
      </c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E13</f>
        <v>E2 - Slaboproud</v>
      </c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F16</f>
        <v xml:space="preserve"> Obec Pelhřimov [547492] </v>
      </c>
      <c r="G93" s="42"/>
      <c r="H93" s="42"/>
      <c r="I93" s="34" t="s">
        <v>23</v>
      </c>
      <c r="J93" s="74" t="str">
        <f>IF(J16="","",J16)</f>
        <v>14. 1. 2022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40.05" customHeight="1">
      <c r="A95" s="40"/>
      <c r="B95" s="41"/>
      <c r="C95" s="34" t="s">
        <v>25</v>
      </c>
      <c r="D95" s="42"/>
      <c r="E95" s="42"/>
      <c r="F95" s="29" t="str">
        <f>E19</f>
        <v>Kraj Vysočina, Žižkova 1882/57, 586 01 Jihlava</v>
      </c>
      <c r="G95" s="42"/>
      <c r="H95" s="42"/>
      <c r="I95" s="34" t="s">
        <v>31</v>
      </c>
      <c r="J95" s="38" t="str">
        <f>E25</f>
        <v>INVENTE s.r.o., Žerotínova 483/1, 370 04 České Bud</v>
      </c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 xml:space="preserve"> </v>
      </c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8"/>
      <c r="B98" s="189"/>
      <c r="C98" s="190" t="s">
        <v>157</v>
      </c>
      <c r="D98" s="191" t="s">
        <v>59</v>
      </c>
      <c r="E98" s="191" t="s">
        <v>55</v>
      </c>
      <c r="F98" s="191" t="s">
        <v>56</v>
      </c>
      <c r="G98" s="191" t="s">
        <v>158</v>
      </c>
      <c r="H98" s="191" t="s">
        <v>159</v>
      </c>
      <c r="I98" s="191" t="s">
        <v>160</v>
      </c>
      <c r="J98" s="191" t="s">
        <v>130</v>
      </c>
      <c r="K98" s="192" t="s">
        <v>161</v>
      </c>
      <c r="L98" s="193"/>
      <c r="M98" s="94" t="s">
        <v>19</v>
      </c>
      <c r="N98" s="95" t="s">
        <v>44</v>
      </c>
      <c r="O98" s="95" t="s">
        <v>162</v>
      </c>
      <c r="P98" s="95" t="s">
        <v>163</v>
      </c>
      <c r="Q98" s="95" t="s">
        <v>164</v>
      </c>
      <c r="R98" s="95" t="s">
        <v>165</v>
      </c>
      <c r="S98" s="95" t="s">
        <v>166</v>
      </c>
      <c r="T98" s="96" t="s">
        <v>167</v>
      </c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</row>
    <row r="99" s="2" customFormat="1" ht="22.8" customHeight="1">
      <c r="A99" s="40"/>
      <c r="B99" s="41"/>
      <c r="C99" s="101" t="s">
        <v>168</v>
      </c>
      <c r="D99" s="42"/>
      <c r="E99" s="42"/>
      <c r="F99" s="42"/>
      <c r="G99" s="42"/>
      <c r="H99" s="42"/>
      <c r="I99" s="42"/>
      <c r="J99" s="194">
        <f>BK99</f>
        <v>0</v>
      </c>
      <c r="K99" s="42"/>
      <c r="L99" s="46"/>
      <c r="M99" s="97"/>
      <c r="N99" s="195"/>
      <c r="O99" s="98"/>
      <c r="P99" s="196">
        <f>P100+P189+P198+P205+P228+P245+P258+P279</f>
        <v>0</v>
      </c>
      <c r="Q99" s="98"/>
      <c r="R99" s="196">
        <f>R100+R189+R198+R205+R228+R245+R258+R279</f>
        <v>0</v>
      </c>
      <c r="S99" s="98"/>
      <c r="T99" s="197">
        <f>T100+T189+T198+T205+T228+T245+T258+T279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73</v>
      </c>
      <c r="AU99" s="19" t="s">
        <v>131</v>
      </c>
      <c r="BK99" s="198">
        <f>BK100+BK189+BK198+BK205+BK228+BK245+BK258+BK279</f>
        <v>0</v>
      </c>
    </row>
    <row r="100" s="12" customFormat="1" ht="25.92" customHeight="1">
      <c r="A100" s="12"/>
      <c r="B100" s="199"/>
      <c r="C100" s="200"/>
      <c r="D100" s="201" t="s">
        <v>73</v>
      </c>
      <c r="E100" s="202" t="s">
        <v>3280</v>
      </c>
      <c r="F100" s="202" t="s">
        <v>5577</v>
      </c>
      <c r="G100" s="200"/>
      <c r="H100" s="200"/>
      <c r="I100" s="203"/>
      <c r="J100" s="204">
        <f>BK100</f>
        <v>0</v>
      </c>
      <c r="K100" s="200"/>
      <c r="L100" s="205"/>
      <c r="M100" s="206"/>
      <c r="N100" s="207"/>
      <c r="O100" s="207"/>
      <c r="P100" s="208">
        <f>SUM(P101:P188)</f>
        <v>0</v>
      </c>
      <c r="Q100" s="207"/>
      <c r="R100" s="208">
        <f>SUM(R101:R188)</f>
        <v>0</v>
      </c>
      <c r="S100" s="207"/>
      <c r="T100" s="209">
        <f>SUM(T101:T188)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82</v>
      </c>
      <c r="AT100" s="211" t="s">
        <v>73</v>
      </c>
      <c r="AU100" s="211" t="s">
        <v>74</v>
      </c>
      <c r="AY100" s="210" t="s">
        <v>171</v>
      </c>
      <c r="BK100" s="212">
        <f>SUM(BK101:BK188)</f>
        <v>0</v>
      </c>
    </row>
    <row r="101" s="2" customFormat="1" ht="16.5" customHeight="1">
      <c r="A101" s="40"/>
      <c r="B101" s="41"/>
      <c r="C101" s="215" t="s">
        <v>82</v>
      </c>
      <c r="D101" s="215" t="s">
        <v>174</v>
      </c>
      <c r="E101" s="216" t="s">
        <v>5578</v>
      </c>
      <c r="F101" s="217" t="s">
        <v>5579</v>
      </c>
      <c r="G101" s="218" t="s">
        <v>3296</v>
      </c>
      <c r="H101" s="219">
        <v>1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45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178</v>
      </c>
      <c r="AT101" s="226" t="s">
        <v>174</v>
      </c>
      <c r="AU101" s="226" t="s">
        <v>82</v>
      </c>
      <c r="AY101" s="19" t="s">
        <v>171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82</v>
      </c>
      <c r="BK101" s="227">
        <f>ROUND(I101*H101,2)</f>
        <v>0</v>
      </c>
      <c r="BL101" s="19" t="s">
        <v>178</v>
      </c>
      <c r="BM101" s="226" t="s">
        <v>84</v>
      </c>
    </row>
    <row r="102" s="2" customFormat="1">
      <c r="A102" s="40"/>
      <c r="B102" s="41"/>
      <c r="C102" s="42"/>
      <c r="D102" s="228" t="s">
        <v>180</v>
      </c>
      <c r="E102" s="42"/>
      <c r="F102" s="229" t="s">
        <v>5579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180</v>
      </c>
      <c r="AU102" s="19" t="s">
        <v>82</v>
      </c>
    </row>
    <row r="103" s="2" customFormat="1" ht="16.5" customHeight="1">
      <c r="A103" s="40"/>
      <c r="B103" s="41"/>
      <c r="C103" s="215" t="s">
        <v>84</v>
      </c>
      <c r="D103" s="215" t="s">
        <v>174</v>
      </c>
      <c r="E103" s="216" t="s">
        <v>5580</v>
      </c>
      <c r="F103" s="217" t="s">
        <v>5581</v>
      </c>
      <c r="G103" s="218" t="s">
        <v>3296</v>
      </c>
      <c r="H103" s="219">
        <v>1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45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178</v>
      </c>
      <c r="AT103" s="226" t="s">
        <v>174</v>
      </c>
      <c r="AU103" s="226" t="s">
        <v>82</v>
      </c>
      <c r="AY103" s="19" t="s">
        <v>171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82</v>
      </c>
      <c r="BK103" s="227">
        <f>ROUND(I103*H103,2)</f>
        <v>0</v>
      </c>
      <c r="BL103" s="19" t="s">
        <v>178</v>
      </c>
      <c r="BM103" s="226" t="s">
        <v>178</v>
      </c>
    </row>
    <row r="104" s="2" customFormat="1">
      <c r="A104" s="40"/>
      <c r="B104" s="41"/>
      <c r="C104" s="42"/>
      <c r="D104" s="228" t="s">
        <v>180</v>
      </c>
      <c r="E104" s="42"/>
      <c r="F104" s="229" t="s">
        <v>5581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180</v>
      </c>
      <c r="AU104" s="19" t="s">
        <v>82</v>
      </c>
    </row>
    <row r="105" s="2" customFormat="1" ht="16.5" customHeight="1">
      <c r="A105" s="40"/>
      <c r="B105" s="41"/>
      <c r="C105" s="215" t="s">
        <v>105</v>
      </c>
      <c r="D105" s="215" t="s">
        <v>174</v>
      </c>
      <c r="E105" s="216" t="s">
        <v>5582</v>
      </c>
      <c r="F105" s="217" t="s">
        <v>5583</v>
      </c>
      <c r="G105" s="218" t="s">
        <v>3296</v>
      </c>
      <c r="H105" s="219">
        <v>164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45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178</v>
      </c>
      <c r="AT105" s="226" t="s">
        <v>174</v>
      </c>
      <c r="AU105" s="226" t="s">
        <v>82</v>
      </c>
      <c r="AY105" s="19" t="s">
        <v>171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82</v>
      </c>
      <c r="BK105" s="227">
        <f>ROUND(I105*H105,2)</f>
        <v>0</v>
      </c>
      <c r="BL105" s="19" t="s">
        <v>178</v>
      </c>
      <c r="BM105" s="226" t="s">
        <v>199</v>
      </c>
    </row>
    <row r="106" s="2" customFormat="1">
      <c r="A106" s="40"/>
      <c r="B106" s="41"/>
      <c r="C106" s="42"/>
      <c r="D106" s="228" t="s">
        <v>180</v>
      </c>
      <c r="E106" s="42"/>
      <c r="F106" s="229" t="s">
        <v>5583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180</v>
      </c>
      <c r="AU106" s="19" t="s">
        <v>82</v>
      </c>
    </row>
    <row r="107" s="2" customFormat="1" ht="16.5" customHeight="1">
      <c r="A107" s="40"/>
      <c r="B107" s="41"/>
      <c r="C107" s="215" t="s">
        <v>178</v>
      </c>
      <c r="D107" s="215" t="s">
        <v>174</v>
      </c>
      <c r="E107" s="216" t="s">
        <v>5584</v>
      </c>
      <c r="F107" s="217" t="s">
        <v>5585</v>
      </c>
      <c r="G107" s="218" t="s">
        <v>3296</v>
      </c>
      <c r="H107" s="219">
        <v>26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45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178</v>
      </c>
      <c r="AT107" s="226" t="s">
        <v>174</v>
      </c>
      <c r="AU107" s="226" t="s">
        <v>82</v>
      </c>
      <c r="AY107" s="19" t="s">
        <v>171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82</v>
      </c>
      <c r="BK107" s="227">
        <f>ROUND(I107*H107,2)</f>
        <v>0</v>
      </c>
      <c r="BL107" s="19" t="s">
        <v>178</v>
      </c>
      <c r="BM107" s="226" t="s">
        <v>208</v>
      </c>
    </row>
    <row r="108" s="2" customFormat="1">
      <c r="A108" s="40"/>
      <c r="B108" s="41"/>
      <c r="C108" s="42"/>
      <c r="D108" s="228" t="s">
        <v>180</v>
      </c>
      <c r="E108" s="42"/>
      <c r="F108" s="229" t="s">
        <v>5585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180</v>
      </c>
      <c r="AU108" s="19" t="s">
        <v>82</v>
      </c>
    </row>
    <row r="109" s="2" customFormat="1" ht="16.5" customHeight="1">
      <c r="A109" s="40"/>
      <c r="B109" s="41"/>
      <c r="C109" s="215" t="s">
        <v>195</v>
      </c>
      <c r="D109" s="215" t="s">
        <v>174</v>
      </c>
      <c r="E109" s="216" t="s">
        <v>5586</v>
      </c>
      <c r="F109" s="217" t="s">
        <v>5587</v>
      </c>
      <c r="G109" s="218" t="s">
        <v>3296</v>
      </c>
      <c r="H109" s="219">
        <v>138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45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178</v>
      </c>
      <c r="AT109" s="226" t="s">
        <v>174</v>
      </c>
      <c r="AU109" s="226" t="s">
        <v>82</v>
      </c>
      <c r="AY109" s="19" t="s">
        <v>171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82</v>
      </c>
      <c r="BK109" s="227">
        <f>ROUND(I109*H109,2)</f>
        <v>0</v>
      </c>
      <c r="BL109" s="19" t="s">
        <v>178</v>
      </c>
      <c r="BM109" s="226" t="s">
        <v>220</v>
      </c>
    </row>
    <row r="110" s="2" customFormat="1">
      <c r="A110" s="40"/>
      <c r="B110" s="41"/>
      <c r="C110" s="42"/>
      <c r="D110" s="228" t="s">
        <v>180</v>
      </c>
      <c r="E110" s="42"/>
      <c r="F110" s="229" t="s">
        <v>5587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180</v>
      </c>
      <c r="AU110" s="19" t="s">
        <v>82</v>
      </c>
    </row>
    <row r="111" s="2" customFormat="1" ht="16.5" customHeight="1">
      <c r="A111" s="40"/>
      <c r="B111" s="41"/>
      <c r="C111" s="215" t="s">
        <v>199</v>
      </c>
      <c r="D111" s="215" t="s">
        <v>174</v>
      </c>
      <c r="E111" s="216" t="s">
        <v>5588</v>
      </c>
      <c r="F111" s="217" t="s">
        <v>5589</v>
      </c>
      <c r="G111" s="218" t="s">
        <v>3296</v>
      </c>
      <c r="H111" s="219">
        <v>164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45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178</v>
      </c>
      <c r="AT111" s="226" t="s">
        <v>174</v>
      </c>
      <c r="AU111" s="226" t="s">
        <v>82</v>
      </c>
      <c r="AY111" s="19" t="s">
        <v>171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82</v>
      </c>
      <c r="BK111" s="227">
        <f>ROUND(I111*H111,2)</f>
        <v>0</v>
      </c>
      <c r="BL111" s="19" t="s">
        <v>178</v>
      </c>
      <c r="BM111" s="226" t="s">
        <v>245</v>
      </c>
    </row>
    <row r="112" s="2" customFormat="1">
      <c r="A112" s="40"/>
      <c r="B112" s="41"/>
      <c r="C112" s="42"/>
      <c r="D112" s="228" t="s">
        <v>180</v>
      </c>
      <c r="E112" s="42"/>
      <c r="F112" s="229" t="s">
        <v>5589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180</v>
      </c>
      <c r="AU112" s="19" t="s">
        <v>82</v>
      </c>
    </row>
    <row r="113" s="2" customFormat="1" ht="16.5" customHeight="1">
      <c r="A113" s="40"/>
      <c r="B113" s="41"/>
      <c r="C113" s="215" t="s">
        <v>203</v>
      </c>
      <c r="D113" s="215" t="s">
        <v>174</v>
      </c>
      <c r="E113" s="216" t="s">
        <v>5590</v>
      </c>
      <c r="F113" s="217" t="s">
        <v>5591</v>
      </c>
      <c r="G113" s="218" t="s">
        <v>3296</v>
      </c>
      <c r="H113" s="219">
        <v>297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45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178</v>
      </c>
      <c r="AT113" s="226" t="s">
        <v>174</v>
      </c>
      <c r="AU113" s="226" t="s">
        <v>82</v>
      </c>
      <c r="AY113" s="19" t="s">
        <v>171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82</v>
      </c>
      <c r="BK113" s="227">
        <f>ROUND(I113*H113,2)</f>
        <v>0</v>
      </c>
      <c r="BL113" s="19" t="s">
        <v>178</v>
      </c>
      <c r="BM113" s="226" t="s">
        <v>268</v>
      </c>
    </row>
    <row r="114" s="2" customFormat="1">
      <c r="A114" s="40"/>
      <c r="B114" s="41"/>
      <c r="C114" s="42"/>
      <c r="D114" s="228" t="s">
        <v>180</v>
      </c>
      <c r="E114" s="42"/>
      <c r="F114" s="229" t="s">
        <v>5591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180</v>
      </c>
      <c r="AU114" s="19" t="s">
        <v>82</v>
      </c>
    </row>
    <row r="115" s="2" customFormat="1" ht="16.5" customHeight="1">
      <c r="A115" s="40"/>
      <c r="B115" s="41"/>
      <c r="C115" s="215" t="s">
        <v>208</v>
      </c>
      <c r="D115" s="215" t="s">
        <v>174</v>
      </c>
      <c r="E115" s="216" t="s">
        <v>5592</v>
      </c>
      <c r="F115" s="217" t="s">
        <v>5593</v>
      </c>
      <c r="G115" s="218" t="s">
        <v>3296</v>
      </c>
      <c r="H115" s="219">
        <v>64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45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178</v>
      </c>
      <c r="AT115" s="226" t="s">
        <v>174</v>
      </c>
      <c r="AU115" s="226" t="s">
        <v>82</v>
      </c>
      <c r="AY115" s="19" t="s">
        <v>171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82</v>
      </c>
      <c r="BK115" s="227">
        <f>ROUND(I115*H115,2)</f>
        <v>0</v>
      </c>
      <c r="BL115" s="19" t="s">
        <v>178</v>
      </c>
      <c r="BM115" s="226" t="s">
        <v>289</v>
      </c>
    </row>
    <row r="116" s="2" customFormat="1">
      <c r="A116" s="40"/>
      <c r="B116" s="41"/>
      <c r="C116" s="42"/>
      <c r="D116" s="228" t="s">
        <v>180</v>
      </c>
      <c r="E116" s="42"/>
      <c r="F116" s="229" t="s">
        <v>5593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180</v>
      </c>
      <c r="AU116" s="19" t="s">
        <v>82</v>
      </c>
    </row>
    <row r="117" s="2" customFormat="1" ht="16.5" customHeight="1">
      <c r="A117" s="40"/>
      <c r="B117" s="41"/>
      <c r="C117" s="215" t="s">
        <v>172</v>
      </c>
      <c r="D117" s="215" t="s">
        <v>174</v>
      </c>
      <c r="E117" s="216" t="s">
        <v>5594</v>
      </c>
      <c r="F117" s="217" t="s">
        <v>5595</v>
      </c>
      <c r="G117" s="218" t="s">
        <v>3296</v>
      </c>
      <c r="H117" s="219">
        <v>4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45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178</v>
      </c>
      <c r="AT117" s="226" t="s">
        <v>174</v>
      </c>
      <c r="AU117" s="226" t="s">
        <v>82</v>
      </c>
      <c r="AY117" s="19" t="s">
        <v>171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82</v>
      </c>
      <c r="BK117" s="227">
        <f>ROUND(I117*H117,2)</f>
        <v>0</v>
      </c>
      <c r="BL117" s="19" t="s">
        <v>178</v>
      </c>
      <c r="BM117" s="226" t="s">
        <v>299</v>
      </c>
    </row>
    <row r="118" s="2" customFormat="1">
      <c r="A118" s="40"/>
      <c r="B118" s="41"/>
      <c r="C118" s="42"/>
      <c r="D118" s="228" t="s">
        <v>180</v>
      </c>
      <c r="E118" s="42"/>
      <c r="F118" s="229" t="s">
        <v>5595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180</v>
      </c>
      <c r="AU118" s="19" t="s">
        <v>82</v>
      </c>
    </row>
    <row r="119" s="2" customFormat="1" ht="16.5" customHeight="1">
      <c r="A119" s="40"/>
      <c r="B119" s="41"/>
      <c r="C119" s="215" t="s">
        <v>220</v>
      </c>
      <c r="D119" s="215" t="s">
        <v>174</v>
      </c>
      <c r="E119" s="216" t="s">
        <v>5596</v>
      </c>
      <c r="F119" s="217" t="s">
        <v>5597</v>
      </c>
      <c r="G119" s="218" t="s">
        <v>3296</v>
      </c>
      <c r="H119" s="219">
        <v>4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45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178</v>
      </c>
      <c r="AT119" s="226" t="s">
        <v>174</v>
      </c>
      <c r="AU119" s="226" t="s">
        <v>82</v>
      </c>
      <c r="AY119" s="19" t="s">
        <v>171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82</v>
      </c>
      <c r="BK119" s="227">
        <f>ROUND(I119*H119,2)</f>
        <v>0</v>
      </c>
      <c r="BL119" s="19" t="s">
        <v>178</v>
      </c>
      <c r="BM119" s="226" t="s">
        <v>310</v>
      </c>
    </row>
    <row r="120" s="2" customFormat="1">
      <c r="A120" s="40"/>
      <c r="B120" s="41"/>
      <c r="C120" s="42"/>
      <c r="D120" s="228" t="s">
        <v>180</v>
      </c>
      <c r="E120" s="42"/>
      <c r="F120" s="229" t="s">
        <v>5597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180</v>
      </c>
      <c r="AU120" s="19" t="s">
        <v>82</v>
      </c>
    </row>
    <row r="121" s="2" customFormat="1" ht="16.5" customHeight="1">
      <c r="A121" s="40"/>
      <c r="B121" s="41"/>
      <c r="C121" s="215" t="s">
        <v>225</v>
      </c>
      <c r="D121" s="215" t="s">
        <v>174</v>
      </c>
      <c r="E121" s="216" t="s">
        <v>5598</v>
      </c>
      <c r="F121" s="217" t="s">
        <v>5599</v>
      </c>
      <c r="G121" s="218" t="s">
        <v>3296</v>
      </c>
      <c r="H121" s="219">
        <v>4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45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178</v>
      </c>
      <c r="AT121" s="226" t="s">
        <v>174</v>
      </c>
      <c r="AU121" s="226" t="s">
        <v>82</v>
      </c>
      <c r="AY121" s="19" t="s">
        <v>171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82</v>
      </c>
      <c r="BK121" s="227">
        <f>ROUND(I121*H121,2)</f>
        <v>0</v>
      </c>
      <c r="BL121" s="19" t="s">
        <v>178</v>
      </c>
      <c r="BM121" s="226" t="s">
        <v>319</v>
      </c>
    </row>
    <row r="122" s="2" customFormat="1">
      <c r="A122" s="40"/>
      <c r="B122" s="41"/>
      <c r="C122" s="42"/>
      <c r="D122" s="228" t="s">
        <v>180</v>
      </c>
      <c r="E122" s="42"/>
      <c r="F122" s="229" t="s">
        <v>5599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180</v>
      </c>
      <c r="AU122" s="19" t="s">
        <v>82</v>
      </c>
    </row>
    <row r="123" s="2" customFormat="1" ht="16.5" customHeight="1">
      <c r="A123" s="40"/>
      <c r="B123" s="41"/>
      <c r="C123" s="215" t="s">
        <v>245</v>
      </c>
      <c r="D123" s="215" t="s">
        <v>174</v>
      </c>
      <c r="E123" s="216" t="s">
        <v>5600</v>
      </c>
      <c r="F123" s="217" t="s">
        <v>5601</v>
      </c>
      <c r="G123" s="218" t="s">
        <v>3296</v>
      </c>
      <c r="H123" s="219">
        <v>17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45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178</v>
      </c>
      <c r="AT123" s="226" t="s">
        <v>174</v>
      </c>
      <c r="AU123" s="226" t="s">
        <v>82</v>
      </c>
      <c r="AY123" s="19" t="s">
        <v>171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82</v>
      </c>
      <c r="BK123" s="227">
        <f>ROUND(I123*H123,2)</f>
        <v>0</v>
      </c>
      <c r="BL123" s="19" t="s">
        <v>178</v>
      </c>
      <c r="BM123" s="226" t="s">
        <v>333</v>
      </c>
    </row>
    <row r="124" s="2" customFormat="1">
      <c r="A124" s="40"/>
      <c r="B124" s="41"/>
      <c r="C124" s="42"/>
      <c r="D124" s="228" t="s">
        <v>180</v>
      </c>
      <c r="E124" s="42"/>
      <c r="F124" s="229" t="s">
        <v>5601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180</v>
      </c>
      <c r="AU124" s="19" t="s">
        <v>82</v>
      </c>
    </row>
    <row r="125" s="2" customFormat="1" ht="16.5" customHeight="1">
      <c r="A125" s="40"/>
      <c r="B125" s="41"/>
      <c r="C125" s="215" t="s">
        <v>258</v>
      </c>
      <c r="D125" s="215" t="s">
        <v>174</v>
      </c>
      <c r="E125" s="216" t="s">
        <v>5602</v>
      </c>
      <c r="F125" s="217" t="s">
        <v>5603</v>
      </c>
      <c r="G125" s="218" t="s">
        <v>3296</v>
      </c>
      <c r="H125" s="219">
        <v>2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45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178</v>
      </c>
      <c r="AT125" s="226" t="s">
        <v>174</v>
      </c>
      <c r="AU125" s="226" t="s">
        <v>82</v>
      </c>
      <c r="AY125" s="19" t="s">
        <v>171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82</v>
      </c>
      <c r="BK125" s="227">
        <f>ROUND(I125*H125,2)</f>
        <v>0</v>
      </c>
      <c r="BL125" s="19" t="s">
        <v>178</v>
      </c>
      <c r="BM125" s="226" t="s">
        <v>345</v>
      </c>
    </row>
    <row r="126" s="2" customFormat="1">
      <c r="A126" s="40"/>
      <c r="B126" s="41"/>
      <c r="C126" s="42"/>
      <c r="D126" s="228" t="s">
        <v>180</v>
      </c>
      <c r="E126" s="42"/>
      <c r="F126" s="229" t="s">
        <v>5603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180</v>
      </c>
      <c r="AU126" s="19" t="s">
        <v>82</v>
      </c>
    </row>
    <row r="127" s="2" customFormat="1" ht="16.5" customHeight="1">
      <c r="A127" s="40"/>
      <c r="B127" s="41"/>
      <c r="C127" s="215" t="s">
        <v>268</v>
      </c>
      <c r="D127" s="215" t="s">
        <v>174</v>
      </c>
      <c r="E127" s="216" t="s">
        <v>5604</v>
      </c>
      <c r="F127" s="217" t="s">
        <v>5605</v>
      </c>
      <c r="G127" s="218" t="s">
        <v>3296</v>
      </c>
      <c r="H127" s="219">
        <v>3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45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178</v>
      </c>
      <c r="AT127" s="226" t="s">
        <v>174</v>
      </c>
      <c r="AU127" s="226" t="s">
        <v>82</v>
      </c>
      <c r="AY127" s="19" t="s">
        <v>171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82</v>
      </c>
      <c r="BK127" s="227">
        <f>ROUND(I127*H127,2)</f>
        <v>0</v>
      </c>
      <c r="BL127" s="19" t="s">
        <v>178</v>
      </c>
      <c r="BM127" s="226" t="s">
        <v>355</v>
      </c>
    </row>
    <row r="128" s="2" customFormat="1">
      <c r="A128" s="40"/>
      <c r="B128" s="41"/>
      <c r="C128" s="42"/>
      <c r="D128" s="228" t="s">
        <v>180</v>
      </c>
      <c r="E128" s="42"/>
      <c r="F128" s="229" t="s">
        <v>5605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180</v>
      </c>
      <c r="AU128" s="19" t="s">
        <v>82</v>
      </c>
    </row>
    <row r="129" s="2" customFormat="1" ht="16.5" customHeight="1">
      <c r="A129" s="40"/>
      <c r="B129" s="41"/>
      <c r="C129" s="215" t="s">
        <v>8</v>
      </c>
      <c r="D129" s="215" t="s">
        <v>174</v>
      </c>
      <c r="E129" s="216" t="s">
        <v>5606</v>
      </c>
      <c r="F129" s="217" t="s">
        <v>5607</v>
      </c>
      <c r="G129" s="218" t="s">
        <v>3296</v>
      </c>
      <c r="H129" s="219">
        <v>8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45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178</v>
      </c>
      <c r="AT129" s="226" t="s">
        <v>174</v>
      </c>
      <c r="AU129" s="226" t="s">
        <v>82</v>
      </c>
      <c r="AY129" s="19" t="s">
        <v>171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82</v>
      </c>
      <c r="BK129" s="227">
        <f>ROUND(I129*H129,2)</f>
        <v>0</v>
      </c>
      <c r="BL129" s="19" t="s">
        <v>178</v>
      </c>
      <c r="BM129" s="226" t="s">
        <v>374</v>
      </c>
    </row>
    <row r="130" s="2" customFormat="1">
      <c r="A130" s="40"/>
      <c r="B130" s="41"/>
      <c r="C130" s="42"/>
      <c r="D130" s="228" t="s">
        <v>180</v>
      </c>
      <c r="E130" s="42"/>
      <c r="F130" s="229" t="s">
        <v>5607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180</v>
      </c>
      <c r="AU130" s="19" t="s">
        <v>82</v>
      </c>
    </row>
    <row r="131" s="2" customFormat="1" ht="16.5" customHeight="1">
      <c r="A131" s="40"/>
      <c r="B131" s="41"/>
      <c r="C131" s="215" t="s">
        <v>289</v>
      </c>
      <c r="D131" s="215" t="s">
        <v>174</v>
      </c>
      <c r="E131" s="216" t="s">
        <v>5608</v>
      </c>
      <c r="F131" s="217" t="s">
        <v>5609</v>
      </c>
      <c r="G131" s="218" t="s">
        <v>3296</v>
      </c>
      <c r="H131" s="219">
        <v>64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45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178</v>
      </c>
      <c r="AT131" s="226" t="s">
        <v>174</v>
      </c>
      <c r="AU131" s="226" t="s">
        <v>82</v>
      </c>
      <c r="AY131" s="19" t="s">
        <v>171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82</v>
      </c>
      <c r="BK131" s="227">
        <f>ROUND(I131*H131,2)</f>
        <v>0</v>
      </c>
      <c r="BL131" s="19" t="s">
        <v>178</v>
      </c>
      <c r="BM131" s="226" t="s">
        <v>386</v>
      </c>
    </row>
    <row r="132" s="2" customFormat="1">
      <c r="A132" s="40"/>
      <c r="B132" s="41"/>
      <c r="C132" s="42"/>
      <c r="D132" s="228" t="s">
        <v>180</v>
      </c>
      <c r="E132" s="42"/>
      <c r="F132" s="229" t="s">
        <v>5609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180</v>
      </c>
      <c r="AU132" s="19" t="s">
        <v>82</v>
      </c>
    </row>
    <row r="133" s="2" customFormat="1" ht="16.5" customHeight="1">
      <c r="A133" s="40"/>
      <c r="B133" s="41"/>
      <c r="C133" s="215" t="s">
        <v>294</v>
      </c>
      <c r="D133" s="215" t="s">
        <v>174</v>
      </c>
      <c r="E133" s="216" t="s">
        <v>5610</v>
      </c>
      <c r="F133" s="217" t="s">
        <v>5611</v>
      </c>
      <c r="G133" s="218" t="s">
        <v>3296</v>
      </c>
      <c r="H133" s="219">
        <v>4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45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178</v>
      </c>
      <c r="AT133" s="226" t="s">
        <v>174</v>
      </c>
      <c r="AU133" s="226" t="s">
        <v>82</v>
      </c>
      <c r="AY133" s="19" t="s">
        <v>171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82</v>
      </c>
      <c r="BK133" s="227">
        <f>ROUND(I133*H133,2)</f>
        <v>0</v>
      </c>
      <c r="BL133" s="19" t="s">
        <v>178</v>
      </c>
      <c r="BM133" s="226" t="s">
        <v>397</v>
      </c>
    </row>
    <row r="134" s="2" customFormat="1">
      <c r="A134" s="40"/>
      <c r="B134" s="41"/>
      <c r="C134" s="42"/>
      <c r="D134" s="228" t="s">
        <v>180</v>
      </c>
      <c r="E134" s="42"/>
      <c r="F134" s="229" t="s">
        <v>5612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180</v>
      </c>
      <c r="AU134" s="19" t="s">
        <v>82</v>
      </c>
    </row>
    <row r="135" s="2" customFormat="1" ht="16.5" customHeight="1">
      <c r="A135" s="40"/>
      <c r="B135" s="41"/>
      <c r="C135" s="215" t="s">
        <v>299</v>
      </c>
      <c r="D135" s="215" t="s">
        <v>174</v>
      </c>
      <c r="E135" s="216" t="s">
        <v>5613</v>
      </c>
      <c r="F135" s="217" t="s">
        <v>5614</v>
      </c>
      <c r="G135" s="218" t="s">
        <v>3296</v>
      </c>
      <c r="H135" s="219">
        <v>4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45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178</v>
      </c>
      <c r="AT135" s="226" t="s">
        <v>174</v>
      </c>
      <c r="AU135" s="226" t="s">
        <v>82</v>
      </c>
      <c r="AY135" s="19" t="s">
        <v>171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82</v>
      </c>
      <c r="BK135" s="227">
        <f>ROUND(I135*H135,2)</f>
        <v>0</v>
      </c>
      <c r="BL135" s="19" t="s">
        <v>178</v>
      </c>
      <c r="BM135" s="226" t="s">
        <v>428</v>
      </c>
    </row>
    <row r="136" s="2" customFormat="1">
      <c r="A136" s="40"/>
      <c r="B136" s="41"/>
      <c r="C136" s="42"/>
      <c r="D136" s="228" t="s">
        <v>180</v>
      </c>
      <c r="E136" s="42"/>
      <c r="F136" s="229" t="s">
        <v>5615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180</v>
      </c>
      <c r="AU136" s="19" t="s">
        <v>82</v>
      </c>
    </row>
    <row r="137" s="2" customFormat="1" ht="16.5" customHeight="1">
      <c r="A137" s="40"/>
      <c r="B137" s="41"/>
      <c r="C137" s="215" t="s">
        <v>305</v>
      </c>
      <c r="D137" s="215" t="s">
        <v>174</v>
      </c>
      <c r="E137" s="216" t="s">
        <v>5616</v>
      </c>
      <c r="F137" s="217" t="s">
        <v>5617</v>
      </c>
      <c r="G137" s="218" t="s">
        <v>3296</v>
      </c>
      <c r="H137" s="219">
        <v>40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45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178</v>
      </c>
      <c r="AT137" s="226" t="s">
        <v>174</v>
      </c>
      <c r="AU137" s="226" t="s">
        <v>82</v>
      </c>
      <c r="AY137" s="19" t="s">
        <v>171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82</v>
      </c>
      <c r="BK137" s="227">
        <f>ROUND(I137*H137,2)</f>
        <v>0</v>
      </c>
      <c r="BL137" s="19" t="s">
        <v>178</v>
      </c>
      <c r="BM137" s="226" t="s">
        <v>446</v>
      </c>
    </row>
    <row r="138" s="2" customFormat="1">
      <c r="A138" s="40"/>
      <c r="B138" s="41"/>
      <c r="C138" s="42"/>
      <c r="D138" s="228" t="s">
        <v>180</v>
      </c>
      <c r="E138" s="42"/>
      <c r="F138" s="229" t="s">
        <v>5617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180</v>
      </c>
      <c r="AU138" s="19" t="s">
        <v>82</v>
      </c>
    </row>
    <row r="139" s="2" customFormat="1" ht="16.5" customHeight="1">
      <c r="A139" s="40"/>
      <c r="B139" s="41"/>
      <c r="C139" s="215" t="s">
        <v>310</v>
      </c>
      <c r="D139" s="215" t="s">
        <v>174</v>
      </c>
      <c r="E139" s="216" t="s">
        <v>5618</v>
      </c>
      <c r="F139" s="217" t="s">
        <v>5619</v>
      </c>
      <c r="G139" s="218" t="s">
        <v>3296</v>
      </c>
      <c r="H139" s="219">
        <v>24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45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178</v>
      </c>
      <c r="AT139" s="226" t="s">
        <v>174</v>
      </c>
      <c r="AU139" s="226" t="s">
        <v>82</v>
      </c>
      <c r="AY139" s="19" t="s">
        <v>171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82</v>
      </c>
      <c r="BK139" s="227">
        <f>ROUND(I139*H139,2)</f>
        <v>0</v>
      </c>
      <c r="BL139" s="19" t="s">
        <v>178</v>
      </c>
      <c r="BM139" s="226" t="s">
        <v>471</v>
      </c>
    </row>
    <row r="140" s="2" customFormat="1">
      <c r="A140" s="40"/>
      <c r="B140" s="41"/>
      <c r="C140" s="42"/>
      <c r="D140" s="228" t="s">
        <v>180</v>
      </c>
      <c r="E140" s="42"/>
      <c r="F140" s="229" t="s">
        <v>5619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180</v>
      </c>
      <c r="AU140" s="19" t="s">
        <v>82</v>
      </c>
    </row>
    <row r="141" s="2" customFormat="1" ht="16.5" customHeight="1">
      <c r="A141" s="40"/>
      <c r="B141" s="41"/>
      <c r="C141" s="215" t="s">
        <v>7</v>
      </c>
      <c r="D141" s="215" t="s">
        <v>174</v>
      </c>
      <c r="E141" s="216" t="s">
        <v>5620</v>
      </c>
      <c r="F141" s="217" t="s">
        <v>5621</v>
      </c>
      <c r="G141" s="218" t="s">
        <v>3296</v>
      </c>
      <c r="H141" s="219">
        <v>40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45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178</v>
      </c>
      <c r="AT141" s="226" t="s">
        <v>174</v>
      </c>
      <c r="AU141" s="226" t="s">
        <v>82</v>
      </c>
      <c r="AY141" s="19" t="s">
        <v>171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82</v>
      </c>
      <c r="BK141" s="227">
        <f>ROUND(I141*H141,2)</f>
        <v>0</v>
      </c>
      <c r="BL141" s="19" t="s">
        <v>178</v>
      </c>
      <c r="BM141" s="226" t="s">
        <v>490</v>
      </c>
    </row>
    <row r="142" s="2" customFormat="1">
      <c r="A142" s="40"/>
      <c r="B142" s="41"/>
      <c r="C142" s="42"/>
      <c r="D142" s="228" t="s">
        <v>180</v>
      </c>
      <c r="E142" s="42"/>
      <c r="F142" s="229" t="s">
        <v>5621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180</v>
      </c>
      <c r="AU142" s="19" t="s">
        <v>82</v>
      </c>
    </row>
    <row r="143" s="2" customFormat="1" ht="16.5" customHeight="1">
      <c r="A143" s="40"/>
      <c r="B143" s="41"/>
      <c r="C143" s="215" t="s">
        <v>319</v>
      </c>
      <c r="D143" s="215" t="s">
        <v>174</v>
      </c>
      <c r="E143" s="216" t="s">
        <v>5622</v>
      </c>
      <c r="F143" s="217" t="s">
        <v>5623</v>
      </c>
      <c r="G143" s="218" t="s">
        <v>3296</v>
      </c>
      <c r="H143" s="219">
        <v>4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45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178</v>
      </c>
      <c r="AT143" s="226" t="s">
        <v>174</v>
      </c>
      <c r="AU143" s="226" t="s">
        <v>82</v>
      </c>
      <c r="AY143" s="19" t="s">
        <v>171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82</v>
      </c>
      <c r="BK143" s="227">
        <f>ROUND(I143*H143,2)</f>
        <v>0</v>
      </c>
      <c r="BL143" s="19" t="s">
        <v>178</v>
      </c>
      <c r="BM143" s="226" t="s">
        <v>505</v>
      </c>
    </row>
    <row r="144" s="2" customFormat="1">
      <c r="A144" s="40"/>
      <c r="B144" s="41"/>
      <c r="C144" s="42"/>
      <c r="D144" s="228" t="s">
        <v>180</v>
      </c>
      <c r="E144" s="42"/>
      <c r="F144" s="229" t="s">
        <v>5623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180</v>
      </c>
      <c r="AU144" s="19" t="s">
        <v>82</v>
      </c>
    </row>
    <row r="145" s="2" customFormat="1" ht="16.5" customHeight="1">
      <c r="A145" s="40"/>
      <c r="B145" s="41"/>
      <c r="C145" s="215" t="s">
        <v>324</v>
      </c>
      <c r="D145" s="215" t="s">
        <v>174</v>
      </c>
      <c r="E145" s="216" t="s">
        <v>5624</v>
      </c>
      <c r="F145" s="217" t="s">
        <v>5625</v>
      </c>
      <c r="G145" s="218" t="s">
        <v>292</v>
      </c>
      <c r="H145" s="219">
        <v>10700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45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178</v>
      </c>
      <c r="AT145" s="226" t="s">
        <v>174</v>
      </c>
      <c r="AU145" s="226" t="s">
        <v>82</v>
      </c>
      <c r="AY145" s="19" t="s">
        <v>171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82</v>
      </c>
      <c r="BK145" s="227">
        <f>ROUND(I145*H145,2)</f>
        <v>0</v>
      </c>
      <c r="BL145" s="19" t="s">
        <v>178</v>
      </c>
      <c r="BM145" s="226" t="s">
        <v>528</v>
      </c>
    </row>
    <row r="146" s="2" customFormat="1">
      <c r="A146" s="40"/>
      <c r="B146" s="41"/>
      <c r="C146" s="42"/>
      <c r="D146" s="228" t="s">
        <v>180</v>
      </c>
      <c r="E146" s="42"/>
      <c r="F146" s="229" t="s">
        <v>5625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180</v>
      </c>
      <c r="AU146" s="19" t="s">
        <v>82</v>
      </c>
    </row>
    <row r="147" s="2" customFormat="1" ht="16.5" customHeight="1">
      <c r="A147" s="40"/>
      <c r="B147" s="41"/>
      <c r="C147" s="215" t="s">
        <v>333</v>
      </c>
      <c r="D147" s="215" t="s">
        <v>174</v>
      </c>
      <c r="E147" s="216" t="s">
        <v>5626</v>
      </c>
      <c r="F147" s="217" t="s">
        <v>5627</v>
      </c>
      <c r="G147" s="218" t="s">
        <v>3296</v>
      </c>
      <c r="H147" s="219">
        <v>361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45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178</v>
      </c>
      <c r="AT147" s="226" t="s">
        <v>174</v>
      </c>
      <c r="AU147" s="226" t="s">
        <v>82</v>
      </c>
      <c r="AY147" s="19" t="s">
        <v>171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82</v>
      </c>
      <c r="BK147" s="227">
        <f>ROUND(I147*H147,2)</f>
        <v>0</v>
      </c>
      <c r="BL147" s="19" t="s">
        <v>178</v>
      </c>
      <c r="BM147" s="226" t="s">
        <v>543</v>
      </c>
    </row>
    <row r="148" s="2" customFormat="1">
      <c r="A148" s="40"/>
      <c r="B148" s="41"/>
      <c r="C148" s="42"/>
      <c r="D148" s="228" t="s">
        <v>180</v>
      </c>
      <c r="E148" s="42"/>
      <c r="F148" s="229" t="s">
        <v>5628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180</v>
      </c>
      <c r="AU148" s="19" t="s">
        <v>82</v>
      </c>
    </row>
    <row r="149" s="2" customFormat="1" ht="16.5" customHeight="1">
      <c r="A149" s="40"/>
      <c r="B149" s="41"/>
      <c r="C149" s="215" t="s">
        <v>341</v>
      </c>
      <c r="D149" s="215" t="s">
        <v>174</v>
      </c>
      <c r="E149" s="216" t="s">
        <v>5629</v>
      </c>
      <c r="F149" s="217" t="s">
        <v>5630</v>
      </c>
      <c r="G149" s="218" t="s">
        <v>3296</v>
      </c>
      <c r="H149" s="219">
        <v>8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45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178</v>
      </c>
      <c r="AT149" s="226" t="s">
        <v>174</v>
      </c>
      <c r="AU149" s="226" t="s">
        <v>82</v>
      </c>
      <c r="AY149" s="19" t="s">
        <v>171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82</v>
      </c>
      <c r="BK149" s="227">
        <f>ROUND(I149*H149,2)</f>
        <v>0</v>
      </c>
      <c r="BL149" s="19" t="s">
        <v>178</v>
      </c>
      <c r="BM149" s="226" t="s">
        <v>275</v>
      </c>
    </row>
    <row r="150" s="2" customFormat="1">
      <c r="A150" s="40"/>
      <c r="B150" s="41"/>
      <c r="C150" s="42"/>
      <c r="D150" s="228" t="s">
        <v>180</v>
      </c>
      <c r="E150" s="42"/>
      <c r="F150" s="229" t="s">
        <v>5630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180</v>
      </c>
      <c r="AU150" s="19" t="s">
        <v>82</v>
      </c>
    </row>
    <row r="151" s="2" customFormat="1" ht="16.5" customHeight="1">
      <c r="A151" s="40"/>
      <c r="B151" s="41"/>
      <c r="C151" s="215" t="s">
        <v>345</v>
      </c>
      <c r="D151" s="215" t="s">
        <v>174</v>
      </c>
      <c r="E151" s="216" t="s">
        <v>5631</v>
      </c>
      <c r="F151" s="217" t="s">
        <v>5632</v>
      </c>
      <c r="G151" s="218" t="s">
        <v>3296</v>
      </c>
      <c r="H151" s="219">
        <v>13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45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178</v>
      </c>
      <c r="AT151" s="226" t="s">
        <v>174</v>
      </c>
      <c r="AU151" s="226" t="s">
        <v>82</v>
      </c>
      <c r="AY151" s="19" t="s">
        <v>171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82</v>
      </c>
      <c r="BK151" s="227">
        <f>ROUND(I151*H151,2)</f>
        <v>0</v>
      </c>
      <c r="BL151" s="19" t="s">
        <v>178</v>
      </c>
      <c r="BM151" s="226" t="s">
        <v>755</v>
      </c>
    </row>
    <row r="152" s="2" customFormat="1">
      <c r="A152" s="40"/>
      <c r="B152" s="41"/>
      <c r="C152" s="42"/>
      <c r="D152" s="228" t="s">
        <v>180</v>
      </c>
      <c r="E152" s="42"/>
      <c r="F152" s="229" t="s">
        <v>5632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180</v>
      </c>
      <c r="AU152" s="19" t="s">
        <v>82</v>
      </c>
    </row>
    <row r="153" s="2" customFormat="1" ht="16.5" customHeight="1">
      <c r="A153" s="40"/>
      <c r="B153" s="41"/>
      <c r="C153" s="215" t="s">
        <v>351</v>
      </c>
      <c r="D153" s="215" t="s">
        <v>174</v>
      </c>
      <c r="E153" s="216" t="s">
        <v>5633</v>
      </c>
      <c r="F153" s="217" t="s">
        <v>5634</v>
      </c>
      <c r="G153" s="218" t="s">
        <v>292</v>
      </c>
      <c r="H153" s="219">
        <v>190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45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178</v>
      </c>
      <c r="AT153" s="226" t="s">
        <v>174</v>
      </c>
      <c r="AU153" s="226" t="s">
        <v>82</v>
      </c>
      <c r="AY153" s="19" t="s">
        <v>171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82</v>
      </c>
      <c r="BK153" s="227">
        <f>ROUND(I153*H153,2)</f>
        <v>0</v>
      </c>
      <c r="BL153" s="19" t="s">
        <v>178</v>
      </c>
      <c r="BM153" s="226" t="s">
        <v>761</v>
      </c>
    </row>
    <row r="154" s="2" customFormat="1">
      <c r="A154" s="40"/>
      <c r="B154" s="41"/>
      <c r="C154" s="42"/>
      <c r="D154" s="228" t="s">
        <v>180</v>
      </c>
      <c r="E154" s="42"/>
      <c r="F154" s="229" t="s">
        <v>5634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180</v>
      </c>
      <c r="AU154" s="19" t="s">
        <v>82</v>
      </c>
    </row>
    <row r="155" s="2" customFormat="1" ht="21.75" customHeight="1">
      <c r="A155" s="40"/>
      <c r="B155" s="41"/>
      <c r="C155" s="215" t="s">
        <v>355</v>
      </c>
      <c r="D155" s="215" t="s">
        <v>174</v>
      </c>
      <c r="E155" s="216" t="s">
        <v>5635</v>
      </c>
      <c r="F155" s="217" t="s">
        <v>5636</v>
      </c>
      <c r="G155" s="218" t="s">
        <v>3296</v>
      </c>
      <c r="H155" s="219">
        <v>17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45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178</v>
      </c>
      <c r="AT155" s="226" t="s">
        <v>174</v>
      </c>
      <c r="AU155" s="226" t="s">
        <v>82</v>
      </c>
      <c r="AY155" s="19" t="s">
        <v>171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82</v>
      </c>
      <c r="BK155" s="227">
        <f>ROUND(I155*H155,2)</f>
        <v>0</v>
      </c>
      <c r="BL155" s="19" t="s">
        <v>178</v>
      </c>
      <c r="BM155" s="226" t="s">
        <v>774</v>
      </c>
    </row>
    <row r="156" s="2" customFormat="1">
      <c r="A156" s="40"/>
      <c r="B156" s="41"/>
      <c r="C156" s="42"/>
      <c r="D156" s="228" t="s">
        <v>180</v>
      </c>
      <c r="E156" s="42"/>
      <c r="F156" s="229" t="s">
        <v>5636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180</v>
      </c>
      <c r="AU156" s="19" t="s">
        <v>82</v>
      </c>
    </row>
    <row r="157" s="2" customFormat="1" ht="16.5" customHeight="1">
      <c r="A157" s="40"/>
      <c r="B157" s="41"/>
      <c r="C157" s="215" t="s">
        <v>366</v>
      </c>
      <c r="D157" s="215" t="s">
        <v>174</v>
      </c>
      <c r="E157" s="216" t="s">
        <v>5637</v>
      </c>
      <c r="F157" s="217" t="s">
        <v>5638</v>
      </c>
      <c r="G157" s="218" t="s">
        <v>3296</v>
      </c>
      <c r="H157" s="219">
        <v>1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45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178</v>
      </c>
      <c r="AT157" s="226" t="s">
        <v>174</v>
      </c>
      <c r="AU157" s="226" t="s">
        <v>82</v>
      </c>
      <c r="AY157" s="19" t="s">
        <v>171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82</v>
      </c>
      <c r="BK157" s="227">
        <f>ROUND(I157*H157,2)</f>
        <v>0</v>
      </c>
      <c r="BL157" s="19" t="s">
        <v>178</v>
      </c>
      <c r="BM157" s="226" t="s">
        <v>780</v>
      </c>
    </row>
    <row r="158" s="2" customFormat="1">
      <c r="A158" s="40"/>
      <c r="B158" s="41"/>
      <c r="C158" s="42"/>
      <c r="D158" s="228" t="s">
        <v>180</v>
      </c>
      <c r="E158" s="42"/>
      <c r="F158" s="229" t="s">
        <v>5639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180</v>
      </c>
      <c r="AU158" s="19" t="s">
        <v>82</v>
      </c>
    </row>
    <row r="159" s="2" customFormat="1" ht="16.5" customHeight="1">
      <c r="A159" s="40"/>
      <c r="B159" s="41"/>
      <c r="C159" s="215" t="s">
        <v>374</v>
      </c>
      <c r="D159" s="215" t="s">
        <v>174</v>
      </c>
      <c r="E159" s="216" t="s">
        <v>5640</v>
      </c>
      <c r="F159" s="217" t="s">
        <v>5641</v>
      </c>
      <c r="G159" s="218" t="s">
        <v>3296</v>
      </c>
      <c r="H159" s="219">
        <v>14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45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178</v>
      </c>
      <c r="AT159" s="226" t="s">
        <v>174</v>
      </c>
      <c r="AU159" s="226" t="s">
        <v>82</v>
      </c>
      <c r="AY159" s="19" t="s">
        <v>171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82</v>
      </c>
      <c r="BK159" s="227">
        <f>ROUND(I159*H159,2)</f>
        <v>0</v>
      </c>
      <c r="BL159" s="19" t="s">
        <v>178</v>
      </c>
      <c r="BM159" s="226" t="s">
        <v>786</v>
      </c>
    </row>
    <row r="160" s="2" customFormat="1">
      <c r="A160" s="40"/>
      <c r="B160" s="41"/>
      <c r="C160" s="42"/>
      <c r="D160" s="228" t="s">
        <v>180</v>
      </c>
      <c r="E160" s="42"/>
      <c r="F160" s="229" t="s">
        <v>5641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180</v>
      </c>
      <c r="AU160" s="19" t="s">
        <v>82</v>
      </c>
    </row>
    <row r="161" s="2" customFormat="1" ht="16.5" customHeight="1">
      <c r="A161" s="40"/>
      <c r="B161" s="41"/>
      <c r="C161" s="215" t="s">
        <v>379</v>
      </c>
      <c r="D161" s="215" t="s">
        <v>174</v>
      </c>
      <c r="E161" s="216" t="s">
        <v>5642</v>
      </c>
      <c r="F161" s="217" t="s">
        <v>5643</v>
      </c>
      <c r="G161" s="218" t="s">
        <v>3296</v>
      </c>
      <c r="H161" s="219">
        <v>8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45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178</v>
      </c>
      <c r="AT161" s="226" t="s">
        <v>174</v>
      </c>
      <c r="AU161" s="226" t="s">
        <v>82</v>
      </c>
      <c r="AY161" s="19" t="s">
        <v>171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82</v>
      </c>
      <c r="BK161" s="227">
        <f>ROUND(I161*H161,2)</f>
        <v>0</v>
      </c>
      <c r="BL161" s="19" t="s">
        <v>178</v>
      </c>
      <c r="BM161" s="226" t="s">
        <v>792</v>
      </c>
    </row>
    <row r="162" s="2" customFormat="1">
      <c r="A162" s="40"/>
      <c r="B162" s="41"/>
      <c r="C162" s="42"/>
      <c r="D162" s="228" t="s">
        <v>180</v>
      </c>
      <c r="E162" s="42"/>
      <c r="F162" s="229" t="s">
        <v>5643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180</v>
      </c>
      <c r="AU162" s="19" t="s">
        <v>82</v>
      </c>
    </row>
    <row r="163" s="2" customFormat="1" ht="16.5" customHeight="1">
      <c r="A163" s="40"/>
      <c r="B163" s="41"/>
      <c r="C163" s="215" t="s">
        <v>386</v>
      </c>
      <c r="D163" s="215" t="s">
        <v>174</v>
      </c>
      <c r="E163" s="216" t="s">
        <v>5644</v>
      </c>
      <c r="F163" s="217" t="s">
        <v>5645</v>
      </c>
      <c r="G163" s="218" t="s">
        <v>3296</v>
      </c>
      <c r="H163" s="219">
        <v>4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45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178</v>
      </c>
      <c r="AT163" s="226" t="s">
        <v>174</v>
      </c>
      <c r="AU163" s="226" t="s">
        <v>82</v>
      </c>
      <c r="AY163" s="19" t="s">
        <v>171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82</v>
      </c>
      <c r="BK163" s="227">
        <f>ROUND(I163*H163,2)</f>
        <v>0</v>
      </c>
      <c r="BL163" s="19" t="s">
        <v>178</v>
      </c>
      <c r="BM163" s="226" t="s">
        <v>474</v>
      </c>
    </row>
    <row r="164" s="2" customFormat="1">
      <c r="A164" s="40"/>
      <c r="B164" s="41"/>
      <c r="C164" s="42"/>
      <c r="D164" s="228" t="s">
        <v>180</v>
      </c>
      <c r="E164" s="42"/>
      <c r="F164" s="229" t="s">
        <v>5645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180</v>
      </c>
      <c r="AU164" s="19" t="s">
        <v>82</v>
      </c>
    </row>
    <row r="165" s="2" customFormat="1" ht="16.5" customHeight="1">
      <c r="A165" s="40"/>
      <c r="B165" s="41"/>
      <c r="C165" s="215" t="s">
        <v>391</v>
      </c>
      <c r="D165" s="215" t="s">
        <v>174</v>
      </c>
      <c r="E165" s="216" t="s">
        <v>5646</v>
      </c>
      <c r="F165" s="217" t="s">
        <v>5647</v>
      </c>
      <c r="G165" s="218" t="s">
        <v>5648</v>
      </c>
      <c r="H165" s="219">
        <v>16400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45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178</v>
      </c>
      <c r="AT165" s="226" t="s">
        <v>174</v>
      </c>
      <c r="AU165" s="226" t="s">
        <v>82</v>
      </c>
      <c r="AY165" s="19" t="s">
        <v>171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82</v>
      </c>
      <c r="BK165" s="227">
        <f>ROUND(I165*H165,2)</f>
        <v>0</v>
      </c>
      <c r="BL165" s="19" t="s">
        <v>178</v>
      </c>
      <c r="BM165" s="226" t="s">
        <v>804</v>
      </c>
    </row>
    <row r="166" s="2" customFormat="1">
      <c r="A166" s="40"/>
      <c r="B166" s="41"/>
      <c r="C166" s="42"/>
      <c r="D166" s="228" t="s">
        <v>180</v>
      </c>
      <c r="E166" s="42"/>
      <c r="F166" s="229" t="s">
        <v>5647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180</v>
      </c>
      <c r="AU166" s="19" t="s">
        <v>82</v>
      </c>
    </row>
    <row r="167" s="2" customFormat="1" ht="16.5" customHeight="1">
      <c r="A167" s="40"/>
      <c r="B167" s="41"/>
      <c r="C167" s="215" t="s">
        <v>397</v>
      </c>
      <c r="D167" s="215" t="s">
        <v>174</v>
      </c>
      <c r="E167" s="216" t="s">
        <v>5649</v>
      </c>
      <c r="F167" s="217" t="s">
        <v>5650</v>
      </c>
      <c r="G167" s="218" t="s">
        <v>5651</v>
      </c>
      <c r="H167" s="219">
        <v>2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45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178</v>
      </c>
      <c r="AT167" s="226" t="s">
        <v>174</v>
      </c>
      <c r="AU167" s="226" t="s">
        <v>82</v>
      </c>
      <c r="AY167" s="19" t="s">
        <v>171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82</v>
      </c>
      <c r="BK167" s="227">
        <f>ROUND(I167*H167,2)</f>
        <v>0</v>
      </c>
      <c r="BL167" s="19" t="s">
        <v>178</v>
      </c>
      <c r="BM167" s="226" t="s">
        <v>810</v>
      </c>
    </row>
    <row r="168" s="2" customFormat="1">
      <c r="A168" s="40"/>
      <c r="B168" s="41"/>
      <c r="C168" s="42"/>
      <c r="D168" s="228" t="s">
        <v>180</v>
      </c>
      <c r="E168" s="42"/>
      <c r="F168" s="229" t="s">
        <v>5650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180</v>
      </c>
      <c r="AU168" s="19" t="s">
        <v>82</v>
      </c>
    </row>
    <row r="169" s="2" customFormat="1" ht="16.5" customHeight="1">
      <c r="A169" s="40"/>
      <c r="B169" s="41"/>
      <c r="C169" s="215" t="s">
        <v>419</v>
      </c>
      <c r="D169" s="215" t="s">
        <v>174</v>
      </c>
      <c r="E169" s="216" t="s">
        <v>5652</v>
      </c>
      <c r="F169" s="217" t="s">
        <v>5653</v>
      </c>
      <c r="G169" s="218" t="s">
        <v>292</v>
      </c>
      <c r="H169" s="219">
        <v>10700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45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178</v>
      </c>
      <c r="AT169" s="226" t="s">
        <v>174</v>
      </c>
      <c r="AU169" s="226" t="s">
        <v>82</v>
      </c>
      <c r="AY169" s="19" t="s">
        <v>171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82</v>
      </c>
      <c r="BK169" s="227">
        <f>ROUND(I169*H169,2)</f>
        <v>0</v>
      </c>
      <c r="BL169" s="19" t="s">
        <v>178</v>
      </c>
      <c r="BM169" s="226" t="s">
        <v>816</v>
      </c>
    </row>
    <row r="170" s="2" customFormat="1">
      <c r="A170" s="40"/>
      <c r="B170" s="41"/>
      <c r="C170" s="42"/>
      <c r="D170" s="228" t="s">
        <v>180</v>
      </c>
      <c r="E170" s="42"/>
      <c r="F170" s="229" t="s">
        <v>5653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180</v>
      </c>
      <c r="AU170" s="19" t="s">
        <v>82</v>
      </c>
    </row>
    <row r="171" s="2" customFormat="1" ht="16.5" customHeight="1">
      <c r="A171" s="40"/>
      <c r="B171" s="41"/>
      <c r="C171" s="215" t="s">
        <v>428</v>
      </c>
      <c r="D171" s="215" t="s">
        <v>174</v>
      </c>
      <c r="E171" s="216" t="s">
        <v>5654</v>
      </c>
      <c r="F171" s="217" t="s">
        <v>5655</v>
      </c>
      <c r="G171" s="218" t="s">
        <v>292</v>
      </c>
      <c r="H171" s="219">
        <v>190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45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178</v>
      </c>
      <c r="AT171" s="226" t="s">
        <v>174</v>
      </c>
      <c r="AU171" s="226" t="s">
        <v>82</v>
      </c>
      <c r="AY171" s="19" t="s">
        <v>171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82</v>
      </c>
      <c r="BK171" s="227">
        <f>ROUND(I171*H171,2)</f>
        <v>0</v>
      </c>
      <c r="BL171" s="19" t="s">
        <v>178</v>
      </c>
      <c r="BM171" s="226" t="s">
        <v>821</v>
      </c>
    </row>
    <row r="172" s="2" customFormat="1">
      <c r="A172" s="40"/>
      <c r="B172" s="41"/>
      <c r="C172" s="42"/>
      <c r="D172" s="228" t="s">
        <v>180</v>
      </c>
      <c r="E172" s="42"/>
      <c r="F172" s="229" t="s">
        <v>5655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180</v>
      </c>
      <c r="AU172" s="19" t="s">
        <v>82</v>
      </c>
    </row>
    <row r="173" s="2" customFormat="1" ht="16.5" customHeight="1">
      <c r="A173" s="40"/>
      <c r="B173" s="41"/>
      <c r="C173" s="215" t="s">
        <v>437</v>
      </c>
      <c r="D173" s="215" t="s">
        <v>174</v>
      </c>
      <c r="E173" s="216" t="s">
        <v>5656</v>
      </c>
      <c r="F173" s="217" t="s">
        <v>5657</v>
      </c>
      <c r="G173" s="218" t="s">
        <v>3296</v>
      </c>
      <c r="H173" s="219">
        <v>4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45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178</v>
      </c>
      <c r="AT173" s="226" t="s">
        <v>174</v>
      </c>
      <c r="AU173" s="226" t="s">
        <v>82</v>
      </c>
      <c r="AY173" s="19" t="s">
        <v>171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82</v>
      </c>
      <c r="BK173" s="227">
        <f>ROUND(I173*H173,2)</f>
        <v>0</v>
      </c>
      <c r="BL173" s="19" t="s">
        <v>178</v>
      </c>
      <c r="BM173" s="226" t="s">
        <v>828</v>
      </c>
    </row>
    <row r="174" s="2" customFormat="1">
      <c r="A174" s="40"/>
      <c r="B174" s="41"/>
      <c r="C174" s="42"/>
      <c r="D174" s="228" t="s">
        <v>180</v>
      </c>
      <c r="E174" s="42"/>
      <c r="F174" s="229" t="s">
        <v>5657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180</v>
      </c>
      <c r="AU174" s="19" t="s">
        <v>82</v>
      </c>
    </row>
    <row r="175" s="2" customFormat="1" ht="16.5" customHeight="1">
      <c r="A175" s="40"/>
      <c r="B175" s="41"/>
      <c r="C175" s="215" t="s">
        <v>446</v>
      </c>
      <c r="D175" s="215" t="s">
        <v>174</v>
      </c>
      <c r="E175" s="216" t="s">
        <v>5658</v>
      </c>
      <c r="F175" s="217" t="s">
        <v>5659</v>
      </c>
      <c r="G175" s="218" t="s">
        <v>5660</v>
      </c>
      <c r="H175" s="219">
        <v>297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45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178</v>
      </c>
      <c r="AT175" s="226" t="s">
        <v>174</v>
      </c>
      <c r="AU175" s="226" t="s">
        <v>82</v>
      </c>
      <c r="AY175" s="19" t="s">
        <v>171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82</v>
      </c>
      <c r="BK175" s="227">
        <f>ROUND(I175*H175,2)</f>
        <v>0</v>
      </c>
      <c r="BL175" s="19" t="s">
        <v>178</v>
      </c>
      <c r="BM175" s="226" t="s">
        <v>841</v>
      </c>
    </row>
    <row r="176" s="2" customFormat="1">
      <c r="A176" s="40"/>
      <c r="B176" s="41"/>
      <c r="C176" s="42"/>
      <c r="D176" s="228" t="s">
        <v>180</v>
      </c>
      <c r="E176" s="42"/>
      <c r="F176" s="229" t="s">
        <v>5659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180</v>
      </c>
      <c r="AU176" s="19" t="s">
        <v>82</v>
      </c>
    </row>
    <row r="177" s="2" customFormat="1" ht="16.5" customHeight="1">
      <c r="A177" s="40"/>
      <c r="B177" s="41"/>
      <c r="C177" s="215" t="s">
        <v>463</v>
      </c>
      <c r="D177" s="215" t="s">
        <v>174</v>
      </c>
      <c r="E177" s="216" t="s">
        <v>5661</v>
      </c>
      <c r="F177" s="217" t="s">
        <v>5662</v>
      </c>
      <c r="G177" s="218" t="s">
        <v>5663</v>
      </c>
      <c r="H177" s="219">
        <v>164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45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178</v>
      </c>
      <c r="AT177" s="226" t="s">
        <v>174</v>
      </c>
      <c r="AU177" s="226" t="s">
        <v>82</v>
      </c>
      <c r="AY177" s="19" t="s">
        <v>171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82</v>
      </c>
      <c r="BK177" s="227">
        <f>ROUND(I177*H177,2)</f>
        <v>0</v>
      </c>
      <c r="BL177" s="19" t="s">
        <v>178</v>
      </c>
      <c r="BM177" s="226" t="s">
        <v>848</v>
      </c>
    </row>
    <row r="178" s="2" customFormat="1">
      <c r="A178" s="40"/>
      <c r="B178" s="41"/>
      <c r="C178" s="42"/>
      <c r="D178" s="228" t="s">
        <v>180</v>
      </c>
      <c r="E178" s="42"/>
      <c r="F178" s="229" t="s">
        <v>5662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180</v>
      </c>
      <c r="AU178" s="19" t="s">
        <v>82</v>
      </c>
    </row>
    <row r="179" s="2" customFormat="1" ht="16.5" customHeight="1">
      <c r="A179" s="40"/>
      <c r="B179" s="41"/>
      <c r="C179" s="215" t="s">
        <v>471</v>
      </c>
      <c r="D179" s="215" t="s">
        <v>174</v>
      </c>
      <c r="E179" s="216" t="s">
        <v>5664</v>
      </c>
      <c r="F179" s="217" t="s">
        <v>5665</v>
      </c>
      <c r="G179" s="218" t="s">
        <v>5666</v>
      </c>
      <c r="H179" s="219">
        <v>64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45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178</v>
      </c>
      <c r="AT179" s="226" t="s">
        <v>174</v>
      </c>
      <c r="AU179" s="226" t="s">
        <v>82</v>
      </c>
      <c r="AY179" s="19" t="s">
        <v>171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82</v>
      </c>
      <c r="BK179" s="227">
        <f>ROUND(I179*H179,2)</f>
        <v>0</v>
      </c>
      <c r="BL179" s="19" t="s">
        <v>178</v>
      </c>
      <c r="BM179" s="226" t="s">
        <v>854</v>
      </c>
    </row>
    <row r="180" s="2" customFormat="1">
      <c r="A180" s="40"/>
      <c r="B180" s="41"/>
      <c r="C180" s="42"/>
      <c r="D180" s="228" t="s">
        <v>180</v>
      </c>
      <c r="E180" s="42"/>
      <c r="F180" s="229" t="s">
        <v>5665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180</v>
      </c>
      <c r="AU180" s="19" t="s">
        <v>82</v>
      </c>
    </row>
    <row r="181" s="2" customFormat="1" ht="16.5" customHeight="1">
      <c r="A181" s="40"/>
      <c r="B181" s="41"/>
      <c r="C181" s="215" t="s">
        <v>482</v>
      </c>
      <c r="D181" s="215" t="s">
        <v>174</v>
      </c>
      <c r="E181" s="216" t="s">
        <v>5667</v>
      </c>
      <c r="F181" s="217" t="s">
        <v>5668</v>
      </c>
      <c r="G181" s="218" t="s">
        <v>3296</v>
      </c>
      <c r="H181" s="219">
        <v>64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45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178</v>
      </c>
      <c r="AT181" s="226" t="s">
        <v>174</v>
      </c>
      <c r="AU181" s="226" t="s">
        <v>82</v>
      </c>
      <c r="AY181" s="19" t="s">
        <v>171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82</v>
      </c>
      <c r="BK181" s="227">
        <f>ROUND(I181*H181,2)</f>
        <v>0</v>
      </c>
      <c r="BL181" s="19" t="s">
        <v>178</v>
      </c>
      <c r="BM181" s="226" t="s">
        <v>860</v>
      </c>
    </row>
    <row r="182" s="2" customFormat="1">
      <c r="A182" s="40"/>
      <c r="B182" s="41"/>
      <c r="C182" s="42"/>
      <c r="D182" s="228" t="s">
        <v>180</v>
      </c>
      <c r="E182" s="42"/>
      <c r="F182" s="229" t="s">
        <v>5668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180</v>
      </c>
      <c r="AU182" s="19" t="s">
        <v>82</v>
      </c>
    </row>
    <row r="183" s="2" customFormat="1" ht="16.5" customHeight="1">
      <c r="A183" s="40"/>
      <c r="B183" s="41"/>
      <c r="C183" s="215" t="s">
        <v>490</v>
      </c>
      <c r="D183" s="215" t="s">
        <v>174</v>
      </c>
      <c r="E183" s="216" t="s">
        <v>5669</v>
      </c>
      <c r="F183" s="217" t="s">
        <v>5670</v>
      </c>
      <c r="G183" s="218" t="s">
        <v>5671</v>
      </c>
      <c r="H183" s="219">
        <v>297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45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178</v>
      </c>
      <c r="AT183" s="226" t="s">
        <v>174</v>
      </c>
      <c r="AU183" s="226" t="s">
        <v>82</v>
      </c>
      <c r="AY183" s="19" t="s">
        <v>171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82</v>
      </c>
      <c r="BK183" s="227">
        <f>ROUND(I183*H183,2)</f>
        <v>0</v>
      </c>
      <c r="BL183" s="19" t="s">
        <v>178</v>
      </c>
      <c r="BM183" s="226" t="s">
        <v>871</v>
      </c>
    </row>
    <row r="184" s="2" customFormat="1">
      <c r="A184" s="40"/>
      <c r="B184" s="41"/>
      <c r="C184" s="42"/>
      <c r="D184" s="228" t="s">
        <v>180</v>
      </c>
      <c r="E184" s="42"/>
      <c r="F184" s="229" t="s">
        <v>5670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180</v>
      </c>
      <c r="AU184" s="19" t="s">
        <v>82</v>
      </c>
    </row>
    <row r="185" s="2" customFormat="1" ht="16.5" customHeight="1">
      <c r="A185" s="40"/>
      <c r="B185" s="41"/>
      <c r="C185" s="215" t="s">
        <v>497</v>
      </c>
      <c r="D185" s="215" t="s">
        <v>174</v>
      </c>
      <c r="E185" s="216" t="s">
        <v>5672</v>
      </c>
      <c r="F185" s="217" t="s">
        <v>5673</v>
      </c>
      <c r="G185" s="218" t="s">
        <v>5671</v>
      </c>
      <c r="H185" s="219">
        <v>32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45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178</v>
      </c>
      <c r="AT185" s="226" t="s">
        <v>174</v>
      </c>
      <c r="AU185" s="226" t="s">
        <v>82</v>
      </c>
      <c r="AY185" s="19" t="s">
        <v>171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82</v>
      </c>
      <c r="BK185" s="227">
        <f>ROUND(I185*H185,2)</f>
        <v>0</v>
      </c>
      <c r="BL185" s="19" t="s">
        <v>178</v>
      </c>
      <c r="BM185" s="226" t="s">
        <v>881</v>
      </c>
    </row>
    <row r="186" s="2" customFormat="1">
      <c r="A186" s="40"/>
      <c r="B186" s="41"/>
      <c r="C186" s="42"/>
      <c r="D186" s="228" t="s">
        <v>180</v>
      </c>
      <c r="E186" s="42"/>
      <c r="F186" s="229" t="s">
        <v>5673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180</v>
      </c>
      <c r="AU186" s="19" t="s">
        <v>82</v>
      </c>
    </row>
    <row r="187" s="2" customFormat="1" ht="16.5" customHeight="1">
      <c r="A187" s="40"/>
      <c r="B187" s="41"/>
      <c r="C187" s="215" t="s">
        <v>505</v>
      </c>
      <c r="D187" s="215" t="s">
        <v>174</v>
      </c>
      <c r="E187" s="216" t="s">
        <v>5674</v>
      </c>
      <c r="F187" s="217" t="s">
        <v>5675</v>
      </c>
      <c r="G187" s="218" t="s">
        <v>3296</v>
      </c>
      <c r="H187" s="219">
        <v>17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45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178</v>
      </c>
      <c r="AT187" s="226" t="s">
        <v>174</v>
      </c>
      <c r="AU187" s="226" t="s">
        <v>82</v>
      </c>
      <c r="AY187" s="19" t="s">
        <v>171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82</v>
      </c>
      <c r="BK187" s="227">
        <f>ROUND(I187*H187,2)</f>
        <v>0</v>
      </c>
      <c r="BL187" s="19" t="s">
        <v>178</v>
      </c>
      <c r="BM187" s="226" t="s">
        <v>886</v>
      </c>
    </row>
    <row r="188" s="2" customFormat="1">
      <c r="A188" s="40"/>
      <c r="B188" s="41"/>
      <c r="C188" s="42"/>
      <c r="D188" s="228" t="s">
        <v>180</v>
      </c>
      <c r="E188" s="42"/>
      <c r="F188" s="229" t="s">
        <v>5675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180</v>
      </c>
      <c r="AU188" s="19" t="s">
        <v>82</v>
      </c>
    </row>
    <row r="189" s="12" customFormat="1" ht="25.92" customHeight="1">
      <c r="A189" s="12"/>
      <c r="B189" s="199"/>
      <c r="C189" s="200"/>
      <c r="D189" s="201" t="s">
        <v>73</v>
      </c>
      <c r="E189" s="202" t="s">
        <v>3345</v>
      </c>
      <c r="F189" s="202" t="s">
        <v>5676</v>
      </c>
      <c r="G189" s="200"/>
      <c r="H189" s="200"/>
      <c r="I189" s="203"/>
      <c r="J189" s="204">
        <f>BK189</f>
        <v>0</v>
      </c>
      <c r="K189" s="200"/>
      <c r="L189" s="205"/>
      <c r="M189" s="206"/>
      <c r="N189" s="207"/>
      <c r="O189" s="207"/>
      <c r="P189" s="208">
        <f>SUM(P190:P197)</f>
        <v>0</v>
      </c>
      <c r="Q189" s="207"/>
      <c r="R189" s="208">
        <f>SUM(R190:R197)</f>
        <v>0</v>
      </c>
      <c r="S189" s="207"/>
      <c r="T189" s="209">
        <f>SUM(T190:T197)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0" t="s">
        <v>82</v>
      </c>
      <c r="AT189" s="211" t="s">
        <v>73</v>
      </c>
      <c r="AU189" s="211" t="s">
        <v>74</v>
      </c>
      <c r="AY189" s="210" t="s">
        <v>171</v>
      </c>
      <c r="BK189" s="212">
        <f>SUM(BK190:BK197)</f>
        <v>0</v>
      </c>
    </row>
    <row r="190" s="2" customFormat="1" ht="16.5" customHeight="1">
      <c r="A190" s="40"/>
      <c r="B190" s="41"/>
      <c r="C190" s="215" t="s">
        <v>513</v>
      </c>
      <c r="D190" s="215" t="s">
        <v>174</v>
      </c>
      <c r="E190" s="216" t="s">
        <v>5677</v>
      </c>
      <c r="F190" s="217" t="s">
        <v>5678</v>
      </c>
      <c r="G190" s="218" t="s">
        <v>3296</v>
      </c>
      <c r="H190" s="219">
        <v>1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45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178</v>
      </c>
      <c r="AT190" s="226" t="s">
        <v>174</v>
      </c>
      <c r="AU190" s="226" t="s">
        <v>82</v>
      </c>
      <c r="AY190" s="19" t="s">
        <v>171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82</v>
      </c>
      <c r="BK190" s="227">
        <f>ROUND(I190*H190,2)</f>
        <v>0</v>
      </c>
      <c r="BL190" s="19" t="s">
        <v>178</v>
      </c>
      <c r="BM190" s="226" t="s">
        <v>897</v>
      </c>
    </row>
    <row r="191" s="2" customFormat="1">
      <c r="A191" s="40"/>
      <c r="B191" s="41"/>
      <c r="C191" s="42"/>
      <c r="D191" s="228" t="s">
        <v>180</v>
      </c>
      <c r="E191" s="42"/>
      <c r="F191" s="229" t="s">
        <v>5678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180</v>
      </c>
      <c r="AU191" s="19" t="s">
        <v>82</v>
      </c>
    </row>
    <row r="192" s="2" customFormat="1" ht="16.5" customHeight="1">
      <c r="A192" s="40"/>
      <c r="B192" s="41"/>
      <c r="C192" s="215" t="s">
        <v>528</v>
      </c>
      <c r="D192" s="215" t="s">
        <v>174</v>
      </c>
      <c r="E192" s="216" t="s">
        <v>5679</v>
      </c>
      <c r="F192" s="217" t="s">
        <v>5680</v>
      </c>
      <c r="G192" s="218" t="s">
        <v>3296</v>
      </c>
      <c r="H192" s="219">
        <v>1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45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178</v>
      </c>
      <c r="AT192" s="226" t="s">
        <v>174</v>
      </c>
      <c r="AU192" s="226" t="s">
        <v>82</v>
      </c>
      <c r="AY192" s="19" t="s">
        <v>171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82</v>
      </c>
      <c r="BK192" s="227">
        <f>ROUND(I192*H192,2)</f>
        <v>0</v>
      </c>
      <c r="BL192" s="19" t="s">
        <v>178</v>
      </c>
      <c r="BM192" s="226" t="s">
        <v>903</v>
      </c>
    </row>
    <row r="193" s="2" customFormat="1">
      <c r="A193" s="40"/>
      <c r="B193" s="41"/>
      <c r="C193" s="42"/>
      <c r="D193" s="228" t="s">
        <v>180</v>
      </c>
      <c r="E193" s="42"/>
      <c r="F193" s="229" t="s">
        <v>5680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180</v>
      </c>
      <c r="AU193" s="19" t="s">
        <v>82</v>
      </c>
    </row>
    <row r="194" s="2" customFormat="1" ht="16.5" customHeight="1">
      <c r="A194" s="40"/>
      <c r="B194" s="41"/>
      <c r="C194" s="215" t="s">
        <v>536</v>
      </c>
      <c r="D194" s="215" t="s">
        <v>174</v>
      </c>
      <c r="E194" s="216" t="s">
        <v>5681</v>
      </c>
      <c r="F194" s="217" t="s">
        <v>5682</v>
      </c>
      <c r="G194" s="218" t="s">
        <v>3296</v>
      </c>
      <c r="H194" s="219">
        <v>1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45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178</v>
      </c>
      <c r="AT194" s="226" t="s">
        <v>174</v>
      </c>
      <c r="AU194" s="226" t="s">
        <v>82</v>
      </c>
      <c r="AY194" s="19" t="s">
        <v>171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82</v>
      </c>
      <c r="BK194" s="227">
        <f>ROUND(I194*H194,2)</f>
        <v>0</v>
      </c>
      <c r="BL194" s="19" t="s">
        <v>178</v>
      </c>
      <c r="BM194" s="226" t="s">
        <v>909</v>
      </c>
    </row>
    <row r="195" s="2" customFormat="1">
      <c r="A195" s="40"/>
      <c r="B195" s="41"/>
      <c r="C195" s="42"/>
      <c r="D195" s="228" t="s">
        <v>180</v>
      </c>
      <c r="E195" s="42"/>
      <c r="F195" s="229" t="s">
        <v>5683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180</v>
      </c>
      <c r="AU195" s="19" t="s">
        <v>82</v>
      </c>
    </row>
    <row r="196" s="2" customFormat="1" ht="16.5" customHeight="1">
      <c r="A196" s="40"/>
      <c r="B196" s="41"/>
      <c r="C196" s="215" t="s">
        <v>543</v>
      </c>
      <c r="D196" s="215" t="s">
        <v>174</v>
      </c>
      <c r="E196" s="216" t="s">
        <v>5684</v>
      </c>
      <c r="F196" s="217" t="s">
        <v>5685</v>
      </c>
      <c r="G196" s="218" t="s">
        <v>19</v>
      </c>
      <c r="H196" s="219">
        <v>1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45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178</v>
      </c>
      <c r="AT196" s="226" t="s">
        <v>174</v>
      </c>
      <c r="AU196" s="226" t="s">
        <v>82</v>
      </c>
      <c r="AY196" s="19" t="s">
        <v>171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82</v>
      </c>
      <c r="BK196" s="227">
        <f>ROUND(I196*H196,2)</f>
        <v>0</v>
      </c>
      <c r="BL196" s="19" t="s">
        <v>178</v>
      </c>
      <c r="BM196" s="226" t="s">
        <v>914</v>
      </c>
    </row>
    <row r="197" s="2" customFormat="1">
      <c r="A197" s="40"/>
      <c r="B197" s="41"/>
      <c r="C197" s="42"/>
      <c r="D197" s="228" t="s">
        <v>180</v>
      </c>
      <c r="E197" s="42"/>
      <c r="F197" s="229" t="s">
        <v>5685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180</v>
      </c>
      <c r="AU197" s="19" t="s">
        <v>82</v>
      </c>
    </row>
    <row r="198" s="12" customFormat="1" ht="25.92" customHeight="1">
      <c r="A198" s="12"/>
      <c r="B198" s="199"/>
      <c r="C198" s="200"/>
      <c r="D198" s="201" t="s">
        <v>73</v>
      </c>
      <c r="E198" s="202" t="s">
        <v>3366</v>
      </c>
      <c r="F198" s="202" t="s">
        <v>5686</v>
      </c>
      <c r="G198" s="200"/>
      <c r="H198" s="200"/>
      <c r="I198" s="203"/>
      <c r="J198" s="204">
        <f>BK198</f>
        <v>0</v>
      </c>
      <c r="K198" s="200"/>
      <c r="L198" s="205"/>
      <c r="M198" s="206"/>
      <c r="N198" s="207"/>
      <c r="O198" s="207"/>
      <c r="P198" s="208">
        <f>SUM(P199:P204)</f>
        <v>0</v>
      </c>
      <c r="Q198" s="207"/>
      <c r="R198" s="208">
        <f>SUM(R199:R204)</f>
        <v>0</v>
      </c>
      <c r="S198" s="207"/>
      <c r="T198" s="209">
        <f>SUM(T199:T204)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0" t="s">
        <v>82</v>
      </c>
      <c r="AT198" s="211" t="s">
        <v>73</v>
      </c>
      <c r="AU198" s="211" t="s">
        <v>74</v>
      </c>
      <c r="AY198" s="210" t="s">
        <v>171</v>
      </c>
      <c r="BK198" s="212">
        <f>SUM(BK199:BK204)</f>
        <v>0</v>
      </c>
    </row>
    <row r="199" s="2" customFormat="1" ht="16.5" customHeight="1">
      <c r="A199" s="40"/>
      <c r="B199" s="41"/>
      <c r="C199" s="215" t="s">
        <v>520</v>
      </c>
      <c r="D199" s="215" t="s">
        <v>174</v>
      </c>
      <c r="E199" s="216" t="s">
        <v>5687</v>
      </c>
      <c r="F199" s="217" t="s">
        <v>5688</v>
      </c>
      <c r="G199" s="218" t="s">
        <v>3296</v>
      </c>
      <c r="H199" s="219">
        <v>17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45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178</v>
      </c>
      <c r="AT199" s="226" t="s">
        <v>174</v>
      </c>
      <c r="AU199" s="226" t="s">
        <v>82</v>
      </c>
      <c r="AY199" s="19" t="s">
        <v>171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82</v>
      </c>
      <c r="BK199" s="227">
        <f>ROUND(I199*H199,2)</f>
        <v>0</v>
      </c>
      <c r="BL199" s="19" t="s">
        <v>178</v>
      </c>
      <c r="BM199" s="226" t="s">
        <v>920</v>
      </c>
    </row>
    <row r="200" s="2" customFormat="1">
      <c r="A200" s="40"/>
      <c r="B200" s="41"/>
      <c r="C200" s="42"/>
      <c r="D200" s="228" t="s">
        <v>180</v>
      </c>
      <c r="E200" s="42"/>
      <c r="F200" s="229" t="s">
        <v>5688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180</v>
      </c>
      <c r="AU200" s="19" t="s">
        <v>82</v>
      </c>
    </row>
    <row r="201" s="2" customFormat="1" ht="16.5" customHeight="1">
      <c r="A201" s="40"/>
      <c r="B201" s="41"/>
      <c r="C201" s="215" t="s">
        <v>275</v>
      </c>
      <c r="D201" s="215" t="s">
        <v>174</v>
      </c>
      <c r="E201" s="216" t="s">
        <v>5689</v>
      </c>
      <c r="F201" s="217" t="s">
        <v>5690</v>
      </c>
      <c r="G201" s="218" t="s">
        <v>3296</v>
      </c>
      <c r="H201" s="219">
        <v>5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45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178</v>
      </c>
      <c r="AT201" s="226" t="s">
        <v>174</v>
      </c>
      <c r="AU201" s="226" t="s">
        <v>82</v>
      </c>
      <c r="AY201" s="19" t="s">
        <v>171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82</v>
      </c>
      <c r="BK201" s="227">
        <f>ROUND(I201*H201,2)</f>
        <v>0</v>
      </c>
      <c r="BL201" s="19" t="s">
        <v>178</v>
      </c>
      <c r="BM201" s="226" t="s">
        <v>931</v>
      </c>
    </row>
    <row r="202" s="2" customFormat="1">
      <c r="A202" s="40"/>
      <c r="B202" s="41"/>
      <c r="C202" s="42"/>
      <c r="D202" s="228" t="s">
        <v>180</v>
      </c>
      <c r="E202" s="42"/>
      <c r="F202" s="229" t="s">
        <v>5690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180</v>
      </c>
      <c r="AU202" s="19" t="s">
        <v>82</v>
      </c>
    </row>
    <row r="203" s="2" customFormat="1" ht="16.5" customHeight="1">
      <c r="A203" s="40"/>
      <c r="B203" s="41"/>
      <c r="C203" s="215" t="s">
        <v>360</v>
      </c>
      <c r="D203" s="215" t="s">
        <v>174</v>
      </c>
      <c r="E203" s="216" t="s">
        <v>5691</v>
      </c>
      <c r="F203" s="217" t="s">
        <v>5692</v>
      </c>
      <c r="G203" s="218" t="s">
        <v>19</v>
      </c>
      <c r="H203" s="219">
        <v>1</v>
      </c>
      <c r="I203" s="220"/>
      <c r="J203" s="221">
        <f>ROUND(I203*H203,2)</f>
        <v>0</v>
      </c>
      <c r="K203" s="217" t="s">
        <v>19</v>
      </c>
      <c r="L203" s="46"/>
      <c r="M203" s="222" t="s">
        <v>19</v>
      </c>
      <c r="N203" s="223" t="s">
        <v>45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178</v>
      </c>
      <c r="AT203" s="226" t="s">
        <v>174</v>
      </c>
      <c r="AU203" s="226" t="s">
        <v>82</v>
      </c>
      <c r="AY203" s="19" t="s">
        <v>171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82</v>
      </c>
      <c r="BK203" s="227">
        <f>ROUND(I203*H203,2)</f>
        <v>0</v>
      </c>
      <c r="BL203" s="19" t="s">
        <v>178</v>
      </c>
      <c r="BM203" s="226" t="s">
        <v>944</v>
      </c>
    </row>
    <row r="204" s="2" customFormat="1">
      <c r="A204" s="40"/>
      <c r="B204" s="41"/>
      <c r="C204" s="42"/>
      <c r="D204" s="228" t="s">
        <v>180</v>
      </c>
      <c r="E204" s="42"/>
      <c r="F204" s="229" t="s">
        <v>5692</v>
      </c>
      <c r="G204" s="42"/>
      <c r="H204" s="42"/>
      <c r="I204" s="230"/>
      <c r="J204" s="42"/>
      <c r="K204" s="42"/>
      <c r="L204" s="46"/>
      <c r="M204" s="231"/>
      <c r="N204" s="23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180</v>
      </c>
      <c r="AU204" s="19" t="s">
        <v>82</v>
      </c>
    </row>
    <row r="205" s="12" customFormat="1" ht="25.92" customHeight="1">
      <c r="A205" s="12"/>
      <c r="B205" s="199"/>
      <c r="C205" s="200"/>
      <c r="D205" s="201" t="s">
        <v>73</v>
      </c>
      <c r="E205" s="202" t="s">
        <v>3407</v>
      </c>
      <c r="F205" s="202" t="s">
        <v>5693</v>
      </c>
      <c r="G205" s="200"/>
      <c r="H205" s="200"/>
      <c r="I205" s="203"/>
      <c r="J205" s="204">
        <f>BK205</f>
        <v>0</v>
      </c>
      <c r="K205" s="200"/>
      <c r="L205" s="205"/>
      <c r="M205" s="206"/>
      <c r="N205" s="207"/>
      <c r="O205" s="207"/>
      <c r="P205" s="208">
        <f>SUM(P206:P227)</f>
        <v>0</v>
      </c>
      <c r="Q205" s="207"/>
      <c r="R205" s="208">
        <f>SUM(R206:R227)</f>
        <v>0</v>
      </c>
      <c r="S205" s="207"/>
      <c r="T205" s="209">
        <f>SUM(T206:T227)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0" t="s">
        <v>82</v>
      </c>
      <c r="AT205" s="211" t="s">
        <v>73</v>
      </c>
      <c r="AU205" s="211" t="s">
        <v>74</v>
      </c>
      <c r="AY205" s="210" t="s">
        <v>171</v>
      </c>
      <c r="BK205" s="212">
        <f>SUM(BK206:BK227)</f>
        <v>0</v>
      </c>
    </row>
    <row r="206" s="2" customFormat="1" ht="16.5" customHeight="1">
      <c r="A206" s="40"/>
      <c r="B206" s="41"/>
      <c r="C206" s="215" t="s">
        <v>755</v>
      </c>
      <c r="D206" s="215" t="s">
        <v>174</v>
      </c>
      <c r="E206" s="216" t="s">
        <v>5694</v>
      </c>
      <c r="F206" s="217" t="s">
        <v>5695</v>
      </c>
      <c r="G206" s="218" t="s">
        <v>3296</v>
      </c>
      <c r="H206" s="219">
        <v>3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45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178</v>
      </c>
      <c r="AT206" s="226" t="s">
        <v>174</v>
      </c>
      <c r="AU206" s="226" t="s">
        <v>82</v>
      </c>
      <c r="AY206" s="19" t="s">
        <v>171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82</v>
      </c>
      <c r="BK206" s="227">
        <f>ROUND(I206*H206,2)</f>
        <v>0</v>
      </c>
      <c r="BL206" s="19" t="s">
        <v>178</v>
      </c>
      <c r="BM206" s="226" t="s">
        <v>952</v>
      </c>
    </row>
    <row r="207" s="2" customFormat="1">
      <c r="A207" s="40"/>
      <c r="B207" s="41"/>
      <c r="C207" s="42"/>
      <c r="D207" s="228" t="s">
        <v>180</v>
      </c>
      <c r="E207" s="42"/>
      <c r="F207" s="229" t="s">
        <v>5695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180</v>
      </c>
      <c r="AU207" s="19" t="s">
        <v>82</v>
      </c>
    </row>
    <row r="208" s="2" customFormat="1" ht="16.5" customHeight="1">
      <c r="A208" s="40"/>
      <c r="B208" s="41"/>
      <c r="C208" s="215" t="s">
        <v>941</v>
      </c>
      <c r="D208" s="215" t="s">
        <v>174</v>
      </c>
      <c r="E208" s="216" t="s">
        <v>5696</v>
      </c>
      <c r="F208" s="217" t="s">
        <v>5697</v>
      </c>
      <c r="G208" s="218" t="s">
        <v>3296</v>
      </c>
      <c r="H208" s="219">
        <v>3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45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178</v>
      </c>
      <c r="AT208" s="226" t="s">
        <v>174</v>
      </c>
      <c r="AU208" s="226" t="s">
        <v>82</v>
      </c>
      <c r="AY208" s="19" t="s">
        <v>171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82</v>
      </c>
      <c r="BK208" s="227">
        <f>ROUND(I208*H208,2)</f>
        <v>0</v>
      </c>
      <c r="BL208" s="19" t="s">
        <v>178</v>
      </c>
      <c r="BM208" s="226" t="s">
        <v>972</v>
      </c>
    </row>
    <row r="209" s="2" customFormat="1">
      <c r="A209" s="40"/>
      <c r="B209" s="41"/>
      <c r="C209" s="42"/>
      <c r="D209" s="228" t="s">
        <v>180</v>
      </c>
      <c r="E209" s="42"/>
      <c r="F209" s="229" t="s">
        <v>5697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180</v>
      </c>
      <c r="AU209" s="19" t="s">
        <v>82</v>
      </c>
    </row>
    <row r="210" s="2" customFormat="1" ht="16.5" customHeight="1">
      <c r="A210" s="40"/>
      <c r="B210" s="41"/>
      <c r="C210" s="215" t="s">
        <v>761</v>
      </c>
      <c r="D210" s="215" t="s">
        <v>174</v>
      </c>
      <c r="E210" s="216" t="s">
        <v>5698</v>
      </c>
      <c r="F210" s="217" t="s">
        <v>5699</v>
      </c>
      <c r="G210" s="218" t="s">
        <v>3296</v>
      </c>
      <c r="H210" s="219">
        <v>3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45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178</v>
      </c>
      <c r="AT210" s="226" t="s">
        <v>174</v>
      </c>
      <c r="AU210" s="226" t="s">
        <v>82</v>
      </c>
      <c r="AY210" s="19" t="s">
        <v>171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82</v>
      </c>
      <c r="BK210" s="227">
        <f>ROUND(I210*H210,2)</f>
        <v>0</v>
      </c>
      <c r="BL210" s="19" t="s">
        <v>178</v>
      </c>
      <c r="BM210" s="226" t="s">
        <v>975</v>
      </c>
    </row>
    <row r="211" s="2" customFormat="1">
      <c r="A211" s="40"/>
      <c r="B211" s="41"/>
      <c r="C211" s="42"/>
      <c r="D211" s="228" t="s">
        <v>180</v>
      </c>
      <c r="E211" s="42"/>
      <c r="F211" s="229" t="s">
        <v>5699</v>
      </c>
      <c r="G211" s="42"/>
      <c r="H211" s="42"/>
      <c r="I211" s="230"/>
      <c r="J211" s="42"/>
      <c r="K211" s="42"/>
      <c r="L211" s="46"/>
      <c r="M211" s="231"/>
      <c r="N211" s="23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180</v>
      </c>
      <c r="AU211" s="19" t="s">
        <v>82</v>
      </c>
    </row>
    <row r="212" s="2" customFormat="1" ht="16.5" customHeight="1">
      <c r="A212" s="40"/>
      <c r="B212" s="41"/>
      <c r="C212" s="215" t="s">
        <v>968</v>
      </c>
      <c r="D212" s="215" t="s">
        <v>174</v>
      </c>
      <c r="E212" s="216" t="s">
        <v>5700</v>
      </c>
      <c r="F212" s="217" t="s">
        <v>5701</v>
      </c>
      <c r="G212" s="218" t="s">
        <v>3296</v>
      </c>
      <c r="H212" s="219">
        <v>3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45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178</v>
      </c>
      <c r="AT212" s="226" t="s">
        <v>174</v>
      </c>
      <c r="AU212" s="226" t="s">
        <v>82</v>
      </c>
      <c r="AY212" s="19" t="s">
        <v>171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82</v>
      </c>
      <c r="BK212" s="227">
        <f>ROUND(I212*H212,2)</f>
        <v>0</v>
      </c>
      <c r="BL212" s="19" t="s">
        <v>178</v>
      </c>
      <c r="BM212" s="226" t="s">
        <v>991</v>
      </c>
    </row>
    <row r="213" s="2" customFormat="1">
      <c r="A213" s="40"/>
      <c r="B213" s="41"/>
      <c r="C213" s="42"/>
      <c r="D213" s="228" t="s">
        <v>180</v>
      </c>
      <c r="E213" s="42"/>
      <c r="F213" s="229" t="s">
        <v>5701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180</v>
      </c>
      <c r="AU213" s="19" t="s">
        <v>82</v>
      </c>
    </row>
    <row r="214" s="2" customFormat="1" ht="16.5" customHeight="1">
      <c r="A214" s="40"/>
      <c r="B214" s="41"/>
      <c r="C214" s="215" t="s">
        <v>774</v>
      </c>
      <c r="D214" s="215" t="s">
        <v>174</v>
      </c>
      <c r="E214" s="216" t="s">
        <v>5702</v>
      </c>
      <c r="F214" s="217" t="s">
        <v>5703</v>
      </c>
      <c r="G214" s="218" t="s">
        <v>3296</v>
      </c>
      <c r="H214" s="219">
        <v>9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45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178</v>
      </c>
      <c r="AT214" s="226" t="s">
        <v>174</v>
      </c>
      <c r="AU214" s="226" t="s">
        <v>82</v>
      </c>
      <c r="AY214" s="19" t="s">
        <v>171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82</v>
      </c>
      <c r="BK214" s="227">
        <f>ROUND(I214*H214,2)</f>
        <v>0</v>
      </c>
      <c r="BL214" s="19" t="s">
        <v>178</v>
      </c>
      <c r="BM214" s="226" t="s">
        <v>999</v>
      </c>
    </row>
    <row r="215" s="2" customFormat="1">
      <c r="A215" s="40"/>
      <c r="B215" s="41"/>
      <c r="C215" s="42"/>
      <c r="D215" s="228" t="s">
        <v>180</v>
      </c>
      <c r="E215" s="42"/>
      <c r="F215" s="229" t="s">
        <v>5703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180</v>
      </c>
      <c r="AU215" s="19" t="s">
        <v>82</v>
      </c>
    </row>
    <row r="216" s="2" customFormat="1" ht="16.5" customHeight="1">
      <c r="A216" s="40"/>
      <c r="B216" s="41"/>
      <c r="C216" s="215" t="s">
        <v>988</v>
      </c>
      <c r="D216" s="215" t="s">
        <v>174</v>
      </c>
      <c r="E216" s="216" t="s">
        <v>5704</v>
      </c>
      <c r="F216" s="217" t="s">
        <v>5705</v>
      </c>
      <c r="G216" s="218" t="s">
        <v>3296</v>
      </c>
      <c r="H216" s="219">
        <v>100</v>
      </c>
      <c r="I216" s="220"/>
      <c r="J216" s="221">
        <f>ROUND(I216*H216,2)</f>
        <v>0</v>
      </c>
      <c r="K216" s="217" t="s">
        <v>19</v>
      </c>
      <c r="L216" s="46"/>
      <c r="M216" s="222" t="s">
        <v>19</v>
      </c>
      <c r="N216" s="223" t="s">
        <v>45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178</v>
      </c>
      <c r="AT216" s="226" t="s">
        <v>174</v>
      </c>
      <c r="AU216" s="226" t="s">
        <v>82</v>
      </c>
      <c r="AY216" s="19" t="s">
        <v>171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82</v>
      </c>
      <c r="BK216" s="227">
        <f>ROUND(I216*H216,2)</f>
        <v>0</v>
      </c>
      <c r="BL216" s="19" t="s">
        <v>178</v>
      </c>
      <c r="BM216" s="226" t="s">
        <v>1009</v>
      </c>
    </row>
    <row r="217" s="2" customFormat="1">
      <c r="A217" s="40"/>
      <c r="B217" s="41"/>
      <c r="C217" s="42"/>
      <c r="D217" s="228" t="s">
        <v>180</v>
      </c>
      <c r="E217" s="42"/>
      <c r="F217" s="229" t="s">
        <v>5705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180</v>
      </c>
      <c r="AU217" s="19" t="s">
        <v>82</v>
      </c>
    </row>
    <row r="218" s="2" customFormat="1" ht="16.5" customHeight="1">
      <c r="A218" s="40"/>
      <c r="B218" s="41"/>
      <c r="C218" s="215" t="s">
        <v>780</v>
      </c>
      <c r="D218" s="215" t="s">
        <v>174</v>
      </c>
      <c r="E218" s="216" t="s">
        <v>5706</v>
      </c>
      <c r="F218" s="217" t="s">
        <v>5707</v>
      </c>
      <c r="G218" s="218" t="s">
        <v>3296</v>
      </c>
      <c r="H218" s="219">
        <v>3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45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178</v>
      </c>
      <c r="AT218" s="226" t="s">
        <v>174</v>
      </c>
      <c r="AU218" s="226" t="s">
        <v>82</v>
      </c>
      <c r="AY218" s="19" t="s">
        <v>171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82</v>
      </c>
      <c r="BK218" s="227">
        <f>ROUND(I218*H218,2)</f>
        <v>0</v>
      </c>
      <c r="BL218" s="19" t="s">
        <v>178</v>
      </c>
      <c r="BM218" s="226" t="s">
        <v>1014</v>
      </c>
    </row>
    <row r="219" s="2" customFormat="1">
      <c r="A219" s="40"/>
      <c r="B219" s="41"/>
      <c r="C219" s="42"/>
      <c r="D219" s="228" t="s">
        <v>180</v>
      </c>
      <c r="E219" s="42"/>
      <c r="F219" s="229" t="s">
        <v>5707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180</v>
      </c>
      <c r="AU219" s="19" t="s">
        <v>82</v>
      </c>
    </row>
    <row r="220" s="2" customFormat="1" ht="16.5" customHeight="1">
      <c r="A220" s="40"/>
      <c r="B220" s="41"/>
      <c r="C220" s="215" t="s">
        <v>1006</v>
      </c>
      <c r="D220" s="215" t="s">
        <v>174</v>
      </c>
      <c r="E220" s="216" t="s">
        <v>5708</v>
      </c>
      <c r="F220" s="217" t="s">
        <v>5709</v>
      </c>
      <c r="G220" s="218" t="s">
        <v>3296</v>
      </c>
      <c r="H220" s="219">
        <v>3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45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178</v>
      </c>
      <c r="AT220" s="226" t="s">
        <v>174</v>
      </c>
      <c r="AU220" s="226" t="s">
        <v>82</v>
      </c>
      <c r="AY220" s="19" t="s">
        <v>171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82</v>
      </c>
      <c r="BK220" s="227">
        <f>ROUND(I220*H220,2)</f>
        <v>0</v>
      </c>
      <c r="BL220" s="19" t="s">
        <v>178</v>
      </c>
      <c r="BM220" s="226" t="s">
        <v>1021</v>
      </c>
    </row>
    <row r="221" s="2" customFormat="1">
      <c r="A221" s="40"/>
      <c r="B221" s="41"/>
      <c r="C221" s="42"/>
      <c r="D221" s="228" t="s">
        <v>180</v>
      </c>
      <c r="E221" s="42"/>
      <c r="F221" s="229" t="s">
        <v>5709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180</v>
      </c>
      <c r="AU221" s="19" t="s">
        <v>82</v>
      </c>
    </row>
    <row r="222" s="2" customFormat="1" ht="16.5" customHeight="1">
      <c r="A222" s="40"/>
      <c r="B222" s="41"/>
      <c r="C222" s="215" t="s">
        <v>786</v>
      </c>
      <c r="D222" s="215" t="s">
        <v>174</v>
      </c>
      <c r="E222" s="216" t="s">
        <v>5710</v>
      </c>
      <c r="F222" s="217" t="s">
        <v>5711</v>
      </c>
      <c r="G222" s="218" t="s">
        <v>3296</v>
      </c>
      <c r="H222" s="219">
        <v>2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45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178</v>
      </c>
      <c r="AT222" s="226" t="s">
        <v>174</v>
      </c>
      <c r="AU222" s="226" t="s">
        <v>82</v>
      </c>
      <c r="AY222" s="19" t="s">
        <v>171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82</v>
      </c>
      <c r="BK222" s="227">
        <f>ROUND(I222*H222,2)</f>
        <v>0</v>
      </c>
      <c r="BL222" s="19" t="s">
        <v>178</v>
      </c>
      <c r="BM222" s="226" t="s">
        <v>1026</v>
      </c>
    </row>
    <row r="223" s="2" customFormat="1">
      <c r="A223" s="40"/>
      <c r="B223" s="41"/>
      <c r="C223" s="42"/>
      <c r="D223" s="228" t="s">
        <v>180</v>
      </c>
      <c r="E223" s="42"/>
      <c r="F223" s="229" t="s">
        <v>5711</v>
      </c>
      <c r="G223" s="42"/>
      <c r="H223" s="42"/>
      <c r="I223" s="230"/>
      <c r="J223" s="42"/>
      <c r="K223" s="42"/>
      <c r="L223" s="46"/>
      <c r="M223" s="231"/>
      <c r="N223" s="23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180</v>
      </c>
      <c r="AU223" s="19" t="s">
        <v>82</v>
      </c>
    </row>
    <row r="224" s="2" customFormat="1" ht="16.5" customHeight="1">
      <c r="A224" s="40"/>
      <c r="B224" s="41"/>
      <c r="C224" s="215" t="s">
        <v>1018</v>
      </c>
      <c r="D224" s="215" t="s">
        <v>174</v>
      </c>
      <c r="E224" s="216" t="s">
        <v>5712</v>
      </c>
      <c r="F224" s="217" t="s">
        <v>5713</v>
      </c>
      <c r="G224" s="218" t="s">
        <v>3296</v>
      </c>
      <c r="H224" s="219">
        <v>2</v>
      </c>
      <c r="I224" s="220"/>
      <c r="J224" s="221">
        <f>ROUND(I224*H224,2)</f>
        <v>0</v>
      </c>
      <c r="K224" s="217" t="s">
        <v>19</v>
      </c>
      <c r="L224" s="46"/>
      <c r="M224" s="222" t="s">
        <v>19</v>
      </c>
      <c r="N224" s="223" t="s">
        <v>45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178</v>
      </c>
      <c r="AT224" s="226" t="s">
        <v>174</v>
      </c>
      <c r="AU224" s="226" t="s">
        <v>82</v>
      </c>
      <c r="AY224" s="19" t="s">
        <v>171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82</v>
      </c>
      <c r="BK224" s="227">
        <f>ROUND(I224*H224,2)</f>
        <v>0</v>
      </c>
      <c r="BL224" s="19" t="s">
        <v>178</v>
      </c>
      <c r="BM224" s="226" t="s">
        <v>1145</v>
      </c>
    </row>
    <row r="225" s="2" customFormat="1">
      <c r="A225" s="40"/>
      <c r="B225" s="41"/>
      <c r="C225" s="42"/>
      <c r="D225" s="228" t="s">
        <v>180</v>
      </c>
      <c r="E225" s="42"/>
      <c r="F225" s="229" t="s">
        <v>5713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180</v>
      </c>
      <c r="AU225" s="19" t="s">
        <v>82</v>
      </c>
    </row>
    <row r="226" s="2" customFormat="1" ht="16.5" customHeight="1">
      <c r="A226" s="40"/>
      <c r="B226" s="41"/>
      <c r="C226" s="215" t="s">
        <v>792</v>
      </c>
      <c r="D226" s="215" t="s">
        <v>174</v>
      </c>
      <c r="E226" s="216" t="s">
        <v>5714</v>
      </c>
      <c r="F226" s="217" t="s">
        <v>5715</v>
      </c>
      <c r="G226" s="218" t="s">
        <v>19</v>
      </c>
      <c r="H226" s="219">
        <v>3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45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178</v>
      </c>
      <c r="AT226" s="226" t="s">
        <v>174</v>
      </c>
      <c r="AU226" s="226" t="s">
        <v>82</v>
      </c>
      <c r="AY226" s="19" t="s">
        <v>171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82</v>
      </c>
      <c r="BK226" s="227">
        <f>ROUND(I226*H226,2)</f>
        <v>0</v>
      </c>
      <c r="BL226" s="19" t="s">
        <v>178</v>
      </c>
      <c r="BM226" s="226" t="s">
        <v>1158</v>
      </c>
    </row>
    <row r="227" s="2" customFormat="1">
      <c r="A227" s="40"/>
      <c r="B227" s="41"/>
      <c r="C227" s="42"/>
      <c r="D227" s="228" t="s">
        <v>180</v>
      </c>
      <c r="E227" s="42"/>
      <c r="F227" s="229" t="s">
        <v>5715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180</v>
      </c>
      <c r="AU227" s="19" t="s">
        <v>82</v>
      </c>
    </row>
    <row r="228" s="12" customFormat="1" ht="25.92" customHeight="1">
      <c r="A228" s="12"/>
      <c r="B228" s="199"/>
      <c r="C228" s="200"/>
      <c r="D228" s="201" t="s">
        <v>73</v>
      </c>
      <c r="E228" s="202" t="s">
        <v>3421</v>
      </c>
      <c r="F228" s="202" t="s">
        <v>5716</v>
      </c>
      <c r="G228" s="200"/>
      <c r="H228" s="200"/>
      <c r="I228" s="203"/>
      <c r="J228" s="204">
        <f>BK228</f>
        <v>0</v>
      </c>
      <c r="K228" s="200"/>
      <c r="L228" s="205"/>
      <c r="M228" s="206"/>
      <c r="N228" s="207"/>
      <c r="O228" s="207"/>
      <c r="P228" s="208">
        <f>SUM(P229:P244)</f>
        <v>0</v>
      </c>
      <c r="Q228" s="207"/>
      <c r="R228" s="208">
        <f>SUM(R229:R244)</f>
        <v>0</v>
      </c>
      <c r="S228" s="207"/>
      <c r="T228" s="209">
        <f>SUM(T229:T244)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0" t="s">
        <v>82</v>
      </c>
      <c r="AT228" s="211" t="s">
        <v>73</v>
      </c>
      <c r="AU228" s="211" t="s">
        <v>74</v>
      </c>
      <c r="AY228" s="210" t="s">
        <v>171</v>
      </c>
      <c r="BK228" s="212">
        <f>SUM(BK229:BK244)</f>
        <v>0</v>
      </c>
    </row>
    <row r="229" s="2" customFormat="1" ht="21.75" customHeight="1">
      <c r="A229" s="40"/>
      <c r="B229" s="41"/>
      <c r="C229" s="215" t="s">
        <v>1048</v>
      </c>
      <c r="D229" s="215" t="s">
        <v>174</v>
      </c>
      <c r="E229" s="216" t="s">
        <v>5717</v>
      </c>
      <c r="F229" s="217" t="s">
        <v>5718</v>
      </c>
      <c r="G229" s="218" t="s">
        <v>3296</v>
      </c>
      <c r="H229" s="219">
        <v>1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45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178</v>
      </c>
      <c r="AT229" s="226" t="s">
        <v>174</v>
      </c>
      <c r="AU229" s="226" t="s">
        <v>82</v>
      </c>
      <c r="AY229" s="19" t="s">
        <v>171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82</v>
      </c>
      <c r="BK229" s="227">
        <f>ROUND(I229*H229,2)</f>
        <v>0</v>
      </c>
      <c r="BL229" s="19" t="s">
        <v>178</v>
      </c>
      <c r="BM229" s="226" t="s">
        <v>1163</v>
      </c>
    </row>
    <row r="230" s="2" customFormat="1">
      <c r="A230" s="40"/>
      <c r="B230" s="41"/>
      <c r="C230" s="42"/>
      <c r="D230" s="228" t="s">
        <v>180</v>
      </c>
      <c r="E230" s="42"/>
      <c r="F230" s="229" t="s">
        <v>5718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180</v>
      </c>
      <c r="AU230" s="19" t="s">
        <v>82</v>
      </c>
    </row>
    <row r="231" s="2" customFormat="1" ht="16.5" customHeight="1">
      <c r="A231" s="40"/>
      <c r="B231" s="41"/>
      <c r="C231" s="215" t="s">
        <v>474</v>
      </c>
      <c r="D231" s="215" t="s">
        <v>174</v>
      </c>
      <c r="E231" s="216" t="s">
        <v>5719</v>
      </c>
      <c r="F231" s="217" t="s">
        <v>5720</v>
      </c>
      <c r="G231" s="218" t="s">
        <v>3296</v>
      </c>
      <c r="H231" s="219">
        <v>1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45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178</v>
      </c>
      <c r="AT231" s="226" t="s">
        <v>174</v>
      </c>
      <c r="AU231" s="226" t="s">
        <v>82</v>
      </c>
      <c r="AY231" s="19" t="s">
        <v>171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82</v>
      </c>
      <c r="BK231" s="227">
        <f>ROUND(I231*H231,2)</f>
        <v>0</v>
      </c>
      <c r="BL231" s="19" t="s">
        <v>178</v>
      </c>
      <c r="BM231" s="226" t="s">
        <v>1169</v>
      </c>
    </row>
    <row r="232" s="2" customFormat="1">
      <c r="A232" s="40"/>
      <c r="B232" s="41"/>
      <c r="C232" s="42"/>
      <c r="D232" s="228" t="s">
        <v>180</v>
      </c>
      <c r="E232" s="42"/>
      <c r="F232" s="229" t="s">
        <v>5720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180</v>
      </c>
      <c r="AU232" s="19" t="s">
        <v>82</v>
      </c>
    </row>
    <row r="233" s="2" customFormat="1" ht="16.5" customHeight="1">
      <c r="A233" s="40"/>
      <c r="B233" s="41"/>
      <c r="C233" s="215" t="s">
        <v>1088</v>
      </c>
      <c r="D233" s="215" t="s">
        <v>174</v>
      </c>
      <c r="E233" s="216" t="s">
        <v>5721</v>
      </c>
      <c r="F233" s="217" t="s">
        <v>5722</v>
      </c>
      <c r="G233" s="218" t="s">
        <v>3296</v>
      </c>
      <c r="H233" s="219">
        <v>25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45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178</v>
      </c>
      <c r="AT233" s="226" t="s">
        <v>174</v>
      </c>
      <c r="AU233" s="226" t="s">
        <v>82</v>
      </c>
      <c r="AY233" s="19" t="s">
        <v>171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82</v>
      </c>
      <c r="BK233" s="227">
        <f>ROUND(I233*H233,2)</f>
        <v>0</v>
      </c>
      <c r="BL233" s="19" t="s">
        <v>178</v>
      </c>
      <c r="BM233" s="226" t="s">
        <v>1173</v>
      </c>
    </row>
    <row r="234" s="2" customFormat="1">
      <c r="A234" s="40"/>
      <c r="B234" s="41"/>
      <c r="C234" s="42"/>
      <c r="D234" s="228" t="s">
        <v>180</v>
      </c>
      <c r="E234" s="42"/>
      <c r="F234" s="229" t="s">
        <v>5722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180</v>
      </c>
      <c r="AU234" s="19" t="s">
        <v>82</v>
      </c>
    </row>
    <row r="235" s="2" customFormat="1" ht="16.5" customHeight="1">
      <c r="A235" s="40"/>
      <c r="B235" s="41"/>
      <c r="C235" s="215" t="s">
        <v>804</v>
      </c>
      <c r="D235" s="215" t="s">
        <v>174</v>
      </c>
      <c r="E235" s="216" t="s">
        <v>5723</v>
      </c>
      <c r="F235" s="217" t="s">
        <v>5724</v>
      </c>
      <c r="G235" s="218" t="s">
        <v>3296</v>
      </c>
      <c r="H235" s="219">
        <v>25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45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178</v>
      </c>
      <c r="AT235" s="226" t="s">
        <v>174</v>
      </c>
      <c r="AU235" s="226" t="s">
        <v>82</v>
      </c>
      <c r="AY235" s="19" t="s">
        <v>171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82</v>
      </c>
      <c r="BK235" s="227">
        <f>ROUND(I235*H235,2)</f>
        <v>0</v>
      </c>
      <c r="BL235" s="19" t="s">
        <v>178</v>
      </c>
      <c r="BM235" s="226" t="s">
        <v>1179</v>
      </c>
    </row>
    <row r="236" s="2" customFormat="1">
      <c r="A236" s="40"/>
      <c r="B236" s="41"/>
      <c r="C236" s="42"/>
      <c r="D236" s="228" t="s">
        <v>180</v>
      </c>
      <c r="E236" s="42"/>
      <c r="F236" s="229" t="s">
        <v>5724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180</v>
      </c>
      <c r="AU236" s="19" t="s">
        <v>82</v>
      </c>
    </row>
    <row r="237" s="2" customFormat="1" ht="16.5" customHeight="1">
      <c r="A237" s="40"/>
      <c r="B237" s="41"/>
      <c r="C237" s="215" t="s">
        <v>1099</v>
      </c>
      <c r="D237" s="215" t="s">
        <v>174</v>
      </c>
      <c r="E237" s="216" t="s">
        <v>5708</v>
      </c>
      <c r="F237" s="217" t="s">
        <v>5709</v>
      </c>
      <c r="G237" s="218" t="s">
        <v>3296</v>
      </c>
      <c r="H237" s="219">
        <v>5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45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178</v>
      </c>
      <c r="AT237" s="226" t="s">
        <v>174</v>
      </c>
      <c r="AU237" s="226" t="s">
        <v>82</v>
      </c>
      <c r="AY237" s="19" t="s">
        <v>171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82</v>
      </c>
      <c r="BK237" s="227">
        <f>ROUND(I237*H237,2)</f>
        <v>0</v>
      </c>
      <c r="BL237" s="19" t="s">
        <v>178</v>
      </c>
      <c r="BM237" s="226" t="s">
        <v>1184</v>
      </c>
    </row>
    <row r="238" s="2" customFormat="1">
      <c r="A238" s="40"/>
      <c r="B238" s="41"/>
      <c r="C238" s="42"/>
      <c r="D238" s="228" t="s">
        <v>180</v>
      </c>
      <c r="E238" s="42"/>
      <c r="F238" s="229" t="s">
        <v>5709</v>
      </c>
      <c r="G238" s="42"/>
      <c r="H238" s="42"/>
      <c r="I238" s="230"/>
      <c r="J238" s="42"/>
      <c r="K238" s="42"/>
      <c r="L238" s="46"/>
      <c r="M238" s="231"/>
      <c r="N238" s="232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180</v>
      </c>
      <c r="AU238" s="19" t="s">
        <v>82</v>
      </c>
    </row>
    <row r="239" s="2" customFormat="1" ht="16.5" customHeight="1">
      <c r="A239" s="40"/>
      <c r="B239" s="41"/>
      <c r="C239" s="215" t="s">
        <v>810</v>
      </c>
      <c r="D239" s="215" t="s">
        <v>174</v>
      </c>
      <c r="E239" s="216" t="s">
        <v>5725</v>
      </c>
      <c r="F239" s="217" t="s">
        <v>5726</v>
      </c>
      <c r="G239" s="218" t="s">
        <v>3296</v>
      </c>
      <c r="H239" s="219">
        <v>1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45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178</v>
      </c>
      <c r="AT239" s="226" t="s">
        <v>174</v>
      </c>
      <c r="AU239" s="226" t="s">
        <v>82</v>
      </c>
      <c r="AY239" s="19" t="s">
        <v>171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82</v>
      </c>
      <c r="BK239" s="227">
        <f>ROUND(I239*H239,2)</f>
        <v>0</v>
      </c>
      <c r="BL239" s="19" t="s">
        <v>178</v>
      </c>
      <c r="BM239" s="226" t="s">
        <v>1196</v>
      </c>
    </row>
    <row r="240" s="2" customFormat="1">
      <c r="A240" s="40"/>
      <c r="B240" s="41"/>
      <c r="C240" s="42"/>
      <c r="D240" s="228" t="s">
        <v>180</v>
      </c>
      <c r="E240" s="42"/>
      <c r="F240" s="229" t="s">
        <v>5726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180</v>
      </c>
      <c r="AU240" s="19" t="s">
        <v>82</v>
      </c>
    </row>
    <row r="241" s="2" customFormat="1" ht="16.5" customHeight="1">
      <c r="A241" s="40"/>
      <c r="B241" s="41"/>
      <c r="C241" s="215" t="s">
        <v>1115</v>
      </c>
      <c r="D241" s="215" t="s">
        <v>174</v>
      </c>
      <c r="E241" s="216" t="s">
        <v>5727</v>
      </c>
      <c r="F241" s="217" t="s">
        <v>5728</v>
      </c>
      <c r="G241" s="218" t="s">
        <v>3296</v>
      </c>
      <c r="H241" s="219">
        <v>1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45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178</v>
      </c>
      <c r="AT241" s="226" t="s">
        <v>174</v>
      </c>
      <c r="AU241" s="226" t="s">
        <v>82</v>
      </c>
      <c r="AY241" s="19" t="s">
        <v>171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82</v>
      </c>
      <c r="BK241" s="227">
        <f>ROUND(I241*H241,2)</f>
        <v>0</v>
      </c>
      <c r="BL241" s="19" t="s">
        <v>178</v>
      </c>
      <c r="BM241" s="226" t="s">
        <v>1200</v>
      </c>
    </row>
    <row r="242" s="2" customFormat="1">
      <c r="A242" s="40"/>
      <c r="B242" s="41"/>
      <c r="C242" s="42"/>
      <c r="D242" s="228" t="s">
        <v>180</v>
      </c>
      <c r="E242" s="42"/>
      <c r="F242" s="229" t="s">
        <v>5728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180</v>
      </c>
      <c r="AU242" s="19" t="s">
        <v>82</v>
      </c>
    </row>
    <row r="243" s="2" customFormat="1" ht="16.5" customHeight="1">
      <c r="A243" s="40"/>
      <c r="B243" s="41"/>
      <c r="C243" s="215" t="s">
        <v>816</v>
      </c>
      <c r="D243" s="215" t="s">
        <v>174</v>
      </c>
      <c r="E243" s="216" t="s">
        <v>5729</v>
      </c>
      <c r="F243" s="217" t="s">
        <v>5730</v>
      </c>
      <c r="G243" s="218" t="s">
        <v>3296</v>
      </c>
      <c r="H243" s="219">
        <v>25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45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178</v>
      </c>
      <c r="AT243" s="226" t="s">
        <v>174</v>
      </c>
      <c r="AU243" s="226" t="s">
        <v>82</v>
      </c>
      <c r="AY243" s="19" t="s">
        <v>171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82</v>
      </c>
      <c r="BK243" s="227">
        <f>ROUND(I243*H243,2)</f>
        <v>0</v>
      </c>
      <c r="BL243" s="19" t="s">
        <v>178</v>
      </c>
      <c r="BM243" s="226" t="s">
        <v>1206</v>
      </c>
    </row>
    <row r="244" s="2" customFormat="1">
      <c r="A244" s="40"/>
      <c r="B244" s="41"/>
      <c r="C244" s="42"/>
      <c r="D244" s="228" t="s">
        <v>180</v>
      </c>
      <c r="E244" s="42"/>
      <c r="F244" s="229" t="s">
        <v>5730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180</v>
      </c>
      <c r="AU244" s="19" t="s">
        <v>82</v>
      </c>
    </row>
    <row r="245" s="12" customFormat="1" ht="25.92" customHeight="1">
      <c r="A245" s="12"/>
      <c r="B245" s="199"/>
      <c r="C245" s="200"/>
      <c r="D245" s="201" t="s">
        <v>73</v>
      </c>
      <c r="E245" s="202" t="s">
        <v>3442</v>
      </c>
      <c r="F245" s="202" t="s">
        <v>5731</v>
      </c>
      <c r="G245" s="200"/>
      <c r="H245" s="200"/>
      <c r="I245" s="203"/>
      <c r="J245" s="204">
        <f>BK245</f>
        <v>0</v>
      </c>
      <c r="K245" s="200"/>
      <c r="L245" s="205"/>
      <c r="M245" s="206"/>
      <c r="N245" s="207"/>
      <c r="O245" s="207"/>
      <c r="P245" s="208">
        <f>SUM(P246:P257)</f>
        <v>0</v>
      </c>
      <c r="Q245" s="207"/>
      <c r="R245" s="208">
        <f>SUM(R246:R257)</f>
        <v>0</v>
      </c>
      <c r="S245" s="207"/>
      <c r="T245" s="209">
        <f>SUM(T246:T257)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0" t="s">
        <v>82</v>
      </c>
      <c r="AT245" s="211" t="s">
        <v>73</v>
      </c>
      <c r="AU245" s="211" t="s">
        <v>74</v>
      </c>
      <c r="AY245" s="210" t="s">
        <v>171</v>
      </c>
      <c r="BK245" s="212">
        <f>SUM(BK246:BK257)</f>
        <v>0</v>
      </c>
    </row>
    <row r="246" s="2" customFormat="1" ht="16.5" customHeight="1">
      <c r="A246" s="40"/>
      <c r="B246" s="41"/>
      <c r="C246" s="215" t="s">
        <v>1130</v>
      </c>
      <c r="D246" s="215" t="s">
        <v>174</v>
      </c>
      <c r="E246" s="216" t="s">
        <v>5732</v>
      </c>
      <c r="F246" s="217" t="s">
        <v>5733</v>
      </c>
      <c r="G246" s="218" t="s">
        <v>3296</v>
      </c>
      <c r="H246" s="219">
        <v>21</v>
      </c>
      <c r="I246" s="220"/>
      <c r="J246" s="221">
        <f>ROUND(I246*H246,2)</f>
        <v>0</v>
      </c>
      <c r="K246" s="217" t="s">
        <v>19</v>
      </c>
      <c r="L246" s="46"/>
      <c r="M246" s="222" t="s">
        <v>19</v>
      </c>
      <c r="N246" s="223" t="s">
        <v>45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178</v>
      </c>
      <c r="AT246" s="226" t="s">
        <v>174</v>
      </c>
      <c r="AU246" s="226" t="s">
        <v>82</v>
      </c>
      <c r="AY246" s="19" t="s">
        <v>171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82</v>
      </c>
      <c r="BK246" s="227">
        <f>ROUND(I246*H246,2)</f>
        <v>0</v>
      </c>
      <c r="BL246" s="19" t="s">
        <v>178</v>
      </c>
      <c r="BM246" s="226" t="s">
        <v>1209</v>
      </c>
    </row>
    <row r="247" s="2" customFormat="1">
      <c r="A247" s="40"/>
      <c r="B247" s="41"/>
      <c r="C247" s="42"/>
      <c r="D247" s="228" t="s">
        <v>180</v>
      </c>
      <c r="E247" s="42"/>
      <c r="F247" s="229" t="s">
        <v>5733</v>
      </c>
      <c r="G247" s="42"/>
      <c r="H247" s="42"/>
      <c r="I247" s="230"/>
      <c r="J247" s="42"/>
      <c r="K247" s="42"/>
      <c r="L247" s="46"/>
      <c r="M247" s="231"/>
      <c r="N247" s="232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180</v>
      </c>
      <c r="AU247" s="19" t="s">
        <v>82</v>
      </c>
    </row>
    <row r="248" s="2" customFormat="1" ht="16.5" customHeight="1">
      <c r="A248" s="40"/>
      <c r="B248" s="41"/>
      <c r="C248" s="215" t="s">
        <v>821</v>
      </c>
      <c r="D248" s="215" t="s">
        <v>174</v>
      </c>
      <c r="E248" s="216" t="s">
        <v>5734</v>
      </c>
      <c r="F248" s="217" t="s">
        <v>5735</v>
      </c>
      <c r="G248" s="218" t="s">
        <v>3296</v>
      </c>
      <c r="H248" s="219">
        <v>1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45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178</v>
      </c>
      <c r="AT248" s="226" t="s">
        <v>174</v>
      </c>
      <c r="AU248" s="226" t="s">
        <v>82</v>
      </c>
      <c r="AY248" s="19" t="s">
        <v>171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82</v>
      </c>
      <c r="BK248" s="227">
        <f>ROUND(I248*H248,2)</f>
        <v>0</v>
      </c>
      <c r="BL248" s="19" t="s">
        <v>178</v>
      </c>
      <c r="BM248" s="226" t="s">
        <v>1216</v>
      </c>
    </row>
    <row r="249" s="2" customFormat="1">
      <c r="A249" s="40"/>
      <c r="B249" s="41"/>
      <c r="C249" s="42"/>
      <c r="D249" s="228" t="s">
        <v>180</v>
      </c>
      <c r="E249" s="42"/>
      <c r="F249" s="229" t="s">
        <v>5735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180</v>
      </c>
      <c r="AU249" s="19" t="s">
        <v>82</v>
      </c>
    </row>
    <row r="250" s="2" customFormat="1" ht="16.5" customHeight="1">
      <c r="A250" s="40"/>
      <c r="B250" s="41"/>
      <c r="C250" s="215" t="s">
        <v>1155</v>
      </c>
      <c r="D250" s="215" t="s">
        <v>174</v>
      </c>
      <c r="E250" s="216" t="s">
        <v>5725</v>
      </c>
      <c r="F250" s="217" t="s">
        <v>5726</v>
      </c>
      <c r="G250" s="218" t="s">
        <v>3296</v>
      </c>
      <c r="H250" s="219">
        <v>1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45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178</v>
      </c>
      <c r="AT250" s="226" t="s">
        <v>174</v>
      </c>
      <c r="AU250" s="226" t="s">
        <v>82</v>
      </c>
      <c r="AY250" s="19" t="s">
        <v>171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82</v>
      </c>
      <c r="BK250" s="227">
        <f>ROUND(I250*H250,2)</f>
        <v>0</v>
      </c>
      <c r="BL250" s="19" t="s">
        <v>178</v>
      </c>
      <c r="BM250" s="226" t="s">
        <v>1220</v>
      </c>
    </row>
    <row r="251" s="2" customFormat="1">
      <c r="A251" s="40"/>
      <c r="B251" s="41"/>
      <c r="C251" s="42"/>
      <c r="D251" s="228" t="s">
        <v>180</v>
      </c>
      <c r="E251" s="42"/>
      <c r="F251" s="229" t="s">
        <v>5726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180</v>
      </c>
      <c r="AU251" s="19" t="s">
        <v>82</v>
      </c>
    </row>
    <row r="252" s="2" customFormat="1" ht="16.5" customHeight="1">
      <c r="A252" s="40"/>
      <c r="B252" s="41"/>
      <c r="C252" s="215" t="s">
        <v>828</v>
      </c>
      <c r="D252" s="215" t="s">
        <v>174</v>
      </c>
      <c r="E252" s="216" t="s">
        <v>5736</v>
      </c>
      <c r="F252" s="217" t="s">
        <v>5737</v>
      </c>
      <c r="G252" s="218" t="s">
        <v>3296</v>
      </c>
      <c r="H252" s="219">
        <v>1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45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178</v>
      </c>
      <c r="AT252" s="226" t="s">
        <v>174</v>
      </c>
      <c r="AU252" s="226" t="s">
        <v>82</v>
      </c>
      <c r="AY252" s="19" t="s">
        <v>171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82</v>
      </c>
      <c r="BK252" s="227">
        <f>ROUND(I252*H252,2)</f>
        <v>0</v>
      </c>
      <c r="BL252" s="19" t="s">
        <v>178</v>
      </c>
      <c r="BM252" s="226" t="s">
        <v>1226</v>
      </c>
    </row>
    <row r="253" s="2" customFormat="1">
      <c r="A253" s="40"/>
      <c r="B253" s="41"/>
      <c r="C253" s="42"/>
      <c r="D253" s="228" t="s">
        <v>180</v>
      </c>
      <c r="E253" s="42"/>
      <c r="F253" s="229" t="s">
        <v>5737</v>
      </c>
      <c r="G253" s="42"/>
      <c r="H253" s="42"/>
      <c r="I253" s="230"/>
      <c r="J253" s="42"/>
      <c r="K253" s="42"/>
      <c r="L253" s="46"/>
      <c r="M253" s="231"/>
      <c r="N253" s="232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180</v>
      </c>
      <c r="AU253" s="19" t="s">
        <v>82</v>
      </c>
    </row>
    <row r="254" s="2" customFormat="1" ht="16.5" customHeight="1">
      <c r="A254" s="40"/>
      <c r="B254" s="41"/>
      <c r="C254" s="215" t="s">
        <v>1166</v>
      </c>
      <c r="D254" s="215" t="s">
        <v>174</v>
      </c>
      <c r="E254" s="216" t="s">
        <v>5738</v>
      </c>
      <c r="F254" s="217" t="s">
        <v>5739</v>
      </c>
      <c r="G254" s="218" t="s">
        <v>3296</v>
      </c>
      <c r="H254" s="219">
        <v>21</v>
      </c>
      <c r="I254" s="220"/>
      <c r="J254" s="221">
        <f>ROUND(I254*H254,2)</f>
        <v>0</v>
      </c>
      <c r="K254" s="217" t="s">
        <v>19</v>
      </c>
      <c r="L254" s="46"/>
      <c r="M254" s="222" t="s">
        <v>19</v>
      </c>
      <c r="N254" s="223" t="s">
        <v>45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178</v>
      </c>
      <c r="AT254" s="226" t="s">
        <v>174</v>
      </c>
      <c r="AU254" s="226" t="s">
        <v>82</v>
      </c>
      <c r="AY254" s="19" t="s">
        <v>171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82</v>
      </c>
      <c r="BK254" s="227">
        <f>ROUND(I254*H254,2)</f>
        <v>0</v>
      </c>
      <c r="BL254" s="19" t="s">
        <v>178</v>
      </c>
      <c r="BM254" s="226" t="s">
        <v>1232</v>
      </c>
    </row>
    <row r="255" s="2" customFormat="1">
      <c r="A255" s="40"/>
      <c r="B255" s="41"/>
      <c r="C255" s="42"/>
      <c r="D255" s="228" t="s">
        <v>180</v>
      </c>
      <c r="E255" s="42"/>
      <c r="F255" s="229" t="s">
        <v>5739</v>
      </c>
      <c r="G255" s="42"/>
      <c r="H255" s="42"/>
      <c r="I255" s="230"/>
      <c r="J255" s="42"/>
      <c r="K255" s="42"/>
      <c r="L255" s="46"/>
      <c r="M255" s="231"/>
      <c r="N255" s="232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180</v>
      </c>
      <c r="AU255" s="19" t="s">
        <v>82</v>
      </c>
    </row>
    <row r="256" s="2" customFormat="1" ht="16.5" customHeight="1">
      <c r="A256" s="40"/>
      <c r="B256" s="41"/>
      <c r="C256" s="215" t="s">
        <v>841</v>
      </c>
      <c r="D256" s="215" t="s">
        <v>174</v>
      </c>
      <c r="E256" s="216" t="s">
        <v>5740</v>
      </c>
      <c r="F256" s="217" t="s">
        <v>5741</v>
      </c>
      <c r="G256" s="218" t="s">
        <v>3296</v>
      </c>
      <c r="H256" s="219">
        <v>1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45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178</v>
      </c>
      <c r="AT256" s="226" t="s">
        <v>174</v>
      </c>
      <c r="AU256" s="226" t="s">
        <v>82</v>
      </c>
      <c r="AY256" s="19" t="s">
        <v>171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82</v>
      </c>
      <c r="BK256" s="227">
        <f>ROUND(I256*H256,2)</f>
        <v>0</v>
      </c>
      <c r="BL256" s="19" t="s">
        <v>178</v>
      </c>
      <c r="BM256" s="226" t="s">
        <v>1237</v>
      </c>
    </row>
    <row r="257" s="2" customFormat="1">
      <c r="A257" s="40"/>
      <c r="B257" s="41"/>
      <c r="C257" s="42"/>
      <c r="D257" s="228" t="s">
        <v>180</v>
      </c>
      <c r="E257" s="42"/>
      <c r="F257" s="229" t="s">
        <v>5741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180</v>
      </c>
      <c r="AU257" s="19" t="s">
        <v>82</v>
      </c>
    </row>
    <row r="258" s="12" customFormat="1" ht="25.92" customHeight="1">
      <c r="A258" s="12"/>
      <c r="B258" s="199"/>
      <c r="C258" s="200"/>
      <c r="D258" s="201" t="s">
        <v>73</v>
      </c>
      <c r="E258" s="202" t="s">
        <v>3454</v>
      </c>
      <c r="F258" s="202" t="s">
        <v>5742</v>
      </c>
      <c r="G258" s="200"/>
      <c r="H258" s="200"/>
      <c r="I258" s="203"/>
      <c r="J258" s="204">
        <f>BK258</f>
        <v>0</v>
      </c>
      <c r="K258" s="200"/>
      <c r="L258" s="205"/>
      <c r="M258" s="206"/>
      <c r="N258" s="207"/>
      <c r="O258" s="207"/>
      <c r="P258" s="208">
        <f>SUM(P259:P278)</f>
        <v>0</v>
      </c>
      <c r="Q258" s="207"/>
      <c r="R258" s="208">
        <f>SUM(R259:R278)</f>
        <v>0</v>
      </c>
      <c r="S258" s="207"/>
      <c r="T258" s="209">
        <f>SUM(T259:T278)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0" t="s">
        <v>82</v>
      </c>
      <c r="AT258" s="211" t="s">
        <v>73</v>
      </c>
      <c r="AU258" s="211" t="s">
        <v>74</v>
      </c>
      <c r="AY258" s="210" t="s">
        <v>171</v>
      </c>
      <c r="BK258" s="212">
        <f>SUM(BK259:BK278)</f>
        <v>0</v>
      </c>
    </row>
    <row r="259" s="2" customFormat="1" ht="16.5" customHeight="1">
      <c r="A259" s="40"/>
      <c r="B259" s="41"/>
      <c r="C259" s="215" t="s">
        <v>1176</v>
      </c>
      <c r="D259" s="215" t="s">
        <v>174</v>
      </c>
      <c r="E259" s="216" t="s">
        <v>5743</v>
      </c>
      <c r="F259" s="217" t="s">
        <v>5744</v>
      </c>
      <c r="G259" s="218" t="s">
        <v>3296</v>
      </c>
      <c r="H259" s="219">
        <v>5</v>
      </c>
      <c r="I259" s="220"/>
      <c r="J259" s="221">
        <f>ROUND(I259*H259,2)</f>
        <v>0</v>
      </c>
      <c r="K259" s="217" t="s">
        <v>19</v>
      </c>
      <c r="L259" s="46"/>
      <c r="M259" s="222" t="s">
        <v>19</v>
      </c>
      <c r="N259" s="223" t="s">
        <v>45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178</v>
      </c>
      <c r="AT259" s="226" t="s">
        <v>174</v>
      </c>
      <c r="AU259" s="226" t="s">
        <v>82</v>
      </c>
      <c r="AY259" s="19" t="s">
        <v>171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82</v>
      </c>
      <c r="BK259" s="227">
        <f>ROUND(I259*H259,2)</f>
        <v>0</v>
      </c>
      <c r="BL259" s="19" t="s">
        <v>178</v>
      </c>
      <c r="BM259" s="226" t="s">
        <v>1241</v>
      </c>
    </row>
    <row r="260" s="2" customFormat="1">
      <c r="A260" s="40"/>
      <c r="B260" s="41"/>
      <c r="C260" s="42"/>
      <c r="D260" s="228" t="s">
        <v>180</v>
      </c>
      <c r="E260" s="42"/>
      <c r="F260" s="229" t="s">
        <v>5744</v>
      </c>
      <c r="G260" s="42"/>
      <c r="H260" s="42"/>
      <c r="I260" s="230"/>
      <c r="J260" s="42"/>
      <c r="K260" s="42"/>
      <c r="L260" s="46"/>
      <c r="M260" s="231"/>
      <c r="N260" s="232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180</v>
      </c>
      <c r="AU260" s="19" t="s">
        <v>82</v>
      </c>
    </row>
    <row r="261" s="2" customFormat="1" ht="16.5" customHeight="1">
      <c r="A261" s="40"/>
      <c r="B261" s="41"/>
      <c r="C261" s="215" t="s">
        <v>848</v>
      </c>
      <c r="D261" s="215" t="s">
        <v>174</v>
      </c>
      <c r="E261" s="216" t="s">
        <v>5745</v>
      </c>
      <c r="F261" s="217" t="s">
        <v>5746</v>
      </c>
      <c r="G261" s="218" t="s">
        <v>3296</v>
      </c>
      <c r="H261" s="219">
        <v>5</v>
      </c>
      <c r="I261" s="220"/>
      <c r="J261" s="221">
        <f>ROUND(I261*H261,2)</f>
        <v>0</v>
      </c>
      <c r="K261" s="217" t="s">
        <v>19</v>
      </c>
      <c r="L261" s="46"/>
      <c r="M261" s="222" t="s">
        <v>19</v>
      </c>
      <c r="N261" s="223" t="s">
        <v>45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178</v>
      </c>
      <c r="AT261" s="226" t="s">
        <v>174</v>
      </c>
      <c r="AU261" s="226" t="s">
        <v>82</v>
      </c>
      <c r="AY261" s="19" t="s">
        <v>171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82</v>
      </c>
      <c r="BK261" s="227">
        <f>ROUND(I261*H261,2)</f>
        <v>0</v>
      </c>
      <c r="BL261" s="19" t="s">
        <v>178</v>
      </c>
      <c r="BM261" s="226" t="s">
        <v>1248</v>
      </c>
    </row>
    <row r="262" s="2" customFormat="1">
      <c r="A262" s="40"/>
      <c r="B262" s="41"/>
      <c r="C262" s="42"/>
      <c r="D262" s="228" t="s">
        <v>180</v>
      </c>
      <c r="E262" s="42"/>
      <c r="F262" s="229" t="s">
        <v>5746</v>
      </c>
      <c r="G262" s="42"/>
      <c r="H262" s="42"/>
      <c r="I262" s="230"/>
      <c r="J262" s="42"/>
      <c r="K262" s="42"/>
      <c r="L262" s="46"/>
      <c r="M262" s="231"/>
      <c r="N262" s="23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180</v>
      </c>
      <c r="AU262" s="19" t="s">
        <v>82</v>
      </c>
    </row>
    <row r="263" s="2" customFormat="1" ht="16.5" customHeight="1">
      <c r="A263" s="40"/>
      <c r="B263" s="41"/>
      <c r="C263" s="215" t="s">
        <v>1195</v>
      </c>
      <c r="D263" s="215" t="s">
        <v>174</v>
      </c>
      <c r="E263" s="216" t="s">
        <v>5747</v>
      </c>
      <c r="F263" s="217" t="s">
        <v>5748</v>
      </c>
      <c r="G263" s="218" t="s">
        <v>3296</v>
      </c>
      <c r="H263" s="219">
        <v>5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45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178</v>
      </c>
      <c r="AT263" s="226" t="s">
        <v>174</v>
      </c>
      <c r="AU263" s="226" t="s">
        <v>82</v>
      </c>
      <c r="AY263" s="19" t="s">
        <v>171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82</v>
      </c>
      <c r="BK263" s="227">
        <f>ROUND(I263*H263,2)</f>
        <v>0</v>
      </c>
      <c r="BL263" s="19" t="s">
        <v>178</v>
      </c>
      <c r="BM263" s="226" t="s">
        <v>1271</v>
      </c>
    </row>
    <row r="264" s="2" customFormat="1">
      <c r="A264" s="40"/>
      <c r="B264" s="41"/>
      <c r="C264" s="42"/>
      <c r="D264" s="228" t="s">
        <v>180</v>
      </c>
      <c r="E264" s="42"/>
      <c r="F264" s="229" t="s">
        <v>5748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180</v>
      </c>
      <c r="AU264" s="19" t="s">
        <v>82</v>
      </c>
    </row>
    <row r="265" s="2" customFormat="1" ht="16.5" customHeight="1">
      <c r="A265" s="40"/>
      <c r="B265" s="41"/>
      <c r="C265" s="215" t="s">
        <v>854</v>
      </c>
      <c r="D265" s="215" t="s">
        <v>174</v>
      </c>
      <c r="E265" s="216" t="s">
        <v>5749</v>
      </c>
      <c r="F265" s="217" t="s">
        <v>5750</v>
      </c>
      <c r="G265" s="218" t="s">
        <v>3296</v>
      </c>
      <c r="H265" s="219">
        <v>5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45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178</v>
      </c>
      <c r="AT265" s="226" t="s">
        <v>174</v>
      </c>
      <c r="AU265" s="226" t="s">
        <v>82</v>
      </c>
      <c r="AY265" s="19" t="s">
        <v>171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82</v>
      </c>
      <c r="BK265" s="227">
        <f>ROUND(I265*H265,2)</f>
        <v>0</v>
      </c>
      <c r="BL265" s="19" t="s">
        <v>178</v>
      </c>
      <c r="BM265" s="226" t="s">
        <v>1288</v>
      </c>
    </row>
    <row r="266" s="2" customFormat="1">
      <c r="A266" s="40"/>
      <c r="B266" s="41"/>
      <c r="C266" s="42"/>
      <c r="D266" s="228" t="s">
        <v>180</v>
      </c>
      <c r="E266" s="42"/>
      <c r="F266" s="229" t="s">
        <v>5750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180</v>
      </c>
      <c r="AU266" s="19" t="s">
        <v>82</v>
      </c>
    </row>
    <row r="267" s="2" customFormat="1" ht="16.5" customHeight="1">
      <c r="A267" s="40"/>
      <c r="B267" s="41"/>
      <c r="C267" s="215" t="s">
        <v>1203</v>
      </c>
      <c r="D267" s="215" t="s">
        <v>174</v>
      </c>
      <c r="E267" s="216" t="s">
        <v>5751</v>
      </c>
      <c r="F267" s="217" t="s">
        <v>5752</v>
      </c>
      <c r="G267" s="218" t="s">
        <v>5753</v>
      </c>
      <c r="H267" s="219">
        <v>6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45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178</v>
      </c>
      <c r="AT267" s="226" t="s">
        <v>174</v>
      </c>
      <c r="AU267" s="226" t="s">
        <v>82</v>
      </c>
      <c r="AY267" s="19" t="s">
        <v>171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82</v>
      </c>
      <c r="BK267" s="227">
        <f>ROUND(I267*H267,2)</f>
        <v>0</v>
      </c>
      <c r="BL267" s="19" t="s">
        <v>178</v>
      </c>
      <c r="BM267" s="226" t="s">
        <v>1294</v>
      </c>
    </row>
    <row r="268" s="2" customFormat="1">
      <c r="A268" s="40"/>
      <c r="B268" s="41"/>
      <c r="C268" s="42"/>
      <c r="D268" s="228" t="s">
        <v>180</v>
      </c>
      <c r="E268" s="42"/>
      <c r="F268" s="229" t="s">
        <v>5752</v>
      </c>
      <c r="G268" s="42"/>
      <c r="H268" s="42"/>
      <c r="I268" s="230"/>
      <c r="J268" s="42"/>
      <c r="K268" s="42"/>
      <c r="L268" s="46"/>
      <c r="M268" s="231"/>
      <c r="N268" s="232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180</v>
      </c>
      <c r="AU268" s="19" t="s">
        <v>82</v>
      </c>
    </row>
    <row r="269" s="2" customFormat="1" ht="16.5" customHeight="1">
      <c r="A269" s="40"/>
      <c r="B269" s="41"/>
      <c r="C269" s="215" t="s">
        <v>860</v>
      </c>
      <c r="D269" s="215" t="s">
        <v>174</v>
      </c>
      <c r="E269" s="216" t="s">
        <v>5754</v>
      </c>
      <c r="F269" s="217" t="s">
        <v>5755</v>
      </c>
      <c r="G269" s="218" t="s">
        <v>3296</v>
      </c>
      <c r="H269" s="219">
        <v>6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45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178</v>
      </c>
      <c r="AT269" s="226" t="s">
        <v>174</v>
      </c>
      <c r="AU269" s="226" t="s">
        <v>82</v>
      </c>
      <c r="AY269" s="19" t="s">
        <v>171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82</v>
      </c>
      <c r="BK269" s="227">
        <f>ROUND(I269*H269,2)</f>
        <v>0</v>
      </c>
      <c r="BL269" s="19" t="s">
        <v>178</v>
      </c>
      <c r="BM269" s="226" t="s">
        <v>1339</v>
      </c>
    </row>
    <row r="270" s="2" customFormat="1">
      <c r="A270" s="40"/>
      <c r="B270" s="41"/>
      <c r="C270" s="42"/>
      <c r="D270" s="228" t="s">
        <v>180</v>
      </c>
      <c r="E270" s="42"/>
      <c r="F270" s="229" t="s">
        <v>5755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180</v>
      </c>
      <c r="AU270" s="19" t="s">
        <v>82</v>
      </c>
    </row>
    <row r="271" s="2" customFormat="1" ht="16.5" customHeight="1">
      <c r="A271" s="40"/>
      <c r="B271" s="41"/>
      <c r="C271" s="215" t="s">
        <v>1213</v>
      </c>
      <c r="D271" s="215" t="s">
        <v>174</v>
      </c>
      <c r="E271" s="216" t="s">
        <v>5756</v>
      </c>
      <c r="F271" s="217" t="s">
        <v>5757</v>
      </c>
      <c r="G271" s="218" t="s">
        <v>292</v>
      </c>
      <c r="H271" s="219">
        <v>60</v>
      </c>
      <c r="I271" s="220"/>
      <c r="J271" s="221">
        <f>ROUND(I271*H271,2)</f>
        <v>0</v>
      </c>
      <c r="K271" s="217" t="s">
        <v>19</v>
      </c>
      <c r="L271" s="46"/>
      <c r="M271" s="222" t="s">
        <v>19</v>
      </c>
      <c r="N271" s="223" t="s">
        <v>45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178</v>
      </c>
      <c r="AT271" s="226" t="s">
        <v>174</v>
      </c>
      <c r="AU271" s="226" t="s">
        <v>82</v>
      </c>
      <c r="AY271" s="19" t="s">
        <v>171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82</v>
      </c>
      <c r="BK271" s="227">
        <f>ROUND(I271*H271,2)</f>
        <v>0</v>
      </c>
      <c r="BL271" s="19" t="s">
        <v>178</v>
      </c>
      <c r="BM271" s="226" t="s">
        <v>1342</v>
      </c>
    </row>
    <row r="272" s="2" customFormat="1">
      <c r="A272" s="40"/>
      <c r="B272" s="41"/>
      <c r="C272" s="42"/>
      <c r="D272" s="228" t="s">
        <v>180</v>
      </c>
      <c r="E272" s="42"/>
      <c r="F272" s="229" t="s">
        <v>5757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180</v>
      </c>
      <c r="AU272" s="19" t="s">
        <v>82</v>
      </c>
    </row>
    <row r="273" s="2" customFormat="1" ht="16.5" customHeight="1">
      <c r="A273" s="40"/>
      <c r="B273" s="41"/>
      <c r="C273" s="215" t="s">
        <v>871</v>
      </c>
      <c r="D273" s="215" t="s">
        <v>174</v>
      </c>
      <c r="E273" s="216" t="s">
        <v>5758</v>
      </c>
      <c r="F273" s="217" t="s">
        <v>5759</v>
      </c>
      <c r="G273" s="218" t="s">
        <v>3296</v>
      </c>
      <c r="H273" s="219">
        <v>10</v>
      </c>
      <c r="I273" s="220"/>
      <c r="J273" s="221">
        <f>ROUND(I273*H273,2)</f>
        <v>0</v>
      </c>
      <c r="K273" s="217" t="s">
        <v>19</v>
      </c>
      <c r="L273" s="46"/>
      <c r="M273" s="222" t="s">
        <v>19</v>
      </c>
      <c r="N273" s="223" t="s">
        <v>45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178</v>
      </c>
      <c r="AT273" s="226" t="s">
        <v>174</v>
      </c>
      <c r="AU273" s="226" t="s">
        <v>82</v>
      </c>
      <c r="AY273" s="19" t="s">
        <v>171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82</v>
      </c>
      <c r="BK273" s="227">
        <f>ROUND(I273*H273,2)</f>
        <v>0</v>
      </c>
      <c r="BL273" s="19" t="s">
        <v>178</v>
      </c>
      <c r="BM273" s="226" t="s">
        <v>1347</v>
      </c>
    </row>
    <row r="274" s="2" customFormat="1">
      <c r="A274" s="40"/>
      <c r="B274" s="41"/>
      <c r="C274" s="42"/>
      <c r="D274" s="228" t="s">
        <v>180</v>
      </c>
      <c r="E274" s="42"/>
      <c r="F274" s="229" t="s">
        <v>5759</v>
      </c>
      <c r="G274" s="42"/>
      <c r="H274" s="42"/>
      <c r="I274" s="230"/>
      <c r="J274" s="42"/>
      <c r="K274" s="42"/>
      <c r="L274" s="46"/>
      <c r="M274" s="231"/>
      <c r="N274" s="232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180</v>
      </c>
      <c r="AU274" s="19" t="s">
        <v>82</v>
      </c>
    </row>
    <row r="275" s="2" customFormat="1" ht="16.5" customHeight="1">
      <c r="A275" s="40"/>
      <c r="B275" s="41"/>
      <c r="C275" s="215" t="s">
        <v>1223</v>
      </c>
      <c r="D275" s="215" t="s">
        <v>174</v>
      </c>
      <c r="E275" s="216" t="s">
        <v>5760</v>
      </c>
      <c r="F275" s="217" t="s">
        <v>5761</v>
      </c>
      <c r="G275" s="218" t="s">
        <v>5762</v>
      </c>
      <c r="H275" s="219">
        <v>5</v>
      </c>
      <c r="I275" s="220"/>
      <c r="J275" s="221">
        <f>ROUND(I275*H275,2)</f>
        <v>0</v>
      </c>
      <c r="K275" s="217" t="s">
        <v>19</v>
      </c>
      <c r="L275" s="46"/>
      <c r="M275" s="222" t="s">
        <v>19</v>
      </c>
      <c r="N275" s="223" t="s">
        <v>45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178</v>
      </c>
      <c r="AT275" s="226" t="s">
        <v>174</v>
      </c>
      <c r="AU275" s="226" t="s">
        <v>82</v>
      </c>
      <c r="AY275" s="19" t="s">
        <v>171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82</v>
      </c>
      <c r="BK275" s="227">
        <f>ROUND(I275*H275,2)</f>
        <v>0</v>
      </c>
      <c r="BL275" s="19" t="s">
        <v>178</v>
      </c>
      <c r="BM275" s="226" t="s">
        <v>1350</v>
      </c>
    </row>
    <row r="276" s="2" customFormat="1">
      <c r="A276" s="40"/>
      <c r="B276" s="41"/>
      <c r="C276" s="42"/>
      <c r="D276" s="228" t="s">
        <v>180</v>
      </c>
      <c r="E276" s="42"/>
      <c r="F276" s="229" t="s">
        <v>5761</v>
      </c>
      <c r="G276" s="42"/>
      <c r="H276" s="42"/>
      <c r="I276" s="230"/>
      <c r="J276" s="42"/>
      <c r="K276" s="42"/>
      <c r="L276" s="46"/>
      <c r="M276" s="231"/>
      <c r="N276" s="232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180</v>
      </c>
      <c r="AU276" s="19" t="s">
        <v>82</v>
      </c>
    </row>
    <row r="277" s="2" customFormat="1" ht="16.5" customHeight="1">
      <c r="A277" s="40"/>
      <c r="B277" s="41"/>
      <c r="C277" s="215" t="s">
        <v>881</v>
      </c>
      <c r="D277" s="215" t="s">
        <v>174</v>
      </c>
      <c r="E277" s="216" t="s">
        <v>5763</v>
      </c>
      <c r="F277" s="217" t="s">
        <v>5764</v>
      </c>
      <c r="G277" s="218" t="s">
        <v>5753</v>
      </c>
      <c r="H277" s="219">
        <v>6</v>
      </c>
      <c r="I277" s="220"/>
      <c r="J277" s="221">
        <f>ROUND(I277*H277,2)</f>
        <v>0</v>
      </c>
      <c r="K277" s="217" t="s">
        <v>19</v>
      </c>
      <c r="L277" s="46"/>
      <c r="M277" s="222" t="s">
        <v>19</v>
      </c>
      <c r="N277" s="223" t="s">
        <v>45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178</v>
      </c>
      <c r="AT277" s="226" t="s">
        <v>174</v>
      </c>
      <c r="AU277" s="226" t="s">
        <v>82</v>
      </c>
      <c r="AY277" s="19" t="s">
        <v>171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82</v>
      </c>
      <c r="BK277" s="227">
        <f>ROUND(I277*H277,2)</f>
        <v>0</v>
      </c>
      <c r="BL277" s="19" t="s">
        <v>178</v>
      </c>
      <c r="BM277" s="226" t="s">
        <v>1354</v>
      </c>
    </row>
    <row r="278" s="2" customFormat="1">
      <c r="A278" s="40"/>
      <c r="B278" s="41"/>
      <c r="C278" s="42"/>
      <c r="D278" s="228" t="s">
        <v>180</v>
      </c>
      <c r="E278" s="42"/>
      <c r="F278" s="229" t="s">
        <v>5764</v>
      </c>
      <c r="G278" s="42"/>
      <c r="H278" s="42"/>
      <c r="I278" s="230"/>
      <c r="J278" s="42"/>
      <c r="K278" s="42"/>
      <c r="L278" s="46"/>
      <c r="M278" s="231"/>
      <c r="N278" s="232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180</v>
      </c>
      <c r="AU278" s="19" t="s">
        <v>82</v>
      </c>
    </row>
    <row r="279" s="12" customFormat="1" ht="25.92" customHeight="1">
      <c r="A279" s="12"/>
      <c r="B279" s="199"/>
      <c r="C279" s="200"/>
      <c r="D279" s="201" t="s">
        <v>73</v>
      </c>
      <c r="E279" s="202" t="s">
        <v>3805</v>
      </c>
      <c r="F279" s="202" t="s">
        <v>5765</v>
      </c>
      <c r="G279" s="200"/>
      <c r="H279" s="200"/>
      <c r="I279" s="203"/>
      <c r="J279" s="204">
        <f>BK279</f>
        <v>0</v>
      </c>
      <c r="K279" s="200"/>
      <c r="L279" s="205"/>
      <c r="M279" s="206"/>
      <c r="N279" s="207"/>
      <c r="O279" s="207"/>
      <c r="P279" s="208">
        <f>SUM(P280:P287)</f>
        <v>0</v>
      </c>
      <c r="Q279" s="207"/>
      <c r="R279" s="208">
        <f>SUM(R280:R287)</f>
        <v>0</v>
      </c>
      <c r="S279" s="207"/>
      <c r="T279" s="209">
        <f>SUM(T280:T287)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0" t="s">
        <v>82</v>
      </c>
      <c r="AT279" s="211" t="s">
        <v>73</v>
      </c>
      <c r="AU279" s="211" t="s">
        <v>74</v>
      </c>
      <c r="AY279" s="210" t="s">
        <v>171</v>
      </c>
      <c r="BK279" s="212">
        <f>SUM(BK280:BK287)</f>
        <v>0</v>
      </c>
    </row>
    <row r="280" s="2" customFormat="1" ht="16.5" customHeight="1">
      <c r="A280" s="40"/>
      <c r="B280" s="41"/>
      <c r="C280" s="215" t="s">
        <v>1234</v>
      </c>
      <c r="D280" s="215" t="s">
        <v>174</v>
      </c>
      <c r="E280" s="216" t="s">
        <v>5766</v>
      </c>
      <c r="F280" s="217" t="s">
        <v>5767</v>
      </c>
      <c r="G280" s="218" t="s">
        <v>500</v>
      </c>
      <c r="H280" s="219">
        <v>1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45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178</v>
      </c>
      <c r="AT280" s="226" t="s">
        <v>174</v>
      </c>
      <c r="AU280" s="226" t="s">
        <v>82</v>
      </c>
      <c r="AY280" s="19" t="s">
        <v>171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82</v>
      </c>
      <c r="BK280" s="227">
        <f>ROUND(I280*H280,2)</f>
        <v>0</v>
      </c>
      <c r="BL280" s="19" t="s">
        <v>178</v>
      </c>
      <c r="BM280" s="226" t="s">
        <v>1357</v>
      </c>
    </row>
    <row r="281" s="2" customFormat="1">
      <c r="A281" s="40"/>
      <c r="B281" s="41"/>
      <c r="C281" s="42"/>
      <c r="D281" s="228" t="s">
        <v>180</v>
      </c>
      <c r="E281" s="42"/>
      <c r="F281" s="229" t="s">
        <v>5767</v>
      </c>
      <c r="G281" s="42"/>
      <c r="H281" s="42"/>
      <c r="I281" s="230"/>
      <c r="J281" s="42"/>
      <c r="K281" s="42"/>
      <c r="L281" s="46"/>
      <c r="M281" s="231"/>
      <c r="N281" s="232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180</v>
      </c>
      <c r="AU281" s="19" t="s">
        <v>82</v>
      </c>
    </row>
    <row r="282" s="2" customFormat="1" ht="16.5" customHeight="1">
      <c r="A282" s="40"/>
      <c r="B282" s="41"/>
      <c r="C282" s="215" t="s">
        <v>886</v>
      </c>
      <c r="D282" s="215" t="s">
        <v>174</v>
      </c>
      <c r="E282" s="216" t="s">
        <v>5768</v>
      </c>
      <c r="F282" s="217" t="s">
        <v>5769</v>
      </c>
      <c r="G282" s="218" t="s">
        <v>500</v>
      </c>
      <c r="H282" s="219">
        <v>1</v>
      </c>
      <c r="I282" s="220"/>
      <c r="J282" s="221">
        <f>ROUND(I282*H282,2)</f>
        <v>0</v>
      </c>
      <c r="K282" s="217" t="s">
        <v>19</v>
      </c>
      <c r="L282" s="46"/>
      <c r="M282" s="222" t="s">
        <v>19</v>
      </c>
      <c r="N282" s="223" t="s">
        <v>45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178</v>
      </c>
      <c r="AT282" s="226" t="s">
        <v>174</v>
      </c>
      <c r="AU282" s="226" t="s">
        <v>82</v>
      </c>
      <c r="AY282" s="19" t="s">
        <v>171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82</v>
      </c>
      <c r="BK282" s="227">
        <f>ROUND(I282*H282,2)</f>
        <v>0</v>
      </c>
      <c r="BL282" s="19" t="s">
        <v>178</v>
      </c>
      <c r="BM282" s="226" t="s">
        <v>1363</v>
      </c>
    </row>
    <row r="283" s="2" customFormat="1">
      <c r="A283" s="40"/>
      <c r="B283" s="41"/>
      <c r="C283" s="42"/>
      <c r="D283" s="228" t="s">
        <v>180</v>
      </c>
      <c r="E283" s="42"/>
      <c r="F283" s="229" t="s">
        <v>5769</v>
      </c>
      <c r="G283" s="42"/>
      <c r="H283" s="42"/>
      <c r="I283" s="230"/>
      <c r="J283" s="42"/>
      <c r="K283" s="42"/>
      <c r="L283" s="46"/>
      <c r="M283" s="231"/>
      <c r="N283" s="232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180</v>
      </c>
      <c r="AU283" s="19" t="s">
        <v>82</v>
      </c>
    </row>
    <row r="284" s="2" customFormat="1" ht="16.5" customHeight="1">
      <c r="A284" s="40"/>
      <c r="B284" s="41"/>
      <c r="C284" s="215" t="s">
        <v>1245</v>
      </c>
      <c r="D284" s="215" t="s">
        <v>174</v>
      </c>
      <c r="E284" s="216" t="s">
        <v>5770</v>
      </c>
      <c r="F284" s="217" t="s">
        <v>3469</v>
      </c>
      <c r="G284" s="218" t="s">
        <v>3296</v>
      </c>
      <c r="H284" s="219">
        <v>1</v>
      </c>
      <c r="I284" s="220"/>
      <c r="J284" s="221">
        <f>ROUND(I284*H284,2)</f>
        <v>0</v>
      </c>
      <c r="K284" s="217" t="s">
        <v>19</v>
      </c>
      <c r="L284" s="46"/>
      <c r="M284" s="222" t="s">
        <v>19</v>
      </c>
      <c r="N284" s="223" t="s">
        <v>45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178</v>
      </c>
      <c r="AT284" s="226" t="s">
        <v>174</v>
      </c>
      <c r="AU284" s="226" t="s">
        <v>82</v>
      </c>
      <c r="AY284" s="19" t="s">
        <v>171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82</v>
      </c>
      <c r="BK284" s="227">
        <f>ROUND(I284*H284,2)</f>
        <v>0</v>
      </c>
      <c r="BL284" s="19" t="s">
        <v>178</v>
      </c>
      <c r="BM284" s="226" t="s">
        <v>1368</v>
      </c>
    </row>
    <row r="285" s="2" customFormat="1">
      <c r="A285" s="40"/>
      <c r="B285" s="41"/>
      <c r="C285" s="42"/>
      <c r="D285" s="228" t="s">
        <v>180</v>
      </c>
      <c r="E285" s="42"/>
      <c r="F285" s="229" t="s">
        <v>3469</v>
      </c>
      <c r="G285" s="42"/>
      <c r="H285" s="42"/>
      <c r="I285" s="230"/>
      <c r="J285" s="42"/>
      <c r="K285" s="42"/>
      <c r="L285" s="46"/>
      <c r="M285" s="231"/>
      <c r="N285" s="232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180</v>
      </c>
      <c r="AU285" s="19" t="s">
        <v>82</v>
      </c>
    </row>
    <row r="286" s="2" customFormat="1" ht="16.5" customHeight="1">
      <c r="A286" s="40"/>
      <c r="B286" s="41"/>
      <c r="C286" s="215" t="s">
        <v>897</v>
      </c>
      <c r="D286" s="215" t="s">
        <v>174</v>
      </c>
      <c r="E286" s="216" t="s">
        <v>5771</v>
      </c>
      <c r="F286" s="217" t="s">
        <v>5772</v>
      </c>
      <c r="G286" s="218" t="s">
        <v>3296</v>
      </c>
      <c r="H286" s="219">
        <v>1</v>
      </c>
      <c r="I286" s="220"/>
      <c r="J286" s="221">
        <f>ROUND(I286*H286,2)</f>
        <v>0</v>
      </c>
      <c r="K286" s="217" t="s">
        <v>19</v>
      </c>
      <c r="L286" s="46"/>
      <c r="M286" s="222" t="s">
        <v>19</v>
      </c>
      <c r="N286" s="223" t="s">
        <v>45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178</v>
      </c>
      <c r="AT286" s="226" t="s">
        <v>174</v>
      </c>
      <c r="AU286" s="226" t="s">
        <v>82</v>
      </c>
      <c r="AY286" s="19" t="s">
        <v>171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82</v>
      </c>
      <c r="BK286" s="227">
        <f>ROUND(I286*H286,2)</f>
        <v>0</v>
      </c>
      <c r="BL286" s="19" t="s">
        <v>178</v>
      </c>
      <c r="BM286" s="226" t="s">
        <v>1395</v>
      </c>
    </row>
    <row r="287" s="2" customFormat="1">
      <c r="A287" s="40"/>
      <c r="B287" s="41"/>
      <c r="C287" s="42"/>
      <c r="D287" s="228" t="s">
        <v>180</v>
      </c>
      <c r="E287" s="42"/>
      <c r="F287" s="229" t="s">
        <v>5772</v>
      </c>
      <c r="G287" s="42"/>
      <c r="H287" s="42"/>
      <c r="I287" s="230"/>
      <c r="J287" s="42"/>
      <c r="K287" s="42"/>
      <c r="L287" s="46"/>
      <c r="M287" s="279"/>
      <c r="N287" s="280"/>
      <c r="O287" s="281"/>
      <c r="P287" s="281"/>
      <c r="Q287" s="281"/>
      <c r="R287" s="281"/>
      <c r="S287" s="281"/>
      <c r="T287" s="282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180</v>
      </c>
      <c r="AU287" s="19" t="s">
        <v>82</v>
      </c>
    </row>
    <row r="288" s="2" customFormat="1" ht="6.96" customHeight="1">
      <c r="A288" s="40"/>
      <c r="B288" s="61"/>
      <c r="C288" s="62"/>
      <c r="D288" s="62"/>
      <c r="E288" s="62"/>
      <c r="F288" s="62"/>
      <c r="G288" s="62"/>
      <c r="H288" s="62"/>
      <c r="I288" s="62"/>
      <c r="J288" s="62"/>
      <c r="K288" s="62"/>
      <c r="L288" s="46"/>
      <c r="M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</row>
  </sheetData>
  <sheetProtection sheet="1" autoFilter="0" formatColumns="0" formatRows="0" objects="1" scenarios="1" spinCount="100000" saltValue="WlEpSYF0OFd9fsUWY1sOQfp78XmnO0bf6V7sdPFg+XWR97yrWF5HfxeBPfkMV/Y7hmtqO029N+wBEF2GiAHkcg==" hashValue="pX2iHZR4q8aXuOnsl2Jt/DXQeeHgO/g8OZGLOgWnaC9A2Vrz7JJSsG7X8VaOD9dQ9tLNvb/lxO3QJVU/+V+hpA==" algorithmName="SHA-512" password="CC35"/>
  <autoFilter ref="C98:K28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125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SPŠ a SOU Pelhřimov – Rekonstrukce dílen Křemešnická</v>
      </c>
      <c r="F7" s="145"/>
      <c r="G7" s="145"/>
      <c r="H7" s="145"/>
      <c r="L7" s="22"/>
    </row>
    <row r="8">
      <c r="B8" s="22"/>
      <c r="D8" s="145" t="s">
        <v>126</v>
      </c>
      <c r="L8" s="22"/>
    </row>
    <row r="9" s="1" customFormat="1" ht="16.5" customHeight="1">
      <c r="B9" s="22"/>
      <c r="E9" s="146" t="s">
        <v>547</v>
      </c>
      <c r="F9" s="1"/>
      <c r="G9" s="1"/>
      <c r="H9" s="1"/>
      <c r="L9" s="22"/>
    </row>
    <row r="10" s="1" customFormat="1" ht="12" customHeight="1">
      <c r="B10" s="22"/>
      <c r="D10" s="145" t="s">
        <v>548</v>
      </c>
      <c r="L10" s="22"/>
    </row>
    <row r="11" s="2" customFormat="1" ht="16.5" customHeight="1">
      <c r="A11" s="40"/>
      <c r="B11" s="46"/>
      <c r="C11" s="40"/>
      <c r="D11" s="40"/>
      <c r="E11" s="158" t="s">
        <v>3470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3471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5773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14. 1. 2022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32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28</v>
      </c>
      <c r="J25" s="135" t="s">
        <v>34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">
        <v>19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37</v>
      </c>
      <c r="F28" s="40"/>
      <c r="G28" s="40"/>
      <c r="H28" s="40"/>
      <c r="I28" s="145" t="s">
        <v>28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43.25" customHeight="1">
      <c r="A31" s="150"/>
      <c r="B31" s="151"/>
      <c r="C31" s="150"/>
      <c r="D31" s="150"/>
      <c r="E31" s="152" t="s">
        <v>39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40</v>
      </c>
      <c r="E34" s="40"/>
      <c r="F34" s="40"/>
      <c r="G34" s="40"/>
      <c r="H34" s="40"/>
      <c r="I34" s="40"/>
      <c r="J34" s="156">
        <f>ROUND(J92,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42</v>
      </c>
      <c r="G36" s="40"/>
      <c r="H36" s="40"/>
      <c r="I36" s="157" t="s">
        <v>41</v>
      </c>
      <c r="J36" s="157" t="s">
        <v>43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44</v>
      </c>
      <c r="E37" s="145" t="s">
        <v>45</v>
      </c>
      <c r="F37" s="159">
        <f>ROUND((SUM(BE92:BE145)),  2)</f>
        <v>0</v>
      </c>
      <c r="G37" s="40"/>
      <c r="H37" s="40"/>
      <c r="I37" s="160">
        <v>0.20999999999999999</v>
      </c>
      <c r="J37" s="159">
        <f>ROUND(((SUM(BE92:BE145))*I37),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46</v>
      </c>
      <c r="F38" s="159">
        <f>ROUND((SUM(BF92:BF145)),  2)</f>
        <v>0</v>
      </c>
      <c r="G38" s="40"/>
      <c r="H38" s="40"/>
      <c r="I38" s="160">
        <v>0.14999999999999999</v>
      </c>
      <c r="J38" s="159">
        <f>ROUND(((SUM(BF92:BF145))*I38),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ROUND((SUM(BG92:BG145)),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48</v>
      </c>
      <c r="F40" s="159">
        <f>ROUND((SUM(BH92:BH145)),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49</v>
      </c>
      <c r="F41" s="159">
        <f>ROUND((SUM(BI92:BI145)),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50</v>
      </c>
      <c r="E43" s="163"/>
      <c r="F43" s="163"/>
      <c r="G43" s="164" t="s">
        <v>51</v>
      </c>
      <c r="H43" s="165" t="s">
        <v>52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128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SPŠ a SOU Pelhřimov – Rekonstrukce dílen Křemešnická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126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547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548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5" t="s">
        <v>3470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3471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E3 - Domácí rozhlas s odposlechem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Obec Pelhřimov [547492] </v>
      </c>
      <c r="G60" s="42"/>
      <c r="H60" s="42"/>
      <c r="I60" s="34" t="s">
        <v>23</v>
      </c>
      <c r="J60" s="74" t="str">
        <f>IF(J16="","",J16)</f>
        <v>14. 1. 2022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Kraj Vysočina, Žižkova 1882/57, 586 01 Jihlava</v>
      </c>
      <c r="G62" s="42"/>
      <c r="H62" s="42"/>
      <c r="I62" s="34" t="s">
        <v>31</v>
      </c>
      <c r="J62" s="38" t="str">
        <f>E25</f>
        <v>INVENTE s.r.o., Žerotínova 483/1, 370 04 České Bud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129</v>
      </c>
      <c r="D65" s="174"/>
      <c r="E65" s="174"/>
      <c r="F65" s="174"/>
      <c r="G65" s="174"/>
      <c r="H65" s="174"/>
      <c r="I65" s="174"/>
      <c r="J65" s="175" t="s">
        <v>130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72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131</v>
      </c>
    </row>
    <row r="68" s="9" customFormat="1" ht="24.96" customHeight="1">
      <c r="A68" s="9"/>
      <c r="B68" s="177"/>
      <c r="C68" s="178"/>
      <c r="D68" s="179" t="s">
        <v>5774</v>
      </c>
      <c r="E68" s="180"/>
      <c r="F68" s="180"/>
      <c r="G68" s="180"/>
      <c r="H68" s="180"/>
      <c r="I68" s="180"/>
      <c r="J68" s="181">
        <f>J93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156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SPŠ a SOU Pelhřimov – Rekonstrukce dílen Křemešnická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126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2" t="s">
        <v>547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548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295" t="s">
        <v>3470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3471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E3 - Domácí rozhlas s odposlechem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F16</f>
        <v xml:space="preserve"> Obec Pelhřimov [547492] </v>
      </c>
      <c r="G86" s="42"/>
      <c r="H86" s="42"/>
      <c r="I86" s="34" t="s">
        <v>23</v>
      </c>
      <c r="J86" s="74" t="str">
        <f>IF(J16="","",J16)</f>
        <v>14. 1. 2022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E19</f>
        <v>Kraj Vysočina, Žižkova 1882/57, 586 01 Jihlava</v>
      </c>
      <c r="G88" s="42"/>
      <c r="H88" s="42"/>
      <c r="I88" s="34" t="s">
        <v>31</v>
      </c>
      <c r="J88" s="38" t="str">
        <f>E25</f>
        <v>INVENTE s.r.o., Žerotínova 483/1, 370 04 České Bud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IF(E22="","",E22)</f>
        <v>Vyplň údaj</v>
      </c>
      <c r="G89" s="42"/>
      <c r="H89" s="42"/>
      <c r="I89" s="34" t="s">
        <v>36</v>
      </c>
      <c r="J89" s="38" t="str">
        <f>E28</f>
        <v xml:space="preserve"> 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157</v>
      </c>
      <c r="D91" s="191" t="s">
        <v>59</v>
      </c>
      <c r="E91" s="191" t="s">
        <v>55</v>
      </c>
      <c r="F91" s="191" t="s">
        <v>56</v>
      </c>
      <c r="G91" s="191" t="s">
        <v>158</v>
      </c>
      <c r="H91" s="191" t="s">
        <v>159</v>
      </c>
      <c r="I91" s="191" t="s">
        <v>160</v>
      </c>
      <c r="J91" s="191" t="s">
        <v>130</v>
      </c>
      <c r="K91" s="192" t="s">
        <v>161</v>
      </c>
      <c r="L91" s="193"/>
      <c r="M91" s="94" t="s">
        <v>19</v>
      </c>
      <c r="N91" s="95" t="s">
        <v>44</v>
      </c>
      <c r="O91" s="95" t="s">
        <v>162</v>
      </c>
      <c r="P91" s="95" t="s">
        <v>163</v>
      </c>
      <c r="Q91" s="95" t="s">
        <v>164</v>
      </c>
      <c r="R91" s="95" t="s">
        <v>165</v>
      </c>
      <c r="S91" s="95" t="s">
        <v>166</v>
      </c>
      <c r="T91" s="96" t="s">
        <v>167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168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</f>
        <v>0</v>
      </c>
      <c r="Q92" s="98"/>
      <c r="R92" s="196">
        <f>R93</f>
        <v>0</v>
      </c>
      <c r="S92" s="98"/>
      <c r="T92" s="197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73</v>
      </c>
      <c r="AU92" s="19" t="s">
        <v>131</v>
      </c>
      <c r="BK92" s="198">
        <f>BK93</f>
        <v>0</v>
      </c>
    </row>
    <row r="93" s="12" customFormat="1" ht="25.92" customHeight="1">
      <c r="A93" s="12"/>
      <c r="B93" s="199"/>
      <c r="C93" s="200"/>
      <c r="D93" s="201" t="s">
        <v>73</v>
      </c>
      <c r="E93" s="202" t="s">
        <v>3345</v>
      </c>
      <c r="F93" s="202" t="s">
        <v>5775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SUM(P94:P145)</f>
        <v>0</v>
      </c>
      <c r="Q93" s="207"/>
      <c r="R93" s="208">
        <f>SUM(R94:R145)</f>
        <v>0</v>
      </c>
      <c r="S93" s="207"/>
      <c r="T93" s="209">
        <f>SUM(T94:T145)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82</v>
      </c>
      <c r="AT93" s="211" t="s">
        <v>73</v>
      </c>
      <c r="AU93" s="211" t="s">
        <v>74</v>
      </c>
      <c r="AY93" s="210" t="s">
        <v>171</v>
      </c>
      <c r="BK93" s="212">
        <f>SUM(BK94:BK145)</f>
        <v>0</v>
      </c>
    </row>
    <row r="94" s="2" customFormat="1" ht="37.8" customHeight="1">
      <c r="A94" s="40"/>
      <c r="B94" s="41"/>
      <c r="C94" s="215" t="s">
        <v>74</v>
      </c>
      <c r="D94" s="215" t="s">
        <v>174</v>
      </c>
      <c r="E94" s="216" t="s">
        <v>5776</v>
      </c>
      <c r="F94" s="217" t="s">
        <v>5777</v>
      </c>
      <c r="G94" s="218" t="s">
        <v>500</v>
      </c>
      <c r="H94" s="219">
        <v>1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45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178</v>
      </c>
      <c r="AT94" s="226" t="s">
        <v>174</v>
      </c>
      <c r="AU94" s="226" t="s">
        <v>82</v>
      </c>
      <c r="AY94" s="19" t="s">
        <v>171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82</v>
      </c>
      <c r="BK94" s="227">
        <f>ROUND(I94*H94,2)</f>
        <v>0</v>
      </c>
      <c r="BL94" s="19" t="s">
        <v>178</v>
      </c>
      <c r="BM94" s="226" t="s">
        <v>84</v>
      </c>
    </row>
    <row r="95" s="2" customFormat="1">
      <c r="A95" s="40"/>
      <c r="B95" s="41"/>
      <c r="C95" s="42"/>
      <c r="D95" s="228" t="s">
        <v>180</v>
      </c>
      <c r="E95" s="42"/>
      <c r="F95" s="229" t="s">
        <v>5778</v>
      </c>
      <c r="G95" s="42"/>
      <c r="H95" s="42"/>
      <c r="I95" s="230"/>
      <c r="J95" s="42"/>
      <c r="K95" s="42"/>
      <c r="L95" s="46"/>
      <c r="M95" s="231"/>
      <c r="N95" s="23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180</v>
      </c>
      <c r="AU95" s="19" t="s">
        <v>82</v>
      </c>
    </row>
    <row r="96" s="2" customFormat="1" ht="24.15" customHeight="1">
      <c r="A96" s="40"/>
      <c r="B96" s="41"/>
      <c r="C96" s="215" t="s">
        <v>74</v>
      </c>
      <c r="D96" s="215" t="s">
        <v>174</v>
      </c>
      <c r="E96" s="216" t="s">
        <v>5779</v>
      </c>
      <c r="F96" s="217" t="s">
        <v>5780</v>
      </c>
      <c r="G96" s="218" t="s">
        <v>3296</v>
      </c>
      <c r="H96" s="219">
        <v>1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45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178</v>
      </c>
      <c r="AT96" s="226" t="s">
        <v>174</v>
      </c>
      <c r="AU96" s="226" t="s">
        <v>82</v>
      </c>
      <c r="AY96" s="19" t="s">
        <v>171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82</v>
      </c>
      <c r="BK96" s="227">
        <f>ROUND(I96*H96,2)</f>
        <v>0</v>
      </c>
      <c r="BL96" s="19" t="s">
        <v>178</v>
      </c>
      <c r="BM96" s="226" t="s">
        <v>178</v>
      </c>
    </row>
    <row r="97" s="2" customFormat="1">
      <c r="A97" s="40"/>
      <c r="B97" s="41"/>
      <c r="C97" s="42"/>
      <c r="D97" s="228" t="s">
        <v>180</v>
      </c>
      <c r="E97" s="42"/>
      <c r="F97" s="229" t="s">
        <v>5780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180</v>
      </c>
      <c r="AU97" s="19" t="s">
        <v>82</v>
      </c>
    </row>
    <row r="98" s="2" customFormat="1" ht="24.15" customHeight="1">
      <c r="A98" s="40"/>
      <c r="B98" s="41"/>
      <c r="C98" s="215" t="s">
        <v>74</v>
      </c>
      <c r="D98" s="215" t="s">
        <v>174</v>
      </c>
      <c r="E98" s="216" t="s">
        <v>5781</v>
      </c>
      <c r="F98" s="217" t="s">
        <v>5782</v>
      </c>
      <c r="G98" s="218" t="s">
        <v>3296</v>
      </c>
      <c r="H98" s="219">
        <v>1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45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178</v>
      </c>
      <c r="AT98" s="226" t="s">
        <v>174</v>
      </c>
      <c r="AU98" s="226" t="s">
        <v>82</v>
      </c>
      <c r="AY98" s="19" t="s">
        <v>171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82</v>
      </c>
      <c r="BK98" s="227">
        <f>ROUND(I98*H98,2)</f>
        <v>0</v>
      </c>
      <c r="BL98" s="19" t="s">
        <v>178</v>
      </c>
      <c r="BM98" s="226" t="s">
        <v>199</v>
      </c>
    </row>
    <row r="99" s="2" customFormat="1">
      <c r="A99" s="40"/>
      <c r="B99" s="41"/>
      <c r="C99" s="42"/>
      <c r="D99" s="228" t="s">
        <v>180</v>
      </c>
      <c r="E99" s="42"/>
      <c r="F99" s="229" t="s">
        <v>5782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180</v>
      </c>
      <c r="AU99" s="19" t="s">
        <v>82</v>
      </c>
    </row>
    <row r="100" s="2" customFormat="1" ht="24.15" customHeight="1">
      <c r="A100" s="40"/>
      <c r="B100" s="41"/>
      <c r="C100" s="215" t="s">
        <v>74</v>
      </c>
      <c r="D100" s="215" t="s">
        <v>174</v>
      </c>
      <c r="E100" s="216" t="s">
        <v>5783</v>
      </c>
      <c r="F100" s="217" t="s">
        <v>5784</v>
      </c>
      <c r="G100" s="218" t="s">
        <v>3296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45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178</v>
      </c>
      <c r="AT100" s="226" t="s">
        <v>174</v>
      </c>
      <c r="AU100" s="226" t="s">
        <v>82</v>
      </c>
      <c r="AY100" s="19" t="s">
        <v>171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82</v>
      </c>
      <c r="BK100" s="227">
        <f>ROUND(I100*H100,2)</f>
        <v>0</v>
      </c>
      <c r="BL100" s="19" t="s">
        <v>178</v>
      </c>
      <c r="BM100" s="226" t="s">
        <v>208</v>
      </c>
    </row>
    <row r="101" s="2" customFormat="1">
      <c r="A101" s="40"/>
      <c r="B101" s="41"/>
      <c r="C101" s="42"/>
      <c r="D101" s="228" t="s">
        <v>180</v>
      </c>
      <c r="E101" s="42"/>
      <c r="F101" s="229" t="s">
        <v>5784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180</v>
      </c>
      <c r="AU101" s="19" t="s">
        <v>82</v>
      </c>
    </row>
    <row r="102" s="2" customFormat="1" ht="24.15" customHeight="1">
      <c r="A102" s="40"/>
      <c r="B102" s="41"/>
      <c r="C102" s="215" t="s">
        <v>74</v>
      </c>
      <c r="D102" s="215" t="s">
        <v>174</v>
      </c>
      <c r="E102" s="216" t="s">
        <v>5785</v>
      </c>
      <c r="F102" s="217" t="s">
        <v>5786</v>
      </c>
      <c r="G102" s="218" t="s">
        <v>3296</v>
      </c>
      <c r="H102" s="219">
        <v>1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45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178</v>
      </c>
      <c r="AT102" s="226" t="s">
        <v>174</v>
      </c>
      <c r="AU102" s="226" t="s">
        <v>82</v>
      </c>
      <c r="AY102" s="19" t="s">
        <v>171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82</v>
      </c>
      <c r="BK102" s="227">
        <f>ROUND(I102*H102,2)</f>
        <v>0</v>
      </c>
      <c r="BL102" s="19" t="s">
        <v>178</v>
      </c>
      <c r="BM102" s="226" t="s">
        <v>220</v>
      </c>
    </row>
    <row r="103" s="2" customFormat="1">
      <c r="A103" s="40"/>
      <c r="B103" s="41"/>
      <c r="C103" s="42"/>
      <c r="D103" s="228" t="s">
        <v>180</v>
      </c>
      <c r="E103" s="42"/>
      <c r="F103" s="229" t="s">
        <v>5786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180</v>
      </c>
      <c r="AU103" s="19" t="s">
        <v>82</v>
      </c>
    </row>
    <row r="104" s="2" customFormat="1" ht="21.75" customHeight="1">
      <c r="A104" s="40"/>
      <c r="B104" s="41"/>
      <c r="C104" s="215" t="s">
        <v>74</v>
      </c>
      <c r="D104" s="215" t="s">
        <v>174</v>
      </c>
      <c r="E104" s="216" t="s">
        <v>5787</v>
      </c>
      <c r="F104" s="217" t="s">
        <v>5788</v>
      </c>
      <c r="G104" s="218" t="s">
        <v>3296</v>
      </c>
      <c r="H104" s="219">
        <v>1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45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178</v>
      </c>
      <c r="AT104" s="226" t="s">
        <v>174</v>
      </c>
      <c r="AU104" s="226" t="s">
        <v>82</v>
      </c>
      <c r="AY104" s="19" t="s">
        <v>171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82</v>
      </c>
      <c r="BK104" s="227">
        <f>ROUND(I104*H104,2)</f>
        <v>0</v>
      </c>
      <c r="BL104" s="19" t="s">
        <v>178</v>
      </c>
      <c r="BM104" s="226" t="s">
        <v>245</v>
      </c>
    </row>
    <row r="105" s="2" customFormat="1">
      <c r="A105" s="40"/>
      <c r="B105" s="41"/>
      <c r="C105" s="42"/>
      <c r="D105" s="228" t="s">
        <v>180</v>
      </c>
      <c r="E105" s="42"/>
      <c r="F105" s="229" t="s">
        <v>5788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180</v>
      </c>
      <c r="AU105" s="19" t="s">
        <v>82</v>
      </c>
    </row>
    <row r="106" s="2" customFormat="1" ht="21.75" customHeight="1">
      <c r="A106" s="40"/>
      <c r="B106" s="41"/>
      <c r="C106" s="215" t="s">
        <v>74</v>
      </c>
      <c r="D106" s="215" t="s">
        <v>174</v>
      </c>
      <c r="E106" s="216" t="s">
        <v>5789</v>
      </c>
      <c r="F106" s="217" t="s">
        <v>5790</v>
      </c>
      <c r="G106" s="218" t="s">
        <v>3296</v>
      </c>
      <c r="H106" s="219">
        <v>1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45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178</v>
      </c>
      <c r="AT106" s="226" t="s">
        <v>174</v>
      </c>
      <c r="AU106" s="226" t="s">
        <v>82</v>
      </c>
      <c r="AY106" s="19" t="s">
        <v>171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82</v>
      </c>
      <c r="BK106" s="227">
        <f>ROUND(I106*H106,2)</f>
        <v>0</v>
      </c>
      <c r="BL106" s="19" t="s">
        <v>178</v>
      </c>
      <c r="BM106" s="226" t="s">
        <v>268</v>
      </c>
    </row>
    <row r="107" s="2" customFormat="1">
      <c r="A107" s="40"/>
      <c r="B107" s="41"/>
      <c r="C107" s="42"/>
      <c r="D107" s="228" t="s">
        <v>180</v>
      </c>
      <c r="E107" s="42"/>
      <c r="F107" s="229" t="s">
        <v>5790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180</v>
      </c>
      <c r="AU107" s="19" t="s">
        <v>82</v>
      </c>
    </row>
    <row r="108" s="2" customFormat="1" ht="24.15" customHeight="1">
      <c r="A108" s="40"/>
      <c r="B108" s="41"/>
      <c r="C108" s="215" t="s">
        <v>74</v>
      </c>
      <c r="D108" s="215" t="s">
        <v>174</v>
      </c>
      <c r="E108" s="216" t="s">
        <v>5791</v>
      </c>
      <c r="F108" s="217" t="s">
        <v>5792</v>
      </c>
      <c r="G108" s="218" t="s">
        <v>3296</v>
      </c>
      <c r="H108" s="219">
        <v>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45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178</v>
      </c>
      <c r="AT108" s="226" t="s">
        <v>174</v>
      </c>
      <c r="AU108" s="226" t="s">
        <v>82</v>
      </c>
      <c r="AY108" s="19" t="s">
        <v>171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82</v>
      </c>
      <c r="BK108" s="227">
        <f>ROUND(I108*H108,2)</f>
        <v>0</v>
      </c>
      <c r="BL108" s="19" t="s">
        <v>178</v>
      </c>
      <c r="BM108" s="226" t="s">
        <v>289</v>
      </c>
    </row>
    <row r="109" s="2" customFormat="1">
      <c r="A109" s="40"/>
      <c r="B109" s="41"/>
      <c r="C109" s="42"/>
      <c r="D109" s="228" t="s">
        <v>180</v>
      </c>
      <c r="E109" s="42"/>
      <c r="F109" s="229" t="s">
        <v>5792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180</v>
      </c>
      <c r="AU109" s="19" t="s">
        <v>82</v>
      </c>
    </row>
    <row r="110" s="2" customFormat="1" ht="24.15" customHeight="1">
      <c r="A110" s="40"/>
      <c r="B110" s="41"/>
      <c r="C110" s="215" t="s">
        <v>74</v>
      </c>
      <c r="D110" s="215" t="s">
        <v>174</v>
      </c>
      <c r="E110" s="216" t="s">
        <v>5793</v>
      </c>
      <c r="F110" s="217" t="s">
        <v>5794</v>
      </c>
      <c r="G110" s="218" t="s">
        <v>3296</v>
      </c>
      <c r="H110" s="219">
        <v>47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45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178</v>
      </c>
      <c r="AT110" s="226" t="s">
        <v>174</v>
      </c>
      <c r="AU110" s="226" t="s">
        <v>82</v>
      </c>
      <c r="AY110" s="19" t="s">
        <v>171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82</v>
      </c>
      <c r="BK110" s="227">
        <f>ROUND(I110*H110,2)</f>
        <v>0</v>
      </c>
      <c r="BL110" s="19" t="s">
        <v>178</v>
      </c>
      <c r="BM110" s="226" t="s">
        <v>299</v>
      </c>
    </row>
    <row r="111" s="2" customFormat="1">
      <c r="A111" s="40"/>
      <c r="B111" s="41"/>
      <c r="C111" s="42"/>
      <c r="D111" s="228" t="s">
        <v>180</v>
      </c>
      <c r="E111" s="42"/>
      <c r="F111" s="229" t="s">
        <v>5794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180</v>
      </c>
      <c r="AU111" s="19" t="s">
        <v>82</v>
      </c>
    </row>
    <row r="112" s="2" customFormat="1" ht="24.15" customHeight="1">
      <c r="A112" s="40"/>
      <c r="B112" s="41"/>
      <c r="C112" s="215" t="s">
        <v>74</v>
      </c>
      <c r="D112" s="215" t="s">
        <v>174</v>
      </c>
      <c r="E112" s="216" t="s">
        <v>5795</v>
      </c>
      <c r="F112" s="217" t="s">
        <v>5796</v>
      </c>
      <c r="G112" s="218" t="s">
        <v>3296</v>
      </c>
      <c r="H112" s="219">
        <v>10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45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178</v>
      </c>
      <c r="AT112" s="226" t="s">
        <v>174</v>
      </c>
      <c r="AU112" s="226" t="s">
        <v>82</v>
      </c>
      <c r="AY112" s="19" t="s">
        <v>171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82</v>
      </c>
      <c r="BK112" s="227">
        <f>ROUND(I112*H112,2)</f>
        <v>0</v>
      </c>
      <c r="BL112" s="19" t="s">
        <v>178</v>
      </c>
      <c r="BM112" s="226" t="s">
        <v>310</v>
      </c>
    </row>
    <row r="113" s="2" customFormat="1">
      <c r="A113" s="40"/>
      <c r="B113" s="41"/>
      <c r="C113" s="42"/>
      <c r="D113" s="228" t="s">
        <v>180</v>
      </c>
      <c r="E113" s="42"/>
      <c r="F113" s="229" t="s">
        <v>5796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180</v>
      </c>
      <c r="AU113" s="19" t="s">
        <v>82</v>
      </c>
    </row>
    <row r="114" s="2" customFormat="1" ht="24.15" customHeight="1">
      <c r="A114" s="40"/>
      <c r="B114" s="41"/>
      <c r="C114" s="215" t="s">
        <v>74</v>
      </c>
      <c r="D114" s="215" t="s">
        <v>174</v>
      </c>
      <c r="E114" s="216" t="s">
        <v>5797</v>
      </c>
      <c r="F114" s="217" t="s">
        <v>5798</v>
      </c>
      <c r="G114" s="218" t="s">
        <v>3296</v>
      </c>
      <c r="H114" s="219">
        <v>1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45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178</v>
      </c>
      <c r="AT114" s="226" t="s">
        <v>174</v>
      </c>
      <c r="AU114" s="226" t="s">
        <v>82</v>
      </c>
      <c r="AY114" s="19" t="s">
        <v>171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82</v>
      </c>
      <c r="BK114" s="227">
        <f>ROUND(I114*H114,2)</f>
        <v>0</v>
      </c>
      <c r="BL114" s="19" t="s">
        <v>178</v>
      </c>
      <c r="BM114" s="226" t="s">
        <v>319</v>
      </c>
    </row>
    <row r="115" s="2" customFormat="1">
      <c r="A115" s="40"/>
      <c r="B115" s="41"/>
      <c r="C115" s="42"/>
      <c r="D115" s="228" t="s">
        <v>180</v>
      </c>
      <c r="E115" s="42"/>
      <c r="F115" s="229" t="s">
        <v>5798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180</v>
      </c>
      <c r="AU115" s="19" t="s">
        <v>82</v>
      </c>
    </row>
    <row r="116" s="2" customFormat="1" ht="24.15" customHeight="1">
      <c r="A116" s="40"/>
      <c r="B116" s="41"/>
      <c r="C116" s="215" t="s">
        <v>74</v>
      </c>
      <c r="D116" s="215" t="s">
        <v>174</v>
      </c>
      <c r="E116" s="216" t="s">
        <v>5799</v>
      </c>
      <c r="F116" s="217" t="s">
        <v>5800</v>
      </c>
      <c r="G116" s="218" t="s">
        <v>3296</v>
      </c>
      <c r="H116" s="219">
        <v>1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45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178</v>
      </c>
      <c r="AT116" s="226" t="s">
        <v>174</v>
      </c>
      <c r="AU116" s="226" t="s">
        <v>82</v>
      </c>
      <c r="AY116" s="19" t="s">
        <v>171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82</v>
      </c>
      <c r="BK116" s="227">
        <f>ROUND(I116*H116,2)</f>
        <v>0</v>
      </c>
      <c r="BL116" s="19" t="s">
        <v>178</v>
      </c>
      <c r="BM116" s="226" t="s">
        <v>333</v>
      </c>
    </row>
    <row r="117" s="2" customFormat="1">
      <c r="A117" s="40"/>
      <c r="B117" s="41"/>
      <c r="C117" s="42"/>
      <c r="D117" s="228" t="s">
        <v>180</v>
      </c>
      <c r="E117" s="42"/>
      <c r="F117" s="229" t="s">
        <v>5800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180</v>
      </c>
      <c r="AU117" s="19" t="s">
        <v>82</v>
      </c>
    </row>
    <row r="118" s="2" customFormat="1" ht="33" customHeight="1">
      <c r="A118" s="40"/>
      <c r="B118" s="41"/>
      <c r="C118" s="215" t="s">
        <v>74</v>
      </c>
      <c r="D118" s="215" t="s">
        <v>174</v>
      </c>
      <c r="E118" s="216" t="s">
        <v>5801</v>
      </c>
      <c r="F118" s="217" t="s">
        <v>5802</v>
      </c>
      <c r="G118" s="218" t="s">
        <v>292</v>
      </c>
      <c r="H118" s="219">
        <v>1380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45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178</v>
      </c>
      <c r="AT118" s="226" t="s">
        <v>174</v>
      </c>
      <c r="AU118" s="226" t="s">
        <v>82</v>
      </c>
      <c r="AY118" s="19" t="s">
        <v>171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82</v>
      </c>
      <c r="BK118" s="227">
        <f>ROUND(I118*H118,2)</f>
        <v>0</v>
      </c>
      <c r="BL118" s="19" t="s">
        <v>178</v>
      </c>
      <c r="BM118" s="226" t="s">
        <v>345</v>
      </c>
    </row>
    <row r="119" s="2" customFormat="1">
      <c r="A119" s="40"/>
      <c r="B119" s="41"/>
      <c r="C119" s="42"/>
      <c r="D119" s="228" t="s">
        <v>180</v>
      </c>
      <c r="E119" s="42"/>
      <c r="F119" s="229" t="s">
        <v>5802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180</v>
      </c>
      <c r="AU119" s="19" t="s">
        <v>82</v>
      </c>
    </row>
    <row r="120" s="2" customFormat="1" ht="21.75" customHeight="1">
      <c r="A120" s="40"/>
      <c r="B120" s="41"/>
      <c r="C120" s="215" t="s">
        <v>74</v>
      </c>
      <c r="D120" s="215" t="s">
        <v>174</v>
      </c>
      <c r="E120" s="216" t="s">
        <v>5803</v>
      </c>
      <c r="F120" s="217" t="s">
        <v>5804</v>
      </c>
      <c r="G120" s="218" t="s">
        <v>292</v>
      </c>
      <c r="H120" s="219">
        <v>10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45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178</v>
      </c>
      <c r="AT120" s="226" t="s">
        <v>174</v>
      </c>
      <c r="AU120" s="226" t="s">
        <v>82</v>
      </c>
      <c r="AY120" s="19" t="s">
        <v>171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82</v>
      </c>
      <c r="BK120" s="227">
        <f>ROUND(I120*H120,2)</f>
        <v>0</v>
      </c>
      <c r="BL120" s="19" t="s">
        <v>178</v>
      </c>
      <c r="BM120" s="226" t="s">
        <v>355</v>
      </c>
    </row>
    <row r="121" s="2" customFormat="1">
      <c r="A121" s="40"/>
      <c r="B121" s="41"/>
      <c r="C121" s="42"/>
      <c r="D121" s="228" t="s">
        <v>180</v>
      </c>
      <c r="E121" s="42"/>
      <c r="F121" s="229" t="s">
        <v>5804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180</v>
      </c>
      <c r="AU121" s="19" t="s">
        <v>82</v>
      </c>
    </row>
    <row r="122" s="2" customFormat="1" ht="24.15" customHeight="1">
      <c r="A122" s="40"/>
      <c r="B122" s="41"/>
      <c r="C122" s="215" t="s">
        <v>74</v>
      </c>
      <c r="D122" s="215" t="s">
        <v>174</v>
      </c>
      <c r="E122" s="216" t="s">
        <v>5805</v>
      </c>
      <c r="F122" s="217" t="s">
        <v>5806</v>
      </c>
      <c r="G122" s="218" t="s">
        <v>3296</v>
      </c>
      <c r="H122" s="219">
        <v>57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45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178</v>
      </c>
      <c r="AT122" s="226" t="s">
        <v>174</v>
      </c>
      <c r="AU122" s="226" t="s">
        <v>82</v>
      </c>
      <c r="AY122" s="19" t="s">
        <v>171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82</v>
      </c>
      <c r="BK122" s="227">
        <f>ROUND(I122*H122,2)</f>
        <v>0</v>
      </c>
      <c r="BL122" s="19" t="s">
        <v>178</v>
      </c>
      <c r="BM122" s="226" t="s">
        <v>374</v>
      </c>
    </row>
    <row r="123" s="2" customFormat="1">
      <c r="A123" s="40"/>
      <c r="B123" s="41"/>
      <c r="C123" s="42"/>
      <c r="D123" s="228" t="s">
        <v>180</v>
      </c>
      <c r="E123" s="42"/>
      <c r="F123" s="229" t="s">
        <v>5806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180</v>
      </c>
      <c r="AU123" s="19" t="s">
        <v>82</v>
      </c>
    </row>
    <row r="124" s="2" customFormat="1" ht="24.15" customHeight="1">
      <c r="A124" s="40"/>
      <c r="B124" s="41"/>
      <c r="C124" s="215" t="s">
        <v>74</v>
      </c>
      <c r="D124" s="215" t="s">
        <v>174</v>
      </c>
      <c r="E124" s="216" t="s">
        <v>5807</v>
      </c>
      <c r="F124" s="217" t="s">
        <v>5808</v>
      </c>
      <c r="G124" s="218" t="s">
        <v>292</v>
      </c>
      <c r="H124" s="219">
        <v>950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45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178</v>
      </c>
      <c r="AT124" s="226" t="s">
        <v>174</v>
      </c>
      <c r="AU124" s="226" t="s">
        <v>82</v>
      </c>
      <c r="AY124" s="19" t="s">
        <v>171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82</v>
      </c>
      <c r="BK124" s="227">
        <f>ROUND(I124*H124,2)</f>
        <v>0</v>
      </c>
      <c r="BL124" s="19" t="s">
        <v>178</v>
      </c>
      <c r="BM124" s="226" t="s">
        <v>386</v>
      </c>
    </row>
    <row r="125" s="2" customFormat="1">
      <c r="A125" s="40"/>
      <c r="B125" s="41"/>
      <c r="C125" s="42"/>
      <c r="D125" s="228" t="s">
        <v>180</v>
      </c>
      <c r="E125" s="42"/>
      <c r="F125" s="229" t="s">
        <v>5809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180</v>
      </c>
      <c r="AU125" s="19" t="s">
        <v>82</v>
      </c>
    </row>
    <row r="126" s="2" customFormat="1" ht="24.15" customHeight="1">
      <c r="A126" s="40"/>
      <c r="B126" s="41"/>
      <c r="C126" s="215" t="s">
        <v>74</v>
      </c>
      <c r="D126" s="215" t="s">
        <v>174</v>
      </c>
      <c r="E126" s="216" t="s">
        <v>5810</v>
      </c>
      <c r="F126" s="217" t="s">
        <v>5811</v>
      </c>
      <c r="G126" s="218" t="s">
        <v>3296</v>
      </c>
      <c r="H126" s="219">
        <v>800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45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178</v>
      </c>
      <c r="AT126" s="226" t="s">
        <v>174</v>
      </c>
      <c r="AU126" s="226" t="s">
        <v>82</v>
      </c>
      <c r="AY126" s="19" t="s">
        <v>171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82</v>
      </c>
      <c r="BK126" s="227">
        <f>ROUND(I126*H126,2)</f>
        <v>0</v>
      </c>
      <c r="BL126" s="19" t="s">
        <v>178</v>
      </c>
      <c r="BM126" s="226" t="s">
        <v>397</v>
      </c>
    </row>
    <row r="127" s="2" customFormat="1">
      <c r="A127" s="40"/>
      <c r="B127" s="41"/>
      <c r="C127" s="42"/>
      <c r="D127" s="228" t="s">
        <v>180</v>
      </c>
      <c r="E127" s="42"/>
      <c r="F127" s="229" t="s">
        <v>5812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180</v>
      </c>
      <c r="AU127" s="19" t="s">
        <v>82</v>
      </c>
    </row>
    <row r="128" s="2" customFormat="1" ht="16.5" customHeight="1">
      <c r="A128" s="40"/>
      <c r="B128" s="41"/>
      <c r="C128" s="215" t="s">
        <v>74</v>
      </c>
      <c r="D128" s="215" t="s">
        <v>174</v>
      </c>
      <c r="E128" s="216" t="s">
        <v>5813</v>
      </c>
      <c r="F128" s="217" t="s">
        <v>5814</v>
      </c>
      <c r="G128" s="218" t="s">
        <v>5815</v>
      </c>
      <c r="H128" s="219">
        <v>1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45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178</v>
      </c>
      <c r="AT128" s="226" t="s">
        <v>174</v>
      </c>
      <c r="AU128" s="226" t="s">
        <v>82</v>
      </c>
      <c r="AY128" s="19" t="s">
        <v>171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82</v>
      </c>
      <c r="BK128" s="227">
        <f>ROUND(I128*H128,2)</f>
        <v>0</v>
      </c>
      <c r="BL128" s="19" t="s">
        <v>178</v>
      </c>
      <c r="BM128" s="226" t="s">
        <v>428</v>
      </c>
    </row>
    <row r="129" s="2" customFormat="1">
      <c r="A129" s="40"/>
      <c r="B129" s="41"/>
      <c r="C129" s="42"/>
      <c r="D129" s="228" t="s">
        <v>180</v>
      </c>
      <c r="E129" s="42"/>
      <c r="F129" s="229" t="s">
        <v>5814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180</v>
      </c>
      <c r="AU129" s="19" t="s">
        <v>82</v>
      </c>
    </row>
    <row r="130" s="2" customFormat="1" ht="16.5" customHeight="1">
      <c r="A130" s="40"/>
      <c r="B130" s="41"/>
      <c r="C130" s="215" t="s">
        <v>74</v>
      </c>
      <c r="D130" s="215" t="s">
        <v>174</v>
      </c>
      <c r="E130" s="216" t="s">
        <v>5816</v>
      </c>
      <c r="F130" s="217" t="s">
        <v>5817</v>
      </c>
      <c r="G130" s="218" t="s">
        <v>5815</v>
      </c>
      <c r="H130" s="219">
        <v>1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45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178</v>
      </c>
      <c r="AT130" s="226" t="s">
        <v>174</v>
      </c>
      <c r="AU130" s="226" t="s">
        <v>82</v>
      </c>
      <c r="AY130" s="19" t="s">
        <v>171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82</v>
      </c>
      <c r="BK130" s="227">
        <f>ROUND(I130*H130,2)</f>
        <v>0</v>
      </c>
      <c r="BL130" s="19" t="s">
        <v>178</v>
      </c>
      <c r="BM130" s="226" t="s">
        <v>446</v>
      </c>
    </row>
    <row r="131" s="2" customFormat="1">
      <c r="A131" s="40"/>
      <c r="B131" s="41"/>
      <c r="C131" s="42"/>
      <c r="D131" s="228" t="s">
        <v>180</v>
      </c>
      <c r="E131" s="42"/>
      <c r="F131" s="229" t="s">
        <v>5817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180</v>
      </c>
      <c r="AU131" s="19" t="s">
        <v>82</v>
      </c>
    </row>
    <row r="132" s="2" customFormat="1" ht="16.5" customHeight="1">
      <c r="A132" s="40"/>
      <c r="B132" s="41"/>
      <c r="C132" s="215" t="s">
        <v>74</v>
      </c>
      <c r="D132" s="215" t="s">
        <v>174</v>
      </c>
      <c r="E132" s="216" t="s">
        <v>5818</v>
      </c>
      <c r="F132" s="217" t="s">
        <v>5819</v>
      </c>
      <c r="G132" s="218" t="s">
        <v>5815</v>
      </c>
      <c r="H132" s="219">
        <v>1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45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178</v>
      </c>
      <c r="AT132" s="226" t="s">
        <v>174</v>
      </c>
      <c r="AU132" s="226" t="s">
        <v>82</v>
      </c>
      <c r="AY132" s="19" t="s">
        <v>171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82</v>
      </c>
      <c r="BK132" s="227">
        <f>ROUND(I132*H132,2)</f>
        <v>0</v>
      </c>
      <c r="BL132" s="19" t="s">
        <v>178</v>
      </c>
      <c r="BM132" s="226" t="s">
        <v>471</v>
      </c>
    </row>
    <row r="133" s="2" customFormat="1">
      <c r="A133" s="40"/>
      <c r="B133" s="41"/>
      <c r="C133" s="42"/>
      <c r="D133" s="228" t="s">
        <v>180</v>
      </c>
      <c r="E133" s="42"/>
      <c r="F133" s="229" t="s">
        <v>5819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180</v>
      </c>
      <c r="AU133" s="19" t="s">
        <v>82</v>
      </c>
    </row>
    <row r="134" s="2" customFormat="1" ht="16.5" customHeight="1">
      <c r="A134" s="40"/>
      <c r="B134" s="41"/>
      <c r="C134" s="215" t="s">
        <v>74</v>
      </c>
      <c r="D134" s="215" t="s">
        <v>174</v>
      </c>
      <c r="E134" s="216" t="s">
        <v>5820</v>
      </c>
      <c r="F134" s="217" t="s">
        <v>5821</v>
      </c>
      <c r="G134" s="218" t="s">
        <v>3296</v>
      </c>
      <c r="H134" s="219">
        <v>57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45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178</v>
      </c>
      <c r="AT134" s="226" t="s">
        <v>174</v>
      </c>
      <c r="AU134" s="226" t="s">
        <v>82</v>
      </c>
      <c r="AY134" s="19" t="s">
        <v>171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82</v>
      </c>
      <c r="BK134" s="227">
        <f>ROUND(I134*H134,2)</f>
        <v>0</v>
      </c>
      <c r="BL134" s="19" t="s">
        <v>178</v>
      </c>
      <c r="BM134" s="226" t="s">
        <v>490</v>
      </c>
    </row>
    <row r="135" s="2" customFormat="1">
      <c r="A135" s="40"/>
      <c r="B135" s="41"/>
      <c r="C135" s="42"/>
      <c r="D135" s="228" t="s">
        <v>180</v>
      </c>
      <c r="E135" s="42"/>
      <c r="F135" s="229" t="s">
        <v>5821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180</v>
      </c>
      <c r="AU135" s="19" t="s">
        <v>82</v>
      </c>
    </row>
    <row r="136" s="2" customFormat="1" ht="16.5" customHeight="1">
      <c r="A136" s="40"/>
      <c r="B136" s="41"/>
      <c r="C136" s="215" t="s">
        <v>74</v>
      </c>
      <c r="D136" s="215" t="s">
        <v>174</v>
      </c>
      <c r="E136" s="216" t="s">
        <v>5822</v>
      </c>
      <c r="F136" s="217" t="s">
        <v>5823</v>
      </c>
      <c r="G136" s="218" t="s">
        <v>5824</v>
      </c>
      <c r="H136" s="219">
        <v>40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45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178</v>
      </c>
      <c r="AT136" s="226" t="s">
        <v>174</v>
      </c>
      <c r="AU136" s="226" t="s">
        <v>82</v>
      </c>
      <c r="AY136" s="19" t="s">
        <v>171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82</v>
      </c>
      <c r="BK136" s="227">
        <f>ROUND(I136*H136,2)</f>
        <v>0</v>
      </c>
      <c r="BL136" s="19" t="s">
        <v>178</v>
      </c>
      <c r="BM136" s="226" t="s">
        <v>505</v>
      </c>
    </row>
    <row r="137" s="2" customFormat="1">
      <c r="A137" s="40"/>
      <c r="B137" s="41"/>
      <c r="C137" s="42"/>
      <c r="D137" s="228" t="s">
        <v>180</v>
      </c>
      <c r="E137" s="42"/>
      <c r="F137" s="229" t="s">
        <v>5823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180</v>
      </c>
      <c r="AU137" s="19" t="s">
        <v>82</v>
      </c>
    </row>
    <row r="138" s="2" customFormat="1" ht="16.5" customHeight="1">
      <c r="A138" s="40"/>
      <c r="B138" s="41"/>
      <c r="C138" s="215" t="s">
        <v>74</v>
      </c>
      <c r="D138" s="215" t="s">
        <v>174</v>
      </c>
      <c r="E138" s="216" t="s">
        <v>5825</v>
      </c>
      <c r="F138" s="217" t="s">
        <v>5826</v>
      </c>
      <c r="G138" s="218" t="s">
        <v>5815</v>
      </c>
      <c r="H138" s="219">
        <v>1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45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178</v>
      </c>
      <c r="AT138" s="226" t="s">
        <v>174</v>
      </c>
      <c r="AU138" s="226" t="s">
        <v>82</v>
      </c>
      <c r="AY138" s="19" t="s">
        <v>171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82</v>
      </c>
      <c r="BK138" s="227">
        <f>ROUND(I138*H138,2)</f>
        <v>0</v>
      </c>
      <c r="BL138" s="19" t="s">
        <v>178</v>
      </c>
      <c r="BM138" s="226" t="s">
        <v>528</v>
      </c>
    </row>
    <row r="139" s="2" customFormat="1">
      <c r="A139" s="40"/>
      <c r="B139" s="41"/>
      <c r="C139" s="42"/>
      <c r="D139" s="228" t="s">
        <v>180</v>
      </c>
      <c r="E139" s="42"/>
      <c r="F139" s="229" t="s">
        <v>5826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180</v>
      </c>
      <c r="AU139" s="19" t="s">
        <v>82</v>
      </c>
    </row>
    <row r="140" s="2" customFormat="1" ht="16.5" customHeight="1">
      <c r="A140" s="40"/>
      <c r="B140" s="41"/>
      <c r="C140" s="215" t="s">
        <v>74</v>
      </c>
      <c r="D140" s="215" t="s">
        <v>174</v>
      </c>
      <c r="E140" s="216" t="s">
        <v>5827</v>
      </c>
      <c r="F140" s="217" t="s">
        <v>5828</v>
      </c>
      <c r="G140" s="218" t="s">
        <v>5815</v>
      </c>
      <c r="H140" s="219">
        <v>1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45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178</v>
      </c>
      <c r="AT140" s="226" t="s">
        <v>174</v>
      </c>
      <c r="AU140" s="226" t="s">
        <v>82</v>
      </c>
      <c r="AY140" s="19" t="s">
        <v>171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82</v>
      </c>
      <c r="BK140" s="227">
        <f>ROUND(I140*H140,2)</f>
        <v>0</v>
      </c>
      <c r="BL140" s="19" t="s">
        <v>178</v>
      </c>
      <c r="BM140" s="226" t="s">
        <v>543</v>
      </c>
    </row>
    <row r="141" s="2" customFormat="1">
      <c r="A141" s="40"/>
      <c r="B141" s="41"/>
      <c r="C141" s="42"/>
      <c r="D141" s="228" t="s">
        <v>180</v>
      </c>
      <c r="E141" s="42"/>
      <c r="F141" s="229" t="s">
        <v>5828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180</v>
      </c>
      <c r="AU141" s="19" t="s">
        <v>82</v>
      </c>
    </row>
    <row r="142" s="2" customFormat="1" ht="16.5" customHeight="1">
      <c r="A142" s="40"/>
      <c r="B142" s="41"/>
      <c r="C142" s="215" t="s">
        <v>74</v>
      </c>
      <c r="D142" s="215" t="s">
        <v>174</v>
      </c>
      <c r="E142" s="216" t="s">
        <v>5829</v>
      </c>
      <c r="F142" s="217" t="s">
        <v>5830</v>
      </c>
      <c r="G142" s="218" t="s">
        <v>5815</v>
      </c>
      <c r="H142" s="219">
        <v>1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45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178</v>
      </c>
      <c r="AT142" s="226" t="s">
        <v>174</v>
      </c>
      <c r="AU142" s="226" t="s">
        <v>82</v>
      </c>
      <c r="AY142" s="19" t="s">
        <v>171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82</v>
      </c>
      <c r="BK142" s="227">
        <f>ROUND(I142*H142,2)</f>
        <v>0</v>
      </c>
      <c r="BL142" s="19" t="s">
        <v>178</v>
      </c>
      <c r="BM142" s="226" t="s">
        <v>275</v>
      </c>
    </row>
    <row r="143" s="2" customFormat="1">
      <c r="A143" s="40"/>
      <c r="B143" s="41"/>
      <c r="C143" s="42"/>
      <c r="D143" s="228" t="s">
        <v>180</v>
      </c>
      <c r="E143" s="42"/>
      <c r="F143" s="229" t="s">
        <v>5830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180</v>
      </c>
      <c r="AU143" s="19" t="s">
        <v>82</v>
      </c>
    </row>
    <row r="144" s="2" customFormat="1" ht="21.75" customHeight="1">
      <c r="A144" s="40"/>
      <c r="B144" s="41"/>
      <c r="C144" s="215" t="s">
        <v>74</v>
      </c>
      <c r="D144" s="215" t="s">
        <v>174</v>
      </c>
      <c r="E144" s="216" t="s">
        <v>5831</v>
      </c>
      <c r="F144" s="217" t="s">
        <v>5832</v>
      </c>
      <c r="G144" s="218" t="s">
        <v>5815</v>
      </c>
      <c r="H144" s="219">
        <v>1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45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178</v>
      </c>
      <c r="AT144" s="226" t="s">
        <v>174</v>
      </c>
      <c r="AU144" s="226" t="s">
        <v>82</v>
      </c>
      <c r="AY144" s="19" t="s">
        <v>171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82</v>
      </c>
      <c r="BK144" s="227">
        <f>ROUND(I144*H144,2)</f>
        <v>0</v>
      </c>
      <c r="BL144" s="19" t="s">
        <v>178</v>
      </c>
      <c r="BM144" s="226" t="s">
        <v>755</v>
      </c>
    </row>
    <row r="145" s="2" customFormat="1">
      <c r="A145" s="40"/>
      <c r="B145" s="41"/>
      <c r="C145" s="42"/>
      <c r="D145" s="228" t="s">
        <v>180</v>
      </c>
      <c r="E145" s="42"/>
      <c r="F145" s="229" t="s">
        <v>5832</v>
      </c>
      <c r="G145" s="42"/>
      <c r="H145" s="42"/>
      <c r="I145" s="230"/>
      <c r="J145" s="42"/>
      <c r="K145" s="42"/>
      <c r="L145" s="46"/>
      <c r="M145" s="279"/>
      <c r="N145" s="280"/>
      <c r="O145" s="281"/>
      <c r="P145" s="281"/>
      <c r="Q145" s="281"/>
      <c r="R145" s="281"/>
      <c r="S145" s="281"/>
      <c r="T145" s="282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180</v>
      </c>
      <c r="AU145" s="19" t="s">
        <v>82</v>
      </c>
    </row>
    <row r="146" s="2" customFormat="1" ht="6.96" customHeight="1">
      <c r="A146" s="40"/>
      <c r="B146" s="61"/>
      <c r="C146" s="62"/>
      <c r="D146" s="62"/>
      <c r="E146" s="62"/>
      <c r="F146" s="62"/>
      <c r="G146" s="62"/>
      <c r="H146" s="62"/>
      <c r="I146" s="62"/>
      <c r="J146" s="62"/>
      <c r="K146" s="62"/>
      <c r="L146" s="46"/>
      <c r="M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</sheetData>
  <sheetProtection sheet="1" autoFilter="0" formatColumns="0" formatRows="0" objects="1" scenarios="1" spinCount="100000" saltValue="QpwQItEfH1ccyn0SC7yFrRez+qRjh8SzVsrWso0wXVVVsTLvJR85KCQ05VXodi+wweg67eQgK2NGVr+3duLN2A==" hashValue="FRXtzflopmWVqEjq8gydNuuuFvYlXwLe6lLIbLB4cimVeky1dysVssBQ9SQPOR5mvuXBb8EpaOIz33fAKF7wPA==" algorithmName="SHA-512" password="CC35"/>
  <autoFilter ref="C91:K14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125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SPŠ a SOU Pelhřimov – Rekonstrukce dílen Křemešnická</v>
      </c>
      <c r="F7" s="145"/>
      <c r="G7" s="145"/>
      <c r="H7" s="145"/>
      <c r="L7" s="22"/>
    </row>
    <row r="8" s="1" customFormat="1" ht="12" customHeight="1">
      <c r="B8" s="22"/>
      <c r="D8" s="145" t="s">
        <v>126</v>
      </c>
      <c r="L8" s="22"/>
    </row>
    <row r="9" s="2" customFormat="1" ht="16.5" customHeight="1">
      <c r="A9" s="40"/>
      <c r="B9" s="46"/>
      <c r="C9" s="40"/>
      <c r="D9" s="40"/>
      <c r="E9" s="146" t="s">
        <v>547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548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5833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14. 1. 2022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32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5" t="s">
        <v>28</v>
      </c>
      <c r="J23" s="135" t="s">
        <v>34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37</v>
      </c>
      <c r="F26" s="40"/>
      <c r="G26" s="40"/>
      <c r="H26" s="40"/>
      <c r="I26" s="145" t="s">
        <v>28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38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40</v>
      </c>
      <c r="E32" s="40"/>
      <c r="F32" s="40"/>
      <c r="G32" s="40"/>
      <c r="H32" s="40"/>
      <c r="I32" s="40"/>
      <c r="J32" s="156">
        <f>ROUND(J87,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42</v>
      </c>
      <c r="G34" s="40"/>
      <c r="H34" s="40"/>
      <c r="I34" s="157" t="s">
        <v>41</v>
      </c>
      <c r="J34" s="157" t="s">
        <v>43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44</v>
      </c>
      <c r="E35" s="145" t="s">
        <v>45</v>
      </c>
      <c r="F35" s="159">
        <f>ROUND((SUM(BE87:BE193)),  2)</f>
        <v>0</v>
      </c>
      <c r="G35" s="40"/>
      <c r="H35" s="40"/>
      <c r="I35" s="160">
        <v>0.20999999999999999</v>
      </c>
      <c r="J35" s="159">
        <f>ROUND(((SUM(BE87:BE193))*I35),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46</v>
      </c>
      <c r="F36" s="159">
        <f>ROUND((SUM(BF87:BF193)),  2)</f>
        <v>0</v>
      </c>
      <c r="G36" s="40"/>
      <c r="H36" s="40"/>
      <c r="I36" s="160">
        <v>0.14999999999999999</v>
      </c>
      <c r="J36" s="159">
        <f>ROUND(((SUM(BF87:BF193))*I36),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ROUND((SUM(BG87:BG193)),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48</v>
      </c>
      <c r="F38" s="159">
        <f>ROUND((SUM(BH87:BH193)),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ROUND((SUM(BI87:BI193)),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128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SPŠ a SOU Pelhřimov – Rekonstrukce dílen Křemešnická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547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548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F - Chytrá elektroinstalace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Obec Pelhřimov [547492] </v>
      </c>
      <c r="G56" s="42"/>
      <c r="H56" s="42"/>
      <c r="I56" s="34" t="s">
        <v>23</v>
      </c>
      <c r="J56" s="74" t="str">
        <f>IF(J14="","",J14)</f>
        <v>14. 1. 2022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Vysočina, Žižkova 1882/57, 586 01 Jihlava</v>
      </c>
      <c r="G58" s="42"/>
      <c r="H58" s="42"/>
      <c r="I58" s="34" t="s">
        <v>31</v>
      </c>
      <c r="J58" s="38" t="str">
        <f>E23</f>
        <v>INVENTE s.r.o., Žerotínova 483/1, 370 04 České Bud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129</v>
      </c>
      <c r="D61" s="174"/>
      <c r="E61" s="174"/>
      <c r="F61" s="174"/>
      <c r="G61" s="174"/>
      <c r="H61" s="174"/>
      <c r="I61" s="174"/>
      <c r="J61" s="175" t="s">
        <v>130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72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131</v>
      </c>
    </row>
    <row r="64" s="9" customFormat="1" ht="24.96" customHeight="1">
      <c r="A64" s="9"/>
      <c r="B64" s="177"/>
      <c r="C64" s="178"/>
      <c r="D64" s="179" t="s">
        <v>5834</v>
      </c>
      <c r="E64" s="180"/>
      <c r="F64" s="180"/>
      <c r="G64" s="180"/>
      <c r="H64" s="180"/>
      <c r="I64" s="180"/>
      <c r="J64" s="181">
        <f>J88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5835</v>
      </c>
      <c r="E65" s="180"/>
      <c r="F65" s="180"/>
      <c r="G65" s="180"/>
      <c r="H65" s="180"/>
      <c r="I65" s="180"/>
      <c r="J65" s="181">
        <f>J177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156</v>
      </c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SPŠ a SOU Pelhřimov – Rekonstrukce dílen Křemešnická</v>
      </c>
      <c r="F75" s="34"/>
      <c r="G75" s="34"/>
      <c r="H75" s="34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126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2" t="s">
        <v>547</v>
      </c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548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F - Chytrá elektroinstalace</v>
      </c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 xml:space="preserve"> Obec Pelhřimov [547492] </v>
      </c>
      <c r="G81" s="42"/>
      <c r="H81" s="42"/>
      <c r="I81" s="34" t="s">
        <v>23</v>
      </c>
      <c r="J81" s="74" t="str">
        <f>IF(J14="","",J14)</f>
        <v>14. 1. 2022</v>
      </c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4" t="s">
        <v>25</v>
      </c>
      <c r="D83" s="42"/>
      <c r="E83" s="42"/>
      <c r="F83" s="29" t="str">
        <f>E17</f>
        <v>Kraj Vysočina, Žižkova 1882/57, 586 01 Jihlava</v>
      </c>
      <c r="G83" s="42"/>
      <c r="H83" s="42"/>
      <c r="I83" s="34" t="s">
        <v>31</v>
      </c>
      <c r="J83" s="38" t="str">
        <f>E23</f>
        <v>INVENTE s.r.o., Žerotínova 483/1, 370 04 České Bud</v>
      </c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36</v>
      </c>
      <c r="J84" s="38" t="str">
        <f>E26</f>
        <v xml:space="preserve"> 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8"/>
      <c r="B86" s="189"/>
      <c r="C86" s="190" t="s">
        <v>157</v>
      </c>
      <c r="D86" s="191" t="s">
        <v>59</v>
      </c>
      <c r="E86" s="191" t="s">
        <v>55</v>
      </c>
      <c r="F86" s="191" t="s">
        <v>56</v>
      </c>
      <c r="G86" s="191" t="s">
        <v>158</v>
      </c>
      <c r="H86" s="191" t="s">
        <v>159</v>
      </c>
      <c r="I86" s="191" t="s">
        <v>160</v>
      </c>
      <c r="J86" s="191" t="s">
        <v>130</v>
      </c>
      <c r="K86" s="192" t="s">
        <v>161</v>
      </c>
      <c r="L86" s="193"/>
      <c r="M86" s="94" t="s">
        <v>19</v>
      </c>
      <c r="N86" s="95" t="s">
        <v>44</v>
      </c>
      <c r="O86" s="95" t="s">
        <v>162</v>
      </c>
      <c r="P86" s="95" t="s">
        <v>163</v>
      </c>
      <c r="Q86" s="95" t="s">
        <v>164</v>
      </c>
      <c r="R86" s="95" t="s">
        <v>165</v>
      </c>
      <c r="S86" s="95" t="s">
        <v>166</v>
      </c>
      <c r="T86" s="96" t="s">
        <v>167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0"/>
      <c r="B87" s="41"/>
      <c r="C87" s="101" t="s">
        <v>168</v>
      </c>
      <c r="D87" s="42"/>
      <c r="E87" s="42"/>
      <c r="F87" s="42"/>
      <c r="G87" s="42"/>
      <c r="H87" s="42"/>
      <c r="I87" s="42"/>
      <c r="J87" s="194">
        <f>BK87</f>
        <v>0</v>
      </c>
      <c r="K87" s="42"/>
      <c r="L87" s="46"/>
      <c r="M87" s="97"/>
      <c r="N87" s="195"/>
      <c r="O87" s="98"/>
      <c r="P87" s="196">
        <f>P88+P177</f>
        <v>0</v>
      </c>
      <c r="Q87" s="98"/>
      <c r="R87" s="196">
        <f>R88+R177</f>
        <v>0</v>
      </c>
      <c r="S87" s="98"/>
      <c r="T87" s="197">
        <f>T88+T177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73</v>
      </c>
      <c r="AU87" s="19" t="s">
        <v>131</v>
      </c>
      <c r="BK87" s="198">
        <f>BK88+BK177</f>
        <v>0</v>
      </c>
    </row>
    <row r="88" s="12" customFormat="1" ht="25.92" customHeight="1">
      <c r="A88" s="12"/>
      <c r="B88" s="199"/>
      <c r="C88" s="200"/>
      <c r="D88" s="201" t="s">
        <v>73</v>
      </c>
      <c r="E88" s="202" t="s">
        <v>3345</v>
      </c>
      <c r="F88" s="202" t="s">
        <v>5836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SUM(P89:P176)</f>
        <v>0</v>
      </c>
      <c r="Q88" s="207"/>
      <c r="R88" s="208">
        <f>SUM(R89:R176)</f>
        <v>0</v>
      </c>
      <c r="S88" s="207"/>
      <c r="T88" s="209">
        <f>SUM(T89:T176)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82</v>
      </c>
      <c r="AT88" s="211" t="s">
        <v>73</v>
      </c>
      <c r="AU88" s="211" t="s">
        <v>74</v>
      </c>
      <c r="AY88" s="210" t="s">
        <v>171</v>
      </c>
      <c r="BK88" s="212">
        <f>SUM(BK89:BK176)</f>
        <v>0</v>
      </c>
    </row>
    <row r="89" s="2" customFormat="1" ht="16.5" customHeight="1">
      <c r="A89" s="40"/>
      <c r="B89" s="41"/>
      <c r="C89" s="215" t="s">
        <v>82</v>
      </c>
      <c r="D89" s="215" t="s">
        <v>174</v>
      </c>
      <c r="E89" s="216" t="s">
        <v>5837</v>
      </c>
      <c r="F89" s="217" t="s">
        <v>5838</v>
      </c>
      <c r="G89" s="218" t="s">
        <v>3296</v>
      </c>
      <c r="H89" s="219">
        <v>1</v>
      </c>
      <c r="I89" s="220"/>
      <c r="J89" s="221">
        <f>ROUND(I89*H89,2)</f>
        <v>0</v>
      </c>
      <c r="K89" s="217" t="s">
        <v>19</v>
      </c>
      <c r="L89" s="46"/>
      <c r="M89" s="222" t="s">
        <v>19</v>
      </c>
      <c r="N89" s="223" t="s">
        <v>45</v>
      </c>
      <c r="O89" s="86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6" t="s">
        <v>178</v>
      </c>
      <c r="AT89" s="226" t="s">
        <v>174</v>
      </c>
      <c r="AU89" s="226" t="s">
        <v>82</v>
      </c>
      <c r="AY89" s="19" t="s">
        <v>171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9" t="s">
        <v>82</v>
      </c>
      <c r="BK89" s="227">
        <f>ROUND(I89*H89,2)</f>
        <v>0</v>
      </c>
      <c r="BL89" s="19" t="s">
        <v>178</v>
      </c>
      <c r="BM89" s="226" t="s">
        <v>5839</v>
      </c>
    </row>
    <row r="90" s="2" customFormat="1">
      <c r="A90" s="40"/>
      <c r="B90" s="41"/>
      <c r="C90" s="42"/>
      <c r="D90" s="228" t="s">
        <v>180</v>
      </c>
      <c r="E90" s="42"/>
      <c r="F90" s="229" t="s">
        <v>5838</v>
      </c>
      <c r="G90" s="42"/>
      <c r="H90" s="42"/>
      <c r="I90" s="230"/>
      <c r="J90" s="42"/>
      <c r="K90" s="42"/>
      <c r="L90" s="46"/>
      <c r="M90" s="231"/>
      <c r="N90" s="232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180</v>
      </c>
      <c r="AU90" s="19" t="s">
        <v>82</v>
      </c>
    </row>
    <row r="91" s="2" customFormat="1" ht="16.5" customHeight="1">
      <c r="A91" s="40"/>
      <c r="B91" s="41"/>
      <c r="C91" s="215" t="s">
        <v>84</v>
      </c>
      <c r="D91" s="215" t="s">
        <v>174</v>
      </c>
      <c r="E91" s="216" t="s">
        <v>5840</v>
      </c>
      <c r="F91" s="217" t="s">
        <v>5841</v>
      </c>
      <c r="G91" s="218" t="s">
        <v>3296</v>
      </c>
      <c r="H91" s="219">
        <v>2</v>
      </c>
      <c r="I91" s="220"/>
      <c r="J91" s="221">
        <f>ROUND(I91*H91,2)</f>
        <v>0</v>
      </c>
      <c r="K91" s="217" t="s">
        <v>19</v>
      </c>
      <c r="L91" s="46"/>
      <c r="M91" s="222" t="s">
        <v>19</v>
      </c>
      <c r="N91" s="223" t="s">
        <v>45</v>
      </c>
      <c r="O91" s="86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6" t="s">
        <v>178</v>
      </c>
      <c r="AT91" s="226" t="s">
        <v>174</v>
      </c>
      <c r="AU91" s="226" t="s">
        <v>82</v>
      </c>
      <c r="AY91" s="19" t="s">
        <v>171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9" t="s">
        <v>82</v>
      </c>
      <c r="BK91" s="227">
        <f>ROUND(I91*H91,2)</f>
        <v>0</v>
      </c>
      <c r="BL91" s="19" t="s">
        <v>178</v>
      </c>
      <c r="BM91" s="226" t="s">
        <v>5842</v>
      </c>
    </row>
    <row r="92" s="2" customFormat="1">
      <c r="A92" s="40"/>
      <c r="B92" s="41"/>
      <c r="C92" s="42"/>
      <c r="D92" s="228" t="s">
        <v>180</v>
      </c>
      <c r="E92" s="42"/>
      <c r="F92" s="229" t="s">
        <v>5841</v>
      </c>
      <c r="G92" s="42"/>
      <c r="H92" s="42"/>
      <c r="I92" s="230"/>
      <c r="J92" s="42"/>
      <c r="K92" s="42"/>
      <c r="L92" s="46"/>
      <c r="M92" s="231"/>
      <c r="N92" s="232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180</v>
      </c>
      <c r="AU92" s="19" t="s">
        <v>82</v>
      </c>
    </row>
    <row r="93" s="2" customFormat="1" ht="16.5" customHeight="1">
      <c r="A93" s="40"/>
      <c r="B93" s="41"/>
      <c r="C93" s="215" t="s">
        <v>105</v>
      </c>
      <c r="D93" s="215" t="s">
        <v>174</v>
      </c>
      <c r="E93" s="216" t="s">
        <v>5843</v>
      </c>
      <c r="F93" s="217" t="s">
        <v>5844</v>
      </c>
      <c r="G93" s="218" t="s">
        <v>3296</v>
      </c>
      <c r="H93" s="219">
        <v>2</v>
      </c>
      <c r="I93" s="220"/>
      <c r="J93" s="221">
        <f>ROUND(I93*H93,2)</f>
        <v>0</v>
      </c>
      <c r="K93" s="217" t="s">
        <v>19</v>
      </c>
      <c r="L93" s="46"/>
      <c r="M93" s="222" t="s">
        <v>19</v>
      </c>
      <c r="N93" s="223" t="s">
        <v>45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178</v>
      </c>
      <c r="AT93" s="226" t="s">
        <v>174</v>
      </c>
      <c r="AU93" s="226" t="s">
        <v>82</v>
      </c>
      <c r="AY93" s="19" t="s">
        <v>171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82</v>
      </c>
      <c r="BK93" s="227">
        <f>ROUND(I93*H93,2)</f>
        <v>0</v>
      </c>
      <c r="BL93" s="19" t="s">
        <v>178</v>
      </c>
      <c r="BM93" s="226" t="s">
        <v>5845</v>
      </c>
    </row>
    <row r="94" s="2" customFormat="1">
      <c r="A94" s="40"/>
      <c r="B94" s="41"/>
      <c r="C94" s="42"/>
      <c r="D94" s="228" t="s">
        <v>180</v>
      </c>
      <c r="E94" s="42"/>
      <c r="F94" s="229" t="s">
        <v>5844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180</v>
      </c>
      <c r="AU94" s="19" t="s">
        <v>82</v>
      </c>
    </row>
    <row r="95" s="2" customFormat="1" ht="16.5" customHeight="1">
      <c r="A95" s="40"/>
      <c r="B95" s="41"/>
      <c r="C95" s="215" t="s">
        <v>178</v>
      </c>
      <c r="D95" s="215" t="s">
        <v>174</v>
      </c>
      <c r="E95" s="216" t="s">
        <v>5846</v>
      </c>
      <c r="F95" s="217" t="s">
        <v>5847</v>
      </c>
      <c r="G95" s="218" t="s">
        <v>3296</v>
      </c>
      <c r="H95" s="219">
        <v>1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45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178</v>
      </c>
      <c r="AT95" s="226" t="s">
        <v>174</v>
      </c>
      <c r="AU95" s="226" t="s">
        <v>82</v>
      </c>
      <c r="AY95" s="19" t="s">
        <v>171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82</v>
      </c>
      <c r="BK95" s="227">
        <f>ROUND(I95*H95,2)</f>
        <v>0</v>
      </c>
      <c r="BL95" s="19" t="s">
        <v>178</v>
      </c>
      <c r="BM95" s="226" t="s">
        <v>5848</v>
      </c>
    </row>
    <row r="96" s="2" customFormat="1">
      <c r="A96" s="40"/>
      <c r="B96" s="41"/>
      <c r="C96" s="42"/>
      <c r="D96" s="228" t="s">
        <v>180</v>
      </c>
      <c r="E96" s="42"/>
      <c r="F96" s="229" t="s">
        <v>5847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180</v>
      </c>
      <c r="AU96" s="19" t="s">
        <v>82</v>
      </c>
    </row>
    <row r="97" s="2" customFormat="1" ht="16.5" customHeight="1">
      <c r="A97" s="40"/>
      <c r="B97" s="41"/>
      <c r="C97" s="215" t="s">
        <v>195</v>
      </c>
      <c r="D97" s="215" t="s">
        <v>174</v>
      </c>
      <c r="E97" s="216" t="s">
        <v>5849</v>
      </c>
      <c r="F97" s="217" t="s">
        <v>5850</v>
      </c>
      <c r="G97" s="218" t="s">
        <v>3296</v>
      </c>
      <c r="H97" s="219">
        <v>1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45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178</v>
      </c>
      <c r="AT97" s="226" t="s">
        <v>174</v>
      </c>
      <c r="AU97" s="226" t="s">
        <v>82</v>
      </c>
      <c r="AY97" s="19" t="s">
        <v>171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82</v>
      </c>
      <c r="BK97" s="227">
        <f>ROUND(I97*H97,2)</f>
        <v>0</v>
      </c>
      <c r="BL97" s="19" t="s">
        <v>178</v>
      </c>
      <c r="BM97" s="226" t="s">
        <v>5851</v>
      </c>
    </row>
    <row r="98" s="2" customFormat="1">
      <c r="A98" s="40"/>
      <c r="B98" s="41"/>
      <c r="C98" s="42"/>
      <c r="D98" s="228" t="s">
        <v>180</v>
      </c>
      <c r="E98" s="42"/>
      <c r="F98" s="229" t="s">
        <v>5850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180</v>
      </c>
      <c r="AU98" s="19" t="s">
        <v>82</v>
      </c>
    </row>
    <row r="99" s="2" customFormat="1" ht="16.5" customHeight="1">
      <c r="A99" s="40"/>
      <c r="B99" s="41"/>
      <c r="C99" s="215" t="s">
        <v>199</v>
      </c>
      <c r="D99" s="215" t="s">
        <v>174</v>
      </c>
      <c r="E99" s="216" t="s">
        <v>5852</v>
      </c>
      <c r="F99" s="217" t="s">
        <v>5853</v>
      </c>
      <c r="G99" s="218" t="s">
        <v>3296</v>
      </c>
      <c r="H99" s="219">
        <v>6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45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178</v>
      </c>
      <c r="AT99" s="226" t="s">
        <v>174</v>
      </c>
      <c r="AU99" s="226" t="s">
        <v>82</v>
      </c>
      <c r="AY99" s="19" t="s">
        <v>171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82</v>
      </c>
      <c r="BK99" s="227">
        <f>ROUND(I99*H99,2)</f>
        <v>0</v>
      </c>
      <c r="BL99" s="19" t="s">
        <v>178</v>
      </c>
      <c r="BM99" s="226" t="s">
        <v>5854</v>
      </c>
    </row>
    <row r="100" s="2" customFormat="1">
      <c r="A100" s="40"/>
      <c r="B100" s="41"/>
      <c r="C100" s="42"/>
      <c r="D100" s="228" t="s">
        <v>180</v>
      </c>
      <c r="E100" s="42"/>
      <c r="F100" s="229" t="s">
        <v>5853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180</v>
      </c>
      <c r="AU100" s="19" t="s">
        <v>82</v>
      </c>
    </row>
    <row r="101" s="2" customFormat="1" ht="16.5" customHeight="1">
      <c r="A101" s="40"/>
      <c r="B101" s="41"/>
      <c r="C101" s="215" t="s">
        <v>203</v>
      </c>
      <c r="D101" s="215" t="s">
        <v>174</v>
      </c>
      <c r="E101" s="216" t="s">
        <v>5855</v>
      </c>
      <c r="F101" s="217" t="s">
        <v>5856</v>
      </c>
      <c r="G101" s="218" t="s">
        <v>3296</v>
      </c>
      <c r="H101" s="219">
        <v>1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45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178</v>
      </c>
      <c r="AT101" s="226" t="s">
        <v>174</v>
      </c>
      <c r="AU101" s="226" t="s">
        <v>82</v>
      </c>
      <c r="AY101" s="19" t="s">
        <v>171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82</v>
      </c>
      <c r="BK101" s="227">
        <f>ROUND(I101*H101,2)</f>
        <v>0</v>
      </c>
      <c r="BL101" s="19" t="s">
        <v>178</v>
      </c>
      <c r="BM101" s="226" t="s">
        <v>5857</v>
      </c>
    </row>
    <row r="102" s="2" customFormat="1">
      <c r="A102" s="40"/>
      <c r="B102" s="41"/>
      <c r="C102" s="42"/>
      <c r="D102" s="228" t="s">
        <v>180</v>
      </c>
      <c r="E102" s="42"/>
      <c r="F102" s="229" t="s">
        <v>5856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180</v>
      </c>
      <c r="AU102" s="19" t="s">
        <v>82</v>
      </c>
    </row>
    <row r="103" s="2" customFormat="1" ht="16.5" customHeight="1">
      <c r="A103" s="40"/>
      <c r="B103" s="41"/>
      <c r="C103" s="215" t="s">
        <v>208</v>
      </c>
      <c r="D103" s="215" t="s">
        <v>174</v>
      </c>
      <c r="E103" s="216" t="s">
        <v>5858</v>
      </c>
      <c r="F103" s="217" t="s">
        <v>5859</v>
      </c>
      <c r="G103" s="218" t="s">
        <v>3296</v>
      </c>
      <c r="H103" s="219">
        <v>1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45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178</v>
      </c>
      <c r="AT103" s="226" t="s">
        <v>174</v>
      </c>
      <c r="AU103" s="226" t="s">
        <v>82</v>
      </c>
      <c r="AY103" s="19" t="s">
        <v>171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82</v>
      </c>
      <c r="BK103" s="227">
        <f>ROUND(I103*H103,2)</f>
        <v>0</v>
      </c>
      <c r="BL103" s="19" t="s">
        <v>178</v>
      </c>
      <c r="BM103" s="226" t="s">
        <v>5860</v>
      </c>
    </row>
    <row r="104" s="2" customFormat="1">
      <c r="A104" s="40"/>
      <c r="B104" s="41"/>
      <c r="C104" s="42"/>
      <c r="D104" s="228" t="s">
        <v>180</v>
      </c>
      <c r="E104" s="42"/>
      <c r="F104" s="229" t="s">
        <v>5859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180</v>
      </c>
      <c r="AU104" s="19" t="s">
        <v>82</v>
      </c>
    </row>
    <row r="105" s="2" customFormat="1" ht="16.5" customHeight="1">
      <c r="A105" s="40"/>
      <c r="B105" s="41"/>
      <c r="C105" s="215" t="s">
        <v>172</v>
      </c>
      <c r="D105" s="215" t="s">
        <v>174</v>
      </c>
      <c r="E105" s="216" t="s">
        <v>5861</v>
      </c>
      <c r="F105" s="217" t="s">
        <v>5862</v>
      </c>
      <c r="G105" s="218" t="s">
        <v>3296</v>
      </c>
      <c r="H105" s="219">
        <v>6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45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178</v>
      </c>
      <c r="AT105" s="226" t="s">
        <v>174</v>
      </c>
      <c r="AU105" s="226" t="s">
        <v>82</v>
      </c>
      <c r="AY105" s="19" t="s">
        <v>171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82</v>
      </c>
      <c r="BK105" s="227">
        <f>ROUND(I105*H105,2)</f>
        <v>0</v>
      </c>
      <c r="BL105" s="19" t="s">
        <v>178</v>
      </c>
      <c r="BM105" s="226" t="s">
        <v>5863</v>
      </c>
    </row>
    <row r="106" s="2" customFormat="1">
      <c r="A106" s="40"/>
      <c r="B106" s="41"/>
      <c r="C106" s="42"/>
      <c r="D106" s="228" t="s">
        <v>180</v>
      </c>
      <c r="E106" s="42"/>
      <c r="F106" s="229" t="s">
        <v>5862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180</v>
      </c>
      <c r="AU106" s="19" t="s">
        <v>82</v>
      </c>
    </row>
    <row r="107" s="2" customFormat="1" ht="16.5" customHeight="1">
      <c r="A107" s="40"/>
      <c r="B107" s="41"/>
      <c r="C107" s="215" t="s">
        <v>220</v>
      </c>
      <c r="D107" s="215" t="s">
        <v>174</v>
      </c>
      <c r="E107" s="216" t="s">
        <v>5864</v>
      </c>
      <c r="F107" s="217" t="s">
        <v>5865</v>
      </c>
      <c r="G107" s="218" t="s">
        <v>3296</v>
      </c>
      <c r="H107" s="219">
        <v>6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45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178</v>
      </c>
      <c r="AT107" s="226" t="s">
        <v>174</v>
      </c>
      <c r="AU107" s="226" t="s">
        <v>82</v>
      </c>
      <c r="AY107" s="19" t="s">
        <v>171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82</v>
      </c>
      <c r="BK107" s="227">
        <f>ROUND(I107*H107,2)</f>
        <v>0</v>
      </c>
      <c r="BL107" s="19" t="s">
        <v>178</v>
      </c>
      <c r="BM107" s="226" t="s">
        <v>5866</v>
      </c>
    </row>
    <row r="108" s="2" customFormat="1">
      <c r="A108" s="40"/>
      <c r="B108" s="41"/>
      <c r="C108" s="42"/>
      <c r="D108" s="228" t="s">
        <v>180</v>
      </c>
      <c r="E108" s="42"/>
      <c r="F108" s="229" t="s">
        <v>5865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180</v>
      </c>
      <c r="AU108" s="19" t="s">
        <v>82</v>
      </c>
    </row>
    <row r="109" s="2" customFormat="1" ht="16.5" customHeight="1">
      <c r="A109" s="40"/>
      <c r="B109" s="41"/>
      <c r="C109" s="215" t="s">
        <v>225</v>
      </c>
      <c r="D109" s="215" t="s">
        <v>174</v>
      </c>
      <c r="E109" s="216" t="s">
        <v>5867</v>
      </c>
      <c r="F109" s="217" t="s">
        <v>5868</v>
      </c>
      <c r="G109" s="218" t="s">
        <v>3296</v>
      </c>
      <c r="H109" s="219">
        <v>3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45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178</v>
      </c>
      <c r="AT109" s="226" t="s">
        <v>174</v>
      </c>
      <c r="AU109" s="226" t="s">
        <v>82</v>
      </c>
      <c r="AY109" s="19" t="s">
        <v>171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82</v>
      </c>
      <c r="BK109" s="227">
        <f>ROUND(I109*H109,2)</f>
        <v>0</v>
      </c>
      <c r="BL109" s="19" t="s">
        <v>178</v>
      </c>
      <c r="BM109" s="226" t="s">
        <v>5869</v>
      </c>
    </row>
    <row r="110" s="2" customFormat="1">
      <c r="A110" s="40"/>
      <c r="B110" s="41"/>
      <c r="C110" s="42"/>
      <c r="D110" s="228" t="s">
        <v>180</v>
      </c>
      <c r="E110" s="42"/>
      <c r="F110" s="229" t="s">
        <v>5868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180</v>
      </c>
      <c r="AU110" s="19" t="s">
        <v>82</v>
      </c>
    </row>
    <row r="111" s="2" customFormat="1" ht="16.5" customHeight="1">
      <c r="A111" s="40"/>
      <c r="B111" s="41"/>
      <c r="C111" s="215" t="s">
        <v>245</v>
      </c>
      <c r="D111" s="215" t="s">
        <v>174</v>
      </c>
      <c r="E111" s="216" t="s">
        <v>5870</v>
      </c>
      <c r="F111" s="217" t="s">
        <v>5871</v>
      </c>
      <c r="G111" s="218" t="s">
        <v>3296</v>
      </c>
      <c r="H111" s="219">
        <v>2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45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178</v>
      </c>
      <c r="AT111" s="226" t="s">
        <v>174</v>
      </c>
      <c r="AU111" s="226" t="s">
        <v>82</v>
      </c>
      <c r="AY111" s="19" t="s">
        <v>171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82</v>
      </c>
      <c r="BK111" s="227">
        <f>ROUND(I111*H111,2)</f>
        <v>0</v>
      </c>
      <c r="BL111" s="19" t="s">
        <v>178</v>
      </c>
      <c r="BM111" s="226" t="s">
        <v>5872</v>
      </c>
    </row>
    <row r="112" s="2" customFormat="1">
      <c r="A112" s="40"/>
      <c r="B112" s="41"/>
      <c r="C112" s="42"/>
      <c r="D112" s="228" t="s">
        <v>180</v>
      </c>
      <c r="E112" s="42"/>
      <c r="F112" s="229" t="s">
        <v>5871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180</v>
      </c>
      <c r="AU112" s="19" t="s">
        <v>82</v>
      </c>
    </row>
    <row r="113" s="2" customFormat="1" ht="16.5" customHeight="1">
      <c r="A113" s="40"/>
      <c r="B113" s="41"/>
      <c r="C113" s="215" t="s">
        <v>258</v>
      </c>
      <c r="D113" s="215" t="s">
        <v>174</v>
      </c>
      <c r="E113" s="216" t="s">
        <v>5873</v>
      </c>
      <c r="F113" s="217" t="s">
        <v>5874</v>
      </c>
      <c r="G113" s="218" t="s">
        <v>3296</v>
      </c>
      <c r="H113" s="219">
        <v>2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45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178</v>
      </c>
      <c r="AT113" s="226" t="s">
        <v>174</v>
      </c>
      <c r="AU113" s="226" t="s">
        <v>82</v>
      </c>
      <c r="AY113" s="19" t="s">
        <v>171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82</v>
      </c>
      <c r="BK113" s="227">
        <f>ROUND(I113*H113,2)</f>
        <v>0</v>
      </c>
      <c r="BL113" s="19" t="s">
        <v>178</v>
      </c>
      <c r="BM113" s="226" t="s">
        <v>5875</v>
      </c>
    </row>
    <row r="114" s="2" customFormat="1">
      <c r="A114" s="40"/>
      <c r="B114" s="41"/>
      <c r="C114" s="42"/>
      <c r="D114" s="228" t="s">
        <v>180</v>
      </c>
      <c r="E114" s="42"/>
      <c r="F114" s="229" t="s">
        <v>5874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180</v>
      </c>
      <c r="AU114" s="19" t="s">
        <v>82</v>
      </c>
    </row>
    <row r="115" s="2" customFormat="1" ht="16.5" customHeight="1">
      <c r="A115" s="40"/>
      <c r="B115" s="41"/>
      <c r="C115" s="215" t="s">
        <v>268</v>
      </c>
      <c r="D115" s="215" t="s">
        <v>174</v>
      </c>
      <c r="E115" s="216" t="s">
        <v>5876</v>
      </c>
      <c r="F115" s="217" t="s">
        <v>5877</v>
      </c>
      <c r="G115" s="218" t="s">
        <v>3296</v>
      </c>
      <c r="H115" s="219">
        <v>1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45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178</v>
      </c>
      <c r="AT115" s="226" t="s">
        <v>174</v>
      </c>
      <c r="AU115" s="226" t="s">
        <v>82</v>
      </c>
      <c r="AY115" s="19" t="s">
        <v>171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82</v>
      </c>
      <c r="BK115" s="227">
        <f>ROUND(I115*H115,2)</f>
        <v>0</v>
      </c>
      <c r="BL115" s="19" t="s">
        <v>178</v>
      </c>
      <c r="BM115" s="226" t="s">
        <v>5878</v>
      </c>
    </row>
    <row r="116" s="2" customFormat="1">
      <c r="A116" s="40"/>
      <c r="B116" s="41"/>
      <c r="C116" s="42"/>
      <c r="D116" s="228" t="s">
        <v>180</v>
      </c>
      <c r="E116" s="42"/>
      <c r="F116" s="229" t="s">
        <v>5877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180</v>
      </c>
      <c r="AU116" s="19" t="s">
        <v>82</v>
      </c>
    </row>
    <row r="117" s="2" customFormat="1" ht="16.5" customHeight="1">
      <c r="A117" s="40"/>
      <c r="B117" s="41"/>
      <c r="C117" s="215" t="s">
        <v>8</v>
      </c>
      <c r="D117" s="215" t="s">
        <v>174</v>
      </c>
      <c r="E117" s="216" t="s">
        <v>5879</v>
      </c>
      <c r="F117" s="217" t="s">
        <v>5880</v>
      </c>
      <c r="G117" s="218" t="s">
        <v>3296</v>
      </c>
      <c r="H117" s="219">
        <v>1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45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178</v>
      </c>
      <c r="AT117" s="226" t="s">
        <v>174</v>
      </c>
      <c r="AU117" s="226" t="s">
        <v>82</v>
      </c>
      <c r="AY117" s="19" t="s">
        <v>171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82</v>
      </c>
      <c r="BK117" s="227">
        <f>ROUND(I117*H117,2)</f>
        <v>0</v>
      </c>
      <c r="BL117" s="19" t="s">
        <v>178</v>
      </c>
      <c r="BM117" s="226" t="s">
        <v>5881</v>
      </c>
    </row>
    <row r="118" s="2" customFormat="1">
      <c r="A118" s="40"/>
      <c r="B118" s="41"/>
      <c r="C118" s="42"/>
      <c r="D118" s="228" t="s">
        <v>180</v>
      </c>
      <c r="E118" s="42"/>
      <c r="F118" s="229" t="s">
        <v>5880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180</v>
      </c>
      <c r="AU118" s="19" t="s">
        <v>82</v>
      </c>
    </row>
    <row r="119" s="2" customFormat="1" ht="16.5" customHeight="1">
      <c r="A119" s="40"/>
      <c r="B119" s="41"/>
      <c r="C119" s="215" t="s">
        <v>289</v>
      </c>
      <c r="D119" s="215" t="s">
        <v>174</v>
      </c>
      <c r="E119" s="216" t="s">
        <v>5882</v>
      </c>
      <c r="F119" s="217" t="s">
        <v>5883</v>
      </c>
      <c r="G119" s="218" t="s">
        <v>3296</v>
      </c>
      <c r="H119" s="219">
        <v>1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45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178</v>
      </c>
      <c r="AT119" s="226" t="s">
        <v>174</v>
      </c>
      <c r="AU119" s="226" t="s">
        <v>82</v>
      </c>
      <c r="AY119" s="19" t="s">
        <v>171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82</v>
      </c>
      <c r="BK119" s="227">
        <f>ROUND(I119*H119,2)</f>
        <v>0</v>
      </c>
      <c r="BL119" s="19" t="s">
        <v>178</v>
      </c>
      <c r="BM119" s="226" t="s">
        <v>5884</v>
      </c>
    </row>
    <row r="120" s="2" customFormat="1">
      <c r="A120" s="40"/>
      <c r="B120" s="41"/>
      <c r="C120" s="42"/>
      <c r="D120" s="228" t="s">
        <v>180</v>
      </c>
      <c r="E120" s="42"/>
      <c r="F120" s="229" t="s">
        <v>5883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180</v>
      </c>
      <c r="AU120" s="19" t="s">
        <v>82</v>
      </c>
    </row>
    <row r="121" s="2" customFormat="1" ht="16.5" customHeight="1">
      <c r="A121" s="40"/>
      <c r="B121" s="41"/>
      <c r="C121" s="215" t="s">
        <v>294</v>
      </c>
      <c r="D121" s="215" t="s">
        <v>174</v>
      </c>
      <c r="E121" s="216" t="s">
        <v>5885</v>
      </c>
      <c r="F121" s="217" t="s">
        <v>5886</v>
      </c>
      <c r="G121" s="218" t="s">
        <v>3296</v>
      </c>
      <c r="H121" s="219">
        <v>4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45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178</v>
      </c>
      <c r="AT121" s="226" t="s">
        <v>174</v>
      </c>
      <c r="AU121" s="226" t="s">
        <v>82</v>
      </c>
      <c r="AY121" s="19" t="s">
        <v>171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82</v>
      </c>
      <c r="BK121" s="227">
        <f>ROUND(I121*H121,2)</f>
        <v>0</v>
      </c>
      <c r="BL121" s="19" t="s">
        <v>178</v>
      </c>
      <c r="BM121" s="226" t="s">
        <v>5887</v>
      </c>
    </row>
    <row r="122" s="2" customFormat="1">
      <c r="A122" s="40"/>
      <c r="B122" s="41"/>
      <c r="C122" s="42"/>
      <c r="D122" s="228" t="s">
        <v>180</v>
      </c>
      <c r="E122" s="42"/>
      <c r="F122" s="229" t="s">
        <v>5888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180</v>
      </c>
      <c r="AU122" s="19" t="s">
        <v>82</v>
      </c>
    </row>
    <row r="123" s="2" customFormat="1" ht="16.5" customHeight="1">
      <c r="A123" s="40"/>
      <c r="B123" s="41"/>
      <c r="C123" s="215" t="s">
        <v>299</v>
      </c>
      <c r="D123" s="215" t="s">
        <v>174</v>
      </c>
      <c r="E123" s="216" t="s">
        <v>5889</v>
      </c>
      <c r="F123" s="217" t="s">
        <v>5890</v>
      </c>
      <c r="G123" s="218" t="s">
        <v>3296</v>
      </c>
      <c r="H123" s="219">
        <v>1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45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178</v>
      </c>
      <c r="AT123" s="226" t="s">
        <v>174</v>
      </c>
      <c r="AU123" s="226" t="s">
        <v>82</v>
      </c>
      <c r="AY123" s="19" t="s">
        <v>171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82</v>
      </c>
      <c r="BK123" s="227">
        <f>ROUND(I123*H123,2)</f>
        <v>0</v>
      </c>
      <c r="BL123" s="19" t="s">
        <v>178</v>
      </c>
      <c r="BM123" s="226" t="s">
        <v>5891</v>
      </c>
    </row>
    <row r="124" s="2" customFormat="1">
      <c r="A124" s="40"/>
      <c r="B124" s="41"/>
      <c r="C124" s="42"/>
      <c r="D124" s="228" t="s">
        <v>180</v>
      </c>
      <c r="E124" s="42"/>
      <c r="F124" s="229" t="s">
        <v>5890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180</v>
      </c>
      <c r="AU124" s="19" t="s">
        <v>82</v>
      </c>
    </row>
    <row r="125" s="2" customFormat="1" ht="16.5" customHeight="1">
      <c r="A125" s="40"/>
      <c r="B125" s="41"/>
      <c r="C125" s="215" t="s">
        <v>305</v>
      </c>
      <c r="D125" s="215" t="s">
        <v>174</v>
      </c>
      <c r="E125" s="216" t="s">
        <v>5892</v>
      </c>
      <c r="F125" s="217" t="s">
        <v>5893</v>
      </c>
      <c r="G125" s="218" t="s">
        <v>3296</v>
      </c>
      <c r="H125" s="219">
        <v>2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45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178</v>
      </c>
      <c r="AT125" s="226" t="s">
        <v>174</v>
      </c>
      <c r="AU125" s="226" t="s">
        <v>82</v>
      </c>
      <c r="AY125" s="19" t="s">
        <v>171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82</v>
      </c>
      <c r="BK125" s="227">
        <f>ROUND(I125*H125,2)</f>
        <v>0</v>
      </c>
      <c r="BL125" s="19" t="s">
        <v>178</v>
      </c>
      <c r="BM125" s="226" t="s">
        <v>5894</v>
      </c>
    </row>
    <row r="126" s="2" customFormat="1">
      <c r="A126" s="40"/>
      <c r="B126" s="41"/>
      <c r="C126" s="42"/>
      <c r="D126" s="228" t="s">
        <v>180</v>
      </c>
      <c r="E126" s="42"/>
      <c r="F126" s="229" t="s">
        <v>5893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180</v>
      </c>
      <c r="AU126" s="19" t="s">
        <v>82</v>
      </c>
    </row>
    <row r="127" s="2" customFormat="1" ht="16.5" customHeight="1">
      <c r="A127" s="40"/>
      <c r="B127" s="41"/>
      <c r="C127" s="215" t="s">
        <v>310</v>
      </c>
      <c r="D127" s="215" t="s">
        <v>174</v>
      </c>
      <c r="E127" s="216" t="s">
        <v>5895</v>
      </c>
      <c r="F127" s="217" t="s">
        <v>5896</v>
      </c>
      <c r="G127" s="218" t="s">
        <v>3296</v>
      </c>
      <c r="H127" s="219">
        <v>1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45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178</v>
      </c>
      <c r="AT127" s="226" t="s">
        <v>174</v>
      </c>
      <c r="AU127" s="226" t="s">
        <v>82</v>
      </c>
      <c r="AY127" s="19" t="s">
        <v>171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82</v>
      </c>
      <c r="BK127" s="227">
        <f>ROUND(I127*H127,2)</f>
        <v>0</v>
      </c>
      <c r="BL127" s="19" t="s">
        <v>178</v>
      </c>
      <c r="BM127" s="226" t="s">
        <v>5897</v>
      </c>
    </row>
    <row r="128" s="2" customFormat="1">
      <c r="A128" s="40"/>
      <c r="B128" s="41"/>
      <c r="C128" s="42"/>
      <c r="D128" s="228" t="s">
        <v>180</v>
      </c>
      <c r="E128" s="42"/>
      <c r="F128" s="229" t="s">
        <v>5896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180</v>
      </c>
      <c r="AU128" s="19" t="s">
        <v>82</v>
      </c>
    </row>
    <row r="129" s="2" customFormat="1" ht="16.5" customHeight="1">
      <c r="A129" s="40"/>
      <c r="B129" s="41"/>
      <c r="C129" s="215" t="s">
        <v>7</v>
      </c>
      <c r="D129" s="215" t="s">
        <v>174</v>
      </c>
      <c r="E129" s="216" t="s">
        <v>5898</v>
      </c>
      <c r="F129" s="217" t="s">
        <v>5899</v>
      </c>
      <c r="G129" s="218" t="s">
        <v>3296</v>
      </c>
      <c r="H129" s="219">
        <v>1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45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178</v>
      </c>
      <c r="AT129" s="226" t="s">
        <v>174</v>
      </c>
      <c r="AU129" s="226" t="s">
        <v>82</v>
      </c>
      <c r="AY129" s="19" t="s">
        <v>171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82</v>
      </c>
      <c r="BK129" s="227">
        <f>ROUND(I129*H129,2)</f>
        <v>0</v>
      </c>
      <c r="BL129" s="19" t="s">
        <v>178</v>
      </c>
      <c r="BM129" s="226" t="s">
        <v>5900</v>
      </c>
    </row>
    <row r="130" s="2" customFormat="1">
      <c r="A130" s="40"/>
      <c r="B130" s="41"/>
      <c r="C130" s="42"/>
      <c r="D130" s="228" t="s">
        <v>180</v>
      </c>
      <c r="E130" s="42"/>
      <c r="F130" s="229" t="s">
        <v>5899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180</v>
      </c>
      <c r="AU130" s="19" t="s">
        <v>82</v>
      </c>
    </row>
    <row r="131" s="2" customFormat="1" ht="16.5" customHeight="1">
      <c r="A131" s="40"/>
      <c r="B131" s="41"/>
      <c r="C131" s="215" t="s">
        <v>319</v>
      </c>
      <c r="D131" s="215" t="s">
        <v>174</v>
      </c>
      <c r="E131" s="216" t="s">
        <v>5901</v>
      </c>
      <c r="F131" s="217" t="s">
        <v>5902</v>
      </c>
      <c r="G131" s="218" t="s">
        <v>292</v>
      </c>
      <c r="H131" s="219">
        <v>20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45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178</v>
      </c>
      <c r="AT131" s="226" t="s">
        <v>174</v>
      </c>
      <c r="AU131" s="226" t="s">
        <v>82</v>
      </c>
      <c r="AY131" s="19" t="s">
        <v>171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82</v>
      </c>
      <c r="BK131" s="227">
        <f>ROUND(I131*H131,2)</f>
        <v>0</v>
      </c>
      <c r="BL131" s="19" t="s">
        <v>178</v>
      </c>
      <c r="BM131" s="226" t="s">
        <v>5903</v>
      </c>
    </row>
    <row r="132" s="2" customFormat="1">
      <c r="A132" s="40"/>
      <c r="B132" s="41"/>
      <c r="C132" s="42"/>
      <c r="D132" s="228" t="s">
        <v>180</v>
      </c>
      <c r="E132" s="42"/>
      <c r="F132" s="229" t="s">
        <v>5902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180</v>
      </c>
      <c r="AU132" s="19" t="s">
        <v>82</v>
      </c>
    </row>
    <row r="133" s="2" customFormat="1" ht="16.5" customHeight="1">
      <c r="A133" s="40"/>
      <c r="B133" s="41"/>
      <c r="C133" s="215" t="s">
        <v>324</v>
      </c>
      <c r="D133" s="215" t="s">
        <v>174</v>
      </c>
      <c r="E133" s="216" t="s">
        <v>5904</v>
      </c>
      <c r="F133" s="217" t="s">
        <v>5905</v>
      </c>
      <c r="G133" s="218" t="s">
        <v>292</v>
      </c>
      <c r="H133" s="219">
        <v>20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45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178</v>
      </c>
      <c r="AT133" s="226" t="s">
        <v>174</v>
      </c>
      <c r="AU133" s="226" t="s">
        <v>82</v>
      </c>
      <c r="AY133" s="19" t="s">
        <v>171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82</v>
      </c>
      <c r="BK133" s="227">
        <f>ROUND(I133*H133,2)</f>
        <v>0</v>
      </c>
      <c r="BL133" s="19" t="s">
        <v>178</v>
      </c>
      <c r="BM133" s="226" t="s">
        <v>5906</v>
      </c>
    </row>
    <row r="134" s="2" customFormat="1">
      <c r="A134" s="40"/>
      <c r="B134" s="41"/>
      <c r="C134" s="42"/>
      <c r="D134" s="228" t="s">
        <v>180</v>
      </c>
      <c r="E134" s="42"/>
      <c r="F134" s="229" t="s">
        <v>5905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180</v>
      </c>
      <c r="AU134" s="19" t="s">
        <v>82</v>
      </c>
    </row>
    <row r="135" s="2" customFormat="1" ht="16.5" customHeight="1">
      <c r="A135" s="40"/>
      <c r="B135" s="41"/>
      <c r="C135" s="215" t="s">
        <v>333</v>
      </c>
      <c r="D135" s="215" t="s">
        <v>174</v>
      </c>
      <c r="E135" s="216" t="s">
        <v>5907</v>
      </c>
      <c r="F135" s="217" t="s">
        <v>5908</v>
      </c>
      <c r="G135" s="218" t="s">
        <v>3296</v>
      </c>
      <c r="H135" s="219">
        <v>4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45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178</v>
      </c>
      <c r="AT135" s="226" t="s">
        <v>174</v>
      </c>
      <c r="AU135" s="226" t="s">
        <v>82</v>
      </c>
      <c r="AY135" s="19" t="s">
        <v>171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82</v>
      </c>
      <c r="BK135" s="227">
        <f>ROUND(I135*H135,2)</f>
        <v>0</v>
      </c>
      <c r="BL135" s="19" t="s">
        <v>178</v>
      </c>
      <c r="BM135" s="226" t="s">
        <v>5909</v>
      </c>
    </row>
    <row r="136" s="2" customFormat="1">
      <c r="A136" s="40"/>
      <c r="B136" s="41"/>
      <c r="C136" s="42"/>
      <c r="D136" s="228" t="s">
        <v>180</v>
      </c>
      <c r="E136" s="42"/>
      <c r="F136" s="229" t="s">
        <v>5908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180</v>
      </c>
      <c r="AU136" s="19" t="s">
        <v>82</v>
      </c>
    </row>
    <row r="137" s="2" customFormat="1" ht="16.5" customHeight="1">
      <c r="A137" s="40"/>
      <c r="B137" s="41"/>
      <c r="C137" s="215" t="s">
        <v>341</v>
      </c>
      <c r="D137" s="215" t="s">
        <v>174</v>
      </c>
      <c r="E137" s="216" t="s">
        <v>5910</v>
      </c>
      <c r="F137" s="217" t="s">
        <v>5911</v>
      </c>
      <c r="G137" s="218" t="s">
        <v>3296</v>
      </c>
      <c r="H137" s="219">
        <v>2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45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178</v>
      </c>
      <c r="AT137" s="226" t="s">
        <v>174</v>
      </c>
      <c r="AU137" s="226" t="s">
        <v>82</v>
      </c>
      <c r="AY137" s="19" t="s">
        <v>171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82</v>
      </c>
      <c r="BK137" s="227">
        <f>ROUND(I137*H137,2)</f>
        <v>0</v>
      </c>
      <c r="BL137" s="19" t="s">
        <v>178</v>
      </c>
      <c r="BM137" s="226" t="s">
        <v>5912</v>
      </c>
    </row>
    <row r="138" s="2" customFormat="1">
      <c r="A138" s="40"/>
      <c r="B138" s="41"/>
      <c r="C138" s="42"/>
      <c r="D138" s="228" t="s">
        <v>180</v>
      </c>
      <c r="E138" s="42"/>
      <c r="F138" s="229" t="s">
        <v>5911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180</v>
      </c>
      <c r="AU138" s="19" t="s">
        <v>82</v>
      </c>
    </row>
    <row r="139" s="2" customFormat="1" ht="16.5" customHeight="1">
      <c r="A139" s="40"/>
      <c r="B139" s="41"/>
      <c r="C139" s="215" t="s">
        <v>345</v>
      </c>
      <c r="D139" s="215" t="s">
        <v>174</v>
      </c>
      <c r="E139" s="216" t="s">
        <v>5913</v>
      </c>
      <c r="F139" s="217" t="s">
        <v>5914</v>
      </c>
      <c r="G139" s="218" t="s">
        <v>3296</v>
      </c>
      <c r="H139" s="219">
        <v>2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45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178</v>
      </c>
      <c r="AT139" s="226" t="s">
        <v>174</v>
      </c>
      <c r="AU139" s="226" t="s">
        <v>82</v>
      </c>
      <c r="AY139" s="19" t="s">
        <v>171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82</v>
      </c>
      <c r="BK139" s="227">
        <f>ROUND(I139*H139,2)</f>
        <v>0</v>
      </c>
      <c r="BL139" s="19" t="s">
        <v>178</v>
      </c>
      <c r="BM139" s="226" t="s">
        <v>5915</v>
      </c>
    </row>
    <row r="140" s="2" customFormat="1">
      <c r="A140" s="40"/>
      <c r="B140" s="41"/>
      <c r="C140" s="42"/>
      <c r="D140" s="228" t="s">
        <v>180</v>
      </c>
      <c r="E140" s="42"/>
      <c r="F140" s="229" t="s">
        <v>5914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180</v>
      </c>
      <c r="AU140" s="19" t="s">
        <v>82</v>
      </c>
    </row>
    <row r="141" s="2" customFormat="1" ht="16.5" customHeight="1">
      <c r="A141" s="40"/>
      <c r="B141" s="41"/>
      <c r="C141" s="215" t="s">
        <v>351</v>
      </c>
      <c r="D141" s="215" t="s">
        <v>174</v>
      </c>
      <c r="E141" s="216" t="s">
        <v>5916</v>
      </c>
      <c r="F141" s="217" t="s">
        <v>5917</v>
      </c>
      <c r="G141" s="218" t="s">
        <v>3296</v>
      </c>
      <c r="H141" s="219">
        <v>4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45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178</v>
      </c>
      <c r="AT141" s="226" t="s">
        <v>174</v>
      </c>
      <c r="AU141" s="226" t="s">
        <v>82</v>
      </c>
      <c r="AY141" s="19" t="s">
        <v>171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82</v>
      </c>
      <c r="BK141" s="227">
        <f>ROUND(I141*H141,2)</f>
        <v>0</v>
      </c>
      <c r="BL141" s="19" t="s">
        <v>178</v>
      </c>
      <c r="BM141" s="226" t="s">
        <v>5918</v>
      </c>
    </row>
    <row r="142" s="2" customFormat="1">
      <c r="A142" s="40"/>
      <c r="B142" s="41"/>
      <c r="C142" s="42"/>
      <c r="D142" s="228" t="s">
        <v>180</v>
      </c>
      <c r="E142" s="42"/>
      <c r="F142" s="229" t="s">
        <v>5917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180</v>
      </c>
      <c r="AU142" s="19" t="s">
        <v>82</v>
      </c>
    </row>
    <row r="143" s="2" customFormat="1" ht="16.5" customHeight="1">
      <c r="A143" s="40"/>
      <c r="B143" s="41"/>
      <c r="C143" s="215" t="s">
        <v>355</v>
      </c>
      <c r="D143" s="215" t="s">
        <v>174</v>
      </c>
      <c r="E143" s="216" t="s">
        <v>5919</v>
      </c>
      <c r="F143" s="217" t="s">
        <v>5920</v>
      </c>
      <c r="G143" s="218" t="s">
        <v>3296</v>
      </c>
      <c r="H143" s="219">
        <v>2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45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178</v>
      </c>
      <c r="AT143" s="226" t="s">
        <v>174</v>
      </c>
      <c r="AU143" s="226" t="s">
        <v>82</v>
      </c>
      <c r="AY143" s="19" t="s">
        <v>171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82</v>
      </c>
      <c r="BK143" s="227">
        <f>ROUND(I143*H143,2)</f>
        <v>0</v>
      </c>
      <c r="BL143" s="19" t="s">
        <v>178</v>
      </c>
      <c r="BM143" s="226" t="s">
        <v>5921</v>
      </c>
    </row>
    <row r="144" s="2" customFormat="1">
      <c r="A144" s="40"/>
      <c r="B144" s="41"/>
      <c r="C144" s="42"/>
      <c r="D144" s="228" t="s">
        <v>180</v>
      </c>
      <c r="E144" s="42"/>
      <c r="F144" s="229" t="s">
        <v>5920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180</v>
      </c>
      <c r="AU144" s="19" t="s">
        <v>82</v>
      </c>
    </row>
    <row r="145" s="2" customFormat="1" ht="16.5" customHeight="1">
      <c r="A145" s="40"/>
      <c r="B145" s="41"/>
      <c r="C145" s="215" t="s">
        <v>366</v>
      </c>
      <c r="D145" s="215" t="s">
        <v>174</v>
      </c>
      <c r="E145" s="216" t="s">
        <v>5922</v>
      </c>
      <c r="F145" s="217" t="s">
        <v>5923</v>
      </c>
      <c r="G145" s="218" t="s">
        <v>3296</v>
      </c>
      <c r="H145" s="219">
        <v>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45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178</v>
      </c>
      <c r="AT145" s="226" t="s">
        <v>174</v>
      </c>
      <c r="AU145" s="226" t="s">
        <v>82</v>
      </c>
      <c r="AY145" s="19" t="s">
        <v>171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82</v>
      </c>
      <c r="BK145" s="227">
        <f>ROUND(I145*H145,2)</f>
        <v>0</v>
      </c>
      <c r="BL145" s="19" t="s">
        <v>178</v>
      </c>
      <c r="BM145" s="226" t="s">
        <v>5924</v>
      </c>
    </row>
    <row r="146" s="2" customFormat="1">
      <c r="A146" s="40"/>
      <c r="B146" s="41"/>
      <c r="C146" s="42"/>
      <c r="D146" s="228" t="s">
        <v>180</v>
      </c>
      <c r="E146" s="42"/>
      <c r="F146" s="229" t="s">
        <v>5923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180</v>
      </c>
      <c r="AU146" s="19" t="s">
        <v>82</v>
      </c>
    </row>
    <row r="147" s="2" customFormat="1" ht="16.5" customHeight="1">
      <c r="A147" s="40"/>
      <c r="B147" s="41"/>
      <c r="C147" s="215" t="s">
        <v>374</v>
      </c>
      <c r="D147" s="215" t="s">
        <v>174</v>
      </c>
      <c r="E147" s="216" t="s">
        <v>5925</v>
      </c>
      <c r="F147" s="217" t="s">
        <v>5926</v>
      </c>
      <c r="G147" s="218" t="s">
        <v>3296</v>
      </c>
      <c r="H147" s="219">
        <v>2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45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178</v>
      </c>
      <c r="AT147" s="226" t="s">
        <v>174</v>
      </c>
      <c r="AU147" s="226" t="s">
        <v>82</v>
      </c>
      <c r="AY147" s="19" t="s">
        <v>171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82</v>
      </c>
      <c r="BK147" s="227">
        <f>ROUND(I147*H147,2)</f>
        <v>0</v>
      </c>
      <c r="BL147" s="19" t="s">
        <v>178</v>
      </c>
      <c r="BM147" s="226" t="s">
        <v>5927</v>
      </c>
    </row>
    <row r="148" s="2" customFormat="1">
      <c r="A148" s="40"/>
      <c r="B148" s="41"/>
      <c r="C148" s="42"/>
      <c r="D148" s="228" t="s">
        <v>180</v>
      </c>
      <c r="E148" s="42"/>
      <c r="F148" s="229" t="s">
        <v>5928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180</v>
      </c>
      <c r="AU148" s="19" t="s">
        <v>82</v>
      </c>
    </row>
    <row r="149" s="2" customFormat="1" ht="16.5" customHeight="1">
      <c r="A149" s="40"/>
      <c r="B149" s="41"/>
      <c r="C149" s="215" t="s">
        <v>379</v>
      </c>
      <c r="D149" s="215" t="s">
        <v>174</v>
      </c>
      <c r="E149" s="216" t="s">
        <v>5929</v>
      </c>
      <c r="F149" s="217" t="s">
        <v>5930</v>
      </c>
      <c r="G149" s="218" t="s">
        <v>3296</v>
      </c>
      <c r="H149" s="219">
        <v>6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45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178</v>
      </c>
      <c r="AT149" s="226" t="s">
        <v>174</v>
      </c>
      <c r="AU149" s="226" t="s">
        <v>82</v>
      </c>
      <c r="AY149" s="19" t="s">
        <v>171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82</v>
      </c>
      <c r="BK149" s="227">
        <f>ROUND(I149*H149,2)</f>
        <v>0</v>
      </c>
      <c r="BL149" s="19" t="s">
        <v>178</v>
      </c>
      <c r="BM149" s="226" t="s">
        <v>5931</v>
      </c>
    </row>
    <row r="150" s="2" customFormat="1">
      <c r="A150" s="40"/>
      <c r="B150" s="41"/>
      <c r="C150" s="42"/>
      <c r="D150" s="228" t="s">
        <v>180</v>
      </c>
      <c r="E150" s="42"/>
      <c r="F150" s="229" t="s">
        <v>5930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180</v>
      </c>
      <c r="AU150" s="19" t="s">
        <v>82</v>
      </c>
    </row>
    <row r="151" s="2" customFormat="1" ht="16.5" customHeight="1">
      <c r="A151" s="40"/>
      <c r="B151" s="41"/>
      <c r="C151" s="215" t="s">
        <v>386</v>
      </c>
      <c r="D151" s="215" t="s">
        <v>174</v>
      </c>
      <c r="E151" s="216" t="s">
        <v>5932</v>
      </c>
      <c r="F151" s="217" t="s">
        <v>5933</v>
      </c>
      <c r="G151" s="218" t="s">
        <v>3296</v>
      </c>
      <c r="H151" s="219">
        <v>4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45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178</v>
      </c>
      <c r="AT151" s="226" t="s">
        <v>174</v>
      </c>
      <c r="AU151" s="226" t="s">
        <v>82</v>
      </c>
      <c r="AY151" s="19" t="s">
        <v>171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82</v>
      </c>
      <c r="BK151" s="227">
        <f>ROUND(I151*H151,2)</f>
        <v>0</v>
      </c>
      <c r="BL151" s="19" t="s">
        <v>178</v>
      </c>
      <c r="BM151" s="226" t="s">
        <v>5934</v>
      </c>
    </row>
    <row r="152" s="2" customFormat="1">
      <c r="A152" s="40"/>
      <c r="B152" s="41"/>
      <c r="C152" s="42"/>
      <c r="D152" s="228" t="s">
        <v>180</v>
      </c>
      <c r="E152" s="42"/>
      <c r="F152" s="229" t="s">
        <v>5933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180</v>
      </c>
      <c r="AU152" s="19" t="s">
        <v>82</v>
      </c>
    </row>
    <row r="153" s="2" customFormat="1" ht="16.5" customHeight="1">
      <c r="A153" s="40"/>
      <c r="B153" s="41"/>
      <c r="C153" s="215" t="s">
        <v>391</v>
      </c>
      <c r="D153" s="215" t="s">
        <v>174</v>
      </c>
      <c r="E153" s="216" t="s">
        <v>5935</v>
      </c>
      <c r="F153" s="217" t="s">
        <v>5936</v>
      </c>
      <c r="G153" s="218" t="s">
        <v>3296</v>
      </c>
      <c r="H153" s="219">
        <v>2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45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178</v>
      </c>
      <c r="AT153" s="226" t="s">
        <v>174</v>
      </c>
      <c r="AU153" s="226" t="s">
        <v>82</v>
      </c>
      <c r="AY153" s="19" t="s">
        <v>171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82</v>
      </c>
      <c r="BK153" s="227">
        <f>ROUND(I153*H153,2)</f>
        <v>0</v>
      </c>
      <c r="BL153" s="19" t="s">
        <v>178</v>
      </c>
      <c r="BM153" s="226" t="s">
        <v>5937</v>
      </c>
    </row>
    <row r="154" s="2" customFormat="1">
      <c r="A154" s="40"/>
      <c r="B154" s="41"/>
      <c r="C154" s="42"/>
      <c r="D154" s="228" t="s">
        <v>180</v>
      </c>
      <c r="E154" s="42"/>
      <c r="F154" s="229" t="s">
        <v>5936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180</v>
      </c>
      <c r="AU154" s="19" t="s">
        <v>82</v>
      </c>
    </row>
    <row r="155" s="2" customFormat="1" ht="16.5" customHeight="1">
      <c r="A155" s="40"/>
      <c r="B155" s="41"/>
      <c r="C155" s="215" t="s">
        <v>397</v>
      </c>
      <c r="D155" s="215" t="s">
        <v>174</v>
      </c>
      <c r="E155" s="216" t="s">
        <v>5938</v>
      </c>
      <c r="F155" s="217" t="s">
        <v>5939</v>
      </c>
      <c r="G155" s="218" t="s">
        <v>3296</v>
      </c>
      <c r="H155" s="219">
        <v>6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45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178</v>
      </c>
      <c r="AT155" s="226" t="s">
        <v>174</v>
      </c>
      <c r="AU155" s="226" t="s">
        <v>82</v>
      </c>
      <c r="AY155" s="19" t="s">
        <v>171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82</v>
      </c>
      <c r="BK155" s="227">
        <f>ROUND(I155*H155,2)</f>
        <v>0</v>
      </c>
      <c r="BL155" s="19" t="s">
        <v>178</v>
      </c>
      <c r="BM155" s="226" t="s">
        <v>5940</v>
      </c>
    </row>
    <row r="156" s="2" customFormat="1">
      <c r="A156" s="40"/>
      <c r="B156" s="41"/>
      <c r="C156" s="42"/>
      <c r="D156" s="228" t="s">
        <v>180</v>
      </c>
      <c r="E156" s="42"/>
      <c r="F156" s="229" t="s">
        <v>5939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180</v>
      </c>
      <c r="AU156" s="19" t="s">
        <v>82</v>
      </c>
    </row>
    <row r="157" s="2" customFormat="1" ht="16.5" customHeight="1">
      <c r="A157" s="40"/>
      <c r="B157" s="41"/>
      <c r="C157" s="215" t="s">
        <v>419</v>
      </c>
      <c r="D157" s="215" t="s">
        <v>174</v>
      </c>
      <c r="E157" s="216" t="s">
        <v>5941</v>
      </c>
      <c r="F157" s="217" t="s">
        <v>5942</v>
      </c>
      <c r="G157" s="218" t="s">
        <v>3296</v>
      </c>
      <c r="H157" s="219">
        <v>1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45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178</v>
      </c>
      <c r="AT157" s="226" t="s">
        <v>174</v>
      </c>
      <c r="AU157" s="226" t="s">
        <v>82</v>
      </c>
      <c r="AY157" s="19" t="s">
        <v>171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82</v>
      </c>
      <c r="BK157" s="227">
        <f>ROUND(I157*H157,2)</f>
        <v>0</v>
      </c>
      <c r="BL157" s="19" t="s">
        <v>178</v>
      </c>
      <c r="BM157" s="226" t="s">
        <v>5943</v>
      </c>
    </row>
    <row r="158" s="2" customFormat="1">
      <c r="A158" s="40"/>
      <c r="B158" s="41"/>
      <c r="C158" s="42"/>
      <c r="D158" s="228" t="s">
        <v>180</v>
      </c>
      <c r="E158" s="42"/>
      <c r="F158" s="229" t="s">
        <v>5942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180</v>
      </c>
      <c r="AU158" s="19" t="s">
        <v>82</v>
      </c>
    </row>
    <row r="159" s="2" customFormat="1" ht="16.5" customHeight="1">
      <c r="A159" s="40"/>
      <c r="B159" s="41"/>
      <c r="C159" s="215" t="s">
        <v>428</v>
      </c>
      <c r="D159" s="215" t="s">
        <v>174</v>
      </c>
      <c r="E159" s="216" t="s">
        <v>5944</v>
      </c>
      <c r="F159" s="217" t="s">
        <v>5945</v>
      </c>
      <c r="G159" s="218" t="s">
        <v>3296</v>
      </c>
      <c r="H159" s="219">
        <v>1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45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178</v>
      </c>
      <c r="AT159" s="226" t="s">
        <v>174</v>
      </c>
      <c r="AU159" s="226" t="s">
        <v>82</v>
      </c>
      <c r="AY159" s="19" t="s">
        <v>171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82</v>
      </c>
      <c r="BK159" s="227">
        <f>ROUND(I159*H159,2)</f>
        <v>0</v>
      </c>
      <c r="BL159" s="19" t="s">
        <v>178</v>
      </c>
      <c r="BM159" s="226" t="s">
        <v>5946</v>
      </c>
    </row>
    <row r="160" s="2" customFormat="1">
      <c r="A160" s="40"/>
      <c r="B160" s="41"/>
      <c r="C160" s="42"/>
      <c r="D160" s="228" t="s">
        <v>180</v>
      </c>
      <c r="E160" s="42"/>
      <c r="F160" s="229" t="s">
        <v>5945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180</v>
      </c>
      <c r="AU160" s="19" t="s">
        <v>82</v>
      </c>
    </row>
    <row r="161" s="2" customFormat="1" ht="16.5" customHeight="1">
      <c r="A161" s="40"/>
      <c r="B161" s="41"/>
      <c r="C161" s="215" t="s">
        <v>437</v>
      </c>
      <c r="D161" s="215" t="s">
        <v>174</v>
      </c>
      <c r="E161" s="216" t="s">
        <v>5947</v>
      </c>
      <c r="F161" s="217" t="s">
        <v>5948</v>
      </c>
      <c r="G161" s="218" t="s">
        <v>3296</v>
      </c>
      <c r="H161" s="219">
        <v>1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45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178</v>
      </c>
      <c r="AT161" s="226" t="s">
        <v>174</v>
      </c>
      <c r="AU161" s="226" t="s">
        <v>82</v>
      </c>
      <c r="AY161" s="19" t="s">
        <v>171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82</v>
      </c>
      <c r="BK161" s="227">
        <f>ROUND(I161*H161,2)</f>
        <v>0</v>
      </c>
      <c r="BL161" s="19" t="s">
        <v>178</v>
      </c>
      <c r="BM161" s="226" t="s">
        <v>5949</v>
      </c>
    </row>
    <row r="162" s="2" customFormat="1">
      <c r="A162" s="40"/>
      <c r="B162" s="41"/>
      <c r="C162" s="42"/>
      <c r="D162" s="228" t="s">
        <v>180</v>
      </c>
      <c r="E162" s="42"/>
      <c r="F162" s="229" t="s">
        <v>5948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180</v>
      </c>
      <c r="AU162" s="19" t="s">
        <v>82</v>
      </c>
    </row>
    <row r="163" s="2" customFormat="1" ht="16.5" customHeight="1">
      <c r="A163" s="40"/>
      <c r="B163" s="41"/>
      <c r="C163" s="215" t="s">
        <v>446</v>
      </c>
      <c r="D163" s="215" t="s">
        <v>174</v>
      </c>
      <c r="E163" s="216" t="s">
        <v>5950</v>
      </c>
      <c r="F163" s="217" t="s">
        <v>5951</v>
      </c>
      <c r="G163" s="218" t="s">
        <v>3296</v>
      </c>
      <c r="H163" s="219">
        <v>6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45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178</v>
      </c>
      <c r="AT163" s="226" t="s">
        <v>174</v>
      </c>
      <c r="AU163" s="226" t="s">
        <v>82</v>
      </c>
      <c r="AY163" s="19" t="s">
        <v>171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82</v>
      </c>
      <c r="BK163" s="227">
        <f>ROUND(I163*H163,2)</f>
        <v>0</v>
      </c>
      <c r="BL163" s="19" t="s">
        <v>178</v>
      </c>
      <c r="BM163" s="226" t="s">
        <v>5952</v>
      </c>
    </row>
    <row r="164" s="2" customFormat="1">
      <c r="A164" s="40"/>
      <c r="B164" s="41"/>
      <c r="C164" s="42"/>
      <c r="D164" s="228" t="s">
        <v>180</v>
      </c>
      <c r="E164" s="42"/>
      <c r="F164" s="229" t="s">
        <v>5951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180</v>
      </c>
      <c r="AU164" s="19" t="s">
        <v>82</v>
      </c>
    </row>
    <row r="165" s="2" customFormat="1" ht="16.5" customHeight="1">
      <c r="A165" s="40"/>
      <c r="B165" s="41"/>
      <c r="C165" s="215" t="s">
        <v>463</v>
      </c>
      <c r="D165" s="215" t="s">
        <v>174</v>
      </c>
      <c r="E165" s="216" t="s">
        <v>5953</v>
      </c>
      <c r="F165" s="217" t="s">
        <v>5954</v>
      </c>
      <c r="G165" s="218" t="s">
        <v>3296</v>
      </c>
      <c r="H165" s="219">
        <v>18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45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178</v>
      </c>
      <c r="AT165" s="226" t="s">
        <v>174</v>
      </c>
      <c r="AU165" s="226" t="s">
        <v>82</v>
      </c>
      <c r="AY165" s="19" t="s">
        <v>171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82</v>
      </c>
      <c r="BK165" s="227">
        <f>ROUND(I165*H165,2)</f>
        <v>0</v>
      </c>
      <c r="BL165" s="19" t="s">
        <v>178</v>
      </c>
      <c r="BM165" s="226" t="s">
        <v>5955</v>
      </c>
    </row>
    <row r="166" s="2" customFormat="1">
      <c r="A166" s="40"/>
      <c r="B166" s="41"/>
      <c r="C166" s="42"/>
      <c r="D166" s="228" t="s">
        <v>180</v>
      </c>
      <c r="E166" s="42"/>
      <c r="F166" s="229" t="s">
        <v>5954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180</v>
      </c>
      <c r="AU166" s="19" t="s">
        <v>82</v>
      </c>
    </row>
    <row r="167" s="2" customFormat="1" ht="16.5" customHeight="1">
      <c r="A167" s="40"/>
      <c r="B167" s="41"/>
      <c r="C167" s="215" t="s">
        <v>471</v>
      </c>
      <c r="D167" s="215" t="s">
        <v>174</v>
      </c>
      <c r="E167" s="216" t="s">
        <v>5956</v>
      </c>
      <c r="F167" s="217" t="s">
        <v>5957</v>
      </c>
      <c r="G167" s="218" t="s">
        <v>292</v>
      </c>
      <c r="H167" s="219">
        <v>100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45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178</v>
      </c>
      <c r="AT167" s="226" t="s">
        <v>174</v>
      </c>
      <c r="AU167" s="226" t="s">
        <v>82</v>
      </c>
      <c r="AY167" s="19" t="s">
        <v>171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82</v>
      </c>
      <c r="BK167" s="227">
        <f>ROUND(I167*H167,2)</f>
        <v>0</v>
      </c>
      <c r="BL167" s="19" t="s">
        <v>178</v>
      </c>
      <c r="BM167" s="226" t="s">
        <v>5958</v>
      </c>
    </row>
    <row r="168" s="2" customFormat="1">
      <c r="A168" s="40"/>
      <c r="B168" s="41"/>
      <c r="C168" s="42"/>
      <c r="D168" s="228" t="s">
        <v>180</v>
      </c>
      <c r="E168" s="42"/>
      <c r="F168" s="229" t="s">
        <v>5957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180</v>
      </c>
      <c r="AU168" s="19" t="s">
        <v>82</v>
      </c>
    </row>
    <row r="169" s="2" customFormat="1" ht="16.5" customHeight="1">
      <c r="A169" s="40"/>
      <c r="B169" s="41"/>
      <c r="C169" s="215" t="s">
        <v>482</v>
      </c>
      <c r="D169" s="215" t="s">
        <v>174</v>
      </c>
      <c r="E169" s="216" t="s">
        <v>5959</v>
      </c>
      <c r="F169" s="217" t="s">
        <v>5960</v>
      </c>
      <c r="G169" s="218" t="s">
        <v>292</v>
      </c>
      <c r="H169" s="219">
        <v>400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45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178</v>
      </c>
      <c r="AT169" s="226" t="s">
        <v>174</v>
      </c>
      <c r="AU169" s="226" t="s">
        <v>82</v>
      </c>
      <c r="AY169" s="19" t="s">
        <v>171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82</v>
      </c>
      <c r="BK169" s="227">
        <f>ROUND(I169*H169,2)</f>
        <v>0</v>
      </c>
      <c r="BL169" s="19" t="s">
        <v>178</v>
      </c>
      <c r="BM169" s="226" t="s">
        <v>5961</v>
      </c>
    </row>
    <row r="170" s="2" customFormat="1">
      <c r="A170" s="40"/>
      <c r="B170" s="41"/>
      <c r="C170" s="42"/>
      <c r="D170" s="228" t="s">
        <v>180</v>
      </c>
      <c r="E170" s="42"/>
      <c r="F170" s="229" t="s">
        <v>5960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180</v>
      </c>
      <c r="AU170" s="19" t="s">
        <v>82</v>
      </c>
    </row>
    <row r="171" s="2" customFormat="1" ht="16.5" customHeight="1">
      <c r="A171" s="40"/>
      <c r="B171" s="41"/>
      <c r="C171" s="215" t="s">
        <v>490</v>
      </c>
      <c r="D171" s="215" t="s">
        <v>174</v>
      </c>
      <c r="E171" s="216" t="s">
        <v>5962</v>
      </c>
      <c r="F171" s="217" t="s">
        <v>5963</v>
      </c>
      <c r="G171" s="218" t="s">
        <v>292</v>
      </c>
      <c r="H171" s="219">
        <v>150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45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178</v>
      </c>
      <c r="AT171" s="226" t="s">
        <v>174</v>
      </c>
      <c r="AU171" s="226" t="s">
        <v>82</v>
      </c>
      <c r="AY171" s="19" t="s">
        <v>171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82</v>
      </c>
      <c r="BK171" s="227">
        <f>ROUND(I171*H171,2)</f>
        <v>0</v>
      </c>
      <c r="BL171" s="19" t="s">
        <v>178</v>
      </c>
      <c r="BM171" s="226" t="s">
        <v>5964</v>
      </c>
    </row>
    <row r="172" s="2" customFormat="1">
      <c r="A172" s="40"/>
      <c r="B172" s="41"/>
      <c r="C172" s="42"/>
      <c r="D172" s="228" t="s">
        <v>180</v>
      </c>
      <c r="E172" s="42"/>
      <c r="F172" s="229" t="s">
        <v>5963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180</v>
      </c>
      <c r="AU172" s="19" t="s">
        <v>82</v>
      </c>
    </row>
    <row r="173" s="2" customFormat="1" ht="16.5" customHeight="1">
      <c r="A173" s="40"/>
      <c r="B173" s="41"/>
      <c r="C173" s="215" t="s">
        <v>497</v>
      </c>
      <c r="D173" s="215" t="s">
        <v>174</v>
      </c>
      <c r="E173" s="216" t="s">
        <v>5965</v>
      </c>
      <c r="F173" s="217" t="s">
        <v>5966</v>
      </c>
      <c r="G173" s="218" t="s">
        <v>292</v>
      </c>
      <c r="H173" s="219">
        <v>200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45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178</v>
      </c>
      <c r="AT173" s="226" t="s">
        <v>174</v>
      </c>
      <c r="AU173" s="226" t="s">
        <v>82</v>
      </c>
      <c r="AY173" s="19" t="s">
        <v>171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82</v>
      </c>
      <c r="BK173" s="227">
        <f>ROUND(I173*H173,2)</f>
        <v>0</v>
      </c>
      <c r="BL173" s="19" t="s">
        <v>178</v>
      </c>
      <c r="BM173" s="226" t="s">
        <v>5967</v>
      </c>
    </row>
    <row r="174" s="2" customFormat="1">
      <c r="A174" s="40"/>
      <c r="B174" s="41"/>
      <c r="C174" s="42"/>
      <c r="D174" s="228" t="s">
        <v>180</v>
      </c>
      <c r="E174" s="42"/>
      <c r="F174" s="229" t="s">
        <v>5966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180</v>
      </c>
      <c r="AU174" s="19" t="s">
        <v>82</v>
      </c>
    </row>
    <row r="175" s="2" customFormat="1" ht="16.5" customHeight="1">
      <c r="A175" s="40"/>
      <c r="B175" s="41"/>
      <c r="C175" s="215" t="s">
        <v>505</v>
      </c>
      <c r="D175" s="215" t="s">
        <v>174</v>
      </c>
      <c r="E175" s="216" t="s">
        <v>5968</v>
      </c>
      <c r="F175" s="217" t="s">
        <v>5969</v>
      </c>
      <c r="G175" s="218" t="s">
        <v>292</v>
      </c>
      <c r="H175" s="219">
        <v>550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45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178</v>
      </c>
      <c r="AT175" s="226" t="s">
        <v>174</v>
      </c>
      <c r="AU175" s="226" t="s">
        <v>82</v>
      </c>
      <c r="AY175" s="19" t="s">
        <v>171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82</v>
      </c>
      <c r="BK175" s="227">
        <f>ROUND(I175*H175,2)</f>
        <v>0</v>
      </c>
      <c r="BL175" s="19" t="s">
        <v>178</v>
      </c>
      <c r="BM175" s="226" t="s">
        <v>5970</v>
      </c>
    </row>
    <row r="176" s="2" customFormat="1">
      <c r="A176" s="40"/>
      <c r="B176" s="41"/>
      <c r="C176" s="42"/>
      <c r="D176" s="228" t="s">
        <v>180</v>
      </c>
      <c r="E176" s="42"/>
      <c r="F176" s="229" t="s">
        <v>5969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180</v>
      </c>
      <c r="AU176" s="19" t="s">
        <v>82</v>
      </c>
    </row>
    <row r="177" s="12" customFormat="1" ht="25.92" customHeight="1">
      <c r="A177" s="12"/>
      <c r="B177" s="199"/>
      <c r="C177" s="200"/>
      <c r="D177" s="201" t="s">
        <v>73</v>
      </c>
      <c r="E177" s="202" t="s">
        <v>3366</v>
      </c>
      <c r="F177" s="202" t="s">
        <v>5971</v>
      </c>
      <c r="G177" s="200"/>
      <c r="H177" s="200"/>
      <c r="I177" s="203"/>
      <c r="J177" s="204">
        <f>BK177</f>
        <v>0</v>
      </c>
      <c r="K177" s="200"/>
      <c r="L177" s="205"/>
      <c r="M177" s="206"/>
      <c r="N177" s="207"/>
      <c r="O177" s="207"/>
      <c r="P177" s="208">
        <f>SUM(P178:P193)</f>
        <v>0</v>
      </c>
      <c r="Q177" s="207"/>
      <c r="R177" s="208">
        <f>SUM(R178:R193)</f>
        <v>0</v>
      </c>
      <c r="S177" s="207"/>
      <c r="T177" s="209">
        <f>SUM(T178:T193)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0" t="s">
        <v>82</v>
      </c>
      <c r="AT177" s="211" t="s">
        <v>73</v>
      </c>
      <c r="AU177" s="211" t="s">
        <v>74</v>
      </c>
      <c r="AY177" s="210" t="s">
        <v>171</v>
      </c>
      <c r="BK177" s="212">
        <f>SUM(BK178:BK193)</f>
        <v>0</v>
      </c>
    </row>
    <row r="178" s="2" customFormat="1" ht="16.5" customHeight="1">
      <c r="A178" s="40"/>
      <c r="B178" s="41"/>
      <c r="C178" s="215" t="s">
        <v>513</v>
      </c>
      <c r="D178" s="215" t="s">
        <v>174</v>
      </c>
      <c r="E178" s="216" t="s">
        <v>5972</v>
      </c>
      <c r="F178" s="217" t="s">
        <v>5973</v>
      </c>
      <c r="G178" s="218" t="s">
        <v>500</v>
      </c>
      <c r="H178" s="219">
        <v>1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45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178</v>
      </c>
      <c r="AT178" s="226" t="s">
        <v>174</v>
      </c>
      <c r="AU178" s="226" t="s">
        <v>82</v>
      </c>
      <c r="AY178" s="19" t="s">
        <v>171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82</v>
      </c>
      <c r="BK178" s="227">
        <f>ROUND(I178*H178,2)</f>
        <v>0</v>
      </c>
      <c r="BL178" s="19" t="s">
        <v>178</v>
      </c>
      <c r="BM178" s="226" t="s">
        <v>5974</v>
      </c>
    </row>
    <row r="179" s="2" customFormat="1">
      <c r="A179" s="40"/>
      <c r="B179" s="41"/>
      <c r="C179" s="42"/>
      <c r="D179" s="228" t="s">
        <v>180</v>
      </c>
      <c r="E179" s="42"/>
      <c r="F179" s="229" t="s">
        <v>5973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180</v>
      </c>
      <c r="AU179" s="19" t="s">
        <v>82</v>
      </c>
    </row>
    <row r="180" s="2" customFormat="1" ht="16.5" customHeight="1">
      <c r="A180" s="40"/>
      <c r="B180" s="41"/>
      <c r="C180" s="215" t="s">
        <v>528</v>
      </c>
      <c r="D180" s="215" t="s">
        <v>174</v>
      </c>
      <c r="E180" s="216" t="s">
        <v>5975</v>
      </c>
      <c r="F180" s="217" t="s">
        <v>5976</v>
      </c>
      <c r="G180" s="218" t="s">
        <v>2039</v>
      </c>
      <c r="H180" s="293"/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45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178</v>
      </c>
      <c r="AT180" s="226" t="s">
        <v>174</v>
      </c>
      <c r="AU180" s="226" t="s">
        <v>82</v>
      </c>
      <c r="AY180" s="19" t="s">
        <v>171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82</v>
      </c>
      <c r="BK180" s="227">
        <f>ROUND(I180*H180,2)</f>
        <v>0</v>
      </c>
      <c r="BL180" s="19" t="s">
        <v>178</v>
      </c>
      <c r="BM180" s="226" t="s">
        <v>5977</v>
      </c>
    </row>
    <row r="181" s="2" customFormat="1">
      <c r="A181" s="40"/>
      <c r="B181" s="41"/>
      <c r="C181" s="42"/>
      <c r="D181" s="228" t="s">
        <v>180</v>
      </c>
      <c r="E181" s="42"/>
      <c r="F181" s="229" t="s">
        <v>5976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180</v>
      </c>
      <c r="AU181" s="19" t="s">
        <v>82</v>
      </c>
    </row>
    <row r="182" s="2" customFormat="1" ht="16.5" customHeight="1">
      <c r="A182" s="40"/>
      <c r="B182" s="41"/>
      <c r="C182" s="215" t="s">
        <v>536</v>
      </c>
      <c r="D182" s="215" t="s">
        <v>174</v>
      </c>
      <c r="E182" s="216" t="s">
        <v>5978</v>
      </c>
      <c r="F182" s="217" t="s">
        <v>5979</v>
      </c>
      <c r="G182" s="218" t="s">
        <v>2039</v>
      </c>
      <c r="H182" s="293"/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45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178</v>
      </c>
      <c r="AT182" s="226" t="s">
        <v>174</v>
      </c>
      <c r="AU182" s="226" t="s">
        <v>82</v>
      </c>
      <c r="AY182" s="19" t="s">
        <v>171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82</v>
      </c>
      <c r="BK182" s="227">
        <f>ROUND(I182*H182,2)</f>
        <v>0</v>
      </c>
      <c r="BL182" s="19" t="s">
        <v>178</v>
      </c>
      <c r="BM182" s="226" t="s">
        <v>5980</v>
      </c>
    </row>
    <row r="183" s="2" customFormat="1">
      <c r="A183" s="40"/>
      <c r="B183" s="41"/>
      <c r="C183" s="42"/>
      <c r="D183" s="228" t="s">
        <v>180</v>
      </c>
      <c r="E183" s="42"/>
      <c r="F183" s="229" t="s">
        <v>5979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180</v>
      </c>
      <c r="AU183" s="19" t="s">
        <v>82</v>
      </c>
    </row>
    <row r="184" s="2" customFormat="1" ht="16.5" customHeight="1">
      <c r="A184" s="40"/>
      <c r="B184" s="41"/>
      <c r="C184" s="215" t="s">
        <v>543</v>
      </c>
      <c r="D184" s="215" t="s">
        <v>174</v>
      </c>
      <c r="E184" s="216" t="s">
        <v>5981</v>
      </c>
      <c r="F184" s="217" t="s">
        <v>5982</v>
      </c>
      <c r="G184" s="218" t="s">
        <v>500</v>
      </c>
      <c r="H184" s="219">
        <v>1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45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178</v>
      </c>
      <c r="AT184" s="226" t="s">
        <v>174</v>
      </c>
      <c r="AU184" s="226" t="s">
        <v>82</v>
      </c>
      <c r="AY184" s="19" t="s">
        <v>171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82</v>
      </c>
      <c r="BK184" s="227">
        <f>ROUND(I184*H184,2)</f>
        <v>0</v>
      </c>
      <c r="BL184" s="19" t="s">
        <v>178</v>
      </c>
      <c r="BM184" s="226" t="s">
        <v>5983</v>
      </c>
    </row>
    <row r="185" s="2" customFormat="1">
      <c r="A185" s="40"/>
      <c r="B185" s="41"/>
      <c r="C185" s="42"/>
      <c r="D185" s="228" t="s">
        <v>180</v>
      </c>
      <c r="E185" s="42"/>
      <c r="F185" s="229" t="s">
        <v>5982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180</v>
      </c>
      <c r="AU185" s="19" t="s">
        <v>82</v>
      </c>
    </row>
    <row r="186" s="2" customFormat="1" ht="16.5" customHeight="1">
      <c r="A186" s="40"/>
      <c r="B186" s="41"/>
      <c r="C186" s="215" t="s">
        <v>520</v>
      </c>
      <c r="D186" s="215" t="s">
        <v>174</v>
      </c>
      <c r="E186" s="216" t="s">
        <v>5984</v>
      </c>
      <c r="F186" s="217" t="s">
        <v>5985</v>
      </c>
      <c r="G186" s="218" t="s">
        <v>500</v>
      </c>
      <c r="H186" s="219">
        <v>1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45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178</v>
      </c>
      <c r="AT186" s="226" t="s">
        <v>174</v>
      </c>
      <c r="AU186" s="226" t="s">
        <v>82</v>
      </c>
      <c r="AY186" s="19" t="s">
        <v>171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82</v>
      </c>
      <c r="BK186" s="227">
        <f>ROUND(I186*H186,2)</f>
        <v>0</v>
      </c>
      <c r="BL186" s="19" t="s">
        <v>178</v>
      </c>
      <c r="BM186" s="226" t="s">
        <v>5986</v>
      </c>
    </row>
    <row r="187" s="2" customFormat="1">
      <c r="A187" s="40"/>
      <c r="B187" s="41"/>
      <c r="C187" s="42"/>
      <c r="D187" s="228" t="s">
        <v>180</v>
      </c>
      <c r="E187" s="42"/>
      <c r="F187" s="229" t="s">
        <v>5985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180</v>
      </c>
      <c r="AU187" s="19" t="s">
        <v>82</v>
      </c>
    </row>
    <row r="188" s="2" customFormat="1" ht="16.5" customHeight="1">
      <c r="A188" s="40"/>
      <c r="B188" s="41"/>
      <c r="C188" s="215" t="s">
        <v>275</v>
      </c>
      <c r="D188" s="215" t="s">
        <v>174</v>
      </c>
      <c r="E188" s="216" t="s">
        <v>5987</v>
      </c>
      <c r="F188" s="217" t="s">
        <v>5988</v>
      </c>
      <c r="G188" s="218" t="s">
        <v>500</v>
      </c>
      <c r="H188" s="219">
        <v>1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45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178</v>
      </c>
      <c r="AT188" s="226" t="s">
        <v>174</v>
      </c>
      <c r="AU188" s="226" t="s">
        <v>82</v>
      </c>
      <c r="AY188" s="19" t="s">
        <v>171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82</v>
      </c>
      <c r="BK188" s="227">
        <f>ROUND(I188*H188,2)</f>
        <v>0</v>
      </c>
      <c r="BL188" s="19" t="s">
        <v>178</v>
      </c>
      <c r="BM188" s="226" t="s">
        <v>5989</v>
      </c>
    </row>
    <row r="189" s="2" customFormat="1">
      <c r="A189" s="40"/>
      <c r="B189" s="41"/>
      <c r="C189" s="42"/>
      <c r="D189" s="228" t="s">
        <v>180</v>
      </c>
      <c r="E189" s="42"/>
      <c r="F189" s="229" t="s">
        <v>5988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180</v>
      </c>
      <c r="AU189" s="19" t="s">
        <v>82</v>
      </c>
    </row>
    <row r="190" s="2" customFormat="1" ht="16.5" customHeight="1">
      <c r="A190" s="40"/>
      <c r="B190" s="41"/>
      <c r="C190" s="215" t="s">
        <v>360</v>
      </c>
      <c r="D190" s="215" t="s">
        <v>174</v>
      </c>
      <c r="E190" s="216" t="s">
        <v>5990</v>
      </c>
      <c r="F190" s="217" t="s">
        <v>5991</v>
      </c>
      <c r="G190" s="218" t="s">
        <v>500</v>
      </c>
      <c r="H190" s="219">
        <v>1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45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178</v>
      </c>
      <c r="AT190" s="226" t="s">
        <v>174</v>
      </c>
      <c r="AU190" s="226" t="s">
        <v>82</v>
      </c>
      <c r="AY190" s="19" t="s">
        <v>171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82</v>
      </c>
      <c r="BK190" s="227">
        <f>ROUND(I190*H190,2)</f>
        <v>0</v>
      </c>
      <c r="BL190" s="19" t="s">
        <v>178</v>
      </c>
      <c r="BM190" s="226" t="s">
        <v>5992</v>
      </c>
    </row>
    <row r="191" s="2" customFormat="1">
      <c r="A191" s="40"/>
      <c r="B191" s="41"/>
      <c r="C191" s="42"/>
      <c r="D191" s="228" t="s">
        <v>180</v>
      </c>
      <c r="E191" s="42"/>
      <c r="F191" s="229" t="s">
        <v>5991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180</v>
      </c>
      <c r="AU191" s="19" t="s">
        <v>82</v>
      </c>
    </row>
    <row r="192" s="2" customFormat="1" ht="16.5" customHeight="1">
      <c r="A192" s="40"/>
      <c r="B192" s="41"/>
      <c r="C192" s="215" t="s">
        <v>755</v>
      </c>
      <c r="D192" s="215" t="s">
        <v>174</v>
      </c>
      <c r="E192" s="216" t="s">
        <v>5993</v>
      </c>
      <c r="F192" s="217" t="s">
        <v>5994</v>
      </c>
      <c r="G192" s="218" t="s">
        <v>500</v>
      </c>
      <c r="H192" s="219">
        <v>1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45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178</v>
      </c>
      <c r="AT192" s="226" t="s">
        <v>174</v>
      </c>
      <c r="AU192" s="226" t="s">
        <v>82</v>
      </c>
      <c r="AY192" s="19" t="s">
        <v>171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82</v>
      </c>
      <c r="BK192" s="227">
        <f>ROUND(I192*H192,2)</f>
        <v>0</v>
      </c>
      <c r="BL192" s="19" t="s">
        <v>178</v>
      </c>
      <c r="BM192" s="226" t="s">
        <v>5995</v>
      </c>
    </row>
    <row r="193" s="2" customFormat="1">
      <c r="A193" s="40"/>
      <c r="B193" s="41"/>
      <c r="C193" s="42"/>
      <c r="D193" s="228" t="s">
        <v>180</v>
      </c>
      <c r="E193" s="42"/>
      <c r="F193" s="229" t="s">
        <v>5994</v>
      </c>
      <c r="G193" s="42"/>
      <c r="H193" s="42"/>
      <c r="I193" s="230"/>
      <c r="J193" s="42"/>
      <c r="K193" s="42"/>
      <c r="L193" s="46"/>
      <c r="M193" s="279"/>
      <c r="N193" s="280"/>
      <c r="O193" s="281"/>
      <c r="P193" s="281"/>
      <c r="Q193" s="281"/>
      <c r="R193" s="281"/>
      <c r="S193" s="281"/>
      <c r="T193" s="282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180</v>
      </c>
      <c r="AU193" s="19" t="s">
        <v>82</v>
      </c>
    </row>
    <row r="194" s="2" customFormat="1" ht="6.96" customHeight="1">
      <c r="A194" s="40"/>
      <c r="B194" s="61"/>
      <c r="C194" s="62"/>
      <c r="D194" s="62"/>
      <c r="E194" s="62"/>
      <c r="F194" s="62"/>
      <c r="G194" s="62"/>
      <c r="H194" s="62"/>
      <c r="I194" s="62"/>
      <c r="J194" s="62"/>
      <c r="K194" s="62"/>
      <c r="L194" s="46"/>
      <c r="M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</row>
  </sheetData>
  <sheetProtection sheet="1" autoFilter="0" formatColumns="0" formatRows="0" objects="1" scenarios="1" spinCount="100000" saltValue="73oRWEY6/QgSlRp6MoP9l53mgyk7faXsZC+Lpks+cuNeHWW32I7i5YkaWmt58NSL/5MMSRQ703bDe6n6R0Ff4Q==" hashValue="QkoOMPq0wHaTCV3qcpNI5tU0DdWmegXbrxr/bAm/znT8vWPq61uHpaAtJ3dfh8ptVLwL1El8evmBU6zUTOukzg==" algorithmName="SHA-512" password="CC35"/>
  <autoFilter ref="C86:K19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125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SPŠ a SOU Pelhřimov – Rekonstrukce dílen Křemešnická</v>
      </c>
      <c r="F7" s="145"/>
      <c r="G7" s="145"/>
      <c r="H7" s="145"/>
      <c r="L7" s="22"/>
    </row>
    <row r="8" s="1" customFormat="1" ht="12" customHeight="1">
      <c r="B8" s="22"/>
      <c r="D8" s="145" t="s">
        <v>126</v>
      </c>
      <c r="L8" s="22"/>
    </row>
    <row r="9" s="2" customFormat="1" ht="16.5" customHeight="1">
      <c r="A9" s="40"/>
      <c r="B9" s="46"/>
      <c r="C9" s="40"/>
      <c r="D9" s="40"/>
      <c r="E9" s="146" t="s">
        <v>547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548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5996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14. 1. 2022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32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5" t="s">
        <v>28</v>
      </c>
      <c r="J23" s="135" t="s">
        <v>34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37</v>
      </c>
      <c r="F26" s="40"/>
      <c r="G26" s="40"/>
      <c r="H26" s="40"/>
      <c r="I26" s="145" t="s">
        <v>28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38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50"/>
      <c r="B29" s="151"/>
      <c r="C29" s="150"/>
      <c r="D29" s="150"/>
      <c r="E29" s="152" t="s">
        <v>39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40</v>
      </c>
      <c r="E32" s="40"/>
      <c r="F32" s="40"/>
      <c r="G32" s="40"/>
      <c r="H32" s="40"/>
      <c r="I32" s="40"/>
      <c r="J32" s="156">
        <f>ROUND(J89,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42</v>
      </c>
      <c r="G34" s="40"/>
      <c r="H34" s="40"/>
      <c r="I34" s="157" t="s">
        <v>41</v>
      </c>
      <c r="J34" s="157" t="s">
        <v>43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44</v>
      </c>
      <c r="E35" s="145" t="s">
        <v>45</v>
      </c>
      <c r="F35" s="159">
        <f>ROUND((SUM(BE89:BE154)),  2)</f>
        <v>0</v>
      </c>
      <c r="G35" s="40"/>
      <c r="H35" s="40"/>
      <c r="I35" s="160">
        <v>0.20999999999999999</v>
      </c>
      <c r="J35" s="159">
        <f>ROUND(((SUM(BE89:BE154))*I35),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46</v>
      </c>
      <c r="F36" s="159">
        <f>ROUND((SUM(BF89:BF154)),  2)</f>
        <v>0</v>
      </c>
      <c r="G36" s="40"/>
      <c r="H36" s="40"/>
      <c r="I36" s="160">
        <v>0.14999999999999999</v>
      </c>
      <c r="J36" s="159">
        <f>ROUND(((SUM(BF89:BF154))*I36),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ROUND((SUM(BG89:BG154)),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48</v>
      </c>
      <c r="F38" s="159">
        <f>ROUND((SUM(BH89:BH154)),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ROUND((SUM(BI89:BI154)),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128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SPŠ a SOU Pelhřimov – Rekonstrukce dílen Křemešnická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547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548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G - Technické plyny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Obec Pelhřimov [547492] </v>
      </c>
      <c r="G56" s="42"/>
      <c r="H56" s="42"/>
      <c r="I56" s="34" t="s">
        <v>23</v>
      </c>
      <c r="J56" s="74" t="str">
        <f>IF(J14="","",J14)</f>
        <v>14. 1. 2022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Vysočina, Žižkova 1882/57, 586 01 Jihlava</v>
      </c>
      <c r="G58" s="42"/>
      <c r="H58" s="42"/>
      <c r="I58" s="34" t="s">
        <v>31</v>
      </c>
      <c r="J58" s="38" t="str">
        <f>E23</f>
        <v>INVENTE s.r.o., Žerotínova 483/1, 370 04 České Bud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129</v>
      </c>
      <c r="D61" s="174"/>
      <c r="E61" s="174"/>
      <c r="F61" s="174"/>
      <c r="G61" s="174"/>
      <c r="H61" s="174"/>
      <c r="I61" s="174"/>
      <c r="J61" s="175" t="s">
        <v>130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72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131</v>
      </c>
    </row>
    <row r="64" s="9" customFormat="1" ht="24.96" customHeight="1">
      <c r="A64" s="9"/>
      <c r="B64" s="177"/>
      <c r="C64" s="178"/>
      <c r="D64" s="179" t="s">
        <v>5997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5998</v>
      </c>
      <c r="E65" s="180"/>
      <c r="F65" s="180"/>
      <c r="G65" s="180"/>
      <c r="H65" s="180"/>
      <c r="I65" s="180"/>
      <c r="J65" s="181">
        <f>J115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5999</v>
      </c>
      <c r="E66" s="180"/>
      <c r="F66" s="180"/>
      <c r="G66" s="180"/>
      <c r="H66" s="180"/>
      <c r="I66" s="180"/>
      <c r="J66" s="181">
        <f>J140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6000</v>
      </c>
      <c r="E67" s="180"/>
      <c r="F67" s="180"/>
      <c r="G67" s="180"/>
      <c r="H67" s="180"/>
      <c r="I67" s="180"/>
      <c r="J67" s="181">
        <f>J147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156</v>
      </c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72" t="str">
        <f>E7</f>
        <v>SPŠ a SOU Pelhřimov – Rekonstrukce dílen Křemešnická</v>
      </c>
      <c r="F77" s="34"/>
      <c r="G77" s="34"/>
      <c r="H77" s="34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126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2" t="s">
        <v>547</v>
      </c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548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G - Technické plyny</v>
      </c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 xml:space="preserve"> Obec Pelhřimov [547492] </v>
      </c>
      <c r="G83" s="42"/>
      <c r="H83" s="42"/>
      <c r="I83" s="34" t="s">
        <v>23</v>
      </c>
      <c r="J83" s="74" t="str">
        <f>IF(J14="","",J14)</f>
        <v>14. 1. 2022</v>
      </c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40.05" customHeight="1">
      <c r="A85" s="40"/>
      <c r="B85" s="41"/>
      <c r="C85" s="34" t="s">
        <v>25</v>
      </c>
      <c r="D85" s="42"/>
      <c r="E85" s="42"/>
      <c r="F85" s="29" t="str">
        <f>E17</f>
        <v>Kraj Vysočina, Žižkova 1882/57, 586 01 Jihlava</v>
      </c>
      <c r="G85" s="42"/>
      <c r="H85" s="42"/>
      <c r="I85" s="34" t="s">
        <v>31</v>
      </c>
      <c r="J85" s="38" t="str">
        <f>E23</f>
        <v>INVENTE s.r.o., Žerotínova 483/1, 370 04 České Bud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IF(E20="","",E20)</f>
        <v>Vyplň údaj</v>
      </c>
      <c r="G86" s="42"/>
      <c r="H86" s="42"/>
      <c r="I86" s="34" t="s">
        <v>36</v>
      </c>
      <c r="J86" s="38" t="str">
        <f>E26</f>
        <v xml:space="preserve"> 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8"/>
      <c r="B88" s="189"/>
      <c r="C88" s="190" t="s">
        <v>157</v>
      </c>
      <c r="D88" s="191" t="s">
        <v>59</v>
      </c>
      <c r="E88" s="191" t="s">
        <v>55</v>
      </c>
      <c r="F88" s="191" t="s">
        <v>56</v>
      </c>
      <c r="G88" s="191" t="s">
        <v>158</v>
      </c>
      <c r="H88" s="191" t="s">
        <v>159</v>
      </c>
      <c r="I88" s="191" t="s">
        <v>160</v>
      </c>
      <c r="J88" s="191" t="s">
        <v>130</v>
      </c>
      <c r="K88" s="192" t="s">
        <v>161</v>
      </c>
      <c r="L88" s="193"/>
      <c r="M88" s="94" t="s">
        <v>19</v>
      </c>
      <c r="N88" s="95" t="s">
        <v>44</v>
      </c>
      <c r="O88" s="95" t="s">
        <v>162</v>
      </c>
      <c r="P88" s="95" t="s">
        <v>163</v>
      </c>
      <c r="Q88" s="95" t="s">
        <v>164</v>
      </c>
      <c r="R88" s="95" t="s">
        <v>165</v>
      </c>
      <c r="S88" s="95" t="s">
        <v>166</v>
      </c>
      <c r="T88" s="96" t="s">
        <v>167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0"/>
      <c r="B89" s="41"/>
      <c r="C89" s="101" t="s">
        <v>168</v>
      </c>
      <c r="D89" s="42"/>
      <c r="E89" s="42"/>
      <c r="F89" s="42"/>
      <c r="G89" s="42"/>
      <c r="H89" s="42"/>
      <c r="I89" s="42"/>
      <c r="J89" s="194">
        <f>BK89</f>
        <v>0</v>
      </c>
      <c r="K89" s="42"/>
      <c r="L89" s="46"/>
      <c r="M89" s="97"/>
      <c r="N89" s="195"/>
      <c r="O89" s="98"/>
      <c r="P89" s="196">
        <f>P90+P115+P140+P147</f>
        <v>0</v>
      </c>
      <c r="Q89" s="98"/>
      <c r="R89" s="196">
        <f>R90+R115+R140+R147</f>
        <v>0</v>
      </c>
      <c r="S89" s="98"/>
      <c r="T89" s="197">
        <f>T90+T115+T140+T147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73</v>
      </c>
      <c r="AU89" s="19" t="s">
        <v>131</v>
      </c>
      <c r="BK89" s="198">
        <f>BK90+BK115+BK140+BK147</f>
        <v>0</v>
      </c>
    </row>
    <row r="90" s="12" customFormat="1" ht="25.92" customHeight="1">
      <c r="A90" s="12"/>
      <c r="B90" s="199"/>
      <c r="C90" s="200"/>
      <c r="D90" s="201" t="s">
        <v>73</v>
      </c>
      <c r="E90" s="202" t="s">
        <v>3345</v>
      </c>
      <c r="F90" s="202" t="s">
        <v>6001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SUM(P91:P114)</f>
        <v>0</v>
      </c>
      <c r="Q90" s="207"/>
      <c r="R90" s="208">
        <f>SUM(R91:R114)</f>
        <v>0</v>
      </c>
      <c r="S90" s="207"/>
      <c r="T90" s="209">
        <f>SUM(T91:T114)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82</v>
      </c>
      <c r="AT90" s="211" t="s">
        <v>73</v>
      </c>
      <c r="AU90" s="211" t="s">
        <v>74</v>
      </c>
      <c r="AY90" s="210" t="s">
        <v>171</v>
      </c>
      <c r="BK90" s="212">
        <f>SUM(BK91:BK114)</f>
        <v>0</v>
      </c>
    </row>
    <row r="91" s="2" customFormat="1" ht="16.5" customHeight="1">
      <c r="A91" s="40"/>
      <c r="B91" s="41"/>
      <c r="C91" s="215" t="s">
        <v>82</v>
      </c>
      <c r="D91" s="215" t="s">
        <v>174</v>
      </c>
      <c r="E91" s="216" t="s">
        <v>6002</v>
      </c>
      <c r="F91" s="217" t="s">
        <v>6003</v>
      </c>
      <c r="G91" s="218" t="s">
        <v>6004</v>
      </c>
      <c r="H91" s="219">
        <v>35</v>
      </c>
      <c r="I91" s="220"/>
      <c r="J91" s="221">
        <f>ROUND(I91*H91,2)</f>
        <v>0</v>
      </c>
      <c r="K91" s="217" t="s">
        <v>19</v>
      </c>
      <c r="L91" s="46"/>
      <c r="M91" s="222" t="s">
        <v>19</v>
      </c>
      <c r="N91" s="223" t="s">
        <v>45</v>
      </c>
      <c r="O91" s="86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6" t="s">
        <v>178</v>
      </c>
      <c r="AT91" s="226" t="s">
        <v>174</v>
      </c>
      <c r="AU91" s="226" t="s">
        <v>82</v>
      </c>
      <c r="AY91" s="19" t="s">
        <v>171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9" t="s">
        <v>82</v>
      </c>
      <c r="BK91" s="227">
        <f>ROUND(I91*H91,2)</f>
        <v>0</v>
      </c>
      <c r="BL91" s="19" t="s">
        <v>178</v>
      </c>
      <c r="BM91" s="226" t="s">
        <v>84</v>
      </c>
    </row>
    <row r="92" s="2" customFormat="1">
      <c r="A92" s="40"/>
      <c r="B92" s="41"/>
      <c r="C92" s="42"/>
      <c r="D92" s="228" t="s">
        <v>180</v>
      </c>
      <c r="E92" s="42"/>
      <c r="F92" s="229" t="s">
        <v>6003</v>
      </c>
      <c r="G92" s="42"/>
      <c r="H92" s="42"/>
      <c r="I92" s="230"/>
      <c r="J92" s="42"/>
      <c r="K92" s="42"/>
      <c r="L92" s="46"/>
      <c r="M92" s="231"/>
      <c r="N92" s="232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180</v>
      </c>
      <c r="AU92" s="19" t="s">
        <v>82</v>
      </c>
    </row>
    <row r="93" s="2" customFormat="1" ht="16.5" customHeight="1">
      <c r="A93" s="40"/>
      <c r="B93" s="41"/>
      <c r="C93" s="215" t="s">
        <v>84</v>
      </c>
      <c r="D93" s="215" t="s">
        <v>174</v>
      </c>
      <c r="E93" s="216" t="s">
        <v>6005</v>
      </c>
      <c r="F93" s="217" t="s">
        <v>6006</v>
      </c>
      <c r="G93" s="218" t="s">
        <v>6004</v>
      </c>
      <c r="H93" s="219">
        <v>100</v>
      </c>
      <c r="I93" s="220"/>
      <c r="J93" s="221">
        <f>ROUND(I93*H93,2)</f>
        <v>0</v>
      </c>
      <c r="K93" s="217" t="s">
        <v>19</v>
      </c>
      <c r="L93" s="46"/>
      <c r="M93" s="222" t="s">
        <v>19</v>
      </c>
      <c r="N93" s="223" t="s">
        <v>45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178</v>
      </c>
      <c r="AT93" s="226" t="s">
        <v>174</v>
      </c>
      <c r="AU93" s="226" t="s">
        <v>82</v>
      </c>
      <c r="AY93" s="19" t="s">
        <v>171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82</v>
      </c>
      <c r="BK93" s="227">
        <f>ROUND(I93*H93,2)</f>
        <v>0</v>
      </c>
      <c r="BL93" s="19" t="s">
        <v>178</v>
      </c>
      <c r="BM93" s="226" t="s">
        <v>178</v>
      </c>
    </row>
    <row r="94" s="2" customFormat="1">
      <c r="A94" s="40"/>
      <c r="B94" s="41"/>
      <c r="C94" s="42"/>
      <c r="D94" s="228" t="s">
        <v>180</v>
      </c>
      <c r="E94" s="42"/>
      <c r="F94" s="229" t="s">
        <v>6006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180</v>
      </c>
      <c r="AU94" s="19" t="s">
        <v>82</v>
      </c>
    </row>
    <row r="95" s="2" customFormat="1" ht="16.5" customHeight="1">
      <c r="A95" s="40"/>
      <c r="B95" s="41"/>
      <c r="C95" s="215" t="s">
        <v>105</v>
      </c>
      <c r="D95" s="215" t="s">
        <v>174</v>
      </c>
      <c r="E95" s="216" t="s">
        <v>6007</v>
      </c>
      <c r="F95" s="217" t="s">
        <v>6008</v>
      </c>
      <c r="G95" s="218" t="s">
        <v>500</v>
      </c>
      <c r="H95" s="219">
        <v>1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45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178</v>
      </c>
      <c r="AT95" s="226" t="s">
        <v>174</v>
      </c>
      <c r="AU95" s="226" t="s">
        <v>82</v>
      </c>
      <c r="AY95" s="19" t="s">
        <v>171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82</v>
      </c>
      <c r="BK95" s="227">
        <f>ROUND(I95*H95,2)</f>
        <v>0</v>
      </c>
      <c r="BL95" s="19" t="s">
        <v>178</v>
      </c>
      <c r="BM95" s="226" t="s">
        <v>199</v>
      </c>
    </row>
    <row r="96" s="2" customFormat="1">
      <c r="A96" s="40"/>
      <c r="B96" s="41"/>
      <c r="C96" s="42"/>
      <c r="D96" s="228" t="s">
        <v>180</v>
      </c>
      <c r="E96" s="42"/>
      <c r="F96" s="229" t="s">
        <v>6008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180</v>
      </c>
      <c r="AU96" s="19" t="s">
        <v>82</v>
      </c>
    </row>
    <row r="97" s="2" customFormat="1" ht="24.15" customHeight="1">
      <c r="A97" s="40"/>
      <c r="B97" s="41"/>
      <c r="C97" s="215" t="s">
        <v>178</v>
      </c>
      <c r="D97" s="215" t="s">
        <v>174</v>
      </c>
      <c r="E97" s="216" t="s">
        <v>6009</v>
      </c>
      <c r="F97" s="217" t="s">
        <v>6010</v>
      </c>
      <c r="G97" s="218" t="s">
        <v>3296</v>
      </c>
      <c r="H97" s="219">
        <v>8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45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178</v>
      </c>
      <c r="AT97" s="226" t="s">
        <v>174</v>
      </c>
      <c r="AU97" s="226" t="s">
        <v>82</v>
      </c>
      <c r="AY97" s="19" t="s">
        <v>171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82</v>
      </c>
      <c r="BK97" s="227">
        <f>ROUND(I97*H97,2)</f>
        <v>0</v>
      </c>
      <c r="BL97" s="19" t="s">
        <v>178</v>
      </c>
      <c r="BM97" s="226" t="s">
        <v>208</v>
      </c>
    </row>
    <row r="98" s="2" customFormat="1">
      <c r="A98" s="40"/>
      <c r="B98" s="41"/>
      <c r="C98" s="42"/>
      <c r="D98" s="228" t="s">
        <v>180</v>
      </c>
      <c r="E98" s="42"/>
      <c r="F98" s="229" t="s">
        <v>6010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180</v>
      </c>
      <c r="AU98" s="19" t="s">
        <v>82</v>
      </c>
    </row>
    <row r="99" s="2" customFormat="1" ht="24.15" customHeight="1">
      <c r="A99" s="40"/>
      <c r="B99" s="41"/>
      <c r="C99" s="215" t="s">
        <v>195</v>
      </c>
      <c r="D99" s="215" t="s">
        <v>174</v>
      </c>
      <c r="E99" s="216" t="s">
        <v>6011</v>
      </c>
      <c r="F99" s="217" t="s">
        <v>6012</v>
      </c>
      <c r="G99" s="218" t="s">
        <v>3296</v>
      </c>
      <c r="H99" s="219">
        <v>1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45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178</v>
      </c>
      <c r="AT99" s="226" t="s">
        <v>174</v>
      </c>
      <c r="AU99" s="226" t="s">
        <v>82</v>
      </c>
      <c r="AY99" s="19" t="s">
        <v>171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82</v>
      </c>
      <c r="BK99" s="227">
        <f>ROUND(I99*H99,2)</f>
        <v>0</v>
      </c>
      <c r="BL99" s="19" t="s">
        <v>178</v>
      </c>
      <c r="BM99" s="226" t="s">
        <v>220</v>
      </c>
    </row>
    <row r="100" s="2" customFormat="1">
      <c r="A100" s="40"/>
      <c r="B100" s="41"/>
      <c r="C100" s="42"/>
      <c r="D100" s="228" t="s">
        <v>180</v>
      </c>
      <c r="E100" s="42"/>
      <c r="F100" s="229" t="s">
        <v>6012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180</v>
      </c>
      <c r="AU100" s="19" t="s">
        <v>82</v>
      </c>
    </row>
    <row r="101" s="2" customFormat="1" ht="16.5" customHeight="1">
      <c r="A101" s="40"/>
      <c r="B101" s="41"/>
      <c r="C101" s="215" t="s">
        <v>199</v>
      </c>
      <c r="D101" s="215" t="s">
        <v>174</v>
      </c>
      <c r="E101" s="216" t="s">
        <v>6013</v>
      </c>
      <c r="F101" s="217" t="s">
        <v>6014</v>
      </c>
      <c r="G101" s="218" t="s">
        <v>3296</v>
      </c>
      <c r="H101" s="219">
        <v>1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45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178</v>
      </c>
      <c r="AT101" s="226" t="s">
        <v>174</v>
      </c>
      <c r="AU101" s="226" t="s">
        <v>82</v>
      </c>
      <c r="AY101" s="19" t="s">
        <v>171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82</v>
      </c>
      <c r="BK101" s="227">
        <f>ROUND(I101*H101,2)</f>
        <v>0</v>
      </c>
      <c r="BL101" s="19" t="s">
        <v>178</v>
      </c>
      <c r="BM101" s="226" t="s">
        <v>245</v>
      </c>
    </row>
    <row r="102" s="2" customFormat="1">
      <c r="A102" s="40"/>
      <c r="B102" s="41"/>
      <c r="C102" s="42"/>
      <c r="D102" s="228" t="s">
        <v>180</v>
      </c>
      <c r="E102" s="42"/>
      <c r="F102" s="229" t="s">
        <v>6014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180</v>
      </c>
      <c r="AU102" s="19" t="s">
        <v>82</v>
      </c>
    </row>
    <row r="103" s="2" customFormat="1" ht="16.5" customHeight="1">
      <c r="A103" s="40"/>
      <c r="B103" s="41"/>
      <c r="C103" s="215" t="s">
        <v>203</v>
      </c>
      <c r="D103" s="215" t="s">
        <v>174</v>
      </c>
      <c r="E103" s="216" t="s">
        <v>6015</v>
      </c>
      <c r="F103" s="217" t="s">
        <v>6016</v>
      </c>
      <c r="G103" s="218" t="s">
        <v>3296</v>
      </c>
      <c r="H103" s="219">
        <v>10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45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178</v>
      </c>
      <c r="AT103" s="226" t="s">
        <v>174</v>
      </c>
      <c r="AU103" s="226" t="s">
        <v>82</v>
      </c>
      <c r="AY103" s="19" t="s">
        <v>171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82</v>
      </c>
      <c r="BK103" s="227">
        <f>ROUND(I103*H103,2)</f>
        <v>0</v>
      </c>
      <c r="BL103" s="19" t="s">
        <v>178</v>
      </c>
      <c r="BM103" s="226" t="s">
        <v>268</v>
      </c>
    </row>
    <row r="104" s="2" customFormat="1">
      <c r="A104" s="40"/>
      <c r="B104" s="41"/>
      <c r="C104" s="42"/>
      <c r="D104" s="228" t="s">
        <v>180</v>
      </c>
      <c r="E104" s="42"/>
      <c r="F104" s="229" t="s">
        <v>6016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180</v>
      </c>
      <c r="AU104" s="19" t="s">
        <v>82</v>
      </c>
    </row>
    <row r="105" s="2" customFormat="1" ht="16.5" customHeight="1">
      <c r="A105" s="40"/>
      <c r="B105" s="41"/>
      <c r="C105" s="215" t="s">
        <v>208</v>
      </c>
      <c r="D105" s="215" t="s">
        <v>174</v>
      </c>
      <c r="E105" s="216" t="s">
        <v>6017</v>
      </c>
      <c r="F105" s="217" t="s">
        <v>6018</v>
      </c>
      <c r="G105" s="218" t="s">
        <v>6019</v>
      </c>
      <c r="H105" s="219">
        <v>135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45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178</v>
      </c>
      <c r="AT105" s="226" t="s">
        <v>174</v>
      </c>
      <c r="AU105" s="226" t="s">
        <v>82</v>
      </c>
      <c r="AY105" s="19" t="s">
        <v>171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82</v>
      </c>
      <c r="BK105" s="227">
        <f>ROUND(I105*H105,2)</f>
        <v>0</v>
      </c>
      <c r="BL105" s="19" t="s">
        <v>178</v>
      </c>
      <c r="BM105" s="226" t="s">
        <v>289</v>
      </c>
    </row>
    <row r="106" s="2" customFormat="1">
      <c r="A106" s="40"/>
      <c r="B106" s="41"/>
      <c r="C106" s="42"/>
      <c r="D106" s="228" t="s">
        <v>180</v>
      </c>
      <c r="E106" s="42"/>
      <c r="F106" s="229" t="s">
        <v>6018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180</v>
      </c>
      <c r="AU106" s="19" t="s">
        <v>82</v>
      </c>
    </row>
    <row r="107" s="2" customFormat="1" ht="16.5" customHeight="1">
      <c r="A107" s="40"/>
      <c r="B107" s="41"/>
      <c r="C107" s="215" t="s">
        <v>172</v>
      </c>
      <c r="D107" s="215" t="s">
        <v>174</v>
      </c>
      <c r="E107" s="216" t="s">
        <v>6020</v>
      </c>
      <c r="F107" s="217" t="s">
        <v>6021</v>
      </c>
      <c r="G107" s="218" t="s">
        <v>6019</v>
      </c>
      <c r="H107" s="219">
        <v>135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45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178</v>
      </c>
      <c r="AT107" s="226" t="s">
        <v>174</v>
      </c>
      <c r="AU107" s="226" t="s">
        <v>82</v>
      </c>
      <c r="AY107" s="19" t="s">
        <v>171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82</v>
      </c>
      <c r="BK107" s="227">
        <f>ROUND(I107*H107,2)</f>
        <v>0</v>
      </c>
      <c r="BL107" s="19" t="s">
        <v>178</v>
      </c>
      <c r="BM107" s="226" t="s">
        <v>299</v>
      </c>
    </row>
    <row r="108" s="2" customFormat="1">
      <c r="A108" s="40"/>
      <c r="B108" s="41"/>
      <c r="C108" s="42"/>
      <c r="D108" s="228" t="s">
        <v>180</v>
      </c>
      <c r="E108" s="42"/>
      <c r="F108" s="229" t="s">
        <v>6021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180</v>
      </c>
      <c r="AU108" s="19" t="s">
        <v>82</v>
      </c>
    </row>
    <row r="109" s="2" customFormat="1" ht="16.5" customHeight="1">
      <c r="A109" s="40"/>
      <c r="B109" s="41"/>
      <c r="C109" s="215" t="s">
        <v>220</v>
      </c>
      <c r="D109" s="215" t="s">
        <v>174</v>
      </c>
      <c r="E109" s="216" t="s">
        <v>6022</v>
      </c>
      <c r="F109" s="217" t="s">
        <v>6023</v>
      </c>
      <c r="G109" s="218" t="s">
        <v>500</v>
      </c>
      <c r="H109" s="219">
        <v>1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45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178</v>
      </c>
      <c r="AT109" s="226" t="s">
        <v>174</v>
      </c>
      <c r="AU109" s="226" t="s">
        <v>82</v>
      </c>
      <c r="AY109" s="19" t="s">
        <v>171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82</v>
      </c>
      <c r="BK109" s="227">
        <f>ROUND(I109*H109,2)</f>
        <v>0</v>
      </c>
      <c r="BL109" s="19" t="s">
        <v>178</v>
      </c>
      <c r="BM109" s="226" t="s">
        <v>310</v>
      </c>
    </row>
    <row r="110" s="2" customFormat="1">
      <c r="A110" s="40"/>
      <c r="B110" s="41"/>
      <c r="C110" s="42"/>
      <c r="D110" s="228" t="s">
        <v>180</v>
      </c>
      <c r="E110" s="42"/>
      <c r="F110" s="229" t="s">
        <v>6023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180</v>
      </c>
      <c r="AU110" s="19" t="s">
        <v>82</v>
      </c>
    </row>
    <row r="111" s="2" customFormat="1" ht="21.75" customHeight="1">
      <c r="A111" s="40"/>
      <c r="B111" s="41"/>
      <c r="C111" s="215" t="s">
        <v>225</v>
      </c>
      <c r="D111" s="215" t="s">
        <v>174</v>
      </c>
      <c r="E111" s="216" t="s">
        <v>6024</v>
      </c>
      <c r="F111" s="217" t="s">
        <v>6025</v>
      </c>
      <c r="G111" s="218" t="s">
        <v>500</v>
      </c>
      <c r="H111" s="219">
        <v>1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45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178</v>
      </c>
      <c r="AT111" s="226" t="s">
        <v>174</v>
      </c>
      <c r="AU111" s="226" t="s">
        <v>82</v>
      </c>
      <c r="AY111" s="19" t="s">
        <v>171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82</v>
      </c>
      <c r="BK111" s="227">
        <f>ROUND(I111*H111,2)</f>
        <v>0</v>
      </c>
      <c r="BL111" s="19" t="s">
        <v>178</v>
      </c>
      <c r="BM111" s="226" t="s">
        <v>319</v>
      </c>
    </row>
    <row r="112" s="2" customFormat="1">
      <c r="A112" s="40"/>
      <c r="B112" s="41"/>
      <c r="C112" s="42"/>
      <c r="D112" s="228" t="s">
        <v>180</v>
      </c>
      <c r="E112" s="42"/>
      <c r="F112" s="229" t="s">
        <v>6025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180</v>
      </c>
      <c r="AU112" s="19" t="s">
        <v>82</v>
      </c>
    </row>
    <row r="113" s="2" customFormat="1" ht="16.5" customHeight="1">
      <c r="A113" s="40"/>
      <c r="B113" s="41"/>
      <c r="C113" s="215" t="s">
        <v>245</v>
      </c>
      <c r="D113" s="215" t="s">
        <v>174</v>
      </c>
      <c r="E113" s="216" t="s">
        <v>6026</v>
      </c>
      <c r="F113" s="217" t="s">
        <v>6027</v>
      </c>
      <c r="G113" s="218" t="s">
        <v>3296</v>
      </c>
      <c r="H113" s="219">
        <v>1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45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178</v>
      </c>
      <c r="AT113" s="226" t="s">
        <v>174</v>
      </c>
      <c r="AU113" s="226" t="s">
        <v>82</v>
      </c>
      <c r="AY113" s="19" t="s">
        <v>171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82</v>
      </c>
      <c r="BK113" s="227">
        <f>ROUND(I113*H113,2)</f>
        <v>0</v>
      </c>
      <c r="BL113" s="19" t="s">
        <v>178</v>
      </c>
      <c r="BM113" s="226" t="s">
        <v>333</v>
      </c>
    </row>
    <row r="114" s="2" customFormat="1">
      <c r="A114" s="40"/>
      <c r="B114" s="41"/>
      <c r="C114" s="42"/>
      <c r="D114" s="228" t="s">
        <v>180</v>
      </c>
      <c r="E114" s="42"/>
      <c r="F114" s="229" t="s">
        <v>6027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180</v>
      </c>
      <c r="AU114" s="19" t="s">
        <v>82</v>
      </c>
    </row>
    <row r="115" s="12" customFormat="1" ht="25.92" customHeight="1">
      <c r="A115" s="12"/>
      <c r="B115" s="199"/>
      <c r="C115" s="200"/>
      <c r="D115" s="201" t="s">
        <v>73</v>
      </c>
      <c r="E115" s="202" t="s">
        <v>3366</v>
      </c>
      <c r="F115" s="202" t="s">
        <v>6028</v>
      </c>
      <c r="G115" s="200"/>
      <c r="H115" s="200"/>
      <c r="I115" s="203"/>
      <c r="J115" s="204">
        <f>BK115</f>
        <v>0</v>
      </c>
      <c r="K115" s="200"/>
      <c r="L115" s="205"/>
      <c r="M115" s="206"/>
      <c r="N115" s="207"/>
      <c r="O115" s="207"/>
      <c r="P115" s="208">
        <f>SUM(P116:P139)</f>
        <v>0</v>
      </c>
      <c r="Q115" s="207"/>
      <c r="R115" s="208">
        <f>SUM(R116:R139)</f>
        <v>0</v>
      </c>
      <c r="S115" s="207"/>
      <c r="T115" s="209">
        <f>SUM(T116:T139)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82</v>
      </c>
      <c r="AT115" s="211" t="s">
        <v>73</v>
      </c>
      <c r="AU115" s="211" t="s">
        <v>74</v>
      </c>
      <c r="AY115" s="210" t="s">
        <v>171</v>
      </c>
      <c r="BK115" s="212">
        <f>SUM(BK116:BK139)</f>
        <v>0</v>
      </c>
    </row>
    <row r="116" s="2" customFormat="1" ht="16.5" customHeight="1">
      <c r="A116" s="40"/>
      <c r="B116" s="41"/>
      <c r="C116" s="215" t="s">
        <v>258</v>
      </c>
      <c r="D116" s="215" t="s">
        <v>174</v>
      </c>
      <c r="E116" s="216" t="s">
        <v>6002</v>
      </c>
      <c r="F116" s="217" t="s">
        <v>6003</v>
      </c>
      <c r="G116" s="218" t="s">
        <v>6004</v>
      </c>
      <c r="H116" s="219">
        <v>40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45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178</v>
      </c>
      <c r="AT116" s="226" t="s">
        <v>174</v>
      </c>
      <c r="AU116" s="226" t="s">
        <v>82</v>
      </c>
      <c r="AY116" s="19" t="s">
        <v>171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82</v>
      </c>
      <c r="BK116" s="227">
        <f>ROUND(I116*H116,2)</f>
        <v>0</v>
      </c>
      <c r="BL116" s="19" t="s">
        <v>178</v>
      </c>
      <c r="BM116" s="226" t="s">
        <v>345</v>
      </c>
    </row>
    <row r="117" s="2" customFormat="1">
      <c r="A117" s="40"/>
      <c r="B117" s="41"/>
      <c r="C117" s="42"/>
      <c r="D117" s="228" t="s">
        <v>180</v>
      </c>
      <c r="E117" s="42"/>
      <c r="F117" s="229" t="s">
        <v>6003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180</v>
      </c>
      <c r="AU117" s="19" t="s">
        <v>82</v>
      </c>
    </row>
    <row r="118" s="2" customFormat="1" ht="16.5" customHeight="1">
      <c r="A118" s="40"/>
      <c r="B118" s="41"/>
      <c r="C118" s="215" t="s">
        <v>268</v>
      </c>
      <c r="D118" s="215" t="s">
        <v>174</v>
      </c>
      <c r="E118" s="216" t="s">
        <v>6005</v>
      </c>
      <c r="F118" s="217" t="s">
        <v>6006</v>
      </c>
      <c r="G118" s="218" t="s">
        <v>6004</v>
      </c>
      <c r="H118" s="219">
        <v>95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45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178</v>
      </c>
      <c r="AT118" s="226" t="s">
        <v>174</v>
      </c>
      <c r="AU118" s="226" t="s">
        <v>82</v>
      </c>
      <c r="AY118" s="19" t="s">
        <v>171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82</v>
      </c>
      <c r="BK118" s="227">
        <f>ROUND(I118*H118,2)</f>
        <v>0</v>
      </c>
      <c r="BL118" s="19" t="s">
        <v>178</v>
      </c>
      <c r="BM118" s="226" t="s">
        <v>355</v>
      </c>
    </row>
    <row r="119" s="2" customFormat="1">
      <c r="A119" s="40"/>
      <c r="B119" s="41"/>
      <c r="C119" s="42"/>
      <c r="D119" s="228" t="s">
        <v>180</v>
      </c>
      <c r="E119" s="42"/>
      <c r="F119" s="229" t="s">
        <v>6006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180</v>
      </c>
      <c r="AU119" s="19" t="s">
        <v>82</v>
      </c>
    </row>
    <row r="120" s="2" customFormat="1" ht="16.5" customHeight="1">
      <c r="A120" s="40"/>
      <c r="B120" s="41"/>
      <c r="C120" s="215" t="s">
        <v>8</v>
      </c>
      <c r="D120" s="215" t="s">
        <v>174</v>
      </c>
      <c r="E120" s="216" t="s">
        <v>6007</v>
      </c>
      <c r="F120" s="217" t="s">
        <v>6008</v>
      </c>
      <c r="G120" s="218" t="s">
        <v>500</v>
      </c>
      <c r="H120" s="219">
        <v>1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45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178</v>
      </c>
      <c r="AT120" s="226" t="s">
        <v>174</v>
      </c>
      <c r="AU120" s="226" t="s">
        <v>82</v>
      </c>
      <c r="AY120" s="19" t="s">
        <v>171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82</v>
      </c>
      <c r="BK120" s="227">
        <f>ROUND(I120*H120,2)</f>
        <v>0</v>
      </c>
      <c r="BL120" s="19" t="s">
        <v>178</v>
      </c>
      <c r="BM120" s="226" t="s">
        <v>374</v>
      </c>
    </row>
    <row r="121" s="2" customFormat="1">
      <c r="A121" s="40"/>
      <c r="B121" s="41"/>
      <c r="C121" s="42"/>
      <c r="D121" s="228" t="s">
        <v>180</v>
      </c>
      <c r="E121" s="42"/>
      <c r="F121" s="229" t="s">
        <v>6008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180</v>
      </c>
      <c r="AU121" s="19" t="s">
        <v>82</v>
      </c>
    </row>
    <row r="122" s="2" customFormat="1" ht="24.15" customHeight="1">
      <c r="A122" s="40"/>
      <c r="B122" s="41"/>
      <c r="C122" s="215" t="s">
        <v>289</v>
      </c>
      <c r="D122" s="215" t="s">
        <v>174</v>
      </c>
      <c r="E122" s="216" t="s">
        <v>6009</v>
      </c>
      <c r="F122" s="217" t="s">
        <v>6010</v>
      </c>
      <c r="G122" s="218" t="s">
        <v>3296</v>
      </c>
      <c r="H122" s="219">
        <v>8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45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178</v>
      </c>
      <c r="AT122" s="226" t="s">
        <v>174</v>
      </c>
      <c r="AU122" s="226" t="s">
        <v>82</v>
      </c>
      <c r="AY122" s="19" t="s">
        <v>171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82</v>
      </c>
      <c r="BK122" s="227">
        <f>ROUND(I122*H122,2)</f>
        <v>0</v>
      </c>
      <c r="BL122" s="19" t="s">
        <v>178</v>
      </c>
      <c r="BM122" s="226" t="s">
        <v>386</v>
      </c>
    </row>
    <row r="123" s="2" customFormat="1">
      <c r="A123" s="40"/>
      <c r="B123" s="41"/>
      <c r="C123" s="42"/>
      <c r="D123" s="228" t="s">
        <v>180</v>
      </c>
      <c r="E123" s="42"/>
      <c r="F123" s="229" t="s">
        <v>6010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180</v>
      </c>
      <c r="AU123" s="19" t="s">
        <v>82</v>
      </c>
    </row>
    <row r="124" s="2" customFormat="1" ht="24.15" customHeight="1">
      <c r="A124" s="40"/>
      <c r="B124" s="41"/>
      <c r="C124" s="215" t="s">
        <v>294</v>
      </c>
      <c r="D124" s="215" t="s">
        <v>174</v>
      </c>
      <c r="E124" s="216" t="s">
        <v>6029</v>
      </c>
      <c r="F124" s="217" t="s">
        <v>6030</v>
      </c>
      <c r="G124" s="218" t="s">
        <v>3296</v>
      </c>
      <c r="H124" s="219">
        <v>1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45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178</v>
      </c>
      <c r="AT124" s="226" t="s">
        <v>174</v>
      </c>
      <c r="AU124" s="226" t="s">
        <v>82</v>
      </c>
      <c r="AY124" s="19" t="s">
        <v>171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82</v>
      </c>
      <c r="BK124" s="227">
        <f>ROUND(I124*H124,2)</f>
        <v>0</v>
      </c>
      <c r="BL124" s="19" t="s">
        <v>178</v>
      </c>
      <c r="BM124" s="226" t="s">
        <v>397</v>
      </c>
    </row>
    <row r="125" s="2" customFormat="1">
      <c r="A125" s="40"/>
      <c r="B125" s="41"/>
      <c r="C125" s="42"/>
      <c r="D125" s="228" t="s">
        <v>180</v>
      </c>
      <c r="E125" s="42"/>
      <c r="F125" s="229" t="s">
        <v>6030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180</v>
      </c>
      <c r="AU125" s="19" t="s">
        <v>82</v>
      </c>
    </row>
    <row r="126" s="2" customFormat="1" ht="16.5" customHeight="1">
      <c r="A126" s="40"/>
      <c r="B126" s="41"/>
      <c r="C126" s="215" t="s">
        <v>299</v>
      </c>
      <c r="D126" s="215" t="s">
        <v>174</v>
      </c>
      <c r="E126" s="216" t="s">
        <v>6013</v>
      </c>
      <c r="F126" s="217" t="s">
        <v>6014</v>
      </c>
      <c r="G126" s="218" t="s">
        <v>3296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45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178</v>
      </c>
      <c r="AT126" s="226" t="s">
        <v>174</v>
      </c>
      <c r="AU126" s="226" t="s">
        <v>82</v>
      </c>
      <c r="AY126" s="19" t="s">
        <v>171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82</v>
      </c>
      <c r="BK126" s="227">
        <f>ROUND(I126*H126,2)</f>
        <v>0</v>
      </c>
      <c r="BL126" s="19" t="s">
        <v>178</v>
      </c>
      <c r="BM126" s="226" t="s">
        <v>428</v>
      </c>
    </row>
    <row r="127" s="2" customFormat="1">
      <c r="A127" s="40"/>
      <c r="B127" s="41"/>
      <c r="C127" s="42"/>
      <c r="D127" s="228" t="s">
        <v>180</v>
      </c>
      <c r="E127" s="42"/>
      <c r="F127" s="229" t="s">
        <v>6014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180</v>
      </c>
      <c r="AU127" s="19" t="s">
        <v>82</v>
      </c>
    </row>
    <row r="128" s="2" customFormat="1" ht="16.5" customHeight="1">
      <c r="A128" s="40"/>
      <c r="B128" s="41"/>
      <c r="C128" s="215" t="s">
        <v>305</v>
      </c>
      <c r="D128" s="215" t="s">
        <v>174</v>
      </c>
      <c r="E128" s="216" t="s">
        <v>6031</v>
      </c>
      <c r="F128" s="217" t="s">
        <v>6032</v>
      </c>
      <c r="G128" s="218" t="s">
        <v>3296</v>
      </c>
      <c r="H128" s="219">
        <v>11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45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178</v>
      </c>
      <c r="AT128" s="226" t="s">
        <v>174</v>
      </c>
      <c r="AU128" s="226" t="s">
        <v>82</v>
      </c>
      <c r="AY128" s="19" t="s">
        <v>171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82</v>
      </c>
      <c r="BK128" s="227">
        <f>ROUND(I128*H128,2)</f>
        <v>0</v>
      </c>
      <c r="BL128" s="19" t="s">
        <v>178</v>
      </c>
      <c r="BM128" s="226" t="s">
        <v>446</v>
      </c>
    </row>
    <row r="129" s="2" customFormat="1">
      <c r="A129" s="40"/>
      <c r="B129" s="41"/>
      <c r="C129" s="42"/>
      <c r="D129" s="228" t="s">
        <v>180</v>
      </c>
      <c r="E129" s="42"/>
      <c r="F129" s="229" t="s">
        <v>6032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180</v>
      </c>
      <c r="AU129" s="19" t="s">
        <v>82</v>
      </c>
    </row>
    <row r="130" s="2" customFormat="1" ht="16.5" customHeight="1">
      <c r="A130" s="40"/>
      <c r="B130" s="41"/>
      <c r="C130" s="215" t="s">
        <v>310</v>
      </c>
      <c r="D130" s="215" t="s">
        <v>174</v>
      </c>
      <c r="E130" s="216" t="s">
        <v>6017</v>
      </c>
      <c r="F130" s="217" t="s">
        <v>6018</v>
      </c>
      <c r="G130" s="218" t="s">
        <v>6019</v>
      </c>
      <c r="H130" s="219">
        <v>135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45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178</v>
      </c>
      <c r="AT130" s="226" t="s">
        <v>174</v>
      </c>
      <c r="AU130" s="226" t="s">
        <v>82</v>
      </c>
      <c r="AY130" s="19" t="s">
        <v>171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82</v>
      </c>
      <c r="BK130" s="227">
        <f>ROUND(I130*H130,2)</f>
        <v>0</v>
      </c>
      <c r="BL130" s="19" t="s">
        <v>178</v>
      </c>
      <c r="BM130" s="226" t="s">
        <v>471</v>
      </c>
    </row>
    <row r="131" s="2" customFormat="1">
      <c r="A131" s="40"/>
      <c r="B131" s="41"/>
      <c r="C131" s="42"/>
      <c r="D131" s="228" t="s">
        <v>180</v>
      </c>
      <c r="E131" s="42"/>
      <c r="F131" s="229" t="s">
        <v>6018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180</v>
      </c>
      <c r="AU131" s="19" t="s">
        <v>82</v>
      </c>
    </row>
    <row r="132" s="2" customFormat="1" ht="16.5" customHeight="1">
      <c r="A132" s="40"/>
      <c r="B132" s="41"/>
      <c r="C132" s="215" t="s">
        <v>7</v>
      </c>
      <c r="D132" s="215" t="s">
        <v>174</v>
      </c>
      <c r="E132" s="216" t="s">
        <v>6020</v>
      </c>
      <c r="F132" s="217" t="s">
        <v>6021</v>
      </c>
      <c r="G132" s="218" t="s">
        <v>6019</v>
      </c>
      <c r="H132" s="219">
        <v>135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45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178</v>
      </c>
      <c r="AT132" s="226" t="s">
        <v>174</v>
      </c>
      <c r="AU132" s="226" t="s">
        <v>82</v>
      </c>
      <c r="AY132" s="19" t="s">
        <v>171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82</v>
      </c>
      <c r="BK132" s="227">
        <f>ROUND(I132*H132,2)</f>
        <v>0</v>
      </c>
      <c r="BL132" s="19" t="s">
        <v>178</v>
      </c>
      <c r="BM132" s="226" t="s">
        <v>490</v>
      </c>
    </row>
    <row r="133" s="2" customFormat="1">
      <c r="A133" s="40"/>
      <c r="B133" s="41"/>
      <c r="C133" s="42"/>
      <c r="D133" s="228" t="s">
        <v>180</v>
      </c>
      <c r="E133" s="42"/>
      <c r="F133" s="229" t="s">
        <v>6021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180</v>
      </c>
      <c r="AU133" s="19" t="s">
        <v>82</v>
      </c>
    </row>
    <row r="134" s="2" customFormat="1" ht="16.5" customHeight="1">
      <c r="A134" s="40"/>
      <c r="B134" s="41"/>
      <c r="C134" s="215" t="s">
        <v>319</v>
      </c>
      <c r="D134" s="215" t="s">
        <v>174</v>
      </c>
      <c r="E134" s="216" t="s">
        <v>6022</v>
      </c>
      <c r="F134" s="217" t="s">
        <v>6023</v>
      </c>
      <c r="G134" s="218" t="s">
        <v>500</v>
      </c>
      <c r="H134" s="219">
        <v>1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45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178</v>
      </c>
      <c r="AT134" s="226" t="s">
        <v>174</v>
      </c>
      <c r="AU134" s="226" t="s">
        <v>82</v>
      </c>
      <c r="AY134" s="19" t="s">
        <v>171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82</v>
      </c>
      <c r="BK134" s="227">
        <f>ROUND(I134*H134,2)</f>
        <v>0</v>
      </c>
      <c r="BL134" s="19" t="s">
        <v>178</v>
      </c>
      <c r="BM134" s="226" t="s">
        <v>505</v>
      </c>
    </row>
    <row r="135" s="2" customFormat="1">
      <c r="A135" s="40"/>
      <c r="B135" s="41"/>
      <c r="C135" s="42"/>
      <c r="D135" s="228" t="s">
        <v>180</v>
      </c>
      <c r="E135" s="42"/>
      <c r="F135" s="229" t="s">
        <v>6023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180</v>
      </c>
      <c r="AU135" s="19" t="s">
        <v>82</v>
      </c>
    </row>
    <row r="136" s="2" customFormat="1" ht="21.75" customHeight="1">
      <c r="A136" s="40"/>
      <c r="B136" s="41"/>
      <c r="C136" s="215" t="s">
        <v>324</v>
      </c>
      <c r="D136" s="215" t="s">
        <v>174</v>
      </c>
      <c r="E136" s="216" t="s">
        <v>6024</v>
      </c>
      <c r="F136" s="217" t="s">
        <v>6025</v>
      </c>
      <c r="G136" s="218" t="s">
        <v>500</v>
      </c>
      <c r="H136" s="219">
        <v>1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45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178</v>
      </c>
      <c r="AT136" s="226" t="s">
        <v>174</v>
      </c>
      <c r="AU136" s="226" t="s">
        <v>82</v>
      </c>
      <c r="AY136" s="19" t="s">
        <v>171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82</v>
      </c>
      <c r="BK136" s="227">
        <f>ROUND(I136*H136,2)</f>
        <v>0</v>
      </c>
      <c r="BL136" s="19" t="s">
        <v>178</v>
      </c>
      <c r="BM136" s="226" t="s">
        <v>528</v>
      </c>
    </row>
    <row r="137" s="2" customFormat="1">
      <c r="A137" s="40"/>
      <c r="B137" s="41"/>
      <c r="C137" s="42"/>
      <c r="D137" s="228" t="s">
        <v>180</v>
      </c>
      <c r="E137" s="42"/>
      <c r="F137" s="229" t="s">
        <v>6025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180</v>
      </c>
      <c r="AU137" s="19" t="s">
        <v>82</v>
      </c>
    </row>
    <row r="138" s="2" customFormat="1" ht="16.5" customHeight="1">
      <c r="A138" s="40"/>
      <c r="B138" s="41"/>
      <c r="C138" s="215" t="s">
        <v>333</v>
      </c>
      <c r="D138" s="215" t="s">
        <v>174</v>
      </c>
      <c r="E138" s="216" t="s">
        <v>6026</v>
      </c>
      <c r="F138" s="217" t="s">
        <v>6027</v>
      </c>
      <c r="G138" s="218" t="s">
        <v>3296</v>
      </c>
      <c r="H138" s="219">
        <v>1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45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178</v>
      </c>
      <c r="AT138" s="226" t="s">
        <v>174</v>
      </c>
      <c r="AU138" s="226" t="s">
        <v>82</v>
      </c>
      <c r="AY138" s="19" t="s">
        <v>171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82</v>
      </c>
      <c r="BK138" s="227">
        <f>ROUND(I138*H138,2)</f>
        <v>0</v>
      </c>
      <c r="BL138" s="19" t="s">
        <v>178</v>
      </c>
      <c r="BM138" s="226" t="s">
        <v>543</v>
      </c>
    </row>
    <row r="139" s="2" customFormat="1">
      <c r="A139" s="40"/>
      <c r="B139" s="41"/>
      <c r="C139" s="42"/>
      <c r="D139" s="228" t="s">
        <v>180</v>
      </c>
      <c r="E139" s="42"/>
      <c r="F139" s="229" t="s">
        <v>6027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180</v>
      </c>
      <c r="AU139" s="19" t="s">
        <v>82</v>
      </c>
    </row>
    <row r="140" s="12" customFormat="1" ht="25.92" customHeight="1">
      <c r="A140" s="12"/>
      <c r="B140" s="199"/>
      <c r="C140" s="200"/>
      <c r="D140" s="201" t="s">
        <v>73</v>
      </c>
      <c r="E140" s="202" t="s">
        <v>3407</v>
      </c>
      <c r="F140" s="202" t="s">
        <v>5765</v>
      </c>
      <c r="G140" s="200"/>
      <c r="H140" s="200"/>
      <c r="I140" s="203"/>
      <c r="J140" s="204">
        <f>BK140</f>
        <v>0</v>
      </c>
      <c r="K140" s="200"/>
      <c r="L140" s="205"/>
      <c r="M140" s="206"/>
      <c r="N140" s="207"/>
      <c r="O140" s="207"/>
      <c r="P140" s="208">
        <f>SUM(P141:P146)</f>
        <v>0</v>
      </c>
      <c r="Q140" s="207"/>
      <c r="R140" s="208">
        <f>SUM(R141:R146)</f>
        <v>0</v>
      </c>
      <c r="S140" s="207"/>
      <c r="T140" s="209">
        <f>SUM(T141:T146)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0" t="s">
        <v>82</v>
      </c>
      <c r="AT140" s="211" t="s">
        <v>73</v>
      </c>
      <c r="AU140" s="211" t="s">
        <v>74</v>
      </c>
      <c r="AY140" s="210" t="s">
        <v>171</v>
      </c>
      <c r="BK140" s="212">
        <f>SUM(BK141:BK146)</f>
        <v>0</v>
      </c>
    </row>
    <row r="141" s="2" customFormat="1" ht="16.5" customHeight="1">
      <c r="A141" s="40"/>
      <c r="B141" s="41"/>
      <c r="C141" s="215" t="s">
        <v>341</v>
      </c>
      <c r="D141" s="215" t="s">
        <v>174</v>
      </c>
      <c r="E141" s="216" t="s">
        <v>6033</v>
      </c>
      <c r="F141" s="217" t="s">
        <v>6034</v>
      </c>
      <c r="G141" s="218" t="s">
        <v>3296</v>
      </c>
      <c r="H141" s="219">
        <v>6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45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178</v>
      </c>
      <c r="AT141" s="226" t="s">
        <v>174</v>
      </c>
      <c r="AU141" s="226" t="s">
        <v>82</v>
      </c>
      <c r="AY141" s="19" t="s">
        <v>171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82</v>
      </c>
      <c r="BK141" s="227">
        <f>ROUND(I141*H141,2)</f>
        <v>0</v>
      </c>
      <c r="BL141" s="19" t="s">
        <v>178</v>
      </c>
      <c r="BM141" s="226" t="s">
        <v>275</v>
      </c>
    </row>
    <row r="142" s="2" customFormat="1">
      <c r="A142" s="40"/>
      <c r="B142" s="41"/>
      <c r="C142" s="42"/>
      <c r="D142" s="228" t="s">
        <v>180</v>
      </c>
      <c r="E142" s="42"/>
      <c r="F142" s="229" t="s">
        <v>6034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180</v>
      </c>
      <c r="AU142" s="19" t="s">
        <v>82</v>
      </c>
    </row>
    <row r="143" s="2" customFormat="1" ht="16.5" customHeight="1">
      <c r="A143" s="40"/>
      <c r="B143" s="41"/>
      <c r="C143" s="215" t="s">
        <v>345</v>
      </c>
      <c r="D143" s="215" t="s">
        <v>174</v>
      </c>
      <c r="E143" s="216" t="s">
        <v>6035</v>
      </c>
      <c r="F143" s="217" t="s">
        <v>6036</v>
      </c>
      <c r="G143" s="218" t="s">
        <v>500</v>
      </c>
      <c r="H143" s="219">
        <v>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45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178</v>
      </c>
      <c r="AT143" s="226" t="s">
        <v>174</v>
      </c>
      <c r="AU143" s="226" t="s">
        <v>82</v>
      </c>
      <c r="AY143" s="19" t="s">
        <v>171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82</v>
      </c>
      <c r="BK143" s="227">
        <f>ROUND(I143*H143,2)</f>
        <v>0</v>
      </c>
      <c r="BL143" s="19" t="s">
        <v>178</v>
      </c>
      <c r="BM143" s="226" t="s">
        <v>755</v>
      </c>
    </row>
    <row r="144" s="2" customFormat="1">
      <c r="A144" s="40"/>
      <c r="B144" s="41"/>
      <c r="C144" s="42"/>
      <c r="D144" s="228" t="s">
        <v>180</v>
      </c>
      <c r="E144" s="42"/>
      <c r="F144" s="229" t="s">
        <v>6036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180</v>
      </c>
      <c r="AU144" s="19" t="s">
        <v>82</v>
      </c>
    </row>
    <row r="145" s="2" customFormat="1" ht="16.5" customHeight="1">
      <c r="A145" s="40"/>
      <c r="B145" s="41"/>
      <c r="C145" s="215" t="s">
        <v>351</v>
      </c>
      <c r="D145" s="215" t="s">
        <v>174</v>
      </c>
      <c r="E145" s="216" t="s">
        <v>6037</v>
      </c>
      <c r="F145" s="217" t="s">
        <v>6038</v>
      </c>
      <c r="G145" s="218" t="s">
        <v>3296</v>
      </c>
      <c r="H145" s="219">
        <v>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45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178</v>
      </c>
      <c r="AT145" s="226" t="s">
        <v>174</v>
      </c>
      <c r="AU145" s="226" t="s">
        <v>82</v>
      </c>
      <c r="AY145" s="19" t="s">
        <v>171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82</v>
      </c>
      <c r="BK145" s="227">
        <f>ROUND(I145*H145,2)</f>
        <v>0</v>
      </c>
      <c r="BL145" s="19" t="s">
        <v>178</v>
      </c>
      <c r="BM145" s="226" t="s">
        <v>761</v>
      </c>
    </row>
    <row r="146" s="2" customFormat="1">
      <c r="A146" s="40"/>
      <c r="B146" s="41"/>
      <c r="C146" s="42"/>
      <c r="D146" s="228" t="s">
        <v>180</v>
      </c>
      <c r="E146" s="42"/>
      <c r="F146" s="229" t="s">
        <v>6039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180</v>
      </c>
      <c r="AU146" s="19" t="s">
        <v>82</v>
      </c>
    </row>
    <row r="147" s="12" customFormat="1" ht="25.92" customHeight="1">
      <c r="A147" s="12"/>
      <c r="B147" s="199"/>
      <c r="C147" s="200"/>
      <c r="D147" s="201" t="s">
        <v>73</v>
      </c>
      <c r="E147" s="202" t="s">
        <v>3421</v>
      </c>
      <c r="F147" s="202" t="s">
        <v>5982</v>
      </c>
      <c r="G147" s="200"/>
      <c r="H147" s="200"/>
      <c r="I147" s="203"/>
      <c r="J147" s="204">
        <f>BK147</f>
        <v>0</v>
      </c>
      <c r="K147" s="200"/>
      <c r="L147" s="205"/>
      <c r="M147" s="206"/>
      <c r="N147" s="207"/>
      <c r="O147" s="207"/>
      <c r="P147" s="208">
        <f>SUM(P148:P154)</f>
        <v>0</v>
      </c>
      <c r="Q147" s="207"/>
      <c r="R147" s="208">
        <f>SUM(R148:R154)</f>
        <v>0</v>
      </c>
      <c r="S147" s="207"/>
      <c r="T147" s="209">
        <f>SUM(T148:T154)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0" t="s">
        <v>82</v>
      </c>
      <c r="AT147" s="211" t="s">
        <v>73</v>
      </c>
      <c r="AU147" s="211" t="s">
        <v>74</v>
      </c>
      <c r="AY147" s="210" t="s">
        <v>171</v>
      </c>
      <c r="BK147" s="212">
        <f>SUM(BK148:BK154)</f>
        <v>0</v>
      </c>
    </row>
    <row r="148" s="2" customFormat="1" ht="16.5" customHeight="1">
      <c r="A148" s="40"/>
      <c r="B148" s="41"/>
      <c r="C148" s="215" t="s">
        <v>355</v>
      </c>
      <c r="D148" s="215" t="s">
        <v>174</v>
      </c>
      <c r="E148" s="216" t="s">
        <v>6040</v>
      </c>
      <c r="F148" s="217" t="s">
        <v>6041</v>
      </c>
      <c r="G148" s="218" t="s">
        <v>500</v>
      </c>
      <c r="H148" s="219">
        <v>1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45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178</v>
      </c>
      <c r="AT148" s="226" t="s">
        <v>174</v>
      </c>
      <c r="AU148" s="226" t="s">
        <v>82</v>
      </c>
      <c r="AY148" s="19" t="s">
        <v>171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82</v>
      </c>
      <c r="BK148" s="227">
        <f>ROUND(I148*H148,2)</f>
        <v>0</v>
      </c>
      <c r="BL148" s="19" t="s">
        <v>178</v>
      </c>
      <c r="BM148" s="226" t="s">
        <v>774</v>
      </c>
    </row>
    <row r="149" s="2" customFormat="1">
      <c r="A149" s="40"/>
      <c r="B149" s="41"/>
      <c r="C149" s="42"/>
      <c r="D149" s="228" t="s">
        <v>180</v>
      </c>
      <c r="E149" s="42"/>
      <c r="F149" s="229" t="s">
        <v>6041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180</v>
      </c>
      <c r="AU149" s="19" t="s">
        <v>82</v>
      </c>
    </row>
    <row r="150" s="2" customFormat="1" ht="16.5" customHeight="1">
      <c r="A150" s="40"/>
      <c r="B150" s="41"/>
      <c r="C150" s="215" t="s">
        <v>366</v>
      </c>
      <c r="D150" s="215" t="s">
        <v>174</v>
      </c>
      <c r="E150" s="216" t="s">
        <v>6042</v>
      </c>
      <c r="F150" s="217" t="s">
        <v>6043</v>
      </c>
      <c r="G150" s="218" t="s">
        <v>500</v>
      </c>
      <c r="H150" s="219">
        <v>1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45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178</v>
      </c>
      <c r="AT150" s="226" t="s">
        <v>174</v>
      </c>
      <c r="AU150" s="226" t="s">
        <v>82</v>
      </c>
      <c r="AY150" s="19" t="s">
        <v>171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82</v>
      </c>
      <c r="BK150" s="227">
        <f>ROUND(I150*H150,2)</f>
        <v>0</v>
      </c>
      <c r="BL150" s="19" t="s">
        <v>178</v>
      </c>
      <c r="BM150" s="226" t="s">
        <v>780</v>
      </c>
    </row>
    <row r="151" s="2" customFormat="1">
      <c r="A151" s="40"/>
      <c r="B151" s="41"/>
      <c r="C151" s="42"/>
      <c r="D151" s="228" t="s">
        <v>180</v>
      </c>
      <c r="E151" s="42"/>
      <c r="F151" s="229" t="s">
        <v>6043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180</v>
      </c>
      <c r="AU151" s="19" t="s">
        <v>82</v>
      </c>
    </row>
    <row r="152" s="2" customFormat="1" ht="16.5" customHeight="1">
      <c r="A152" s="40"/>
      <c r="B152" s="41"/>
      <c r="C152" s="215" t="s">
        <v>374</v>
      </c>
      <c r="D152" s="215" t="s">
        <v>174</v>
      </c>
      <c r="E152" s="216" t="s">
        <v>6044</v>
      </c>
      <c r="F152" s="217" t="s">
        <v>6045</v>
      </c>
      <c r="G152" s="218" t="s">
        <v>500</v>
      </c>
      <c r="H152" s="219">
        <v>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45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178</v>
      </c>
      <c r="AT152" s="226" t="s">
        <v>174</v>
      </c>
      <c r="AU152" s="226" t="s">
        <v>82</v>
      </c>
      <c r="AY152" s="19" t="s">
        <v>171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82</v>
      </c>
      <c r="BK152" s="227">
        <f>ROUND(I152*H152,2)</f>
        <v>0</v>
      </c>
      <c r="BL152" s="19" t="s">
        <v>178</v>
      </c>
      <c r="BM152" s="226" t="s">
        <v>786</v>
      </c>
    </row>
    <row r="153" s="2" customFormat="1">
      <c r="A153" s="40"/>
      <c r="B153" s="41"/>
      <c r="C153" s="42"/>
      <c r="D153" s="228" t="s">
        <v>180</v>
      </c>
      <c r="E153" s="42"/>
      <c r="F153" s="229" t="s">
        <v>6046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180</v>
      </c>
      <c r="AU153" s="19" t="s">
        <v>82</v>
      </c>
    </row>
    <row r="154" s="2" customFormat="1">
      <c r="A154" s="40"/>
      <c r="B154" s="41"/>
      <c r="C154" s="42"/>
      <c r="D154" s="228" t="s">
        <v>478</v>
      </c>
      <c r="E154" s="42"/>
      <c r="F154" s="278" t="s">
        <v>6047</v>
      </c>
      <c r="G154" s="42"/>
      <c r="H154" s="42"/>
      <c r="I154" s="230"/>
      <c r="J154" s="42"/>
      <c r="K154" s="42"/>
      <c r="L154" s="46"/>
      <c r="M154" s="279"/>
      <c r="N154" s="280"/>
      <c r="O154" s="281"/>
      <c r="P154" s="281"/>
      <c r="Q154" s="281"/>
      <c r="R154" s="281"/>
      <c r="S154" s="281"/>
      <c r="T154" s="282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478</v>
      </c>
      <c r="AU154" s="19" t="s">
        <v>82</v>
      </c>
    </row>
    <row r="155" s="2" customFormat="1" ht="6.96" customHeight="1">
      <c r="A155" s="40"/>
      <c r="B155" s="61"/>
      <c r="C155" s="62"/>
      <c r="D155" s="62"/>
      <c r="E155" s="62"/>
      <c r="F155" s="62"/>
      <c r="G155" s="62"/>
      <c r="H155" s="62"/>
      <c r="I155" s="62"/>
      <c r="J155" s="62"/>
      <c r="K155" s="62"/>
      <c r="L155" s="46"/>
      <c r="M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</row>
  </sheetData>
  <sheetProtection sheet="1" autoFilter="0" formatColumns="0" formatRows="0" objects="1" scenarios="1" spinCount="100000" saltValue="xSPUnI9HsOHyPzRZprgGJUAI8xrYCYOCmcqm57CldcKCJYssCkJqM1rTdQuwp/yTu8d38JFo1OZicpALjLJSkg==" hashValue="mojE1Odl8/3cIPMoZnj8pIX1sIsP4+09IyqD0CPaAy7vJqJ6olM8f3TV2noGw+9rSZng6Rwaq+5hK7fgF4xGIA==" algorithmName="SHA-512" password="CC35"/>
  <autoFilter ref="C88:K15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125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SPŠ a SOU Pelhřimov – Rekonstrukce dílen Křemešnická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126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6048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14. 1. 2022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19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5" t="s">
        <v>28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29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28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31</v>
      </c>
      <c r="E20" s="40"/>
      <c r="F20" s="40"/>
      <c r="G20" s="40"/>
      <c r="H20" s="40"/>
      <c r="I20" s="145" t="s">
        <v>26</v>
      </c>
      <c r="J20" s="135" t="s">
        <v>32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33</v>
      </c>
      <c r="F21" s="40"/>
      <c r="G21" s="40"/>
      <c r="H21" s="40"/>
      <c r="I21" s="145" t="s">
        <v>28</v>
      </c>
      <c r="J21" s="135" t="s">
        <v>34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36</v>
      </c>
      <c r="E23" s="40"/>
      <c r="F23" s="40"/>
      <c r="G23" s="40"/>
      <c r="H23" s="40"/>
      <c r="I23" s="145" t="s">
        <v>26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37</v>
      </c>
      <c r="F24" s="40"/>
      <c r="G24" s="40"/>
      <c r="H24" s="40"/>
      <c r="I24" s="145" t="s">
        <v>28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38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50"/>
      <c r="B27" s="151"/>
      <c r="C27" s="150"/>
      <c r="D27" s="150"/>
      <c r="E27" s="152" t="s">
        <v>39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40</v>
      </c>
      <c r="E30" s="40"/>
      <c r="F30" s="40"/>
      <c r="G30" s="40"/>
      <c r="H30" s="40"/>
      <c r="I30" s="40"/>
      <c r="J30" s="156">
        <f>ROUND(J85,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42</v>
      </c>
      <c r="G32" s="40"/>
      <c r="H32" s="40"/>
      <c r="I32" s="157" t="s">
        <v>41</v>
      </c>
      <c r="J32" s="157" t="s">
        <v>43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44</v>
      </c>
      <c r="E33" s="145" t="s">
        <v>45</v>
      </c>
      <c r="F33" s="159">
        <f>ROUND((SUM(BE85:BE145)),  2)</f>
        <v>0</v>
      </c>
      <c r="G33" s="40"/>
      <c r="H33" s="40"/>
      <c r="I33" s="160">
        <v>0.20999999999999999</v>
      </c>
      <c r="J33" s="159">
        <f>ROUND(((SUM(BE85:BE145))*I33),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46</v>
      </c>
      <c r="F34" s="159">
        <f>ROUND((SUM(BF85:BF145)),  2)</f>
        <v>0</v>
      </c>
      <c r="G34" s="40"/>
      <c r="H34" s="40"/>
      <c r="I34" s="160">
        <v>0.14999999999999999</v>
      </c>
      <c r="J34" s="159">
        <f>ROUND(((SUM(BF85:BF145))*I34),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47</v>
      </c>
      <c r="F35" s="159">
        <f>ROUND((SUM(BG85:BG145)),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48</v>
      </c>
      <c r="F36" s="159">
        <f>ROUND((SUM(BH85:BH145)),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ROUND((SUM(BI85:BI145)),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50</v>
      </c>
      <c r="E39" s="163"/>
      <c r="F39" s="163"/>
      <c r="G39" s="164" t="s">
        <v>51</v>
      </c>
      <c r="H39" s="165" t="s">
        <v>52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128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SPŠ a SOU Pelhřimov – Rekonstrukce dílen Křemešnická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SO_03 - Zpevněné plochy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Obec Pelhřimov [547492] </v>
      </c>
      <c r="G52" s="42"/>
      <c r="H52" s="42"/>
      <c r="I52" s="34" t="s">
        <v>23</v>
      </c>
      <c r="J52" s="74" t="str">
        <f>IF(J12="","",J12)</f>
        <v>14. 1. 2022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Vysočina, Žižkova 1882/57, 586 01 Jihlava</v>
      </c>
      <c r="G54" s="42"/>
      <c r="H54" s="42"/>
      <c r="I54" s="34" t="s">
        <v>31</v>
      </c>
      <c r="J54" s="38" t="str">
        <f>E21</f>
        <v>INVENTE s.r.o., Žerotínova 483/1, 370 04 České Bud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129</v>
      </c>
      <c r="D57" s="174"/>
      <c r="E57" s="174"/>
      <c r="F57" s="174"/>
      <c r="G57" s="174"/>
      <c r="H57" s="174"/>
      <c r="I57" s="174"/>
      <c r="J57" s="175" t="s">
        <v>130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72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131</v>
      </c>
    </row>
    <row r="60" s="9" customFormat="1" ht="24.96" customHeight="1">
      <c r="A60" s="9"/>
      <c r="B60" s="177"/>
      <c r="C60" s="178"/>
      <c r="D60" s="179" t="s">
        <v>132</v>
      </c>
      <c r="E60" s="180"/>
      <c r="F60" s="180"/>
      <c r="G60" s="180"/>
      <c r="H60" s="180"/>
      <c r="I60" s="180"/>
      <c r="J60" s="181">
        <f>J86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7"/>
      <c r="D61" s="184" t="s">
        <v>550</v>
      </c>
      <c r="E61" s="185"/>
      <c r="F61" s="185"/>
      <c r="G61" s="185"/>
      <c r="H61" s="185"/>
      <c r="I61" s="185"/>
      <c r="J61" s="186">
        <f>J87</f>
        <v>0</v>
      </c>
      <c r="K61" s="127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7"/>
      <c r="D62" s="184" t="s">
        <v>552</v>
      </c>
      <c r="E62" s="185"/>
      <c r="F62" s="185"/>
      <c r="G62" s="185"/>
      <c r="H62" s="185"/>
      <c r="I62" s="185"/>
      <c r="J62" s="186">
        <f>J94</f>
        <v>0</v>
      </c>
      <c r="K62" s="127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7"/>
      <c r="D63" s="184" t="s">
        <v>6049</v>
      </c>
      <c r="E63" s="185"/>
      <c r="F63" s="185"/>
      <c r="G63" s="185"/>
      <c r="H63" s="185"/>
      <c r="I63" s="185"/>
      <c r="J63" s="186">
        <f>J111</f>
        <v>0</v>
      </c>
      <c r="K63" s="127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7"/>
      <c r="D64" s="184" t="s">
        <v>134</v>
      </c>
      <c r="E64" s="185"/>
      <c r="F64" s="185"/>
      <c r="G64" s="185"/>
      <c r="H64" s="185"/>
      <c r="I64" s="185"/>
      <c r="J64" s="186">
        <f>J130</f>
        <v>0</v>
      </c>
      <c r="K64" s="127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7"/>
      <c r="D65" s="184" t="s">
        <v>555</v>
      </c>
      <c r="E65" s="185"/>
      <c r="F65" s="185"/>
      <c r="G65" s="185"/>
      <c r="H65" s="185"/>
      <c r="I65" s="185"/>
      <c r="J65" s="186">
        <f>J142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156</v>
      </c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SPŠ a SOU Pelhřimov – Rekonstrukce dílen Křemešnická</v>
      </c>
      <c r="F75" s="34"/>
      <c r="G75" s="34"/>
      <c r="H75" s="34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126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SO_03 - Zpevněné plochy</v>
      </c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 xml:space="preserve"> Obec Pelhřimov [547492] </v>
      </c>
      <c r="G79" s="42"/>
      <c r="H79" s="42"/>
      <c r="I79" s="34" t="s">
        <v>23</v>
      </c>
      <c r="J79" s="74" t="str">
        <f>IF(J12="","",J12)</f>
        <v>14. 1. 2022</v>
      </c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4" t="s">
        <v>25</v>
      </c>
      <c r="D81" s="42"/>
      <c r="E81" s="42"/>
      <c r="F81" s="29" t="str">
        <f>E15</f>
        <v>Kraj Vysočina, Žižkova 1882/57, 586 01 Jihlava</v>
      </c>
      <c r="G81" s="42"/>
      <c r="H81" s="42"/>
      <c r="I81" s="34" t="s">
        <v>31</v>
      </c>
      <c r="J81" s="38" t="str">
        <f>E21</f>
        <v>INVENTE s.r.o., Žerotínova 483/1, 370 04 České Bud</v>
      </c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36</v>
      </c>
      <c r="J82" s="38" t="str">
        <f>E24</f>
        <v xml:space="preserve"> </v>
      </c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8"/>
      <c r="B84" s="189"/>
      <c r="C84" s="190" t="s">
        <v>157</v>
      </c>
      <c r="D84" s="191" t="s">
        <v>59</v>
      </c>
      <c r="E84" s="191" t="s">
        <v>55</v>
      </c>
      <c r="F84" s="191" t="s">
        <v>56</v>
      </c>
      <c r="G84" s="191" t="s">
        <v>158</v>
      </c>
      <c r="H84" s="191" t="s">
        <v>159</v>
      </c>
      <c r="I84" s="191" t="s">
        <v>160</v>
      </c>
      <c r="J84" s="191" t="s">
        <v>130</v>
      </c>
      <c r="K84" s="192" t="s">
        <v>161</v>
      </c>
      <c r="L84" s="193"/>
      <c r="M84" s="94" t="s">
        <v>19</v>
      </c>
      <c r="N84" s="95" t="s">
        <v>44</v>
      </c>
      <c r="O84" s="95" t="s">
        <v>162</v>
      </c>
      <c r="P84" s="95" t="s">
        <v>163</v>
      </c>
      <c r="Q84" s="95" t="s">
        <v>164</v>
      </c>
      <c r="R84" s="95" t="s">
        <v>165</v>
      </c>
      <c r="S84" s="95" t="s">
        <v>166</v>
      </c>
      <c r="T84" s="96" t="s">
        <v>167</v>
      </c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</row>
    <row r="85" s="2" customFormat="1" ht="22.8" customHeight="1">
      <c r="A85" s="40"/>
      <c r="B85" s="41"/>
      <c r="C85" s="101" t="s">
        <v>168</v>
      </c>
      <c r="D85" s="42"/>
      <c r="E85" s="42"/>
      <c r="F85" s="42"/>
      <c r="G85" s="42"/>
      <c r="H85" s="42"/>
      <c r="I85" s="42"/>
      <c r="J85" s="194">
        <f>BK85</f>
        <v>0</v>
      </c>
      <c r="K85" s="42"/>
      <c r="L85" s="46"/>
      <c r="M85" s="97"/>
      <c r="N85" s="195"/>
      <c r="O85" s="98"/>
      <c r="P85" s="196">
        <f>P86</f>
        <v>0</v>
      </c>
      <c r="Q85" s="98"/>
      <c r="R85" s="196">
        <f>R86</f>
        <v>4.3666736056</v>
      </c>
      <c r="S85" s="98"/>
      <c r="T85" s="197">
        <f>T86</f>
        <v>222.61879999999999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73</v>
      </c>
      <c r="AU85" s="19" t="s">
        <v>131</v>
      </c>
      <c r="BK85" s="198">
        <f>BK86</f>
        <v>0</v>
      </c>
    </row>
    <row r="86" s="12" customFormat="1" ht="25.92" customHeight="1">
      <c r="A86" s="12"/>
      <c r="B86" s="199"/>
      <c r="C86" s="200"/>
      <c r="D86" s="201" t="s">
        <v>73</v>
      </c>
      <c r="E86" s="202" t="s">
        <v>169</v>
      </c>
      <c r="F86" s="202" t="s">
        <v>170</v>
      </c>
      <c r="G86" s="200"/>
      <c r="H86" s="200"/>
      <c r="I86" s="203"/>
      <c r="J86" s="204">
        <f>BK86</f>
        <v>0</v>
      </c>
      <c r="K86" s="200"/>
      <c r="L86" s="205"/>
      <c r="M86" s="206"/>
      <c r="N86" s="207"/>
      <c r="O86" s="207"/>
      <c r="P86" s="208">
        <f>P87+P94+P111+P130+P142</f>
        <v>0</v>
      </c>
      <c r="Q86" s="207"/>
      <c r="R86" s="208">
        <f>R87+R94+R111+R130+R142</f>
        <v>4.3666736056</v>
      </c>
      <c r="S86" s="207"/>
      <c r="T86" s="209">
        <f>T87+T94+T111+T130+T142</f>
        <v>222.61879999999999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0" t="s">
        <v>82</v>
      </c>
      <c r="AT86" s="211" t="s">
        <v>73</v>
      </c>
      <c r="AU86" s="211" t="s">
        <v>74</v>
      </c>
      <c r="AY86" s="210" t="s">
        <v>171</v>
      </c>
      <c r="BK86" s="212">
        <f>BK87+BK94+BK111+BK130+BK142</f>
        <v>0</v>
      </c>
    </row>
    <row r="87" s="12" customFormat="1" ht="22.8" customHeight="1">
      <c r="A87" s="12"/>
      <c r="B87" s="199"/>
      <c r="C87" s="200"/>
      <c r="D87" s="201" t="s">
        <v>73</v>
      </c>
      <c r="E87" s="213" t="s">
        <v>82</v>
      </c>
      <c r="F87" s="213" t="s">
        <v>563</v>
      </c>
      <c r="G87" s="200"/>
      <c r="H87" s="200"/>
      <c r="I87" s="203"/>
      <c r="J87" s="214">
        <f>BK87</f>
        <v>0</v>
      </c>
      <c r="K87" s="200"/>
      <c r="L87" s="205"/>
      <c r="M87" s="206"/>
      <c r="N87" s="207"/>
      <c r="O87" s="207"/>
      <c r="P87" s="208">
        <f>SUM(P88:P93)</f>
        <v>0</v>
      </c>
      <c r="Q87" s="207"/>
      <c r="R87" s="208">
        <f>SUM(R88:R93)</f>
        <v>0.045278400000000003</v>
      </c>
      <c r="S87" s="207"/>
      <c r="T87" s="209">
        <f>SUM(T88:T93)</f>
        <v>222.61879999999999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82</v>
      </c>
      <c r="AT87" s="211" t="s">
        <v>73</v>
      </c>
      <c r="AU87" s="211" t="s">
        <v>82</v>
      </c>
      <c r="AY87" s="210" t="s">
        <v>171</v>
      </c>
      <c r="BK87" s="212">
        <f>SUM(BK88:BK93)</f>
        <v>0</v>
      </c>
    </row>
    <row r="88" s="2" customFormat="1" ht="16.5" customHeight="1">
      <c r="A88" s="40"/>
      <c r="B88" s="41"/>
      <c r="C88" s="215" t="s">
        <v>299</v>
      </c>
      <c r="D88" s="215" t="s">
        <v>174</v>
      </c>
      <c r="E88" s="216" t="s">
        <v>6050</v>
      </c>
      <c r="F88" s="217" t="s">
        <v>6051</v>
      </c>
      <c r="G88" s="218" t="s">
        <v>177</v>
      </c>
      <c r="H88" s="219">
        <v>754.63999999999999</v>
      </c>
      <c r="I88" s="220"/>
      <c r="J88" s="221">
        <f>ROUND(I88*H88,2)</f>
        <v>0</v>
      </c>
      <c r="K88" s="217" t="s">
        <v>215</v>
      </c>
      <c r="L88" s="46"/>
      <c r="M88" s="222" t="s">
        <v>19</v>
      </c>
      <c r="N88" s="223" t="s">
        <v>45</v>
      </c>
      <c r="O88" s="86"/>
      <c r="P88" s="224">
        <f>O88*H88</f>
        <v>0</v>
      </c>
      <c r="Q88" s="224">
        <v>0</v>
      </c>
      <c r="R88" s="224">
        <f>Q88*H88</f>
        <v>0</v>
      </c>
      <c r="S88" s="224">
        <v>0.17999999999999999</v>
      </c>
      <c r="T88" s="225">
        <f>S88*H88</f>
        <v>135.83519999999999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6" t="s">
        <v>178</v>
      </c>
      <c r="AT88" s="226" t="s">
        <v>174</v>
      </c>
      <c r="AU88" s="226" t="s">
        <v>84</v>
      </c>
      <c r="AY88" s="19" t="s">
        <v>171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9" t="s">
        <v>82</v>
      </c>
      <c r="BK88" s="227">
        <f>ROUND(I88*H88,2)</f>
        <v>0</v>
      </c>
      <c r="BL88" s="19" t="s">
        <v>178</v>
      </c>
      <c r="BM88" s="226" t="s">
        <v>6052</v>
      </c>
    </row>
    <row r="89" s="2" customFormat="1">
      <c r="A89" s="40"/>
      <c r="B89" s="41"/>
      <c r="C89" s="42"/>
      <c r="D89" s="228" t="s">
        <v>180</v>
      </c>
      <c r="E89" s="42"/>
      <c r="F89" s="229" t="s">
        <v>6053</v>
      </c>
      <c r="G89" s="42"/>
      <c r="H89" s="42"/>
      <c r="I89" s="230"/>
      <c r="J89" s="42"/>
      <c r="K89" s="42"/>
      <c r="L89" s="46"/>
      <c r="M89" s="231"/>
      <c r="N89" s="232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180</v>
      </c>
      <c r="AU89" s="19" t="s">
        <v>84</v>
      </c>
    </row>
    <row r="90" s="2" customFormat="1">
      <c r="A90" s="40"/>
      <c r="B90" s="41"/>
      <c r="C90" s="42"/>
      <c r="D90" s="265" t="s">
        <v>218</v>
      </c>
      <c r="E90" s="42"/>
      <c r="F90" s="266" t="s">
        <v>6054</v>
      </c>
      <c r="G90" s="42"/>
      <c r="H90" s="42"/>
      <c r="I90" s="230"/>
      <c r="J90" s="42"/>
      <c r="K90" s="42"/>
      <c r="L90" s="46"/>
      <c r="M90" s="231"/>
      <c r="N90" s="232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218</v>
      </c>
      <c r="AU90" s="19" t="s">
        <v>84</v>
      </c>
    </row>
    <row r="91" s="2" customFormat="1" ht="21.75" customHeight="1">
      <c r="A91" s="40"/>
      <c r="B91" s="41"/>
      <c r="C91" s="215" t="s">
        <v>305</v>
      </c>
      <c r="D91" s="215" t="s">
        <v>174</v>
      </c>
      <c r="E91" s="216" t="s">
        <v>6055</v>
      </c>
      <c r="F91" s="217" t="s">
        <v>6056</v>
      </c>
      <c r="G91" s="218" t="s">
        <v>177</v>
      </c>
      <c r="H91" s="219">
        <v>754.63999999999999</v>
      </c>
      <c r="I91" s="220"/>
      <c r="J91" s="221">
        <f>ROUND(I91*H91,2)</f>
        <v>0</v>
      </c>
      <c r="K91" s="217" t="s">
        <v>215</v>
      </c>
      <c r="L91" s="46"/>
      <c r="M91" s="222" t="s">
        <v>19</v>
      </c>
      <c r="N91" s="223" t="s">
        <v>45</v>
      </c>
      <c r="O91" s="86"/>
      <c r="P91" s="224">
        <f>O91*H91</f>
        <v>0</v>
      </c>
      <c r="Q91" s="224">
        <v>6.0000000000000002E-05</v>
      </c>
      <c r="R91" s="224">
        <f>Q91*H91</f>
        <v>0.045278400000000003</v>
      </c>
      <c r="S91" s="224">
        <v>0.11500000000000001</v>
      </c>
      <c r="T91" s="225">
        <f>S91*H91</f>
        <v>86.783600000000007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6" t="s">
        <v>178</v>
      </c>
      <c r="AT91" s="226" t="s">
        <v>174</v>
      </c>
      <c r="AU91" s="226" t="s">
        <v>84</v>
      </c>
      <c r="AY91" s="19" t="s">
        <v>171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9" t="s">
        <v>82</v>
      </c>
      <c r="BK91" s="227">
        <f>ROUND(I91*H91,2)</f>
        <v>0</v>
      </c>
      <c r="BL91" s="19" t="s">
        <v>178</v>
      </c>
      <c r="BM91" s="226" t="s">
        <v>6057</v>
      </c>
    </row>
    <row r="92" s="2" customFormat="1">
      <c r="A92" s="40"/>
      <c r="B92" s="41"/>
      <c r="C92" s="42"/>
      <c r="D92" s="228" t="s">
        <v>180</v>
      </c>
      <c r="E92" s="42"/>
      <c r="F92" s="229" t="s">
        <v>6058</v>
      </c>
      <c r="G92" s="42"/>
      <c r="H92" s="42"/>
      <c r="I92" s="230"/>
      <c r="J92" s="42"/>
      <c r="K92" s="42"/>
      <c r="L92" s="46"/>
      <c r="M92" s="231"/>
      <c r="N92" s="232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180</v>
      </c>
      <c r="AU92" s="19" t="s">
        <v>84</v>
      </c>
    </row>
    <row r="93" s="2" customFormat="1">
      <c r="A93" s="40"/>
      <c r="B93" s="41"/>
      <c r="C93" s="42"/>
      <c r="D93" s="265" t="s">
        <v>218</v>
      </c>
      <c r="E93" s="42"/>
      <c r="F93" s="266" t="s">
        <v>6059</v>
      </c>
      <c r="G93" s="42"/>
      <c r="H93" s="42"/>
      <c r="I93" s="230"/>
      <c r="J93" s="42"/>
      <c r="K93" s="42"/>
      <c r="L93" s="46"/>
      <c r="M93" s="231"/>
      <c r="N93" s="23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218</v>
      </c>
      <c r="AU93" s="19" t="s">
        <v>84</v>
      </c>
    </row>
    <row r="94" s="12" customFormat="1" ht="22.8" customHeight="1">
      <c r="A94" s="12"/>
      <c r="B94" s="199"/>
      <c r="C94" s="200"/>
      <c r="D94" s="201" t="s">
        <v>73</v>
      </c>
      <c r="E94" s="213" t="s">
        <v>105</v>
      </c>
      <c r="F94" s="213" t="s">
        <v>705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SUM(P95:P110)</f>
        <v>0</v>
      </c>
      <c r="Q94" s="207"/>
      <c r="R94" s="208">
        <f>SUM(R95:R110)</f>
        <v>4.3213952056</v>
      </c>
      <c r="S94" s="207"/>
      <c r="T94" s="209">
        <f>SUM(T95:T110)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82</v>
      </c>
      <c r="AT94" s="211" t="s">
        <v>73</v>
      </c>
      <c r="AU94" s="211" t="s">
        <v>82</v>
      </c>
      <c r="AY94" s="210" t="s">
        <v>171</v>
      </c>
      <c r="BK94" s="212">
        <f>SUM(BK95:BK110)</f>
        <v>0</v>
      </c>
    </row>
    <row r="95" s="2" customFormat="1" ht="16.5" customHeight="1">
      <c r="A95" s="40"/>
      <c r="B95" s="41"/>
      <c r="C95" s="215" t="s">
        <v>105</v>
      </c>
      <c r="D95" s="215" t="s">
        <v>174</v>
      </c>
      <c r="E95" s="216" t="s">
        <v>772</v>
      </c>
      <c r="F95" s="217" t="s">
        <v>773</v>
      </c>
      <c r="G95" s="218" t="s">
        <v>214</v>
      </c>
      <c r="H95" s="219">
        <v>1.54</v>
      </c>
      <c r="I95" s="220"/>
      <c r="J95" s="221">
        <f>ROUND(I95*H95,2)</f>
        <v>0</v>
      </c>
      <c r="K95" s="217" t="s">
        <v>215</v>
      </c>
      <c r="L95" s="46"/>
      <c r="M95" s="222" t="s">
        <v>19</v>
      </c>
      <c r="N95" s="223" t="s">
        <v>45</v>
      </c>
      <c r="O95" s="86"/>
      <c r="P95" s="224">
        <f>O95*H95</f>
        <v>0</v>
      </c>
      <c r="Q95" s="224">
        <v>2.3010199999999998</v>
      </c>
      <c r="R95" s="224">
        <f>Q95*H95</f>
        <v>3.5435707999999999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178</v>
      </c>
      <c r="AT95" s="226" t="s">
        <v>174</v>
      </c>
      <c r="AU95" s="226" t="s">
        <v>84</v>
      </c>
      <c r="AY95" s="19" t="s">
        <v>171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82</v>
      </c>
      <c r="BK95" s="227">
        <f>ROUND(I95*H95,2)</f>
        <v>0</v>
      </c>
      <c r="BL95" s="19" t="s">
        <v>178</v>
      </c>
      <c r="BM95" s="226" t="s">
        <v>6060</v>
      </c>
    </row>
    <row r="96" s="2" customFormat="1">
      <c r="A96" s="40"/>
      <c r="B96" s="41"/>
      <c r="C96" s="42"/>
      <c r="D96" s="228" t="s">
        <v>180</v>
      </c>
      <c r="E96" s="42"/>
      <c r="F96" s="229" t="s">
        <v>775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180</v>
      </c>
      <c r="AU96" s="19" t="s">
        <v>84</v>
      </c>
    </row>
    <row r="97" s="2" customFormat="1">
      <c r="A97" s="40"/>
      <c r="B97" s="41"/>
      <c r="C97" s="42"/>
      <c r="D97" s="265" t="s">
        <v>218</v>
      </c>
      <c r="E97" s="42"/>
      <c r="F97" s="266" t="s">
        <v>776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218</v>
      </c>
      <c r="AU97" s="19" t="s">
        <v>84</v>
      </c>
    </row>
    <row r="98" s="14" customFormat="1">
      <c r="A98" s="14"/>
      <c r="B98" s="243"/>
      <c r="C98" s="244"/>
      <c r="D98" s="228" t="s">
        <v>181</v>
      </c>
      <c r="E98" s="245" t="s">
        <v>19</v>
      </c>
      <c r="F98" s="246" t="s">
        <v>6061</v>
      </c>
      <c r="G98" s="244"/>
      <c r="H98" s="247">
        <v>0.97999999999999998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3" t="s">
        <v>181</v>
      </c>
      <c r="AU98" s="253" t="s">
        <v>84</v>
      </c>
      <c r="AV98" s="14" t="s">
        <v>84</v>
      </c>
      <c r="AW98" s="14" t="s">
        <v>35</v>
      </c>
      <c r="AX98" s="14" t="s">
        <v>74</v>
      </c>
      <c r="AY98" s="253" t="s">
        <v>171</v>
      </c>
    </row>
    <row r="99" s="14" customFormat="1">
      <c r="A99" s="14"/>
      <c r="B99" s="243"/>
      <c r="C99" s="244"/>
      <c r="D99" s="228" t="s">
        <v>181</v>
      </c>
      <c r="E99" s="245" t="s">
        <v>19</v>
      </c>
      <c r="F99" s="246" t="s">
        <v>6062</v>
      </c>
      <c r="G99" s="244"/>
      <c r="H99" s="247">
        <v>0.56000000000000005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3" t="s">
        <v>181</v>
      </c>
      <c r="AU99" s="253" t="s">
        <v>84</v>
      </c>
      <c r="AV99" s="14" t="s">
        <v>84</v>
      </c>
      <c r="AW99" s="14" t="s">
        <v>35</v>
      </c>
      <c r="AX99" s="14" t="s">
        <v>74</v>
      </c>
      <c r="AY99" s="253" t="s">
        <v>171</v>
      </c>
    </row>
    <row r="100" s="15" customFormat="1">
      <c r="A100" s="15"/>
      <c r="B100" s="254"/>
      <c r="C100" s="255"/>
      <c r="D100" s="228" t="s">
        <v>181</v>
      </c>
      <c r="E100" s="256" t="s">
        <v>19</v>
      </c>
      <c r="F100" s="257" t="s">
        <v>184</v>
      </c>
      <c r="G100" s="255"/>
      <c r="H100" s="258">
        <v>1.54</v>
      </c>
      <c r="I100" s="259"/>
      <c r="J100" s="255"/>
      <c r="K100" s="255"/>
      <c r="L100" s="260"/>
      <c r="M100" s="261"/>
      <c r="N100" s="262"/>
      <c r="O100" s="262"/>
      <c r="P100" s="262"/>
      <c r="Q100" s="262"/>
      <c r="R100" s="262"/>
      <c r="S100" s="262"/>
      <c r="T100" s="263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4" t="s">
        <v>181</v>
      </c>
      <c r="AU100" s="264" t="s">
        <v>84</v>
      </c>
      <c r="AV100" s="15" t="s">
        <v>178</v>
      </c>
      <c r="AW100" s="15" t="s">
        <v>35</v>
      </c>
      <c r="AX100" s="15" t="s">
        <v>82</v>
      </c>
      <c r="AY100" s="264" t="s">
        <v>171</v>
      </c>
    </row>
    <row r="101" s="2" customFormat="1" ht="16.5" customHeight="1">
      <c r="A101" s="40"/>
      <c r="B101" s="41"/>
      <c r="C101" s="215" t="s">
        <v>178</v>
      </c>
      <c r="D101" s="215" t="s">
        <v>174</v>
      </c>
      <c r="E101" s="216" t="s">
        <v>778</v>
      </c>
      <c r="F101" s="217" t="s">
        <v>779</v>
      </c>
      <c r="G101" s="218" t="s">
        <v>177</v>
      </c>
      <c r="H101" s="219">
        <v>30.800000000000001</v>
      </c>
      <c r="I101" s="220"/>
      <c r="J101" s="221">
        <f>ROUND(I101*H101,2)</f>
        <v>0</v>
      </c>
      <c r="K101" s="217" t="s">
        <v>215</v>
      </c>
      <c r="L101" s="46"/>
      <c r="M101" s="222" t="s">
        <v>19</v>
      </c>
      <c r="N101" s="223" t="s">
        <v>45</v>
      </c>
      <c r="O101" s="86"/>
      <c r="P101" s="224">
        <f>O101*H101</f>
        <v>0</v>
      </c>
      <c r="Q101" s="224">
        <v>0.022120000000000001</v>
      </c>
      <c r="R101" s="224">
        <f>Q101*H101</f>
        <v>0.68129600000000001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178</v>
      </c>
      <c r="AT101" s="226" t="s">
        <v>174</v>
      </c>
      <c r="AU101" s="226" t="s">
        <v>84</v>
      </c>
      <c r="AY101" s="19" t="s">
        <v>171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82</v>
      </c>
      <c r="BK101" s="227">
        <f>ROUND(I101*H101,2)</f>
        <v>0</v>
      </c>
      <c r="BL101" s="19" t="s">
        <v>178</v>
      </c>
      <c r="BM101" s="226" t="s">
        <v>6063</v>
      </c>
    </row>
    <row r="102" s="2" customFormat="1">
      <c r="A102" s="40"/>
      <c r="B102" s="41"/>
      <c r="C102" s="42"/>
      <c r="D102" s="228" t="s">
        <v>180</v>
      </c>
      <c r="E102" s="42"/>
      <c r="F102" s="229" t="s">
        <v>781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180</v>
      </c>
      <c r="AU102" s="19" t="s">
        <v>84</v>
      </c>
    </row>
    <row r="103" s="2" customFormat="1">
      <c r="A103" s="40"/>
      <c r="B103" s="41"/>
      <c r="C103" s="42"/>
      <c r="D103" s="265" t="s">
        <v>218</v>
      </c>
      <c r="E103" s="42"/>
      <c r="F103" s="266" t="s">
        <v>782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218</v>
      </c>
      <c r="AU103" s="19" t="s">
        <v>84</v>
      </c>
    </row>
    <row r="104" s="14" customFormat="1">
      <c r="A104" s="14"/>
      <c r="B104" s="243"/>
      <c r="C104" s="244"/>
      <c r="D104" s="228" t="s">
        <v>181</v>
      </c>
      <c r="E104" s="245" t="s">
        <v>19</v>
      </c>
      <c r="F104" s="246" t="s">
        <v>6064</v>
      </c>
      <c r="G104" s="244"/>
      <c r="H104" s="247">
        <v>19.600000000000001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181</v>
      </c>
      <c r="AU104" s="253" t="s">
        <v>84</v>
      </c>
      <c r="AV104" s="14" t="s">
        <v>84</v>
      </c>
      <c r="AW104" s="14" t="s">
        <v>35</v>
      </c>
      <c r="AX104" s="14" t="s">
        <v>74</v>
      </c>
      <c r="AY104" s="253" t="s">
        <v>171</v>
      </c>
    </row>
    <row r="105" s="14" customFormat="1">
      <c r="A105" s="14"/>
      <c r="B105" s="243"/>
      <c r="C105" s="244"/>
      <c r="D105" s="228" t="s">
        <v>181</v>
      </c>
      <c r="E105" s="245" t="s">
        <v>19</v>
      </c>
      <c r="F105" s="246" t="s">
        <v>6065</v>
      </c>
      <c r="G105" s="244"/>
      <c r="H105" s="247">
        <v>11.199999999999999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181</v>
      </c>
      <c r="AU105" s="253" t="s">
        <v>84</v>
      </c>
      <c r="AV105" s="14" t="s">
        <v>84</v>
      </c>
      <c r="AW105" s="14" t="s">
        <v>35</v>
      </c>
      <c r="AX105" s="14" t="s">
        <v>74</v>
      </c>
      <c r="AY105" s="253" t="s">
        <v>171</v>
      </c>
    </row>
    <row r="106" s="15" customFormat="1">
      <c r="A106" s="15"/>
      <c r="B106" s="254"/>
      <c r="C106" s="255"/>
      <c r="D106" s="228" t="s">
        <v>181</v>
      </c>
      <c r="E106" s="256" t="s">
        <v>19</v>
      </c>
      <c r="F106" s="257" t="s">
        <v>184</v>
      </c>
      <c r="G106" s="255"/>
      <c r="H106" s="258">
        <v>30.800000000000001</v>
      </c>
      <c r="I106" s="259"/>
      <c r="J106" s="255"/>
      <c r="K106" s="255"/>
      <c r="L106" s="260"/>
      <c r="M106" s="261"/>
      <c r="N106" s="262"/>
      <c r="O106" s="262"/>
      <c r="P106" s="262"/>
      <c r="Q106" s="262"/>
      <c r="R106" s="262"/>
      <c r="S106" s="262"/>
      <c r="T106" s="263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4" t="s">
        <v>181</v>
      </c>
      <c r="AU106" s="264" t="s">
        <v>84</v>
      </c>
      <c r="AV106" s="15" t="s">
        <v>178</v>
      </c>
      <c r="AW106" s="15" t="s">
        <v>35</v>
      </c>
      <c r="AX106" s="15" t="s">
        <v>82</v>
      </c>
      <c r="AY106" s="264" t="s">
        <v>171</v>
      </c>
    </row>
    <row r="107" s="2" customFormat="1" ht="16.5" customHeight="1">
      <c r="A107" s="40"/>
      <c r="B107" s="41"/>
      <c r="C107" s="215" t="s">
        <v>195</v>
      </c>
      <c r="D107" s="215" t="s">
        <v>174</v>
      </c>
      <c r="E107" s="216" t="s">
        <v>784</v>
      </c>
      <c r="F107" s="217" t="s">
        <v>785</v>
      </c>
      <c r="G107" s="218" t="s">
        <v>286</v>
      </c>
      <c r="H107" s="219">
        <v>0.091999999999999998</v>
      </c>
      <c r="I107" s="220"/>
      <c r="J107" s="221">
        <f>ROUND(I107*H107,2)</f>
        <v>0</v>
      </c>
      <c r="K107" s="217" t="s">
        <v>215</v>
      </c>
      <c r="L107" s="46"/>
      <c r="M107" s="222" t="s">
        <v>19</v>
      </c>
      <c r="N107" s="223" t="s">
        <v>45</v>
      </c>
      <c r="O107" s="86"/>
      <c r="P107" s="224">
        <f>O107*H107</f>
        <v>0</v>
      </c>
      <c r="Q107" s="224">
        <v>1.0492218</v>
      </c>
      <c r="R107" s="224">
        <f>Q107*H107</f>
        <v>0.096528405599999992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178</v>
      </c>
      <c r="AT107" s="226" t="s">
        <v>174</v>
      </c>
      <c r="AU107" s="226" t="s">
        <v>84</v>
      </c>
      <c r="AY107" s="19" t="s">
        <v>171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82</v>
      </c>
      <c r="BK107" s="227">
        <f>ROUND(I107*H107,2)</f>
        <v>0</v>
      </c>
      <c r="BL107" s="19" t="s">
        <v>178</v>
      </c>
      <c r="BM107" s="226" t="s">
        <v>6066</v>
      </c>
    </row>
    <row r="108" s="2" customFormat="1">
      <c r="A108" s="40"/>
      <c r="B108" s="41"/>
      <c r="C108" s="42"/>
      <c r="D108" s="228" t="s">
        <v>180</v>
      </c>
      <c r="E108" s="42"/>
      <c r="F108" s="229" t="s">
        <v>787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180</v>
      </c>
      <c r="AU108" s="19" t="s">
        <v>84</v>
      </c>
    </row>
    <row r="109" s="2" customFormat="1">
      <c r="A109" s="40"/>
      <c r="B109" s="41"/>
      <c r="C109" s="42"/>
      <c r="D109" s="265" t="s">
        <v>218</v>
      </c>
      <c r="E109" s="42"/>
      <c r="F109" s="266" t="s">
        <v>788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218</v>
      </c>
      <c r="AU109" s="19" t="s">
        <v>84</v>
      </c>
    </row>
    <row r="110" s="14" customFormat="1">
      <c r="A110" s="14"/>
      <c r="B110" s="243"/>
      <c r="C110" s="244"/>
      <c r="D110" s="228" t="s">
        <v>181</v>
      </c>
      <c r="E110" s="245" t="s">
        <v>19</v>
      </c>
      <c r="F110" s="246" t="s">
        <v>6067</v>
      </c>
      <c r="G110" s="244"/>
      <c r="H110" s="247">
        <v>0.091999999999999998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181</v>
      </c>
      <c r="AU110" s="253" t="s">
        <v>84</v>
      </c>
      <c r="AV110" s="14" t="s">
        <v>84</v>
      </c>
      <c r="AW110" s="14" t="s">
        <v>35</v>
      </c>
      <c r="AX110" s="14" t="s">
        <v>82</v>
      </c>
      <c r="AY110" s="253" t="s">
        <v>171</v>
      </c>
    </row>
    <row r="111" s="12" customFormat="1" ht="22.8" customHeight="1">
      <c r="A111" s="12"/>
      <c r="B111" s="199"/>
      <c r="C111" s="200"/>
      <c r="D111" s="201" t="s">
        <v>73</v>
      </c>
      <c r="E111" s="213" t="s">
        <v>195</v>
      </c>
      <c r="F111" s="213" t="s">
        <v>6068</v>
      </c>
      <c r="G111" s="200"/>
      <c r="H111" s="200"/>
      <c r="I111" s="203"/>
      <c r="J111" s="214">
        <f>BK111</f>
        <v>0</v>
      </c>
      <c r="K111" s="200"/>
      <c r="L111" s="205"/>
      <c r="M111" s="206"/>
      <c r="N111" s="207"/>
      <c r="O111" s="207"/>
      <c r="P111" s="208">
        <f>SUM(P112:P129)</f>
        <v>0</v>
      </c>
      <c r="Q111" s="207"/>
      <c r="R111" s="208">
        <f>SUM(R112:R129)</f>
        <v>0</v>
      </c>
      <c r="S111" s="207"/>
      <c r="T111" s="209">
        <f>SUM(T112:T129)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0" t="s">
        <v>82</v>
      </c>
      <c r="AT111" s="211" t="s">
        <v>73</v>
      </c>
      <c r="AU111" s="211" t="s">
        <v>82</v>
      </c>
      <c r="AY111" s="210" t="s">
        <v>171</v>
      </c>
      <c r="BK111" s="212">
        <f>SUM(BK112:BK129)</f>
        <v>0</v>
      </c>
    </row>
    <row r="112" s="2" customFormat="1" ht="16.5" customHeight="1">
      <c r="A112" s="40"/>
      <c r="B112" s="41"/>
      <c r="C112" s="215" t="s">
        <v>199</v>
      </c>
      <c r="D112" s="215" t="s">
        <v>174</v>
      </c>
      <c r="E112" s="216" t="s">
        <v>6069</v>
      </c>
      <c r="F112" s="217" t="s">
        <v>6070</v>
      </c>
      <c r="G112" s="218" t="s">
        <v>177</v>
      </c>
      <c r="H112" s="219">
        <v>754.63999999999999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45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178</v>
      </c>
      <c r="AT112" s="226" t="s">
        <v>174</v>
      </c>
      <c r="AU112" s="226" t="s">
        <v>84</v>
      </c>
      <c r="AY112" s="19" t="s">
        <v>171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82</v>
      </c>
      <c r="BK112" s="227">
        <f>ROUND(I112*H112,2)</f>
        <v>0</v>
      </c>
      <c r="BL112" s="19" t="s">
        <v>178</v>
      </c>
      <c r="BM112" s="226" t="s">
        <v>6071</v>
      </c>
    </row>
    <row r="113" s="2" customFormat="1">
      <c r="A113" s="40"/>
      <c r="B113" s="41"/>
      <c r="C113" s="42"/>
      <c r="D113" s="228" t="s">
        <v>180</v>
      </c>
      <c r="E113" s="42"/>
      <c r="F113" s="229" t="s">
        <v>6072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180</v>
      </c>
      <c r="AU113" s="19" t="s">
        <v>84</v>
      </c>
    </row>
    <row r="114" s="14" customFormat="1">
      <c r="A114" s="14"/>
      <c r="B114" s="243"/>
      <c r="C114" s="244"/>
      <c r="D114" s="228" t="s">
        <v>181</v>
      </c>
      <c r="E114" s="245" t="s">
        <v>19</v>
      </c>
      <c r="F114" s="246" t="s">
        <v>6073</v>
      </c>
      <c r="G114" s="244"/>
      <c r="H114" s="247">
        <v>754.63999999999999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181</v>
      </c>
      <c r="AU114" s="253" t="s">
        <v>84</v>
      </c>
      <c r="AV114" s="14" t="s">
        <v>84</v>
      </c>
      <c r="AW114" s="14" t="s">
        <v>35</v>
      </c>
      <c r="AX114" s="14" t="s">
        <v>74</v>
      </c>
      <c r="AY114" s="253" t="s">
        <v>171</v>
      </c>
    </row>
    <row r="115" s="15" customFormat="1">
      <c r="A115" s="15"/>
      <c r="B115" s="254"/>
      <c r="C115" s="255"/>
      <c r="D115" s="228" t="s">
        <v>181</v>
      </c>
      <c r="E115" s="256" t="s">
        <v>19</v>
      </c>
      <c r="F115" s="257" t="s">
        <v>184</v>
      </c>
      <c r="G115" s="255"/>
      <c r="H115" s="258">
        <v>754.63999999999999</v>
      </c>
      <c r="I115" s="259"/>
      <c r="J115" s="255"/>
      <c r="K115" s="255"/>
      <c r="L115" s="260"/>
      <c r="M115" s="261"/>
      <c r="N115" s="262"/>
      <c r="O115" s="262"/>
      <c r="P115" s="262"/>
      <c r="Q115" s="262"/>
      <c r="R115" s="262"/>
      <c r="S115" s="262"/>
      <c r="T115" s="263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4" t="s">
        <v>181</v>
      </c>
      <c r="AU115" s="264" t="s">
        <v>84</v>
      </c>
      <c r="AV115" s="15" t="s">
        <v>178</v>
      </c>
      <c r="AW115" s="15" t="s">
        <v>35</v>
      </c>
      <c r="AX115" s="15" t="s">
        <v>82</v>
      </c>
      <c r="AY115" s="264" t="s">
        <v>171</v>
      </c>
    </row>
    <row r="116" s="2" customFormat="1" ht="16.5" customHeight="1">
      <c r="A116" s="40"/>
      <c r="B116" s="41"/>
      <c r="C116" s="215" t="s">
        <v>203</v>
      </c>
      <c r="D116" s="215" t="s">
        <v>174</v>
      </c>
      <c r="E116" s="216" t="s">
        <v>6074</v>
      </c>
      <c r="F116" s="217" t="s">
        <v>6075</v>
      </c>
      <c r="G116" s="218" t="s">
        <v>177</v>
      </c>
      <c r="H116" s="219">
        <v>754.63999999999999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45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178</v>
      </c>
      <c r="AT116" s="226" t="s">
        <v>174</v>
      </c>
      <c r="AU116" s="226" t="s">
        <v>84</v>
      </c>
      <c r="AY116" s="19" t="s">
        <v>171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82</v>
      </c>
      <c r="BK116" s="227">
        <f>ROUND(I116*H116,2)</f>
        <v>0</v>
      </c>
      <c r="BL116" s="19" t="s">
        <v>178</v>
      </c>
      <c r="BM116" s="226" t="s">
        <v>6076</v>
      </c>
    </row>
    <row r="117" s="2" customFormat="1">
      <c r="A117" s="40"/>
      <c r="B117" s="41"/>
      <c r="C117" s="42"/>
      <c r="D117" s="228" t="s">
        <v>180</v>
      </c>
      <c r="E117" s="42"/>
      <c r="F117" s="229" t="s">
        <v>6072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180</v>
      </c>
      <c r="AU117" s="19" t="s">
        <v>84</v>
      </c>
    </row>
    <row r="118" s="2" customFormat="1" ht="16.5" customHeight="1">
      <c r="A118" s="40"/>
      <c r="B118" s="41"/>
      <c r="C118" s="215" t="s">
        <v>208</v>
      </c>
      <c r="D118" s="215" t="s">
        <v>174</v>
      </c>
      <c r="E118" s="216" t="s">
        <v>6077</v>
      </c>
      <c r="F118" s="217" t="s">
        <v>6078</v>
      </c>
      <c r="G118" s="218" t="s">
        <v>177</v>
      </c>
      <c r="H118" s="219">
        <v>754.63999999999999</v>
      </c>
      <c r="I118" s="220"/>
      <c r="J118" s="221">
        <f>ROUND(I118*H118,2)</f>
        <v>0</v>
      </c>
      <c r="K118" s="217" t="s">
        <v>215</v>
      </c>
      <c r="L118" s="46"/>
      <c r="M118" s="222" t="s">
        <v>19</v>
      </c>
      <c r="N118" s="223" t="s">
        <v>45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178</v>
      </c>
      <c r="AT118" s="226" t="s">
        <v>174</v>
      </c>
      <c r="AU118" s="226" t="s">
        <v>84</v>
      </c>
      <c r="AY118" s="19" t="s">
        <v>171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82</v>
      </c>
      <c r="BK118" s="227">
        <f>ROUND(I118*H118,2)</f>
        <v>0</v>
      </c>
      <c r="BL118" s="19" t="s">
        <v>178</v>
      </c>
      <c r="BM118" s="226" t="s">
        <v>6079</v>
      </c>
    </row>
    <row r="119" s="2" customFormat="1">
      <c r="A119" s="40"/>
      <c r="B119" s="41"/>
      <c r="C119" s="42"/>
      <c r="D119" s="228" t="s">
        <v>180</v>
      </c>
      <c r="E119" s="42"/>
      <c r="F119" s="229" t="s">
        <v>6080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180</v>
      </c>
      <c r="AU119" s="19" t="s">
        <v>84</v>
      </c>
    </row>
    <row r="120" s="2" customFormat="1">
      <c r="A120" s="40"/>
      <c r="B120" s="41"/>
      <c r="C120" s="42"/>
      <c r="D120" s="265" t="s">
        <v>218</v>
      </c>
      <c r="E120" s="42"/>
      <c r="F120" s="266" t="s">
        <v>6081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218</v>
      </c>
      <c r="AU120" s="19" t="s">
        <v>84</v>
      </c>
    </row>
    <row r="121" s="2" customFormat="1" ht="16.5" customHeight="1">
      <c r="A121" s="40"/>
      <c r="B121" s="41"/>
      <c r="C121" s="215" t="s">
        <v>172</v>
      </c>
      <c r="D121" s="215" t="s">
        <v>174</v>
      </c>
      <c r="E121" s="216" t="s">
        <v>6082</v>
      </c>
      <c r="F121" s="217" t="s">
        <v>6083</v>
      </c>
      <c r="G121" s="218" t="s">
        <v>177</v>
      </c>
      <c r="H121" s="219">
        <v>754.63999999999999</v>
      </c>
      <c r="I121" s="220"/>
      <c r="J121" s="221">
        <f>ROUND(I121*H121,2)</f>
        <v>0</v>
      </c>
      <c r="K121" s="217" t="s">
        <v>215</v>
      </c>
      <c r="L121" s="46"/>
      <c r="M121" s="222" t="s">
        <v>19</v>
      </c>
      <c r="N121" s="223" t="s">
        <v>45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178</v>
      </c>
      <c r="AT121" s="226" t="s">
        <v>174</v>
      </c>
      <c r="AU121" s="226" t="s">
        <v>84</v>
      </c>
      <c r="AY121" s="19" t="s">
        <v>171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82</v>
      </c>
      <c r="BK121" s="227">
        <f>ROUND(I121*H121,2)</f>
        <v>0</v>
      </c>
      <c r="BL121" s="19" t="s">
        <v>178</v>
      </c>
      <c r="BM121" s="226" t="s">
        <v>6084</v>
      </c>
    </row>
    <row r="122" s="2" customFormat="1">
      <c r="A122" s="40"/>
      <c r="B122" s="41"/>
      <c r="C122" s="42"/>
      <c r="D122" s="228" t="s">
        <v>180</v>
      </c>
      <c r="E122" s="42"/>
      <c r="F122" s="229" t="s">
        <v>6085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180</v>
      </c>
      <c r="AU122" s="19" t="s">
        <v>84</v>
      </c>
    </row>
    <row r="123" s="2" customFormat="1">
      <c r="A123" s="40"/>
      <c r="B123" s="41"/>
      <c r="C123" s="42"/>
      <c r="D123" s="265" t="s">
        <v>218</v>
      </c>
      <c r="E123" s="42"/>
      <c r="F123" s="266" t="s">
        <v>6086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218</v>
      </c>
      <c r="AU123" s="19" t="s">
        <v>84</v>
      </c>
    </row>
    <row r="124" s="2" customFormat="1" ht="16.5" customHeight="1">
      <c r="A124" s="40"/>
      <c r="B124" s="41"/>
      <c r="C124" s="215" t="s">
        <v>220</v>
      </c>
      <c r="D124" s="215" t="s">
        <v>174</v>
      </c>
      <c r="E124" s="216" t="s">
        <v>6087</v>
      </c>
      <c r="F124" s="217" t="s">
        <v>6088</v>
      </c>
      <c r="G124" s="218" t="s">
        <v>177</v>
      </c>
      <c r="H124" s="219">
        <v>754.63999999999999</v>
      </c>
      <c r="I124" s="220"/>
      <c r="J124" s="221">
        <f>ROUND(I124*H124,2)</f>
        <v>0</v>
      </c>
      <c r="K124" s="217" t="s">
        <v>215</v>
      </c>
      <c r="L124" s="46"/>
      <c r="M124" s="222" t="s">
        <v>19</v>
      </c>
      <c r="N124" s="223" t="s">
        <v>45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178</v>
      </c>
      <c r="AT124" s="226" t="s">
        <v>174</v>
      </c>
      <c r="AU124" s="226" t="s">
        <v>84</v>
      </c>
      <c r="AY124" s="19" t="s">
        <v>171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82</v>
      </c>
      <c r="BK124" s="227">
        <f>ROUND(I124*H124,2)</f>
        <v>0</v>
      </c>
      <c r="BL124" s="19" t="s">
        <v>178</v>
      </c>
      <c r="BM124" s="226" t="s">
        <v>6089</v>
      </c>
    </row>
    <row r="125" s="2" customFormat="1">
      <c r="A125" s="40"/>
      <c r="B125" s="41"/>
      <c r="C125" s="42"/>
      <c r="D125" s="228" t="s">
        <v>180</v>
      </c>
      <c r="E125" s="42"/>
      <c r="F125" s="229" t="s">
        <v>6090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180</v>
      </c>
      <c r="AU125" s="19" t="s">
        <v>84</v>
      </c>
    </row>
    <row r="126" s="2" customFormat="1">
      <c r="A126" s="40"/>
      <c r="B126" s="41"/>
      <c r="C126" s="42"/>
      <c r="D126" s="265" t="s">
        <v>218</v>
      </c>
      <c r="E126" s="42"/>
      <c r="F126" s="266" t="s">
        <v>6091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218</v>
      </c>
      <c r="AU126" s="19" t="s">
        <v>84</v>
      </c>
    </row>
    <row r="127" s="2" customFormat="1" ht="21.75" customHeight="1">
      <c r="A127" s="40"/>
      <c r="B127" s="41"/>
      <c r="C127" s="215" t="s">
        <v>225</v>
      </c>
      <c r="D127" s="215" t="s">
        <v>174</v>
      </c>
      <c r="E127" s="216" t="s">
        <v>6092</v>
      </c>
      <c r="F127" s="217" t="s">
        <v>6093</v>
      </c>
      <c r="G127" s="218" t="s">
        <v>177</v>
      </c>
      <c r="H127" s="219">
        <v>754.63999999999999</v>
      </c>
      <c r="I127" s="220"/>
      <c r="J127" s="221">
        <f>ROUND(I127*H127,2)</f>
        <v>0</v>
      </c>
      <c r="K127" s="217" t="s">
        <v>215</v>
      </c>
      <c r="L127" s="46"/>
      <c r="M127" s="222" t="s">
        <v>19</v>
      </c>
      <c r="N127" s="223" t="s">
        <v>45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178</v>
      </c>
      <c r="AT127" s="226" t="s">
        <v>174</v>
      </c>
      <c r="AU127" s="226" t="s">
        <v>84</v>
      </c>
      <c r="AY127" s="19" t="s">
        <v>171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82</v>
      </c>
      <c r="BK127" s="227">
        <f>ROUND(I127*H127,2)</f>
        <v>0</v>
      </c>
      <c r="BL127" s="19" t="s">
        <v>178</v>
      </c>
      <c r="BM127" s="226" t="s">
        <v>6094</v>
      </c>
    </row>
    <row r="128" s="2" customFormat="1">
      <c r="A128" s="40"/>
      <c r="B128" s="41"/>
      <c r="C128" s="42"/>
      <c r="D128" s="228" t="s">
        <v>180</v>
      </c>
      <c r="E128" s="42"/>
      <c r="F128" s="229" t="s">
        <v>6095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180</v>
      </c>
      <c r="AU128" s="19" t="s">
        <v>84</v>
      </c>
    </row>
    <row r="129" s="2" customFormat="1">
      <c r="A129" s="40"/>
      <c r="B129" s="41"/>
      <c r="C129" s="42"/>
      <c r="D129" s="265" t="s">
        <v>218</v>
      </c>
      <c r="E129" s="42"/>
      <c r="F129" s="266" t="s">
        <v>6096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218</v>
      </c>
      <c r="AU129" s="19" t="s">
        <v>84</v>
      </c>
    </row>
    <row r="130" s="12" customFormat="1" ht="22.8" customHeight="1">
      <c r="A130" s="12"/>
      <c r="B130" s="199"/>
      <c r="C130" s="200"/>
      <c r="D130" s="201" t="s">
        <v>73</v>
      </c>
      <c r="E130" s="213" t="s">
        <v>282</v>
      </c>
      <c r="F130" s="213" t="s">
        <v>283</v>
      </c>
      <c r="G130" s="200"/>
      <c r="H130" s="200"/>
      <c r="I130" s="203"/>
      <c r="J130" s="214">
        <f>BK130</f>
        <v>0</v>
      </c>
      <c r="K130" s="200"/>
      <c r="L130" s="205"/>
      <c r="M130" s="206"/>
      <c r="N130" s="207"/>
      <c r="O130" s="207"/>
      <c r="P130" s="208">
        <f>SUM(P131:P141)</f>
        <v>0</v>
      </c>
      <c r="Q130" s="207"/>
      <c r="R130" s="208">
        <f>SUM(R131:R141)</f>
        <v>0</v>
      </c>
      <c r="S130" s="207"/>
      <c r="T130" s="209">
        <f>SUM(T131:T141)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82</v>
      </c>
      <c r="AT130" s="211" t="s">
        <v>73</v>
      </c>
      <c r="AU130" s="211" t="s">
        <v>82</v>
      </c>
      <c r="AY130" s="210" t="s">
        <v>171</v>
      </c>
      <c r="BK130" s="212">
        <f>SUM(BK131:BK141)</f>
        <v>0</v>
      </c>
    </row>
    <row r="131" s="2" customFormat="1" ht="16.5" customHeight="1">
      <c r="A131" s="40"/>
      <c r="B131" s="41"/>
      <c r="C131" s="215" t="s">
        <v>268</v>
      </c>
      <c r="D131" s="215" t="s">
        <v>174</v>
      </c>
      <c r="E131" s="216" t="s">
        <v>6097</v>
      </c>
      <c r="F131" s="217" t="s">
        <v>6098</v>
      </c>
      <c r="G131" s="218" t="s">
        <v>286</v>
      </c>
      <c r="H131" s="219">
        <v>222.619</v>
      </c>
      <c r="I131" s="220"/>
      <c r="J131" s="221">
        <f>ROUND(I131*H131,2)</f>
        <v>0</v>
      </c>
      <c r="K131" s="217" t="s">
        <v>215</v>
      </c>
      <c r="L131" s="46"/>
      <c r="M131" s="222" t="s">
        <v>19</v>
      </c>
      <c r="N131" s="223" t="s">
        <v>45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178</v>
      </c>
      <c r="AT131" s="226" t="s">
        <v>174</v>
      </c>
      <c r="AU131" s="226" t="s">
        <v>84</v>
      </c>
      <c r="AY131" s="19" t="s">
        <v>171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82</v>
      </c>
      <c r="BK131" s="227">
        <f>ROUND(I131*H131,2)</f>
        <v>0</v>
      </c>
      <c r="BL131" s="19" t="s">
        <v>178</v>
      </c>
      <c r="BM131" s="226" t="s">
        <v>6099</v>
      </c>
    </row>
    <row r="132" s="2" customFormat="1">
      <c r="A132" s="40"/>
      <c r="B132" s="41"/>
      <c r="C132" s="42"/>
      <c r="D132" s="228" t="s">
        <v>180</v>
      </c>
      <c r="E132" s="42"/>
      <c r="F132" s="229" t="s">
        <v>6100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180</v>
      </c>
      <c r="AU132" s="19" t="s">
        <v>84</v>
      </c>
    </row>
    <row r="133" s="2" customFormat="1">
      <c r="A133" s="40"/>
      <c r="B133" s="41"/>
      <c r="C133" s="42"/>
      <c r="D133" s="265" t="s">
        <v>218</v>
      </c>
      <c r="E133" s="42"/>
      <c r="F133" s="266" t="s">
        <v>6101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218</v>
      </c>
      <c r="AU133" s="19" t="s">
        <v>84</v>
      </c>
    </row>
    <row r="134" s="2" customFormat="1" ht="24.15" customHeight="1">
      <c r="A134" s="40"/>
      <c r="B134" s="41"/>
      <c r="C134" s="215" t="s">
        <v>310</v>
      </c>
      <c r="D134" s="215" t="s">
        <v>174</v>
      </c>
      <c r="E134" s="216" t="s">
        <v>6102</v>
      </c>
      <c r="F134" s="217" t="s">
        <v>6103</v>
      </c>
      <c r="G134" s="218" t="s">
        <v>286</v>
      </c>
      <c r="H134" s="219">
        <v>86.784000000000006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45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178</v>
      </c>
      <c r="AT134" s="226" t="s">
        <v>174</v>
      </c>
      <c r="AU134" s="226" t="s">
        <v>84</v>
      </c>
      <c r="AY134" s="19" t="s">
        <v>171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82</v>
      </c>
      <c r="BK134" s="227">
        <f>ROUND(I134*H134,2)</f>
        <v>0</v>
      </c>
      <c r="BL134" s="19" t="s">
        <v>178</v>
      </c>
      <c r="BM134" s="226" t="s">
        <v>6104</v>
      </c>
    </row>
    <row r="135" s="2" customFormat="1">
      <c r="A135" s="40"/>
      <c r="B135" s="41"/>
      <c r="C135" s="42"/>
      <c r="D135" s="228" t="s">
        <v>180</v>
      </c>
      <c r="E135" s="42"/>
      <c r="F135" s="229" t="s">
        <v>6103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180</v>
      </c>
      <c r="AU135" s="19" t="s">
        <v>84</v>
      </c>
    </row>
    <row r="136" s="14" customFormat="1">
      <c r="A136" s="14"/>
      <c r="B136" s="243"/>
      <c r="C136" s="244"/>
      <c r="D136" s="228" t="s">
        <v>181</v>
      </c>
      <c r="E136" s="245" t="s">
        <v>19</v>
      </c>
      <c r="F136" s="246" t="s">
        <v>6105</v>
      </c>
      <c r="G136" s="244"/>
      <c r="H136" s="247">
        <v>86.784000000000006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181</v>
      </c>
      <c r="AU136" s="253" t="s">
        <v>84</v>
      </c>
      <c r="AV136" s="14" t="s">
        <v>84</v>
      </c>
      <c r="AW136" s="14" t="s">
        <v>35</v>
      </c>
      <c r="AX136" s="14" t="s">
        <v>74</v>
      </c>
      <c r="AY136" s="253" t="s">
        <v>171</v>
      </c>
    </row>
    <row r="137" s="15" customFormat="1">
      <c r="A137" s="15"/>
      <c r="B137" s="254"/>
      <c r="C137" s="255"/>
      <c r="D137" s="228" t="s">
        <v>181</v>
      </c>
      <c r="E137" s="256" t="s">
        <v>19</v>
      </c>
      <c r="F137" s="257" t="s">
        <v>184</v>
      </c>
      <c r="G137" s="255"/>
      <c r="H137" s="258">
        <v>86.784000000000006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4" t="s">
        <v>181</v>
      </c>
      <c r="AU137" s="264" t="s">
        <v>84</v>
      </c>
      <c r="AV137" s="15" t="s">
        <v>178</v>
      </c>
      <c r="AW137" s="15" t="s">
        <v>35</v>
      </c>
      <c r="AX137" s="15" t="s">
        <v>82</v>
      </c>
      <c r="AY137" s="264" t="s">
        <v>171</v>
      </c>
    </row>
    <row r="138" s="2" customFormat="1" ht="24.15" customHeight="1">
      <c r="A138" s="40"/>
      <c r="B138" s="41"/>
      <c r="C138" s="215" t="s">
        <v>7</v>
      </c>
      <c r="D138" s="215" t="s">
        <v>174</v>
      </c>
      <c r="E138" s="216" t="s">
        <v>6106</v>
      </c>
      <c r="F138" s="217" t="s">
        <v>6107</v>
      </c>
      <c r="G138" s="218" t="s">
        <v>286</v>
      </c>
      <c r="H138" s="219">
        <v>135.83500000000001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45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178</v>
      </c>
      <c r="AT138" s="226" t="s">
        <v>174</v>
      </c>
      <c r="AU138" s="226" t="s">
        <v>84</v>
      </c>
      <c r="AY138" s="19" t="s">
        <v>171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82</v>
      </c>
      <c r="BK138" s="227">
        <f>ROUND(I138*H138,2)</f>
        <v>0</v>
      </c>
      <c r="BL138" s="19" t="s">
        <v>178</v>
      </c>
      <c r="BM138" s="226" t="s">
        <v>6108</v>
      </c>
    </row>
    <row r="139" s="2" customFormat="1">
      <c r="A139" s="40"/>
      <c r="B139" s="41"/>
      <c r="C139" s="42"/>
      <c r="D139" s="228" t="s">
        <v>180</v>
      </c>
      <c r="E139" s="42"/>
      <c r="F139" s="229" t="s">
        <v>6107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180</v>
      </c>
      <c r="AU139" s="19" t="s">
        <v>84</v>
      </c>
    </row>
    <row r="140" s="14" customFormat="1">
      <c r="A140" s="14"/>
      <c r="B140" s="243"/>
      <c r="C140" s="244"/>
      <c r="D140" s="228" t="s">
        <v>181</v>
      </c>
      <c r="E140" s="245" t="s">
        <v>19</v>
      </c>
      <c r="F140" s="246" t="s">
        <v>6109</v>
      </c>
      <c r="G140" s="244"/>
      <c r="H140" s="247">
        <v>135.83500000000001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181</v>
      </c>
      <c r="AU140" s="253" t="s">
        <v>84</v>
      </c>
      <c r="AV140" s="14" t="s">
        <v>84</v>
      </c>
      <c r="AW140" s="14" t="s">
        <v>35</v>
      </c>
      <c r="AX140" s="14" t="s">
        <v>74</v>
      </c>
      <c r="AY140" s="253" t="s">
        <v>171</v>
      </c>
    </row>
    <row r="141" s="15" customFormat="1">
      <c r="A141" s="15"/>
      <c r="B141" s="254"/>
      <c r="C141" s="255"/>
      <c r="D141" s="228" t="s">
        <v>181</v>
      </c>
      <c r="E141" s="256" t="s">
        <v>19</v>
      </c>
      <c r="F141" s="257" t="s">
        <v>184</v>
      </c>
      <c r="G141" s="255"/>
      <c r="H141" s="258">
        <v>135.83500000000001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4" t="s">
        <v>181</v>
      </c>
      <c r="AU141" s="264" t="s">
        <v>84</v>
      </c>
      <c r="AV141" s="15" t="s">
        <v>178</v>
      </c>
      <c r="AW141" s="15" t="s">
        <v>35</v>
      </c>
      <c r="AX141" s="15" t="s">
        <v>82</v>
      </c>
      <c r="AY141" s="264" t="s">
        <v>171</v>
      </c>
    </row>
    <row r="142" s="12" customFormat="1" ht="22.8" customHeight="1">
      <c r="A142" s="12"/>
      <c r="B142" s="199"/>
      <c r="C142" s="200"/>
      <c r="D142" s="201" t="s">
        <v>73</v>
      </c>
      <c r="E142" s="213" t="s">
        <v>1427</v>
      </c>
      <c r="F142" s="213" t="s">
        <v>1428</v>
      </c>
      <c r="G142" s="200"/>
      <c r="H142" s="200"/>
      <c r="I142" s="203"/>
      <c r="J142" s="214">
        <f>BK142</f>
        <v>0</v>
      </c>
      <c r="K142" s="200"/>
      <c r="L142" s="205"/>
      <c r="M142" s="206"/>
      <c r="N142" s="207"/>
      <c r="O142" s="207"/>
      <c r="P142" s="208">
        <f>SUM(P143:P145)</f>
        <v>0</v>
      </c>
      <c r="Q142" s="207"/>
      <c r="R142" s="208">
        <f>SUM(R143:R145)</f>
        <v>0</v>
      </c>
      <c r="S142" s="207"/>
      <c r="T142" s="20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0" t="s">
        <v>82</v>
      </c>
      <c r="AT142" s="211" t="s">
        <v>73</v>
      </c>
      <c r="AU142" s="211" t="s">
        <v>82</v>
      </c>
      <c r="AY142" s="210" t="s">
        <v>171</v>
      </c>
      <c r="BK142" s="212">
        <f>SUM(BK143:BK145)</f>
        <v>0</v>
      </c>
    </row>
    <row r="143" s="2" customFormat="1" ht="21.75" customHeight="1">
      <c r="A143" s="40"/>
      <c r="B143" s="41"/>
      <c r="C143" s="215" t="s">
        <v>294</v>
      </c>
      <c r="D143" s="215" t="s">
        <v>174</v>
      </c>
      <c r="E143" s="216" t="s">
        <v>6110</v>
      </c>
      <c r="F143" s="217" t="s">
        <v>6111</v>
      </c>
      <c r="G143" s="218" t="s">
        <v>286</v>
      </c>
      <c r="H143" s="219">
        <v>4.367</v>
      </c>
      <c r="I143" s="220"/>
      <c r="J143" s="221">
        <f>ROUND(I143*H143,2)</f>
        <v>0</v>
      </c>
      <c r="K143" s="217" t="s">
        <v>215</v>
      </c>
      <c r="L143" s="46"/>
      <c r="M143" s="222" t="s">
        <v>19</v>
      </c>
      <c r="N143" s="223" t="s">
        <v>45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178</v>
      </c>
      <c r="AT143" s="226" t="s">
        <v>174</v>
      </c>
      <c r="AU143" s="226" t="s">
        <v>84</v>
      </c>
      <c r="AY143" s="19" t="s">
        <v>171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82</v>
      </c>
      <c r="BK143" s="227">
        <f>ROUND(I143*H143,2)</f>
        <v>0</v>
      </c>
      <c r="BL143" s="19" t="s">
        <v>178</v>
      </c>
      <c r="BM143" s="226" t="s">
        <v>6112</v>
      </c>
    </row>
    <row r="144" s="2" customFormat="1">
      <c r="A144" s="40"/>
      <c r="B144" s="41"/>
      <c r="C144" s="42"/>
      <c r="D144" s="228" t="s">
        <v>180</v>
      </c>
      <c r="E144" s="42"/>
      <c r="F144" s="229" t="s">
        <v>6113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180</v>
      </c>
      <c r="AU144" s="19" t="s">
        <v>84</v>
      </c>
    </row>
    <row r="145" s="2" customFormat="1">
      <c r="A145" s="40"/>
      <c r="B145" s="41"/>
      <c r="C145" s="42"/>
      <c r="D145" s="265" t="s">
        <v>218</v>
      </c>
      <c r="E145" s="42"/>
      <c r="F145" s="266" t="s">
        <v>6114</v>
      </c>
      <c r="G145" s="42"/>
      <c r="H145" s="42"/>
      <c r="I145" s="230"/>
      <c r="J145" s="42"/>
      <c r="K145" s="42"/>
      <c r="L145" s="46"/>
      <c r="M145" s="279"/>
      <c r="N145" s="280"/>
      <c r="O145" s="281"/>
      <c r="P145" s="281"/>
      <c r="Q145" s="281"/>
      <c r="R145" s="281"/>
      <c r="S145" s="281"/>
      <c r="T145" s="282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218</v>
      </c>
      <c r="AU145" s="19" t="s">
        <v>84</v>
      </c>
    </row>
    <row r="146" s="2" customFormat="1" ht="6.96" customHeight="1">
      <c r="A146" s="40"/>
      <c r="B146" s="61"/>
      <c r="C146" s="62"/>
      <c r="D146" s="62"/>
      <c r="E146" s="62"/>
      <c r="F146" s="62"/>
      <c r="G146" s="62"/>
      <c r="H146" s="62"/>
      <c r="I146" s="62"/>
      <c r="J146" s="62"/>
      <c r="K146" s="62"/>
      <c r="L146" s="46"/>
      <c r="M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</sheetData>
  <sheetProtection sheet="1" autoFilter="0" formatColumns="0" formatRows="0" objects="1" scenarios="1" spinCount="100000" saltValue="YafJrIqHswU49Uw6l2szF+pB5sAlwjaaA/I3jKJhwrffg4lkJWRJt8b7j7s2RsSIqZ0cRiOZfv5TkT5RKjGqug==" hashValue="OZ/HYBADCHBWKSVQBgS7II271W9pd4RPYJp/R5QL6INW9LfcXqR/vzqrlcw9TIRMdG4K9QctaioGMvgwiYEMgA==" algorithmName="SHA-512" password="CC35"/>
  <autoFilter ref="C84:K14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2_01/113107211"/>
    <hyperlink ref="F93" r:id="rId2" display="https://podminky.urs.cz/item/CS_URS_2022_01/113154253"/>
    <hyperlink ref="F97" r:id="rId3" display="https://podminky.urs.cz/item/CS_URS_2022_01/311311972"/>
    <hyperlink ref="F103" r:id="rId4" display="https://podminky.urs.cz/item/CS_URS_2022_01/311351131"/>
    <hyperlink ref="F109" r:id="rId5" display="https://podminky.urs.cz/item/CS_URS_2022_01/311361821"/>
    <hyperlink ref="F120" r:id="rId6" display="https://podminky.urs.cz/item/CS_URS_2022_01/565155101"/>
    <hyperlink ref="F123" r:id="rId7" display="https://podminky.urs.cz/item/CS_URS_2022_01/573111111"/>
    <hyperlink ref="F126" r:id="rId8" display="https://podminky.urs.cz/item/CS_URS_2022_01/573211107"/>
    <hyperlink ref="F129" r:id="rId9" display="https://podminky.urs.cz/item/CS_URS_2022_01/577134111"/>
    <hyperlink ref="F133" r:id="rId10" display="https://podminky.urs.cz/item/CS_URS_2022_01/997221611"/>
    <hyperlink ref="F145" r:id="rId11" display="https://podminky.urs.cz/item/CS_URS_2022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125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SPŠ a SOU Pelhřimov – Rekonstrukce dílen Křemešnická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126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149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14. 1. 2022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19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5" t="s">
        <v>28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29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28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31</v>
      </c>
      <c r="E20" s="40"/>
      <c r="F20" s="40"/>
      <c r="G20" s="40"/>
      <c r="H20" s="40"/>
      <c r="I20" s="145" t="s">
        <v>26</v>
      </c>
      <c r="J20" s="135" t="s">
        <v>32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33</v>
      </c>
      <c r="F21" s="40"/>
      <c r="G21" s="40"/>
      <c r="H21" s="40"/>
      <c r="I21" s="145" t="s">
        <v>28</v>
      </c>
      <c r="J21" s="135" t="s">
        <v>34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36</v>
      </c>
      <c r="E23" s="40"/>
      <c r="F23" s="40"/>
      <c r="G23" s="40"/>
      <c r="H23" s="40"/>
      <c r="I23" s="145" t="s">
        <v>26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37</v>
      </c>
      <c r="F24" s="40"/>
      <c r="G24" s="40"/>
      <c r="H24" s="40"/>
      <c r="I24" s="145" t="s">
        <v>28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38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50"/>
      <c r="B27" s="151"/>
      <c r="C27" s="150"/>
      <c r="D27" s="150"/>
      <c r="E27" s="152" t="s">
        <v>39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40</v>
      </c>
      <c r="E30" s="40"/>
      <c r="F30" s="40"/>
      <c r="G30" s="40"/>
      <c r="H30" s="40"/>
      <c r="I30" s="40"/>
      <c r="J30" s="156">
        <f>ROUND(J86,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42</v>
      </c>
      <c r="G32" s="40"/>
      <c r="H32" s="40"/>
      <c r="I32" s="157" t="s">
        <v>41</v>
      </c>
      <c r="J32" s="157" t="s">
        <v>43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44</v>
      </c>
      <c r="E33" s="145" t="s">
        <v>45</v>
      </c>
      <c r="F33" s="159">
        <f>ROUND((SUM(BE86:BE153)),  2)</f>
        <v>0</v>
      </c>
      <c r="G33" s="40"/>
      <c r="H33" s="40"/>
      <c r="I33" s="160">
        <v>0.20999999999999999</v>
      </c>
      <c r="J33" s="159">
        <f>ROUND(((SUM(BE86:BE153))*I33),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46</v>
      </c>
      <c r="F34" s="159">
        <f>ROUND((SUM(BF86:BF153)),  2)</f>
        <v>0</v>
      </c>
      <c r="G34" s="40"/>
      <c r="H34" s="40"/>
      <c r="I34" s="160">
        <v>0.14999999999999999</v>
      </c>
      <c r="J34" s="159">
        <f>ROUND(((SUM(BF86:BF153))*I34),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47</v>
      </c>
      <c r="F35" s="159">
        <f>ROUND((SUM(BG86:BG153)),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48</v>
      </c>
      <c r="F36" s="159">
        <f>ROUND((SUM(BH86:BH153)),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ROUND((SUM(BI86:BI153)),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50</v>
      </c>
      <c r="E39" s="163"/>
      <c r="F39" s="163"/>
      <c r="G39" s="164" t="s">
        <v>51</v>
      </c>
      <c r="H39" s="165" t="s">
        <v>52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128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SPŠ a SOU Pelhřimov – Rekonstrukce dílen Křemešnická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Obec Pelhřimov [547492] </v>
      </c>
      <c r="G52" s="42"/>
      <c r="H52" s="42"/>
      <c r="I52" s="34" t="s">
        <v>23</v>
      </c>
      <c r="J52" s="74" t="str">
        <f>IF(J12="","",J12)</f>
        <v>14. 1. 2022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Vysočina, Žižkova 1882/57, 586 01 Jihlava</v>
      </c>
      <c r="G54" s="42"/>
      <c r="H54" s="42"/>
      <c r="I54" s="34" t="s">
        <v>31</v>
      </c>
      <c r="J54" s="38" t="str">
        <f>E21</f>
        <v>INVENTE s.r.o., Žerotínova 483/1, 370 04 České Bud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129</v>
      </c>
      <c r="D57" s="174"/>
      <c r="E57" s="174"/>
      <c r="F57" s="174"/>
      <c r="G57" s="174"/>
      <c r="H57" s="174"/>
      <c r="I57" s="174"/>
      <c r="J57" s="175" t="s">
        <v>130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72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131</v>
      </c>
    </row>
    <row r="60" s="9" customFormat="1" ht="24.96" customHeight="1">
      <c r="A60" s="9"/>
      <c r="B60" s="177"/>
      <c r="C60" s="178"/>
      <c r="D60" s="179" t="s">
        <v>149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7"/>
      <c r="C61" s="178"/>
      <c r="D61" s="179" t="s">
        <v>6115</v>
      </c>
      <c r="E61" s="180"/>
      <c r="F61" s="180"/>
      <c r="G61" s="180"/>
      <c r="H61" s="180"/>
      <c r="I61" s="180"/>
      <c r="J61" s="181">
        <f>J88</f>
        <v>0</v>
      </c>
      <c r="K61" s="178"/>
      <c r="L61" s="18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7"/>
      <c r="C62" s="178"/>
      <c r="D62" s="179" t="s">
        <v>6116</v>
      </c>
      <c r="E62" s="180"/>
      <c r="F62" s="180"/>
      <c r="G62" s="180"/>
      <c r="H62" s="180"/>
      <c r="I62" s="180"/>
      <c r="J62" s="181">
        <f>J104</f>
        <v>0</v>
      </c>
      <c r="K62" s="178"/>
      <c r="L62" s="18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7"/>
      <c r="C63" s="178"/>
      <c r="D63" s="179" t="s">
        <v>6117</v>
      </c>
      <c r="E63" s="180"/>
      <c r="F63" s="180"/>
      <c r="G63" s="180"/>
      <c r="H63" s="180"/>
      <c r="I63" s="180"/>
      <c r="J63" s="181">
        <f>J124</f>
        <v>0</v>
      </c>
      <c r="K63" s="178"/>
      <c r="L63" s="18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7"/>
      <c r="C64" s="178"/>
      <c r="D64" s="179" t="s">
        <v>6118</v>
      </c>
      <c r="E64" s="180"/>
      <c r="F64" s="180"/>
      <c r="G64" s="180"/>
      <c r="H64" s="180"/>
      <c r="I64" s="180"/>
      <c r="J64" s="181">
        <f>J134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6119</v>
      </c>
      <c r="E65" s="180"/>
      <c r="F65" s="180"/>
      <c r="G65" s="180"/>
      <c r="H65" s="180"/>
      <c r="I65" s="180"/>
      <c r="J65" s="181">
        <f>J138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6120</v>
      </c>
      <c r="E66" s="180"/>
      <c r="F66" s="180"/>
      <c r="G66" s="180"/>
      <c r="H66" s="180"/>
      <c r="I66" s="180"/>
      <c r="J66" s="181">
        <f>J145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156</v>
      </c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2" t="str">
        <f>E7</f>
        <v>SPŠ a SOU Pelhřimov – Rekonstrukce dílen Křemešnická</v>
      </c>
      <c r="F76" s="34"/>
      <c r="G76" s="34"/>
      <c r="H76" s="34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126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VRN - Vedlejší rozpočtové náklady</v>
      </c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 xml:space="preserve"> Obec Pelhřimov [547492] </v>
      </c>
      <c r="G80" s="42"/>
      <c r="H80" s="42"/>
      <c r="I80" s="34" t="s">
        <v>23</v>
      </c>
      <c r="J80" s="74" t="str">
        <f>IF(J12="","",J12)</f>
        <v>14. 1. 2022</v>
      </c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4" t="s">
        <v>25</v>
      </c>
      <c r="D82" s="42"/>
      <c r="E82" s="42"/>
      <c r="F82" s="29" t="str">
        <f>E15</f>
        <v>Kraj Vysočina, Žižkova 1882/57, 586 01 Jihlava</v>
      </c>
      <c r="G82" s="42"/>
      <c r="H82" s="42"/>
      <c r="I82" s="34" t="s">
        <v>31</v>
      </c>
      <c r="J82" s="38" t="str">
        <f>E21</f>
        <v>INVENTE s.r.o., Žerotínova 483/1, 370 04 České Bud</v>
      </c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36</v>
      </c>
      <c r="J83" s="38" t="str">
        <f>E24</f>
        <v xml:space="preserve"> </v>
      </c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8"/>
      <c r="B85" s="189"/>
      <c r="C85" s="190" t="s">
        <v>157</v>
      </c>
      <c r="D85" s="191" t="s">
        <v>59</v>
      </c>
      <c r="E85" s="191" t="s">
        <v>55</v>
      </c>
      <c r="F85" s="191" t="s">
        <v>56</v>
      </c>
      <c r="G85" s="191" t="s">
        <v>158</v>
      </c>
      <c r="H85" s="191" t="s">
        <v>159</v>
      </c>
      <c r="I85" s="191" t="s">
        <v>160</v>
      </c>
      <c r="J85" s="191" t="s">
        <v>130</v>
      </c>
      <c r="K85" s="192" t="s">
        <v>161</v>
      </c>
      <c r="L85" s="193"/>
      <c r="M85" s="94" t="s">
        <v>19</v>
      </c>
      <c r="N85" s="95" t="s">
        <v>44</v>
      </c>
      <c r="O85" s="95" t="s">
        <v>162</v>
      </c>
      <c r="P85" s="95" t="s">
        <v>163</v>
      </c>
      <c r="Q85" s="95" t="s">
        <v>164</v>
      </c>
      <c r="R85" s="95" t="s">
        <v>165</v>
      </c>
      <c r="S85" s="95" t="s">
        <v>166</v>
      </c>
      <c r="T85" s="96" t="s">
        <v>167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0"/>
      <c r="B86" s="41"/>
      <c r="C86" s="101" t="s">
        <v>168</v>
      </c>
      <c r="D86" s="42"/>
      <c r="E86" s="42"/>
      <c r="F86" s="42"/>
      <c r="G86" s="42"/>
      <c r="H86" s="42"/>
      <c r="I86" s="42"/>
      <c r="J86" s="194">
        <f>BK86</f>
        <v>0</v>
      </c>
      <c r="K86" s="42"/>
      <c r="L86" s="46"/>
      <c r="M86" s="97"/>
      <c r="N86" s="195"/>
      <c r="O86" s="98"/>
      <c r="P86" s="196">
        <f>P87+P88+P104+P124+P134+P138+P145</f>
        <v>0</v>
      </c>
      <c r="Q86" s="98"/>
      <c r="R86" s="196">
        <f>R87+R88+R104+R124+R134+R138+R145</f>
        <v>0</v>
      </c>
      <c r="S86" s="98"/>
      <c r="T86" s="197">
        <f>T87+T88+T104+T124+T134+T138+T145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73</v>
      </c>
      <c r="AU86" s="19" t="s">
        <v>131</v>
      </c>
      <c r="BK86" s="198">
        <f>BK87+BK88+BK104+BK124+BK134+BK138+BK145</f>
        <v>0</v>
      </c>
    </row>
    <row r="87" s="12" customFormat="1" ht="25.92" customHeight="1">
      <c r="A87" s="12"/>
      <c r="B87" s="199"/>
      <c r="C87" s="200"/>
      <c r="D87" s="201" t="s">
        <v>73</v>
      </c>
      <c r="E87" s="202" t="s">
        <v>122</v>
      </c>
      <c r="F87" s="202" t="s">
        <v>123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v>0</v>
      </c>
      <c r="Q87" s="207"/>
      <c r="R87" s="208">
        <v>0</v>
      </c>
      <c r="S87" s="207"/>
      <c r="T87" s="209"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195</v>
      </c>
      <c r="AT87" s="211" t="s">
        <v>73</v>
      </c>
      <c r="AU87" s="211" t="s">
        <v>74</v>
      </c>
      <c r="AY87" s="210" t="s">
        <v>171</v>
      </c>
      <c r="BK87" s="212">
        <v>0</v>
      </c>
    </row>
    <row r="88" s="12" customFormat="1" ht="25.92" customHeight="1">
      <c r="A88" s="12"/>
      <c r="B88" s="199"/>
      <c r="C88" s="200"/>
      <c r="D88" s="201" t="s">
        <v>73</v>
      </c>
      <c r="E88" s="202" t="s">
        <v>495</v>
      </c>
      <c r="F88" s="202" t="s">
        <v>496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SUM(P89:P103)</f>
        <v>0</v>
      </c>
      <c r="Q88" s="207"/>
      <c r="R88" s="208">
        <f>SUM(R89:R103)</f>
        <v>0</v>
      </c>
      <c r="S88" s="207"/>
      <c r="T88" s="209">
        <f>SUM(T89:T103)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195</v>
      </c>
      <c r="AT88" s="211" t="s">
        <v>73</v>
      </c>
      <c r="AU88" s="211" t="s">
        <v>74</v>
      </c>
      <c r="AY88" s="210" t="s">
        <v>171</v>
      </c>
      <c r="BK88" s="212">
        <f>SUM(BK89:BK103)</f>
        <v>0</v>
      </c>
    </row>
    <row r="89" s="2" customFormat="1" ht="16.5" customHeight="1">
      <c r="A89" s="40"/>
      <c r="B89" s="41"/>
      <c r="C89" s="215" t="s">
        <v>84</v>
      </c>
      <c r="D89" s="215" t="s">
        <v>174</v>
      </c>
      <c r="E89" s="216" t="s">
        <v>6121</v>
      </c>
      <c r="F89" s="217" t="s">
        <v>496</v>
      </c>
      <c r="G89" s="218" t="s">
        <v>971</v>
      </c>
      <c r="H89" s="219">
        <v>1</v>
      </c>
      <c r="I89" s="220"/>
      <c r="J89" s="221">
        <f>ROUND(I89*H89,2)</f>
        <v>0</v>
      </c>
      <c r="K89" s="217" t="s">
        <v>215</v>
      </c>
      <c r="L89" s="46"/>
      <c r="M89" s="222" t="s">
        <v>19</v>
      </c>
      <c r="N89" s="223" t="s">
        <v>45</v>
      </c>
      <c r="O89" s="86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6" t="s">
        <v>501</v>
      </c>
      <c r="AT89" s="226" t="s">
        <v>174</v>
      </c>
      <c r="AU89" s="226" t="s">
        <v>82</v>
      </c>
      <c r="AY89" s="19" t="s">
        <v>171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9" t="s">
        <v>82</v>
      </c>
      <c r="BK89" s="227">
        <f>ROUND(I89*H89,2)</f>
        <v>0</v>
      </c>
      <c r="BL89" s="19" t="s">
        <v>501</v>
      </c>
      <c r="BM89" s="226" t="s">
        <v>6122</v>
      </c>
    </row>
    <row r="90" s="2" customFormat="1">
      <c r="A90" s="40"/>
      <c r="B90" s="41"/>
      <c r="C90" s="42"/>
      <c r="D90" s="228" t="s">
        <v>180</v>
      </c>
      <c r="E90" s="42"/>
      <c r="F90" s="229" t="s">
        <v>496</v>
      </c>
      <c r="G90" s="42"/>
      <c r="H90" s="42"/>
      <c r="I90" s="230"/>
      <c r="J90" s="42"/>
      <c r="K90" s="42"/>
      <c r="L90" s="46"/>
      <c r="M90" s="231"/>
      <c r="N90" s="232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180</v>
      </c>
      <c r="AU90" s="19" t="s">
        <v>82</v>
      </c>
    </row>
    <row r="91" s="2" customFormat="1">
      <c r="A91" s="40"/>
      <c r="B91" s="41"/>
      <c r="C91" s="42"/>
      <c r="D91" s="265" t="s">
        <v>218</v>
      </c>
      <c r="E91" s="42"/>
      <c r="F91" s="266" t="s">
        <v>6123</v>
      </c>
      <c r="G91" s="42"/>
      <c r="H91" s="42"/>
      <c r="I91" s="230"/>
      <c r="J91" s="42"/>
      <c r="K91" s="42"/>
      <c r="L91" s="46"/>
      <c r="M91" s="231"/>
      <c r="N91" s="232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218</v>
      </c>
      <c r="AU91" s="19" t="s">
        <v>82</v>
      </c>
    </row>
    <row r="92" s="2" customFormat="1">
      <c r="A92" s="40"/>
      <c r="B92" s="41"/>
      <c r="C92" s="42"/>
      <c r="D92" s="228" t="s">
        <v>478</v>
      </c>
      <c r="E92" s="42"/>
      <c r="F92" s="278" t="s">
        <v>6124</v>
      </c>
      <c r="G92" s="42"/>
      <c r="H92" s="42"/>
      <c r="I92" s="230"/>
      <c r="J92" s="42"/>
      <c r="K92" s="42"/>
      <c r="L92" s="46"/>
      <c r="M92" s="231"/>
      <c r="N92" s="232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478</v>
      </c>
      <c r="AU92" s="19" t="s">
        <v>82</v>
      </c>
    </row>
    <row r="93" s="2" customFormat="1" ht="16.5" customHeight="1">
      <c r="A93" s="40"/>
      <c r="B93" s="41"/>
      <c r="C93" s="215" t="s">
        <v>105</v>
      </c>
      <c r="D93" s="215" t="s">
        <v>174</v>
      </c>
      <c r="E93" s="216" t="s">
        <v>6125</v>
      </c>
      <c r="F93" s="217" t="s">
        <v>6126</v>
      </c>
      <c r="G93" s="218" t="s">
        <v>500</v>
      </c>
      <c r="H93" s="219">
        <v>1</v>
      </c>
      <c r="I93" s="220"/>
      <c r="J93" s="221">
        <f>ROUND(I93*H93,2)</f>
        <v>0</v>
      </c>
      <c r="K93" s="217" t="s">
        <v>215</v>
      </c>
      <c r="L93" s="46"/>
      <c r="M93" s="222" t="s">
        <v>19</v>
      </c>
      <c r="N93" s="223" t="s">
        <v>45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501</v>
      </c>
      <c r="AT93" s="226" t="s">
        <v>174</v>
      </c>
      <c r="AU93" s="226" t="s">
        <v>82</v>
      </c>
      <c r="AY93" s="19" t="s">
        <v>171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82</v>
      </c>
      <c r="BK93" s="227">
        <f>ROUND(I93*H93,2)</f>
        <v>0</v>
      </c>
      <c r="BL93" s="19" t="s">
        <v>501</v>
      </c>
      <c r="BM93" s="226" t="s">
        <v>6127</v>
      </c>
    </row>
    <row r="94" s="2" customFormat="1">
      <c r="A94" s="40"/>
      <c r="B94" s="41"/>
      <c r="C94" s="42"/>
      <c r="D94" s="228" t="s">
        <v>180</v>
      </c>
      <c r="E94" s="42"/>
      <c r="F94" s="229" t="s">
        <v>6126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180</v>
      </c>
      <c r="AU94" s="19" t="s">
        <v>82</v>
      </c>
    </row>
    <row r="95" s="2" customFormat="1">
      <c r="A95" s="40"/>
      <c r="B95" s="41"/>
      <c r="C95" s="42"/>
      <c r="D95" s="265" t="s">
        <v>218</v>
      </c>
      <c r="E95" s="42"/>
      <c r="F95" s="266" t="s">
        <v>6128</v>
      </c>
      <c r="G95" s="42"/>
      <c r="H95" s="42"/>
      <c r="I95" s="230"/>
      <c r="J95" s="42"/>
      <c r="K95" s="42"/>
      <c r="L95" s="46"/>
      <c r="M95" s="231"/>
      <c r="N95" s="23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218</v>
      </c>
      <c r="AU95" s="19" t="s">
        <v>82</v>
      </c>
    </row>
    <row r="96" s="2" customFormat="1">
      <c r="A96" s="40"/>
      <c r="B96" s="41"/>
      <c r="C96" s="42"/>
      <c r="D96" s="228" t="s">
        <v>478</v>
      </c>
      <c r="E96" s="42"/>
      <c r="F96" s="278" t="s">
        <v>6129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478</v>
      </c>
      <c r="AU96" s="19" t="s">
        <v>82</v>
      </c>
    </row>
    <row r="97" s="2" customFormat="1" ht="16.5" customHeight="1">
      <c r="A97" s="40"/>
      <c r="B97" s="41"/>
      <c r="C97" s="215" t="s">
        <v>178</v>
      </c>
      <c r="D97" s="215" t="s">
        <v>174</v>
      </c>
      <c r="E97" s="216" t="s">
        <v>6130</v>
      </c>
      <c r="F97" s="217" t="s">
        <v>6131</v>
      </c>
      <c r="G97" s="218" t="s">
        <v>500</v>
      </c>
      <c r="H97" s="219">
        <v>1</v>
      </c>
      <c r="I97" s="220"/>
      <c r="J97" s="221">
        <f>ROUND(I97*H97,2)</f>
        <v>0</v>
      </c>
      <c r="K97" s="217" t="s">
        <v>215</v>
      </c>
      <c r="L97" s="46"/>
      <c r="M97" s="222" t="s">
        <v>19</v>
      </c>
      <c r="N97" s="223" t="s">
        <v>45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501</v>
      </c>
      <c r="AT97" s="226" t="s">
        <v>174</v>
      </c>
      <c r="AU97" s="226" t="s">
        <v>82</v>
      </c>
      <c r="AY97" s="19" t="s">
        <v>171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82</v>
      </c>
      <c r="BK97" s="227">
        <f>ROUND(I97*H97,2)</f>
        <v>0</v>
      </c>
      <c r="BL97" s="19" t="s">
        <v>501</v>
      </c>
      <c r="BM97" s="226" t="s">
        <v>6132</v>
      </c>
    </row>
    <row r="98" s="2" customFormat="1">
      <c r="A98" s="40"/>
      <c r="B98" s="41"/>
      <c r="C98" s="42"/>
      <c r="D98" s="228" t="s">
        <v>180</v>
      </c>
      <c r="E98" s="42"/>
      <c r="F98" s="229" t="s">
        <v>6131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180</v>
      </c>
      <c r="AU98" s="19" t="s">
        <v>82</v>
      </c>
    </row>
    <row r="99" s="2" customFormat="1">
      <c r="A99" s="40"/>
      <c r="B99" s="41"/>
      <c r="C99" s="42"/>
      <c r="D99" s="265" t="s">
        <v>218</v>
      </c>
      <c r="E99" s="42"/>
      <c r="F99" s="266" t="s">
        <v>6133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218</v>
      </c>
      <c r="AU99" s="19" t="s">
        <v>82</v>
      </c>
    </row>
    <row r="100" s="2" customFormat="1" ht="16.5" customHeight="1">
      <c r="A100" s="40"/>
      <c r="B100" s="41"/>
      <c r="C100" s="215" t="s">
        <v>195</v>
      </c>
      <c r="D100" s="215" t="s">
        <v>174</v>
      </c>
      <c r="E100" s="216" t="s">
        <v>2972</v>
      </c>
      <c r="F100" s="217" t="s">
        <v>2973</v>
      </c>
      <c r="G100" s="218" t="s">
        <v>971</v>
      </c>
      <c r="H100" s="219">
        <v>1</v>
      </c>
      <c r="I100" s="220"/>
      <c r="J100" s="221">
        <f>ROUND(I100*H100,2)</f>
        <v>0</v>
      </c>
      <c r="K100" s="217" t="s">
        <v>215</v>
      </c>
      <c r="L100" s="46"/>
      <c r="M100" s="222" t="s">
        <v>19</v>
      </c>
      <c r="N100" s="223" t="s">
        <v>45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501</v>
      </c>
      <c r="AT100" s="226" t="s">
        <v>174</v>
      </c>
      <c r="AU100" s="226" t="s">
        <v>82</v>
      </c>
      <c r="AY100" s="19" t="s">
        <v>171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82</v>
      </c>
      <c r="BK100" s="227">
        <f>ROUND(I100*H100,2)</f>
        <v>0</v>
      </c>
      <c r="BL100" s="19" t="s">
        <v>501</v>
      </c>
      <c r="BM100" s="226" t="s">
        <v>6134</v>
      </c>
    </row>
    <row r="101" s="2" customFormat="1">
      <c r="A101" s="40"/>
      <c r="B101" s="41"/>
      <c r="C101" s="42"/>
      <c r="D101" s="228" t="s">
        <v>180</v>
      </c>
      <c r="E101" s="42"/>
      <c r="F101" s="229" t="s">
        <v>2973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180</v>
      </c>
      <c r="AU101" s="19" t="s">
        <v>82</v>
      </c>
    </row>
    <row r="102" s="2" customFormat="1">
      <c r="A102" s="40"/>
      <c r="B102" s="41"/>
      <c r="C102" s="42"/>
      <c r="D102" s="265" t="s">
        <v>218</v>
      </c>
      <c r="E102" s="42"/>
      <c r="F102" s="266" t="s">
        <v>6135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218</v>
      </c>
      <c r="AU102" s="19" t="s">
        <v>82</v>
      </c>
    </row>
    <row r="103" s="2" customFormat="1">
      <c r="A103" s="40"/>
      <c r="B103" s="41"/>
      <c r="C103" s="42"/>
      <c r="D103" s="228" t="s">
        <v>478</v>
      </c>
      <c r="E103" s="42"/>
      <c r="F103" s="278" t="s">
        <v>6136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478</v>
      </c>
      <c r="AU103" s="19" t="s">
        <v>82</v>
      </c>
    </row>
    <row r="104" s="12" customFormat="1" ht="25.92" customHeight="1">
      <c r="A104" s="12"/>
      <c r="B104" s="199"/>
      <c r="C104" s="200"/>
      <c r="D104" s="201" t="s">
        <v>73</v>
      </c>
      <c r="E104" s="202" t="s">
        <v>511</v>
      </c>
      <c r="F104" s="202" t="s">
        <v>512</v>
      </c>
      <c r="G104" s="200"/>
      <c r="H104" s="200"/>
      <c r="I104" s="203"/>
      <c r="J104" s="204">
        <f>BK104</f>
        <v>0</v>
      </c>
      <c r="K104" s="200"/>
      <c r="L104" s="205"/>
      <c r="M104" s="206"/>
      <c r="N104" s="207"/>
      <c r="O104" s="207"/>
      <c r="P104" s="208">
        <f>SUM(P105:P123)</f>
        <v>0</v>
      </c>
      <c r="Q104" s="207"/>
      <c r="R104" s="208">
        <f>SUM(R105:R123)</f>
        <v>0</v>
      </c>
      <c r="S104" s="207"/>
      <c r="T104" s="209">
        <f>SUM(T105:T123)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195</v>
      </c>
      <c r="AT104" s="211" t="s">
        <v>73</v>
      </c>
      <c r="AU104" s="211" t="s">
        <v>74</v>
      </c>
      <c r="AY104" s="210" t="s">
        <v>171</v>
      </c>
      <c r="BK104" s="212">
        <f>SUM(BK105:BK123)</f>
        <v>0</v>
      </c>
    </row>
    <row r="105" s="2" customFormat="1" ht="16.5" customHeight="1">
      <c r="A105" s="40"/>
      <c r="B105" s="41"/>
      <c r="C105" s="215" t="s">
        <v>199</v>
      </c>
      <c r="D105" s="215" t="s">
        <v>174</v>
      </c>
      <c r="E105" s="216" t="s">
        <v>6137</v>
      </c>
      <c r="F105" s="217" t="s">
        <v>512</v>
      </c>
      <c r="G105" s="218" t="s">
        <v>971</v>
      </c>
      <c r="H105" s="219">
        <v>1</v>
      </c>
      <c r="I105" s="220"/>
      <c r="J105" s="221">
        <f>ROUND(I105*H105,2)</f>
        <v>0</v>
      </c>
      <c r="K105" s="217" t="s">
        <v>215</v>
      </c>
      <c r="L105" s="46"/>
      <c r="M105" s="222" t="s">
        <v>19</v>
      </c>
      <c r="N105" s="223" t="s">
        <v>45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501</v>
      </c>
      <c r="AT105" s="226" t="s">
        <v>174</v>
      </c>
      <c r="AU105" s="226" t="s">
        <v>82</v>
      </c>
      <c r="AY105" s="19" t="s">
        <v>171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82</v>
      </c>
      <c r="BK105" s="227">
        <f>ROUND(I105*H105,2)</f>
        <v>0</v>
      </c>
      <c r="BL105" s="19" t="s">
        <v>501</v>
      </c>
      <c r="BM105" s="226" t="s">
        <v>6138</v>
      </c>
    </row>
    <row r="106" s="2" customFormat="1">
      <c r="A106" s="40"/>
      <c r="B106" s="41"/>
      <c r="C106" s="42"/>
      <c r="D106" s="228" t="s">
        <v>180</v>
      </c>
      <c r="E106" s="42"/>
      <c r="F106" s="229" t="s">
        <v>512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180</v>
      </c>
      <c r="AU106" s="19" t="s">
        <v>82</v>
      </c>
    </row>
    <row r="107" s="2" customFormat="1">
      <c r="A107" s="40"/>
      <c r="B107" s="41"/>
      <c r="C107" s="42"/>
      <c r="D107" s="265" t="s">
        <v>218</v>
      </c>
      <c r="E107" s="42"/>
      <c r="F107" s="266" t="s">
        <v>6139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218</v>
      </c>
      <c r="AU107" s="19" t="s">
        <v>82</v>
      </c>
    </row>
    <row r="108" s="2" customFormat="1">
      <c r="A108" s="40"/>
      <c r="B108" s="41"/>
      <c r="C108" s="42"/>
      <c r="D108" s="228" t="s">
        <v>478</v>
      </c>
      <c r="E108" s="42"/>
      <c r="F108" s="278" t="s">
        <v>6140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478</v>
      </c>
      <c r="AU108" s="19" t="s">
        <v>82</v>
      </c>
    </row>
    <row r="109" s="2" customFormat="1" ht="16.5" customHeight="1">
      <c r="A109" s="40"/>
      <c r="B109" s="41"/>
      <c r="C109" s="215" t="s">
        <v>203</v>
      </c>
      <c r="D109" s="215" t="s">
        <v>174</v>
      </c>
      <c r="E109" s="216" t="s">
        <v>6141</v>
      </c>
      <c r="F109" s="217" t="s">
        <v>6142</v>
      </c>
      <c r="G109" s="218" t="s">
        <v>500</v>
      </c>
      <c r="H109" s="219">
        <v>1</v>
      </c>
      <c r="I109" s="220"/>
      <c r="J109" s="221">
        <f>ROUND(I109*H109,2)</f>
        <v>0</v>
      </c>
      <c r="K109" s="217" t="s">
        <v>215</v>
      </c>
      <c r="L109" s="46"/>
      <c r="M109" s="222" t="s">
        <v>19</v>
      </c>
      <c r="N109" s="223" t="s">
        <v>45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501</v>
      </c>
      <c r="AT109" s="226" t="s">
        <v>174</v>
      </c>
      <c r="AU109" s="226" t="s">
        <v>82</v>
      </c>
      <c r="AY109" s="19" t="s">
        <v>171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82</v>
      </c>
      <c r="BK109" s="227">
        <f>ROUND(I109*H109,2)</f>
        <v>0</v>
      </c>
      <c r="BL109" s="19" t="s">
        <v>501</v>
      </c>
      <c r="BM109" s="226" t="s">
        <v>6143</v>
      </c>
    </row>
    <row r="110" s="2" customFormat="1">
      <c r="A110" s="40"/>
      <c r="B110" s="41"/>
      <c r="C110" s="42"/>
      <c r="D110" s="228" t="s">
        <v>180</v>
      </c>
      <c r="E110" s="42"/>
      <c r="F110" s="229" t="s">
        <v>6142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180</v>
      </c>
      <c r="AU110" s="19" t="s">
        <v>82</v>
      </c>
    </row>
    <row r="111" s="2" customFormat="1">
      <c r="A111" s="40"/>
      <c r="B111" s="41"/>
      <c r="C111" s="42"/>
      <c r="D111" s="265" t="s">
        <v>218</v>
      </c>
      <c r="E111" s="42"/>
      <c r="F111" s="266" t="s">
        <v>6144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218</v>
      </c>
      <c r="AU111" s="19" t="s">
        <v>82</v>
      </c>
    </row>
    <row r="112" s="2" customFormat="1" ht="16.5" customHeight="1">
      <c r="A112" s="40"/>
      <c r="B112" s="41"/>
      <c r="C112" s="215" t="s">
        <v>208</v>
      </c>
      <c r="D112" s="215" t="s">
        <v>174</v>
      </c>
      <c r="E112" s="216" t="s">
        <v>6145</v>
      </c>
      <c r="F112" s="217" t="s">
        <v>6146</v>
      </c>
      <c r="G112" s="218" t="s">
        <v>500</v>
      </c>
      <c r="H112" s="219">
        <v>1</v>
      </c>
      <c r="I112" s="220"/>
      <c r="J112" s="221">
        <f>ROUND(I112*H112,2)</f>
        <v>0</v>
      </c>
      <c r="K112" s="217" t="s">
        <v>215</v>
      </c>
      <c r="L112" s="46"/>
      <c r="M112" s="222" t="s">
        <v>19</v>
      </c>
      <c r="N112" s="223" t="s">
        <v>45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501</v>
      </c>
      <c r="AT112" s="226" t="s">
        <v>174</v>
      </c>
      <c r="AU112" s="226" t="s">
        <v>82</v>
      </c>
      <c r="AY112" s="19" t="s">
        <v>171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82</v>
      </c>
      <c r="BK112" s="227">
        <f>ROUND(I112*H112,2)</f>
        <v>0</v>
      </c>
      <c r="BL112" s="19" t="s">
        <v>501</v>
      </c>
      <c r="BM112" s="226" t="s">
        <v>6147</v>
      </c>
    </row>
    <row r="113" s="2" customFormat="1">
      <c r="A113" s="40"/>
      <c r="B113" s="41"/>
      <c r="C113" s="42"/>
      <c r="D113" s="228" t="s">
        <v>180</v>
      </c>
      <c r="E113" s="42"/>
      <c r="F113" s="229" t="s">
        <v>6146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180</v>
      </c>
      <c r="AU113" s="19" t="s">
        <v>82</v>
      </c>
    </row>
    <row r="114" s="2" customFormat="1">
      <c r="A114" s="40"/>
      <c r="B114" s="41"/>
      <c r="C114" s="42"/>
      <c r="D114" s="265" t="s">
        <v>218</v>
      </c>
      <c r="E114" s="42"/>
      <c r="F114" s="266" t="s">
        <v>6148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218</v>
      </c>
      <c r="AU114" s="19" t="s">
        <v>82</v>
      </c>
    </row>
    <row r="115" s="2" customFormat="1" ht="16.5" customHeight="1">
      <c r="A115" s="40"/>
      <c r="B115" s="41"/>
      <c r="C115" s="215" t="s">
        <v>172</v>
      </c>
      <c r="D115" s="215" t="s">
        <v>174</v>
      </c>
      <c r="E115" s="216" t="s">
        <v>6149</v>
      </c>
      <c r="F115" s="217" t="s">
        <v>6150</v>
      </c>
      <c r="G115" s="218" t="s">
        <v>500</v>
      </c>
      <c r="H115" s="219">
        <v>1</v>
      </c>
      <c r="I115" s="220"/>
      <c r="J115" s="221">
        <f>ROUND(I115*H115,2)</f>
        <v>0</v>
      </c>
      <c r="K115" s="217" t="s">
        <v>215</v>
      </c>
      <c r="L115" s="46"/>
      <c r="M115" s="222" t="s">
        <v>19</v>
      </c>
      <c r="N115" s="223" t="s">
        <v>45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501</v>
      </c>
      <c r="AT115" s="226" t="s">
        <v>174</v>
      </c>
      <c r="AU115" s="226" t="s">
        <v>82</v>
      </c>
      <c r="AY115" s="19" t="s">
        <v>171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82</v>
      </c>
      <c r="BK115" s="227">
        <f>ROUND(I115*H115,2)</f>
        <v>0</v>
      </c>
      <c r="BL115" s="19" t="s">
        <v>501</v>
      </c>
      <c r="BM115" s="226" t="s">
        <v>6151</v>
      </c>
    </row>
    <row r="116" s="2" customFormat="1">
      <c r="A116" s="40"/>
      <c r="B116" s="41"/>
      <c r="C116" s="42"/>
      <c r="D116" s="228" t="s">
        <v>180</v>
      </c>
      <c r="E116" s="42"/>
      <c r="F116" s="229" t="s">
        <v>6150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180</v>
      </c>
      <c r="AU116" s="19" t="s">
        <v>82</v>
      </c>
    </row>
    <row r="117" s="2" customFormat="1">
      <c r="A117" s="40"/>
      <c r="B117" s="41"/>
      <c r="C117" s="42"/>
      <c r="D117" s="265" t="s">
        <v>218</v>
      </c>
      <c r="E117" s="42"/>
      <c r="F117" s="266" t="s">
        <v>6152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218</v>
      </c>
      <c r="AU117" s="19" t="s">
        <v>82</v>
      </c>
    </row>
    <row r="118" s="2" customFormat="1" ht="16.5" customHeight="1">
      <c r="A118" s="40"/>
      <c r="B118" s="41"/>
      <c r="C118" s="215" t="s">
        <v>220</v>
      </c>
      <c r="D118" s="215" t="s">
        <v>174</v>
      </c>
      <c r="E118" s="216" t="s">
        <v>6153</v>
      </c>
      <c r="F118" s="217" t="s">
        <v>6154</v>
      </c>
      <c r="G118" s="218" t="s">
        <v>500</v>
      </c>
      <c r="H118" s="219">
        <v>1</v>
      </c>
      <c r="I118" s="220"/>
      <c r="J118" s="221">
        <f>ROUND(I118*H118,2)</f>
        <v>0</v>
      </c>
      <c r="K118" s="217" t="s">
        <v>215</v>
      </c>
      <c r="L118" s="46"/>
      <c r="M118" s="222" t="s">
        <v>19</v>
      </c>
      <c r="N118" s="223" t="s">
        <v>45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501</v>
      </c>
      <c r="AT118" s="226" t="s">
        <v>174</v>
      </c>
      <c r="AU118" s="226" t="s">
        <v>82</v>
      </c>
      <c r="AY118" s="19" t="s">
        <v>171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82</v>
      </c>
      <c r="BK118" s="227">
        <f>ROUND(I118*H118,2)</f>
        <v>0</v>
      </c>
      <c r="BL118" s="19" t="s">
        <v>501</v>
      </c>
      <c r="BM118" s="226" t="s">
        <v>6155</v>
      </c>
    </row>
    <row r="119" s="2" customFormat="1">
      <c r="A119" s="40"/>
      <c r="B119" s="41"/>
      <c r="C119" s="42"/>
      <c r="D119" s="228" t="s">
        <v>180</v>
      </c>
      <c r="E119" s="42"/>
      <c r="F119" s="229" t="s">
        <v>6154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180</v>
      </c>
      <c r="AU119" s="19" t="s">
        <v>82</v>
      </c>
    </row>
    <row r="120" s="2" customFormat="1">
      <c r="A120" s="40"/>
      <c r="B120" s="41"/>
      <c r="C120" s="42"/>
      <c r="D120" s="265" t="s">
        <v>218</v>
      </c>
      <c r="E120" s="42"/>
      <c r="F120" s="266" t="s">
        <v>6156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218</v>
      </c>
      <c r="AU120" s="19" t="s">
        <v>82</v>
      </c>
    </row>
    <row r="121" s="2" customFormat="1" ht="16.5" customHeight="1">
      <c r="A121" s="40"/>
      <c r="B121" s="41"/>
      <c r="C121" s="215" t="s">
        <v>225</v>
      </c>
      <c r="D121" s="215" t="s">
        <v>174</v>
      </c>
      <c r="E121" s="216" t="s">
        <v>6157</v>
      </c>
      <c r="F121" s="217" t="s">
        <v>6158</v>
      </c>
      <c r="G121" s="218" t="s">
        <v>500</v>
      </c>
      <c r="H121" s="219">
        <v>1</v>
      </c>
      <c r="I121" s="220"/>
      <c r="J121" s="221">
        <f>ROUND(I121*H121,2)</f>
        <v>0</v>
      </c>
      <c r="K121" s="217" t="s">
        <v>215</v>
      </c>
      <c r="L121" s="46"/>
      <c r="M121" s="222" t="s">
        <v>19</v>
      </c>
      <c r="N121" s="223" t="s">
        <v>45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501</v>
      </c>
      <c r="AT121" s="226" t="s">
        <v>174</v>
      </c>
      <c r="AU121" s="226" t="s">
        <v>82</v>
      </c>
      <c r="AY121" s="19" t="s">
        <v>171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82</v>
      </c>
      <c r="BK121" s="227">
        <f>ROUND(I121*H121,2)</f>
        <v>0</v>
      </c>
      <c r="BL121" s="19" t="s">
        <v>501</v>
      </c>
      <c r="BM121" s="226" t="s">
        <v>6159</v>
      </c>
    </row>
    <row r="122" s="2" customFormat="1">
      <c r="A122" s="40"/>
      <c r="B122" s="41"/>
      <c r="C122" s="42"/>
      <c r="D122" s="228" t="s">
        <v>180</v>
      </c>
      <c r="E122" s="42"/>
      <c r="F122" s="229" t="s">
        <v>6158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180</v>
      </c>
      <c r="AU122" s="19" t="s">
        <v>82</v>
      </c>
    </row>
    <row r="123" s="2" customFormat="1">
      <c r="A123" s="40"/>
      <c r="B123" s="41"/>
      <c r="C123" s="42"/>
      <c r="D123" s="265" t="s">
        <v>218</v>
      </c>
      <c r="E123" s="42"/>
      <c r="F123" s="266" t="s">
        <v>6160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218</v>
      </c>
      <c r="AU123" s="19" t="s">
        <v>82</v>
      </c>
    </row>
    <row r="124" s="12" customFormat="1" ht="25.92" customHeight="1">
      <c r="A124" s="12"/>
      <c r="B124" s="199"/>
      <c r="C124" s="200"/>
      <c r="D124" s="201" t="s">
        <v>73</v>
      </c>
      <c r="E124" s="202" t="s">
        <v>518</v>
      </c>
      <c r="F124" s="202" t="s">
        <v>519</v>
      </c>
      <c r="G124" s="200"/>
      <c r="H124" s="200"/>
      <c r="I124" s="203"/>
      <c r="J124" s="204">
        <f>BK124</f>
        <v>0</v>
      </c>
      <c r="K124" s="200"/>
      <c r="L124" s="205"/>
      <c r="M124" s="206"/>
      <c r="N124" s="207"/>
      <c r="O124" s="207"/>
      <c r="P124" s="208">
        <f>SUM(P125:P133)</f>
        <v>0</v>
      </c>
      <c r="Q124" s="207"/>
      <c r="R124" s="208">
        <f>SUM(R125:R133)</f>
        <v>0</v>
      </c>
      <c r="S124" s="207"/>
      <c r="T124" s="209">
        <f>SUM(T125:T133)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0" t="s">
        <v>195</v>
      </c>
      <c r="AT124" s="211" t="s">
        <v>73</v>
      </c>
      <c r="AU124" s="211" t="s">
        <v>74</v>
      </c>
      <c r="AY124" s="210" t="s">
        <v>171</v>
      </c>
      <c r="BK124" s="212">
        <f>SUM(BK125:BK133)</f>
        <v>0</v>
      </c>
    </row>
    <row r="125" s="2" customFormat="1" ht="16.5" customHeight="1">
      <c r="A125" s="40"/>
      <c r="B125" s="41"/>
      <c r="C125" s="215" t="s">
        <v>245</v>
      </c>
      <c r="D125" s="215" t="s">
        <v>174</v>
      </c>
      <c r="E125" s="216" t="s">
        <v>6161</v>
      </c>
      <c r="F125" s="217" t="s">
        <v>6162</v>
      </c>
      <c r="G125" s="218" t="s">
        <v>500</v>
      </c>
      <c r="H125" s="219">
        <v>1</v>
      </c>
      <c r="I125" s="220"/>
      <c r="J125" s="221">
        <f>ROUND(I125*H125,2)</f>
        <v>0</v>
      </c>
      <c r="K125" s="217" t="s">
        <v>215</v>
      </c>
      <c r="L125" s="46"/>
      <c r="M125" s="222" t="s">
        <v>19</v>
      </c>
      <c r="N125" s="223" t="s">
        <v>45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501</v>
      </c>
      <c r="AT125" s="226" t="s">
        <v>174</v>
      </c>
      <c r="AU125" s="226" t="s">
        <v>82</v>
      </c>
      <c r="AY125" s="19" t="s">
        <v>171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82</v>
      </c>
      <c r="BK125" s="227">
        <f>ROUND(I125*H125,2)</f>
        <v>0</v>
      </c>
      <c r="BL125" s="19" t="s">
        <v>501</v>
      </c>
      <c r="BM125" s="226" t="s">
        <v>6163</v>
      </c>
    </row>
    <row r="126" s="2" customFormat="1">
      <c r="A126" s="40"/>
      <c r="B126" s="41"/>
      <c r="C126" s="42"/>
      <c r="D126" s="228" t="s">
        <v>180</v>
      </c>
      <c r="E126" s="42"/>
      <c r="F126" s="229" t="s">
        <v>6162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180</v>
      </c>
      <c r="AU126" s="19" t="s">
        <v>82</v>
      </c>
    </row>
    <row r="127" s="2" customFormat="1">
      <c r="A127" s="40"/>
      <c r="B127" s="41"/>
      <c r="C127" s="42"/>
      <c r="D127" s="265" t="s">
        <v>218</v>
      </c>
      <c r="E127" s="42"/>
      <c r="F127" s="266" t="s">
        <v>6164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218</v>
      </c>
      <c r="AU127" s="19" t="s">
        <v>82</v>
      </c>
    </row>
    <row r="128" s="2" customFormat="1" ht="16.5" customHeight="1">
      <c r="A128" s="40"/>
      <c r="B128" s="41"/>
      <c r="C128" s="215" t="s">
        <v>258</v>
      </c>
      <c r="D128" s="215" t="s">
        <v>174</v>
      </c>
      <c r="E128" s="216" t="s">
        <v>6165</v>
      </c>
      <c r="F128" s="217" t="s">
        <v>6166</v>
      </c>
      <c r="G128" s="218" t="s">
        <v>500</v>
      </c>
      <c r="H128" s="219">
        <v>1</v>
      </c>
      <c r="I128" s="220"/>
      <c r="J128" s="221">
        <f>ROUND(I128*H128,2)</f>
        <v>0</v>
      </c>
      <c r="K128" s="217" t="s">
        <v>215</v>
      </c>
      <c r="L128" s="46"/>
      <c r="M128" s="222" t="s">
        <v>19</v>
      </c>
      <c r="N128" s="223" t="s">
        <v>45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501</v>
      </c>
      <c r="AT128" s="226" t="s">
        <v>174</v>
      </c>
      <c r="AU128" s="226" t="s">
        <v>82</v>
      </c>
      <c r="AY128" s="19" t="s">
        <v>171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82</v>
      </c>
      <c r="BK128" s="227">
        <f>ROUND(I128*H128,2)</f>
        <v>0</v>
      </c>
      <c r="BL128" s="19" t="s">
        <v>501</v>
      </c>
      <c r="BM128" s="226" t="s">
        <v>6167</v>
      </c>
    </row>
    <row r="129" s="2" customFormat="1">
      <c r="A129" s="40"/>
      <c r="B129" s="41"/>
      <c r="C129" s="42"/>
      <c r="D129" s="228" t="s">
        <v>180</v>
      </c>
      <c r="E129" s="42"/>
      <c r="F129" s="229" t="s">
        <v>6166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180</v>
      </c>
      <c r="AU129" s="19" t="s">
        <v>82</v>
      </c>
    </row>
    <row r="130" s="2" customFormat="1">
      <c r="A130" s="40"/>
      <c r="B130" s="41"/>
      <c r="C130" s="42"/>
      <c r="D130" s="265" t="s">
        <v>218</v>
      </c>
      <c r="E130" s="42"/>
      <c r="F130" s="266" t="s">
        <v>6168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218</v>
      </c>
      <c r="AU130" s="19" t="s">
        <v>82</v>
      </c>
    </row>
    <row r="131" s="2" customFormat="1" ht="16.5" customHeight="1">
      <c r="A131" s="40"/>
      <c r="B131" s="41"/>
      <c r="C131" s="215" t="s">
        <v>268</v>
      </c>
      <c r="D131" s="215" t="s">
        <v>174</v>
      </c>
      <c r="E131" s="216" t="s">
        <v>6169</v>
      </c>
      <c r="F131" s="217" t="s">
        <v>6170</v>
      </c>
      <c r="G131" s="218" t="s">
        <v>500</v>
      </c>
      <c r="H131" s="219">
        <v>1</v>
      </c>
      <c r="I131" s="220"/>
      <c r="J131" s="221">
        <f>ROUND(I131*H131,2)</f>
        <v>0</v>
      </c>
      <c r="K131" s="217" t="s">
        <v>215</v>
      </c>
      <c r="L131" s="46"/>
      <c r="M131" s="222" t="s">
        <v>19</v>
      </c>
      <c r="N131" s="223" t="s">
        <v>45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501</v>
      </c>
      <c r="AT131" s="226" t="s">
        <v>174</v>
      </c>
      <c r="AU131" s="226" t="s">
        <v>82</v>
      </c>
      <c r="AY131" s="19" t="s">
        <v>171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82</v>
      </c>
      <c r="BK131" s="227">
        <f>ROUND(I131*H131,2)</f>
        <v>0</v>
      </c>
      <c r="BL131" s="19" t="s">
        <v>501</v>
      </c>
      <c r="BM131" s="226" t="s">
        <v>6171</v>
      </c>
    </row>
    <row r="132" s="2" customFormat="1">
      <c r="A132" s="40"/>
      <c r="B132" s="41"/>
      <c r="C132" s="42"/>
      <c r="D132" s="228" t="s">
        <v>180</v>
      </c>
      <c r="E132" s="42"/>
      <c r="F132" s="229" t="s">
        <v>6170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180</v>
      </c>
      <c r="AU132" s="19" t="s">
        <v>82</v>
      </c>
    </row>
    <row r="133" s="2" customFormat="1">
      <c r="A133" s="40"/>
      <c r="B133" s="41"/>
      <c r="C133" s="42"/>
      <c r="D133" s="265" t="s">
        <v>218</v>
      </c>
      <c r="E133" s="42"/>
      <c r="F133" s="266" t="s">
        <v>6172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218</v>
      </c>
      <c r="AU133" s="19" t="s">
        <v>82</v>
      </c>
    </row>
    <row r="134" s="12" customFormat="1" ht="25.92" customHeight="1">
      <c r="A134" s="12"/>
      <c r="B134" s="199"/>
      <c r="C134" s="200"/>
      <c r="D134" s="201" t="s">
        <v>73</v>
      </c>
      <c r="E134" s="202" t="s">
        <v>526</v>
      </c>
      <c r="F134" s="202" t="s">
        <v>527</v>
      </c>
      <c r="G134" s="200"/>
      <c r="H134" s="200"/>
      <c r="I134" s="203"/>
      <c r="J134" s="204">
        <f>BK134</f>
        <v>0</v>
      </c>
      <c r="K134" s="200"/>
      <c r="L134" s="205"/>
      <c r="M134" s="206"/>
      <c r="N134" s="207"/>
      <c r="O134" s="207"/>
      <c r="P134" s="208">
        <f>SUM(P135:P137)</f>
        <v>0</v>
      </c>
      <c r="Q134" s="207"/>
      <c r="R134" s="208">
        <f>SUM(R135:R137)</f>
        <v>0</v>
      </c>
      <c r="S134" s="207"/>
      <c r="T134" s="209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195</v>
      </c>
      <c r="AT134" s="211" t="s">
        <v>73</v>
      </c>
      <c r="AU134" s="211" t="s">
        <v>74</v>
      </c>
      <c r="AY134" s="210" t="s">
        <v>171</v>
      </c>
      <c r="BK134" s="212">
        <f>SUM(BK135:BK137)</f>
        <v>0</v>
      </c>
    </row>
    <row r="135" s="2" customFormat="1" ht="16.5" customHeight="1">
      <c r="A135" s="40"/>
      <c r="B135" s="41"/>
      <c r="C135" s="215" t="s">
        <v>8</v>
      </c>
      <c r="D135" s="215" t="s">
        <v>174</v>
      </c>
      <c r="E135" s="216" t="s">
        <v>6173</v>
      </c>
      <c r="F135" s="217" t="s">
        <v>6174</v>
      </c>
      <c r="G135" s="218" t="s">
        <v>971</v>
      </c>
      <c r="H135" s="219">
        <v>1</v>
      </c>
      <c r="I135" s="220"/>
      <c r="J135" s="221">
        <f>ROUND(I135*H135,2)</f>
        <v>0</v>
      </c>
      <c r="K135" s="217" t="s">
        <v>215</v>
      </c>
      <c r="L135" s="46"/>
      <c r="M135" s="222" t="s">
        <v>19</v>
      </c>
      <c r="N135" s="223" t="s">
        <v>45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501</v>
      </c>
      <c r="AT135" s="226" t="s">
        <v>174</v>
      </c>
      <c r="AU135" s="226" t="s">
        <v>82</v>
      </c>
      <c r="AY135" s="19" t="s">
        <v>171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82</v>
      </c>
      <c r="BK135" s="227">
        <f>ROUND(I135*H135,2)</f>
        <v>0</v>
      </c>
      <c r="BL135" s="19" t="s">
        <v>501</v>
      </c>
      <c r="BM135" s="226" t="s">
        <v>6175</v>
      </c>
    </row>
    <row r="136" s="2" customFormat="1">
      <c r="A136" s="40"/>
      <c r="B136" s="41"/>
      <c r="C136" s="42"/>
      <c r="D136" s="228" t="s">
        <v>180</v>
      </c>
      <c r="E136" s="42"/>
      <c r="F136" s="229" t="s">
        <v>6174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180</v>
      </c>
      <c r="AU136" s="19" t="s">
        <v>82</v>
      </c>
    </row>
    <row r="137" s="2" customFormat="1">
      <c r="A137" s="40"/>
      <c r="B137" s="41"/>
      <c r="C137" s="42"/>
      <c r="D137" s="265" t="s">
        <v>218</v>
      </c>
      <c r="E137" s="42"/>
      <c r="F137" s="266" t="s">
        <v>6176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218</v>
      </c>
      <c r="AU137" s="19" t="s">
        <v>82</v>
      </c>
    </row>
    <row r="138" s="12" customFormat="1" ht="25.92" customHeight="1">
      <c r="A138" s="12"/>
      <c r="B138" s="199"/>
      <c r="C138" s="200"/>
      <c r="D138" s="201" t="s">
        <v>73</v>
      </c>
      <c r="E138" s="202" t="s">
        <v>6177</v>
      </c>
      <c r="F138" s="202" t="s">
        <v>6178</v>
      </c>
      <c r="G138" s="200"/>
      <c r="H138" s="200"/>
      <c r="I138" s="203"/>
      <c r="J138" s="204">
        <f>BK138</f>
        <v>0</v>
      </c>
      <c r="K138" s="200"/>
      <c r="L138" s="205"/>
      <c r="M138" s="206"/>
      <c r="N138" s="207"/>
      <c r="O138" s="207"/>
      <c r="P138" s="208">
        <f>SUM(P139:P144)</f>
        <v>0</v>
      </c>
      <c r="Q138" s="207"/>
      <c r="R138" s="208">
        <f>SUM(R139:R144)</f>
        <v>0</v>
      </c>
      <c r="S138" s="207"/>
      <c r="T138" s="209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0" t="s">
        <v>195</v>
      </c>
      <c r="AT138" s="211" t="s">
        <v>73</v>
      </c>
      <c r="AU138" s="211" t="s">
        <v>74</v>
      </c>
      <c r="AY138" s="210" t="s">
        <v>171</v>
      </c>
      <c r="BK138" s="212">
        <f>SUM(BK139:BK144)</f>
        <v>0</v>
      </c>
    </row>
    <row r="139" s="2" customFormat="1" ht="16.5" customHeight="1">
      <c r="A139" s="40"/>
      <c r="B139" s="41"/>
      <c r="C139" s="215" t="s">
        <v>289</v>
      </c>
      <c r="D139" s="215" t="s">
        <v>174</v>
      </c>
      <c r="E139" s="216" t="s">
        <v>6179</v>
      </c>
      <c r="F139" s="217" t="s">
        <v>6178</v>
      </c>
      <c r="G139" s="218" t="s">
        <v>500</v>
      </c>
      <c r="H139" s="219">
        <v>1</v>
      </c>
      <c r="I139" s="220"/>
      <c r="J139" s="221">
        <f>ROUND(I139*H139,2)</f>
        <v>0</v>
      </c>
      <c r="K139" s="217" t="s">
        <v>215</v>
      </c>
      <c r="L139" s="46"/>
      <c r="M139" s="222" t="s">
        <v>19</v>
      </c>
      <c r="N139" s="223" t="s">
        <v>45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501</v>
      </c>
      <c r="AT139" s="226" t="s">
        <v>174</v>
      </c>
      <c r="AU139" s="226" t="s">
        <v>82</v>
      </c>
      <c r="AY139" s="19" t="s">
        <v>171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82</v>
      </c>
      <c r="BK139" s="227">
        <f>ROUND(I139*H139,2)</f>
        <v>0</v>
      </c>
      <c r="BL139" s="19" t="s">
        <v>501</v>
      </c>
      <c r="BM139" s="226" t="s">
        <v>6180</v>
      </c>
    </row>
    <row r="140" s="2" customFormat="1">
      <c r="A140" s="40"/>
      <c r="B140" s="41"/>
      <c r="C140" s="42"/>
      <c r="D140" s="228" t="s">
        <v>180</v>
      </c>
      <c r="E140" s="42"/>
      <c r="F140" s="229" t="s">
        <v>6178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180</v>
      </c>
      <c r="AU140" s="19" t="s">
        <v>82</v>
      </c>
    </row>
    <row r="141" s="2" customFormat="1">
      <c r="A141" s="40"/>
      <c r="B141" s="41"/>
      <c r="C141" s="42"/>
      <c r="D141" s="265" t="s">
        <v>218</v>
      </c>
      <c r="E141" s="42"/>
      <c r="F141" s="266" t="s">
        <v>6181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218</v>
      </c>
      <c r="AU141" s="19" t="s">
        <v>82</v>
      </c>
    </row>
    <row r="142" s="2" customFormat="1" ht="16.5" customHeight="1">
      <c r="A142" s="40"/>
      <c r="B142" s="41"/>
      <c r="C142" s="215" t="s">
        <v>294</v>
      </c>
      <c r="D142" s="215" t="s">
        <v>174</v>
      </c>
      <c r="E142" s="216" t="s">
        <v>6182</v>
      </c>
      <c r="F142" s="217" t="s">
        <v>6183</v>
      </c>
      <c r="G142" s="218" t="s">
        <v>500</v>
      </c>
      <c r="H142" s="219">
        <v>1</v>
      </c>
      <c r="I142" s="220"/>
      <c r="J142" s="221">
        <f>ROUND(I142*H142,2)</f>
        <v>0</v>
      </c>
      <c r="K142" s="217" t="s">
        <v>215</v>
      </c>
      <c r="L142" s="46"/>
      <c r="M142" s="222" t="s">
        <v>19</v>
      </c>
      <c r="N142" s="223" t="s">
        <v>45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501</v>
      </c>
      <c r="AT142" s="226" t="s">
        <v>174</v>
      </c>
      <c r="AU142" s="226" t="s">
        <v>82</v>
      </c>
      <c r="AY142" s="19" t="s">
        <v>171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82</v>
      </c>
      <c r="BK142" s="227">
        <f>ROUND(I142*H142,2)</f>
        <v>0</v>
      </c>
      <c r="BL142" s="19" t="s">
        <v>501</v>
      </c>
      <c r="BM142" s="226" t="s">
        <v>6184</v>
      </c>
    </row>
    <row r="143" s="2" customFormat="1">
      <c r="A143" s="40"/>
      <c r="B143" s="41"/>
      <c r="C143" s="42"/>
      <c r="D143" s="228" t="s">
        <v>180</v>
      </c>
      <c r="E143" s="42"/>
      <c r="F143" s="229" t="s">
        <v>6183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180</v>
      </c>
      <c r="AU143" s="19" t="s">
        <v>82</v>
      </c>
    </row>
    <row r="144" s="2" customFormat="1">
      <c r="A144" s="40"/>
      <c r="B144" s="41"/>
      <c r="C144" s="42"/>
      <c r="D144" s="265" t="s">
        <v>218</v>
      </c>
      <c r="E144" s="42"/>
      <c r="F144" s="266" t="s">
        <v>6185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218</v>
      </c>
      <c r="AU144" s="19" t="s">
        <v>82</v>
      </c>
    </row>
    <row r="145" s="12" customFormat="1" ht="25.92" customHeight="1">
      <c r="A145" s="12"/>
      <c r="B145" s="199"/>
      <c r="C145" s="200"/>
      <c r="D145" s="201" t="s">
        <v>73</v>
      </c>
      <c r="E145" s="202" t="s">
        <v>534</v>
      </c>
      <c r="F145" s="202" t="s">
        <v>535</v>
      </c>
      <c r="G145" s="200"/>
      <c r="H145" s="200"/>
      <c r="I145" s="203"/>
      <c r="J145" s="204">
        <f>BK145</f>
        <v>0</v>
      </c>
      <c r="K145" s="200"/>
      <c r="L145" s="205"/>
      <c r="M145" s="206"/>
      <c r="N145" s="207"/>
      <c r="O145" s="207"/>
      <c r="P145" s="208">
        <f>SUM(P146:P153)</f>
        <v>0</v>
      </c>
      <c r="Q145" s="207"/>
      <c r="R145" s="208">
        <f>SUM(R146:R153)</f>
        <v>0</v>
      </c>
      <c r="S145" s="207"/>
      <c r="T145" s="209">
        <f>SUM(T146:T153)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195</v>
      </c>
      <c r="AT145" s="211" t="s">
        <v>73</v>
      </c>
      <c r="AU145" s="211" t="s">
        <v>74</v>
      </c>
      <c r="AY145" s="210" t="s">
        <v>171</v>
      </c>
      <c r="BK145" s="212">
        <f>SUM(BK146:BK153)</f>
        <v>0</v>
      </c>
    </row>
    <row r="146" s="2" customFormat="1" ht="16.5" customHeight="1">
      <c r="A146" s="40"/>
      <c r="B146" s="41"/>
      <c r="C146" s="215" t="s">
        <v>299</v>
      </c>
      <c r="D146" s="215" t="s">
        <v>174</v>
      </c>
      <c r="E146" s="216" t="s">
        <v>6186</v>
      </c>
      <c r="F146" s="217" t="s">
        <v>535</v>
      </c>
      <c r="G146" s="218" t="s">
        <v>971</v>
      </c>
      <c r="H146" s="219">
        <v>1</v>
      </c>
      <c r="I146" s="220"/>
      <c r="J146" s="221">
        <f>ROUND(I146*H146,2)</f>
        <v>0</v>
      </c>
      <c r="K146" s="217" t="s">
        <v>215</v>
      </c>
      <c r="L146" s="46"/>
      <c r="M146" s="222" t="s">
        <v>19</v>
      </c>
      <c r="N146" s="223" t="s">
        <v>45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501</v>
      </c>
      <c r="AT146" s="226" t="s">
        <v>174</v>
      </c>
      <c r="AU146" s="226" t="s">
        <v>82</v>
      </c>
      <c r="AY146" s="19" t="s">
        <v>171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82</v>
      </c>
      <c r="BK146" s="227">
        <f>ROUND(I146*H146,2)</f>
        <v>0</v>
      </c>
      <c r="BL146" s="19" t="s">
        <v>501</v>
      </c>
      <c r="BM146" s="226" t="s">
        <v>6187</v>
      </c>
    </row>
    <row r="147" s="2" customFormat="1">
      <c r="A147" s="40"/>
      <c r="B147" s="41"/>
      <c r="C147" s="42"/>
      <c r="D147" s="228" t="s">
        <v>180</v>
      </c>
      <c r="E147" s="42"/>
      <c r="F147" s="229" t="s">
        <v>535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180</v>
      </c>
      <c r="AU147" s="19" t="s">
        <v>82</v>
      </c>
    </row>
    <row r="148" s="2" customFormat="1">
      <c r="A148" s="40"/>
      <c r="B148" s="41"/>
      <c r="C148" s="42"/>
      <c r="D148" s="265" t="s">
        <v>218</v>
      </c>
      <c r="E148" s="42"/>
      <c r="F148" s="266" t="s">
        <v>6188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218</v>
      </c>
      <c r="AU148" s="19" t="s">
        <v>82</v>
      </c>
    </row>
    <row r="149" s="2" customFormat="1">
      <c r="A149" s="40"/>
      <c r="B149" s="41"/>
      <c r="C149" s="42"/>
      <c r="D149" s="228" t="s">
        <v>478</v>
      </c>
      <c r="E149" s="42"/>
      <c r="F149" s="278" t="s">
        <v>6189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478</v>
      </c>
      <c r="AU149" s="19" t="s">
        <v>82</v>
      </c>
    </row>
    <row r="150" s="2" customFormat="1" ht="16.5" customHeight="1">
      <c r="A150" s="40"/>
      <c r="B150" s="41"/>
      <c r="C150" s="215" t="s">
        <v>305</v>
      </c>
      <c r="D150" s="215" t="s">
        <v>174</v>
      </c>
      <c r="E150" s="216" t="s">
        <v>537</v>
      </c>
      <c r="F150" s="217" t="s">
        <v>538</v>
      </c>
      <c r="G150" s="218" t="s">
        <v>500</v>
      </c>
      <c r="H150" s="219">
        <v>1</v>
      </c>
      <c r="I150" s="220"/>
      <c r="J150" s="221">
        <f>ROUND(I150*H150,2)</f>
        <v>0</v>
      </c>
      <c r="K150" s="217" t="s">
        <v>215</v>
      </c>
      <c r="L150" s="46"/>
      <c r="M150" s="222" t="s">
        <v>19</v>
      </c>
      <c r="N150" s="223" t="s">
        <v>45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501</v>
      </c>
      <c r="AT150" s="226" t="s">
        <v>174</v>
      </c>
      <c r="AU150" s="226" t="s">
        <v>82</v>
      </c>
      <c r="AY150" s="19" t="s">
        <v>171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82</v>
      </c>
      <c r="BK150" s="227">
        <f>ROUND(I150*H150,2)</f>
        <v>0</v>
      </c>
      <c r="BL150" s="19" t="s">
        <v>501</v>
      </c>
      <c r="BM150" s="226" t="s">
        <v>6190</v>
      </c>
    </row>
    <row r="151" s="2" customFormat="1">
      <c r="A151" s="40"/>
      <c r="B151" s="41"/>
      <c r="C151" s="42"/>
      <c r="D151" s="228" t="s">
        <v>180</v>
      </c>
      <c r="E151" s="42"/>
      <c r="F151" s="229" t="s">
        <v>538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180</v>
      </c>
      <c r="AU151" s="19" t="s">
        <v>82</v>
      </c>
    </row>
    <row r="152" s="2" customFormat="1">
      <c r="A152" s="40"/>
      <c r="B152" s="41"/>
      <c r="C152" s="42"/>
      <c r="D152" s="265" t="s">
        <v>218</v>
      </c>
      <c r="E152" s="42"/>
      <c r="F152" s="266" t="s">
        <v>540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218</v>
      </c>
      <c r="AU152" s="19" t="s">
        <v>82</v>
      </c>
    </row>
    <row r="153" s="2" customFormat="1">
      <c r="A153" s="40"/>
      <c r="B153" s="41"/>
      <c r="C153" s="42"/>
      <c r="D153" s="228" t="s">
        <v>478</v>
      </c>
      <c r="E153" s="42"/>
      <c r="F153" s="278" t="s">
        <v>6191</v>
      </c>
      <c r="G153" s="42"/>
      <c r="H153" s="42"/>
      <c r="I153" s="230"/>
      <c r="J153" s="42"/>
      <c r="K153" s="42"/>
      <c r="L153" s="46"/>
      <c r="M153" s="279"/>
      <c r="N153" s="280"/>
      <c r="O153" s="281"/>
      <c r="P153" s="281"/>
      <c r="Q153" s="281"/>
      <c r="R153" s="281"/>
      <c r="S153" s="281"/>
      <c r="T153" s="282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478</v>
      </c>
      <c r="AU153" s="19" t="s">
        <v>82</v>
      </c>
    </row>
    <row r="154" s="2" customFormat="1" ht="6.96" customHeight="1">
      <c r="A154" s="40"/>
      <c r="B154" s="61"/>
      <c r="C154" s="62"/>
      <c r="D154" s="62"/>
      <c r="E154" s="62"/>
      <c r="F154" s="62"/>
      <c r="G154" s="62"/>
      <c r="H154" s="62"/>
      <c r="I154" s="62"/>
      <c r="J154" s="62"/>
      <c r="K154" s="62"/>
      <c r="L154" s="46"/>
      <c r="M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</sheetData>
  <sheetProtection sheet="1" autoFilter="0" formatColumns="0" formatRows="0" objects="1" scenarios="1" spinCount="100000" saltValue="BqZklK/t6XcD1Cw/aNMYvPdg58nobmAkCjExO5BOGqgpOM6cc6uC+D5irlaEStVIaupXxek/cThmuckkYjxyVw==" hashValue="+2qummhpWVCV42O8EyR+gFsbYcV6Ei+NiAR0nb8JK8thvFJN0JjGYWDlYMacjNwbO72OEubjtun5NNo9PHyNiA==" algorithmName="SHA-512" password="CC35"/>
  <autoFilter ref="C85:K15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2_01/010001000"/>
    <hyperlink ref="F95" r:id="rId2" display="https://podminky.urs.cz/item/CS_URS_2022_01/012002000"/>
    <hyperlink ref="F99" r:id="rId3" display="https://podminky.urs.cz/item/CS_URS_2022_01/013002000"/>
    <hyperlink ref="F102" r:id="rId4" display="https://podminky.urs.cz/item/CS_URS_2022_01/013254000"/>
    <hyperlink ref="F107" r:id="rId5" display="https://podminky.urs.cz/item/CS_URS_2022_01/030001000"/>
    <hyperlink ref="F111" r:id="rId6" display="https://podminky.urs.cz/item/CS_URS_2022_01/031203000"/>
    <hyperlink ref="F114" r:id="rId7" display="https://podminky.urs.cz/item/CS_URS_2022_01/033103000"/>
    <hyperlink ref="F117" r:id="rId8" display="https://podminky.urs.cz/item/CS_URS_2022_01/034103000"/>
    <hyperlink ref="F120" r:id="rId9" display="https://podminky.urs.cz/item/CS_URS_2022_01/034503000"/>
    <hyperlink ref="F123" r:id="rId10" display="https://podminky.urs.cz/item/CS_URS_2022_01/039103000"/>
    <hyperlink ref="F127" r:id="rId11" display="https://podminky.urs.cz/item/CS_URS_2022_01/042503000"/>
    <hyperlink ref="F130" r:id="rId12" display="https://podminky.urs.cz/item/CS_URS_2022_01/043103000"/>
    <hyperlink ref="F133" r:id="rId13" display="https://podminky.urs.cz/item/CS_URS_2022_01/043154000"/>
    <hyperlink ref="F137" r:id="rId14" display="https://podminky.urs.cz/item/CS_URS_2022_01/065002000"/>
    <hyperlink ref="F141" r:id="rId15" display="https://podminky.urs.cz/item/CS_URS_2022_01/070001000"/>
    <hyperlink ref="F144" r:id="rId16" display="https://podminky.urs.cz/item/CS_URS_2022_01/072103001"/>
    <hyperlink ref="F148" r:id="rId17" display="https://podminky.urs.cz/item/CS_URS_2022_01/090001000"/>
    <hyperlink ref="F152" r:id="rId18" display="https://podminky.urs.cz/item/CS_URS_2022_01/0910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1"/>
      <c r="C3" s="142"/>
      <c r="D3" s="142"/>
      <c r="E3" s="142"/>
      <c r="F3" s="142"/>
      <c r="G3" s="142"/>
      <c r="H3" s="22"/>
    </row>
    <row r="4" s="1" customFormat="1" ht="24.96" customHeight="1">
      <c r="B4" s="22"/>
      <c r="C4" s="143" t="s">
        <v>6192</v>
      </c>
      <c r="H4" s="22"/>
    </row>
    <row r="5" s="1" customFormat="1" ht="12" customHeight="1">
      <c r="B5" s="22"/>
      <c r="C5" s="296" t="s">
        <v>13</v>
      </c>
      <c r="D5" s="152" t="s">
        <v>14</v>
      </c>
      <c r="E5" s="1"/>
      <c r="F5" s="1"/>
      <c r="H5" s="22"/>
    </row>
    <row r="6" s="1" customFormat="1" ht="36.96" customHeight="1">
      <c r="B6" s="22"/>
      <c r="C6" s="297" t="s">
        <v>16</v>
      </c>
      <c r="D6" s="298" t="s">
        <v>17</v>
      </c>
      <c r="E6" s="1"/>
      <c r="F6" s="1"/>
      <c r="H6" s="22"/>
    </row>
    <row r="7" s="1" customFormat="1" ht="16.5" customHeight="1">
      <c r="B7" s="22"/>
      <c r="C7" s="145" t="s">
        <v>23</v>
      </c>
      <c r="D7" s="149" t="str">
        <f>'Rekapitulace stavby'!AN8</f>
        <v>14. 1. 2022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8"/>
      <c r="B9" s="299"/>
      <c r="C9" s="300" t="s">
        <v>55</v>
      </c>
      <c r="D9" s="301" t="s">
        <v>56</v>
      </c>
      <c r="E9" s="301" t="s">
        <v>158</v>
      </c>
      <c r="F9" s="302" t="s">
        <v>6193</v>
      </c>
      <c r="G9" s="188"/>
      <c r="H9" s="299"/>
    </row>
    <row r="10" s="2" customFormat="1" ht="26.4" customHeight="1">
      <c r="A10" s="40"/>
      <c r="B10" s="46"/>
      <c r="C10" s="303" t="s">
        <v>6194</v>
      </c>
      <c r="D10" s="303" t="s">
        <v>93</v>
      </c>
      <c r="E10" s="40"/>
      <c r="F10" s="40"/>
      <c r="G10" s="40"/>
      <c r="H10" s="46"/>
    </row>
    <row r="11" s="2" customFormat="1" ht="16.8" customHeight="1">
      <c r="A11" s="40"/>
      <c r="B11" s="46"/>
      <c r="C11" s="304" t="s">
        <v>2367</v>
      </c>
      <c r="D11" s="305" t="s">
        <v>19</v>
      </c>
      <c r="E11" s="306" t="s">
        <v>19</v>
      </c>
      <c r="F11" s="307">
        <v>14.560000000000001</v>
      </c>
      <c r="G11" s="40"/>
      <c r="H11" s="46"/>
    </row>
    <row r="12" s="2" customFormat="1" ht="16.8" customHeight="1">
      <c r="A12" s="40"/>
      <c r="B12" s="46"/>
      <c r="C12" s="308" t="s">
        <v>2367</v>
      </c>
      <c r="D12" s="308" t="s">
        <v>2444</v>
      </c>
      <c r="E12" s="19" t="s">
        <v>19</v>
      </c>
      <c r="F12" s="309">
        <v>14.560000000000001</v>
      </c>
      <c r="G12" s="40"/>
      <c r="H12" s="46"/>
    </row>
    <row r="13" s="2" customFormat="1" ht="16.8" customHeight="1">
      <c r="A13" s="40"/>
      <c r="B13" s="46"/>
      <c r="C13" s="310" t="s">
        <v>6195</v>
      </c>
      <c r="D13" s="40"/>
      <c r="E13" s="40"/>
      <c r="F13" s="40"/>
      <c r="G13" s="40"/>
      <c r="H13" s="46"/>
    </row>
    <row r="14" s="2" customFormat="1" ht="16.8" customHeight="1">
      <c r="A14" s="40"/>
      <c r="B14" s="46"/>
      <c r="C14" s="308" t="s">
        <v>2439</v>
      </c>
      <c r="D14" s="308" t="s">
        <v>2440</v>
      </c>
      <c r="E14" s="19" t="s">
        <v>214</v>
      </c>
      <c r="F14" s="309">
        <v>14.560000000000001</v>
      </c>
      <c r="G14" s="40"/>
      <c r="H14" s="46"/>
    </row>
    <row r="15" s="2" customFormat="1" ht="16.8" customHeight="1">
      <c r="A15" s="40"/>
      <c r="B15" s="46"/>
      <c r="C15" s="308" t="s">
        <v>2418</v>
      </c>
      <c r="D15" s="308" t="s">
        <v>2419</v>
      </c>
      <c r="E15" s="19" t="s">
        <v>214</v>
      </c>
      <c r="F15" s="309">
        <v>74</v>
      </c>
      <c r="G15" s="40"/>
      <c r="H15" s="46"/>
    </row>
    <row r="16" s="2" customFormat="1" ht="16.8" customHeight="1">
      <c r="A16" s="40"/>
      <c r="B16" s="46"/>
      <c r="C16" s="304" t="s">
        <v>2369</v>
      </c>
      <c r="D16" s="305" t="s">
        <v>19</v>
      </c>
      <c r="E16" s="306" t="s">
        <v>19</v>
      </c>
      <c r="F16" s="307">
        <v>101.76000000000001</v>
      </c>
      <c r="G16" s="40"/>
      <c r="H16" s="46"/>
    </row>
    <row r="17" s="2" customFormat="1" ht="16.8" customHeight="1">
      <c r="A17" s="40"/>
      <c r="B17" s="46"/>
      <c r="C17" s="308" t="s">
        <v>2369</v>
      </c>
      <c r="D17" s="308" t="s">
        <v>2395</v>
      </c>
      <c r="E17" s="19" t="s">
        <v>19</v>
      </c>
      <c r="F17" s="309">
        <v>101.76000000000001</v>
      </c>
      <c r="G17" s="40"/>
      <c r="H17" s="46"/>
    </row>
    <row r="18" s="2" customFormat="1" ht="16.8" customHeight="1">
      <c r="A18" s="40"/>
      <c r="B18" s="46"/>
      <c r="C18" s="310" t="s">
        <v>6195</v>
      </c>
      <c r="D18" s="40"/>
      <c r="E18" s="40"/>
      <c r="F18" s="40"/>
      <c r="G18" s="40"/>
      <c r="H18" s="46"/>
    </row>
    <row r="19" s="2" customFormat="1" ht="16.8" customHeight="1">
      <c r="A19" s="40"/>
      <c r="B19" s="46"/>
      <c r="C19" s="308" t="s">
        <v>2390</v>
      </c>
      <c r="D19" s="308" t="s">
        <v>2391</v>
      </c>
      <c r="E19" s="19" t="s">
        <v>214</v>
      </c>
      <c r="F19" s="309">
        <v>101.76000000000001</v>
      </c>
      <c r="G19" s="40"/>
      <c r="H19" s="46"/>
    </row>
    <row r="20" s="2" customFormat="1" ht="16.8" customHeight="1">
      <c r="A20" s="40"/>
      <c r="B20" s="46"/>
      <c r="C20" s="308" t="s">
        <v>580</v>
      </c>
      <c r="D20" s="308" t="s">
        <v>581</v>
      </c>
      <c r="E20" s="19" t="s">
        <v>214</v>
      </c>
      <c r="F20" s="309">
        <v>77.680000000000007</v>
      </c>
      <c r="G20" s="40"/>
      <c r="H20" s="46"/>
    </row>
    <row r="21" s="2" customFormat="1" ht="16.8" customHeight="1">
      <c r="A21" s="40"/>
      <c r="B21" s="46"/>
      <c r="C21" s="308" t="s">
        <v>2418</v>
      </c>
      <c r="D21" s="308" t="s">
        <v>2419</v>
      </c>
      <c r="E21" s="19" t="s">
        <v>214</v>
      </c>
      <c r="F21" s="309">
        <v>74</v>
      </c>
      <c r="G21" s="40"/>
      <c r="H21" s="46"/>
    </row>
    <row r="22" s="2" customFormat="1" ht="16.8" customHeight="1">
      <c r="A22" s="40"/>
      <c r="B22" s="46"/>
      <c r="C22" s="304" t="s">
        <v>2371</v>
      </c>
      <c r="D22" s="305" t="s">
        <v>19</v>
      </c>
      <c r="E22" s="306" t="s">
        <v>19</v>
      </c>
      <c r="F22" s="307">
        <v>49.920000000000002</v>
      </c>
      <c r="G22" s="40"/>
      <c r="H22" s="46"/>
    </row>
    <row r="23" s="2" customFormat="1" ht="16.8" customHeight="1">
      <c r="A23" s="40"/>
      <c r="B23" s="46"/>
      <c r="C23" s="308" t="s">
        <v>2371</v>
      </c>
      <c r="D23" s="308" t="s">
        <v>2372</v>
      </c>
      <c r="E23" s="19" t="s">
        <v>19</v>
      </c>
      <c r="F23" s="309">
        <v>49.920000000000002</v>
      </c>
      <c r="G23" s="40"/>
      <c r="H23" s="46"/>
    </row>
    <row r="24" s="2" customFormat="1" ht="16.8" customHeight="1">
      <c r="A24" s="40"/>
      <c r="B24" s="46"/>
      <c r="C24" s="310" t="s">
        <v>6195</v>
      </c>
      <c r="D24" s="40"/>
      <c r="E24" s="40"/>
      <c r="F24" s="40"/>
      <c r="G24" s="40"/>
      <c r="H24" s="46"/>
    </row>
    <row r="25" s="2" customFormat="1" ht="16.8" customHeight="1">
      <c r="A25" s="40"/>
      <c r="B25" s="46"/>
      <c r="C25" s="308" t="s">
        <v>2384</v>
      </c>
      <c r="D25" s="308" t="s">
        <v>2385</v>
      </c>
      <c r="E25" s="19" t="s">
        <v>214</v>
      </c>
      <c r="F25" s="309">
        <v>49.920000000000002</v>
      </c>
      <c r="G25" s="40"/>
      <c r="H25" s="46"/>
    </row>
    <row r="26" s="2" customFormat="1" ht="16.8" customHeight="1">
      <c r="A26" s="40"/>
      <c r="B26" s="46"/>
      <c r="C26" s="308" t="s">
        <v>580</v>
      </c>
      <c r="D26" s="308" t="s">
        <v>581</v>
      </c>
      <c r="E26" s="19" t="s">
        <v>214</v>
      </c>
      <c r="F26" s="309">
        <v>77.680000000000007</v>
      </c>
      <c r="G26" s="40"/>
      <c r="H26" s="46"/>
    </row>
    <row r="27" s="2" customFormat="1" ht="16.8" customHeight="1">
      <c r="A27" s="40"/>
      <c r="B27" s="46"/>
      <c r="C27" s="308" t="s">
        <v>2418</v>
      </c>
      <c r="D27" s="308" t="s">
        <v>2419</v>
      </c>
      <c r="E27" s="19" t="s">
        <v>214</v>
      </c>
      <c r="F27" s="309">
        <v>74</v>
      </c>
      <c r="G27" s="40"/>
      <c r="H27" s="46"/>
    </row>
    <row r="28" s="2" customFormat="1" ht="16.8" customHeight="1">
      <c r="A28" s="40"/>
      <c r="B28" s="46"/>
      <c r="C28" s="304" t="s">
        <v>2373</v>
      </c>
      <c r="D28" s="305" t="s">
        <v>19</v>
      </c>
      <c r="E28" s="306" t="s">
        <v>19</v>
      </c>
      <c r="F28" s="307">
        <v>63.119999999999997</v>
      </c>
      <c r="G28" s="40"/>
      <c r="H28" s="46"/>
    </row>
    <row r="29" s="2" customFormat="1" ht="16.8" customHeight="1">
      <c r="A29" s="40"/>
      <c r="B29" s="46"/>
      <c r="C29" s="308" t="s">
        <v>2373</v>
      </c>
      <c r="D29" s="308" t="s">
        <v>2429</v>
      </c>
      <c r="E29" s="19" t="s">
        <v>19</v>
      </c>
      <c r="F29" s="309">
        <v>63.119999999999997</v>
      </c>
      <c r="G29" s="40"/>
      <c r="H29" s="46"/>
    </row>
    <row r="30" s="2" customFormat="1" ht="16.8" customHeight="1">
      <c r="A30" s="40"/>
      <c r="B30" s="46"/>
      <c r="C30" s="310" t="s">
        <v>6195</v>
      </c>
      <c r="D30" s="40"/>
      <c r="E30" s="40"/>
      <c r="F30" s="40"/>
      <c r="G30" s="40"/>
      <c r="H30" s="46"/>
    </row>
    <row r="31" s="2" customFormat="1" ht="16.8" customHeight="1">
      <c r="A31" s="40"/>
      <c r="B31" s="46"/>
      <c r="C31" s="308" t="s">
        <v>2424</v>
      </c>
      <c r="D31" s="308" t="s">
        <v>2425</v>
      </c>
      <c r="E31" s="19" t="s">
        <v>214</v>
      </c>
      <c r="F31" s="309">
        <v>63.119999999999997</v>
      </c>
      <c r="G31" s="40"/>
      <c r="H31" s="46"/>
    </row>
    <row r="32" s="2" customFormat="1" ht="16.8" customHeight="1">
      <c r="A32" s="40"/>
      <c r="B32" s="46"/>
      <c r="C32" s="308" t="s">
        <v>2418</v>
      </c>
      <c r="D32" s="308" t="s">
        <v>2419</v>
      </c>
      <c r="E32" s="19" t="s">
        <v>214</v>
      </c>
      <c r="F32" s="309">
        <v>74</v>
      </c>
      <c r="G32" s="40"/>
      <c r="H32" s="46"/>
    </row>
    <row r="33" s="2" customFormat="1" ht="16.8" customHeight="1">
      <c r="A33" s="40"/>
      <c r="B33" s="46"/>
      <c r="C33" s="308" t="s">
        <v>2430</v>
      </c>
      <c r="D33" s="308" t="s">
        <v>2431</v>
      </c>
      <c r="E33" s="19" t="s">
        <v>286</v>
      </c>
      <c r="F33" s="309">
        <v>126.24</v>
      </c>
      <c r="G33" s="40"/>
      <c r="H33" s="46"/>
    </row>
    <row r="34" s="2" customFormat="1" ht="16.8" customHeight="1">
      <c r="A34" s="40"/>
      <c r="B34" s="46"/>
      <c r="C34" s="304" t="s">
        <v>2375</v>
      </c>
      <c r="D34" s="305" t="s">
        <v>19</v>
      </c>
      <c r="E34" s="306" t="s">
        <v>19</v>
      </c>
      <c r="F34" s="307">
        <v>74</v>
      </c>
      <c r="G34" s="40"/>
      <c r="H34" s="46"/>
    </row>
    <row r="35" s="2" customFormat="1" ht="16.8" customHeight="1">
      <c r="A35" s="40"/>
      <c r="B35" s="46"/>
      <c r="C35" s="308" t="s">
        <v>2375</v>
      </c>
      <c r="D35" s="308" t="s">
        <v>2423</v>
      </c>
      <c r="E35" s="19" t="s">
        <v>19</v>
      </c>
      <c r="F35" s="309">
        <v>74</v>
      </c>
      <c r="G35" s="40"/>
      <c r="H35" s="46"/>
    </row>
    <row r="36" s="2" customFormat="1" ht="16.8" customHeight="1">
      <c r="A36" s="40"/>
      <c r="B36" s="46"/>
      <c r="C36" s="310" t="s">
        <v>6195</v>
      </c>
      <c r="D36" s="40"/>
      <c r="E36" s="40"/>
      <c r="F36" s="40"/>
      <c r="G36" s="40"/>
      <c r="H36" s="46"/>
    </row>
    <row r="37" s="2" customFormat="1" ht="16.8" customHeight="1">
      <c r="A37" s="40"/>
      <c r="B37" s="46"/>
      <c r="C37" s="308" t="s">
        <v>2418</v>
      </c>
      <c r="D37" s="308" t="s">
        <v>2419</v>
      </c>
      <c r="E37" s="19" t="s">
        <v>214</v>
      </c>
      <c r="F37" s="309">
        <v>74</v>
      </c>
      <c r="G37" s="40"/>
      <c r="H37" s="46"/>
    </row>
    <row r="38" s="2" customFormat="1" ht="16.8" customHeight="1">
      <c r="A38" s="40"/>
      <c r="B38" s="46"/>
      <c r="C38" s="308" t="s">
        <v>2396</v>
      </c>
      <c r="D38" s="308" t="s">
        <v>2397</v>
      </c>
      <c r="E38" s="19" t="s">
        <v>214</v>
      </c>
      <c r="F38" s="309">
        <v>148</v>
      </c>
      <c r="G38" s="40"/>
      <c r="H38" s="46"/>
    </row>
    <row r="39" s="2" customFormat="1" ht="16.8" customHeight="1">
      <c r="A39" s="40"/>
      <c r="B39" s="46"/>
      <c r="C39" s="308" t="s">
        <v>580</v>
      </c>
      <c r="D39" s="308" t="s">
        <v>581</v>
      </c>
      <c r="E39" s="19" t="s">
        <v>214</v>
      </c>
      <c r="F39" s="309">
        <v>77.680000000000007</v>
      </c>
      <c r="G39" s="40"/>
      <c r="H39" s="46"/>
    </row>
    <row r="40" s="2" customFormat="1" ht="16.8" customHeight="1">
      <c r="A40" s="40"/>
      <c r="B40" s="46"/>
      <c r="C40" s="308" t="s">
        <v>2407</v>
      </c>
      <c r="D40" s="308" t="s">
        <v>2408</v>
      </c>
      <c r="E40" s="19" t="s">
        <v>214</v>
      </c>
      <c r="F40" s="309">
        <v>151.68000000000001</v>
      </c>
      <c r="G40" s="40"/>
      <c r="H40" s="46"/>
    </row>
    <row r="41" s="2" customFormat="1" ht="16.8" customHeight="1">
      <c r="A41" s="40"/>
      <c r="B41" s="46"/>
      <c r="C41" s="304" t="s">
        <v>2376</v>
      </c>
      <c r="D41" s="305" t="s">
        <v>19</v>
      </c>
      <c r="E41" s="306" t="s">
        <v>19</v>
      </c>
      <c r="F41" s="307">
        <v>77.680000000000007</v>
      </c>
      <c r="G41" s="40"/>
      <c r="H41" s="46"/>
    </row>
    <row r="42" s="2" customFormat="1" ht="16.8" customHeight="1">
      <c r="A42" s="40"/>
      <c r="B42" s="46"/>
      <c r="C42" s="308" t="s">
        <v>19</v>
      </c>
      <c r="D42" s="308" t="s">
        <v>2405</v>
      </c>
      <c r="E42" s="19" t="s">
        <v>19</v>
      </c>
      <c r="F42" s="309">
        <v>0</v>
      </c>
      <c r="G42" s="40"/>
      <c r="H42" s="46"/>
    </row>
    <row r="43" s="2" customFormat="1" ht="16.8" customHeight="1">
      <c r="A43" s="40"/>
      <c r="B43" s="46"/>
      <c r="C43" s="308" t="s">
        <v>2376</v>
      </c>
      <c r="D43" s="308" t="s">
        <v>2406</v>
      </c>
      <c r="E43" s="19" t="s">
        <v>19</v>
      </c>
      <c r="F43" s="309">
        <v>77.680000000000007</v>
      </c>
      <c r="G43" s="40"/>
      <c r="H43" s="46"/>
    </row>
    <row r="44" s="2" customFormat="1" ht="16.8" customHeight="1">
      <c r="A44" s="40"/>
      <c r="B44" s="46"/>
      <c r="C44" s="310" t="s">
        <v>6195</v>
      </c>
      <c r="D44" s="40"/>
      <c r="E44" s="40"/>
      <c r="F44" s="40"/>
      <c r="G44" s="40"/>
      <c r="H44" s="46"/>
    </row>
    <row r="45" s="2" customFormat="1" ht="16.8" customHeight="1">
      <c r="A45" s="40"/>
      <c r="B45" s="46"/>
      <c r="C45" s="308" t="s">
        <v>580</v>
      </c>
      <c r="D45" s="308" t="s">
        <v>581</v>
      </c>
      <c r="E45" s="19" t="s">
        <v>214</v>
      </c>
      <c r="F45" s="309">
        <v>77.680000000000007</v>
      </c>
      <c r="G45" s="40"/>
      <c r="H45" s="46"/>
    </row>
    <row r="46" s="2" customFormat="1" ht="16.8" customHeight="1">
      <c r="A46" s="40"/>
      <c r="B46" s="46"/>
      <c r="C46" s="308" t="s">
        <v>2407</v>
      </c>
      <c r="D46" s="308" t="s">
        <v>2408</v>
      </c>
      <c r="E46" s="19" t="s">
        <v>214</v>
      </c>
      <c r="F46" s="309">
        <v>151.68000000000001</v>
      </c>
      <c r="G46" s="40"/>
      <c r="H46" s="46"/>
    </row>
    <row r="47" s="2" customFormat="1" ht="16.8" customHeight="1">
      <c r="A47" s="40"/>
      <c r="B47" s="46"/>
      <c r="C47" s="308" t="s">
        <v>585</v>
      </c>
      <c r="D47" s="308" t="s">
        <v>586</v>
      </c>
      <c r="E47" s="19" t="s">
        <v>286</v>
      </c>
      <c r="F47" s="309">
        <v>155.36000000000001</v>
      </c>
      <c r="G47" s="40"/>
      <c r="H47" s="46"/>
    </row>
    <row r="48" s="2" customFormat="1" ht="16.8" customHeight="1">
      <c r="A48" s="40"/>
      <c r="B48" s="46"/>
      <c r="C48" s="308" t="s">
        <v>590</v>
      </c>
      <c r="D48" s="308" t="s">
        <v>591</v>
      </c>
      <c r="E48" s="19" t="s">
        <v>214</v>
      </c>
      <c r="F48" s="309">
        <v>77.680000000000007</v>
      </c>
      <c r="G48" s="40"/>
      <c r="H48" s="46"/>
    </row>
    <row r="49" s="2" customFormat="1" ht="26.4" customHeight="1">
      <c r="A49" s="40"/>
      <c r="B49" s="46"/>
      <c r="C49" s="303" t="s">
        <v>6196</v>
      </c>
      <c r="D49" s="303" t="s">
        <v>96</v>
      </c>
      <c r="E49" s="40"/>
      <c r="F49" s="40"/>
      <c r="G49" s="40"/>
      <c r="H49" s="46"/>
    </row>
    <row r="50" s="2" customFormat="1" ht="16.8" customHeight="1">
      <c r="A50" s="40"/>
      <c r="B50" s="46"/>
      <c r="C50" s="304" t="s">
        <v>2367</v>
      </c>
      <c r="D50" s="305" t="s">
        <v>19</v>
      </c>
      <c r="E50" s="306" t="s">
        <v>19</v>
      </c>
      <c r="F50" s="307">
        <v>2.1600000000000001</v>
      </c>
      <c r="G50" s="40"/>
      <c r="H50" s="46"/>
    </row>
    <row r="51" s="2" customFormat="1" ht="16.8" customHeight="1">
      <c r="A51" s="40"/>
      <c r="B51" s="46"/>
      <c r="C51" s="308" t="s">
        <v>2367</v>
      </c>
      <c r="D51" s="308" t="s">
        <v>3014</v>
      </c>
      <c r="E51" s="19" t="s">
        <v>19</v>
      </c>
      <c r="F51" s="309">
        <v>2.1600000000000001</v>
      </c>
      <c r="G51" s="40"/>
      <c r="H51" s="46"/>
    </row>
    <row r="52" s="2" customFormat="1" ht="16.8" customHeight="1">
      <c r="A52" s="40"/>
      <c r="B52" s="46"/>
      <c r="C52" s="310" t="s">
        <v>6195</v>
      </c>
      <c r="D52" s="40"/>
      <c r="E52" s="40"/>
      <c r="F52" s="40"/>
      <c r="G52" s="40"/>
      <c r="H52" s="46"/>
    </row>
    <row r="53" s="2" customFormat="1" ht="16.8" customHeight="1">
      <c r="A53" s="40"/>
      <c r="B53" s="46"/>
      <c r="C53" s="308" t="s">
        <v>2439</v>
      </c>
      <c r="D53" s="308" t="s">
        <v>2440</v>
      </c>
      <c r="E53" s="19" t="s">
        <v>214</v>
      </c>
      <c r="F53" s="309">
        <v>2.1600000000000001</v>
      </c>
      <c r="G53" s="40"/>
      <c r="H53" s="46"/>
    </row>
    <row r="54" s="2" customFormat="1" ht="16.8" customHeight="1">
      <c r="A54" s="40"/>
      <c r="B54" s="46"/>
      <c r="C54" s="308" t="s">
        <v>2418</v>
      </c>
      <c r="D54" s="308" t="s">
        <v>2419</v>
      </c>
      <c r="E54" s="19" t="s">
        <v>214</v>
      </c>
      <c r="F54" s="309">
        <v>10.800000000000001</v>
      </c>
      <c r="G54" s="40"/>
      <c r="H54" s="46"/>
    </row>
    <row r="55" s="2" customFormat="1" ht="16.8" customHeight="1">
      <c r="A55" s="40"/>
      <c r="B55" s="46"/>
      <c r="C55" s="304" t="s">
        <v>2984</v>
      </c>
      <c r="D55" s="305" t="s">
        <v>19</v>
      </c>
      <c r="E55" s="306" t="s">
        <v>19</v>
      </c>
      <c r="F55" s="307">
        <v>21.600000000000001</v>
      </c>
      <c r="G55" s="40"/>
      <c r="H55" s="46"/>
    </row>
    <row r="56" s="2" customFormat="1" ht="16.8" customHeight="1">
      <c r="A56" s="40"/>
      <c r="B56" s="46"/>
      <c r="C56" s="308" t="s">
        <v>2984</v>
      </c>
      <c r="D56" s="308" t="s">
        <v>2999</v>
      </c>
      <c r="E56" s="19" t="s">
        <v>19</v>
      </c>
      <c r="F56" s="309">
        <v>21.600000000000001</v>
      </c>
      <c r="G56" s="40"/>
      <c r="H56" s="46"/>
    </row>
    <row r="57" s="2" customFormat="1" ht="16.8" customHeight="1">
      <c r="A57" s="40"/>
      <c r="B57" s="46"/>
      <c r="C57" s="310" t="s">
        <v>6195</v>
      </c>
      <c r="D57" s="40"/>
      <c r="E57" s="40"/>
      <c r="F57" s="40"/>
      <c r="G57" s="40"/>
      <c r="H57" s="46"/>
    </row>
    <row r="58" s="2" customFormat="1" ht="16.8" customHeight="1">
      <c r="A58" s="40"/>
      <c r="B58" s="46"/>
      <c r="C58" s="308" t="s">
        <v>2994</v>
      </c>
      <c r="D58" s="308" t="s">
        <v>2995</v>
      </c>
      <c r="E58" s="19" t="s">
        <v>214</v>
      </c>
      <c r="F58" s="309">
        <v>21.600000000000001</v>
      </c>
      <c r="G58" s="40"/>
      <c r="H58" s="46"/>
    </row>
    <row r="59" s="2" customFormat="1" ht="16.8" customHeight="1">
      <c r="A59" s="40"/>
      <c r="B59" s="46"/>
      <c r="C59" s="308" t="s">
        <v>580</v>
      </c>
      <c r="D59" s="308" t="s">
        <v>581</v>
      </c>
      <c r="E59" s="19" t="s">
        <v>214</v>
      </c>
      <c r="F59" s="309">
        <v>10.800000000000001</v>
      </c>
      <c r="G59" s="40"/>
      <c r="H59" s="46"/>
    </row>
    <row r="60" s="2" customFormat="1" ht="16.8" customHeight="1">
      <c r="A60" s="40"/>
      <c r="B60" s="46"/>
      <c r="C60" s="308" t="s">
        <v>2418</v>
      </c>
      <c r="D60" s="308" t="s">
        <v>2419</v>
      </c>
      <c r="E60" s="19" t="s">
        <v>214</v>
      </c>
      <c r="F60" s="309">
        <v>10.800000000000001</v>
      </c>
      <c r="G60" s="40"/>
      <c r="H60" s="46"/>
    </row>
    <row r="61" s="2" customFormat="1" ht="16.8" customHeight="1">
      <c r="A61" s="40"/>
      <c r="B61" s="46"/>
      <c r="C61" s="304" t="s">
        <v>2373</v>
      </c>
      <c r="D61" s="305" t="s">
        <v>19</v>
      </c>
      <c r="E61" s="306" t="s">
        <v>19</v>
      </c>
      <c r="F61" s="307">
        <v>8.6400000000000006</v>
      </c>
      <c r="G61" s="40"/>
      <c r="H61" s="46"/>
    </row>
    <row r="62" s="2" customFormat="1" ht="16.8" customHeight="1">
      <c r="A62" s="40"/>
      <c r="B62" s="46"/>
      <c r="C62" s="308" t="s">
        <v>2373</v>
      </c>
      <c r="D62" s="308" t="s">
        <v>3010</v>
      </c>
      <c r="E62" s="19" t="s">
        <v>19</v>
      </c>
      <c r="F62" s="309">
        <v>8.6400000000000006</v>
      </c>
      <c r="G62" s="40"/>
      <c r="H62" s="46"/>
    </row>
    <row r="63" s="2" customFormat="1" ht="16.8" customHeight="1">
      <c r="A63" s="40"/>
      <c r="B63" s="46"/>
      <c r="C63" s="310" t="s">
        <v>6195</v>
      </c>
      <c r="D63" s="40"/>
      <c r="E63" s="40"/>
      <c r="F63" s="40"/>
      <c r="G63" s="40"/>
      <c r="H63" s="46"/>
    </row>
    <row r="64" s="2" customFormat="1" ht="16.8" customHeight="1">
      <c r="A64" s="40"/>
      <c r="B64" s="46"/>
      <c r="C64" s="308" t="s">
        <v>2424</v>
      </c>
      <c r="D64" s="308" t="s">
        <v>2425</v>
      </c>
      <c r="E64" s="19" t="s">
        <v>214</v>
      </c>
      <c r="F64" s="309">
        <v>8.6400000000000006</v>
      </c>
      <c r="G64" s="40"/>
      <c r="H64" s="46"/>
    </row>
    <row r="65" s="2" customFormat="1" ht="16.8" customHeight="1">
      <c r="A65" s="40"/>
      <c r="B65" s="46"/>
      <c r="C65" s="308" t="s">
        <v>2418</v>
      </c>
      <c r="D65" s="308" t="s">
        <v>2419</v>
      </c>
      <c r="E65" s="19" t="s">
        <v>214</v>
      </c>
      <c r="F65" s="309">
        <v>10.800000000000001</v>
      </c>
      <c r="G65" s="40"/>
      <c r="H65" s="46"/>
    </row>
    <row r="66" s="2" customFormat="1" ht="16.8" customHeight="1">
      <c r="A66" s="40"/>
      <c r="B66" s="46"/>
      <c r="C66" s="308" t="s">
        <v>2430</v>
      </c>
      <c r="D66" s="308" t="s">
        <v>2431</v>
      </c>
      <c r="E66" s="19" t="s">
        <v>286</v>
      </c>
      <c r="F66" s="309">
        <v>17.280000000000001</v>
      </c>
      <c r="G66" s="40"/>
      <c r="H66" s="46"/>
    </row>
    <row r="67" s="2" customFormat="1" ht="16.8" customHeight="1">
      <c r="A67" s="40"/>
      <c r="B67" s="46"/>
      <c r="C67" s="304" t="s">
        <v>2375</v>
      </c>
      <c r="D67" s="305" t="s">
        <v>19</v>
      </c>
      <c r="E67" s="306" t="s">
        <v>19</v>
      </c>
      <c r="F67" s="307">
        <v>10.800000000000001</v>
      </c>
      <c r="G67" s="40"/>
      <c r="H67" s="46"/>
    </row>
    <row r="68" s="2" customFormat="1" ht="16.8" customHeight="1">
      <c r="A68" s="40"/>
      <c r="B68" s="46"/>
      <c r="C68" s="308" t="s">
        <v>2375</v>
      </c>
      <c r="D68" s="308" t="s">
        <v>3008</v>
      </c>
      <c r="E68" s="19" t="s">
        <v>19</v>
      </c>
      <c r="F68" s="309">
        <v>10.800000000000001</v>
      </c>
      <c r="G68" s="40"/>
      <c r="H68" s="46"/>
    </row>
    <row r="69" s="2" customFormat="1" ht="16.8" customHeight="1">
      <c r="A69" s="40"/>
      <c r="B69" s="46"/>
      <c r="C69" s="310" t="s">
        <v>6195</v>
      </c>
      <c r="D69" s="40"/>
      <c r="E69" s="40"/>
      <c r="F69" s="40"/>
      <c r="G69" s="40"/>
      <c r="H69" s="46"/>
    </row>
    <row r="70" s="2" customFormat="1" ht="16.8" customHeight="1">
      <c r="A70" s="40"/>
      <c r="B70" s="46"/>
      <c r="C70" s="308" t="s">
        <v>2418</v>
      </c>
      <c r="D70" s="308" t="s">
        <v>2419</v>
      </c>
      <c r="E70" s="19" t="s">
        <v>214</v>
      </c>
      <c r="F70" s="309">
        <v>10.800000000000001</v>
      </c>
      <c r="G70" s="40"/>
      <c r="H70" s="46"/>
    </row>
    <row r="71" s="2" customFormat="1" ht="16.8" customHeight="1">
      <c r="A71" s="40"/>
      <c r="B71" s="46"/>
      <c r="C71" s="308" t="s">
        <v>2396</v>
      </c>
      <c r="D71" s="308" t="s">
        <v>2397</v>
      </c>
      <c r="E71" s="19" t="s">
        <v>214</v>
      </c>
      <c r="F71" s="309">
        <v>21.600000000000001</v>
      </c>
      <c r="G71" s="40"/>
      <c r="H71" s="46"/>
    </row>
    <row r="72" s="2" customFormat="1" ht="16.8" customHeight="1">
      <c r="A72" s="40"/>
      <c r="B72" s="46"/>
      <c r="C72" s="308" t="s">
        <v>580</v>
      </c>
      <c r="D72" s="308" t="s">
        <v>581</v>
      </c>
      <c r="E72" s="19" t="s">
        <v>214</v>
      </c>
      <c r="F72" s="309">
        <v>10.800000000000001</v>
      </c>
      <c r="G72" s="40"/>
      <c r="H72" s="46"/>
    </row>
    <row r="73" s="2" customFormat="1" ht="16.8" customHeight="1">
      <c r="A73" s="40"/>
      <c r="B73" s="46"/>
      <c r="C73" s="308" t="s">
        <v>2407</v>
      </c>
      <c r="D73" s="308" t="s">
        <v>2408</v>
      </c>
      <c r="E73" s="19" t="s">
        <v>214</v>
      </c>
      <c r="F73" s="309">
        <v>21.600000000000001</v>
      </c>
      <c r="G73" s="40"/>
      <c r="H73" s="46"/>
    </row>
    <row r="74" s="2" customFormat="1" ht="16.8" customHeight="1">
      <c r="A74" s="40"/>
      <c r="B74" s="46"/>
      <c r="C74" s="304" t="s">
        <v>2376</v>
      </c>
      <c r="D74" s="305" t="s">
        <v>19</v>
      </c>
      <c r="E74" s="306" t="s">
        <v>19</v>
      </c>
      <c r="F74" s="307">
        <v>10.800000000000001</v>
      </c>
      <c r="G74" s="40"/>
      <c r="H74" s="46"/>
    </row>
    <row r="75" s="2" customFormat="1" ht="16.8" customHeight="1">
      <c r="A75" s="40"/>
      <c r="B75" s="46"/>
      <c r="C75" s="308" t="s">
        <v>19</v>
      </c>
      <c r="D75" s="308" t="s">
        <v>2405</v>
      </c>
      <c r="E75" s="19" t="s">
        <v>19</v>
      </c>
      <c r="F75" s="309">
        <v>0</v>
      </c>
      <c r="G75" s="40"/>
      <c r="H75" s="46"/>
    </row>
    <row r="76" s="2" customFormat="1" ht="16.8" customHeight="1">
      <c r="A76" s="40"/>
      <c r="B76" s="46"/>
      <c r="C76" s="308" t="s">
        <v>2376</v>
      </c>
      <c r="D76" s="308" t="s">
        <v>3002</v>
      </c>
      <c r="E76" s="19" t="s">
        <v>19</v>
      </c>
      <c r="F76" s="309">
        <v>10.800000000000001</v>
      </c>
      <c r="G76" s="40"/>
      <c r="H76" s="46"/>
    </row>
    <row r="77" s="2" customFormat="1" ht="16.8" customHeight="1">
      <c r="A77" s="40"/>
      <c r="B77" s="46"/>
      <c r="C77" s="310" t="s">
        <v>6195</v>
      </c>
      <c r="D77" s="40"/>
      <c r="E77" s="40"/>
      <c r="F77" s="40"/>
      <c r="G77" s="40"/>
      <c r="H77" s="46"/>
    </row>
    <row r="78" s="2" customFormat="1" ht="16.8" customHeight="1">
      <c r="A78" s="40"/>
      <c r="B78" s="46"/>
      <c r="C78" s="308" t="s">
        <v>580</v>
      </c>
      <c r="D78" s="308" t="s">
        <v>581</v>
      </c>
      <c r="E78" s="19" t="s">
        <v>214</v>
      </c>
      <c r="F78" s="309">
        <v>10.800000000000001</v>
      </c>
      <c r="G78" s="40"/>
      <c r="H78" s="46"/>
    </row>
    <row r="79" s="2" customFormat="1" ht="16.8" customHeight="1">
      <c r="A79" s="40"/>
      <c r="B79" s="46"/>
      <c r="C79" s="308" t="s">
        <v>2407</v>
      </c>
      <c r="D79" s="308" t="s">
        <v>2408</v>
      </c>
      <c r="E79" s="19" t="s">
        <v>214</v>
      </c>
      <c r="F79" s="309">
        <v>21.600000000000001</v>
      </c>
      <c r="G79" s="40"/>
      <c r="H79" s="46"/>
    </row>
    <row r="80" s="2" customFormat="1" ht="16.8" customHeight="1">
      <c r="A80" s="40"/>
      <c r="B80" s="46"/>
      <c r="C80" s="308" t="s">
        <v>585</v>
      </c>
      <c r="D80" s="308" t="s">
        <v>586</v>
      </c>
      <c r="E80" s="19" t="s">
        <v>286</v>
      </c>
      <c r="F80" s="309">
        <v>21.600000000000001</v>
      </c>
      <c r="G80" s="40"/>
      <c r="H80" s="46"/>
    </row>
    <row r="81" s="2" customFormat="1" ht="16.8" customHeight="1">
      <c r="A81" s="40"/>
      <c r="B81" s="46"/>
      <c r="C81" s="308" t="s">
        <v>590</v>
      </c>
      <c r="D81" s="308" t="s">
        <v>591</v>
      </c>
      <c r="E81" s="19" t="s">
        <v>214</v>
      </c>
      <c r="F81" s="309">
        <v>10.800000000000001</v>
      </c>
      <c r="G81" s="40"/>
      <c r="H81" s="46"/>
    </row>
    <row r="82" s="2" customFormat="1" ht="7.44" customHeight="1">
      <c r="A82" s="40"/>
      <c r="B82" s="168"/>
      <c r="C82" s="169"/>
      <c r="D82" s="169"/>
      <c r="E82" s="169"/>
      <c r="F82" s="169"/>
      <c r="G82" s="169"/>
      <c r="H82" s="46"/>
    </row>
    <row r="83" s="2" customFormat="1">
      <c r="A83" s="40"/>
      <c r="B83" s="40"/>
      <c r="C83" s="40"/>
      <c r="D83" s="40"/>
      <c r="E83" s="40"/>
      <c r="F83" s="40"/>
      <c r="G83" s="40"/>
      <c r="H83" s="40"/>
    </row>
  </sheetData>
  <sheetProtection sheet="1" formatColumns="0" formatRows="0" objects="1" scenarios="1" spinCount="100000" saltValue="3jfZWpFU0crOGm3h2zkm8WOJrtI++8FxxW778e+HnVnpbbnDs75MTRBPX+aieGANMu3CzEhuv5Tilfem1Du7rw==" hashValue="JqXn+EqzTqn+gS9JD9eaL9J6GWS9Y3XZaQx7AT6kNQC5wM6VH2+j+ClSoYP4LZPBI2gcrvTZpAtxyPreHSaLxw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11" customWidth="1"/>
    <col min="2" max="2" width="1.667969" style="311" customWidth="1"/>
    <col min="3" max="4" width="5" style="311" customWidth="1"/>
    <col min="5" max="5" width="11.66016" style="311" customWidth="1"/>
    <col min="6" max="6" width="9.160156" style="311" customWidth="1"/>
    <col min="7" max="7" width="5" style="311" customWidth="1"/>
    <col min="8" max="8" width="77.83203" style="311" customWidth="1"/>
    <col min="9" max="10" width="20" style="311" customWidth="1"/>
    <col min="11" max="11" width="1.667969" style="311" customWidth="1"/>
  </cols>
  <sheetData>
    <row r="1" s="1" customFormat="1" ht="37.5" customHeight="1"/>
    <row r="2" s="1" customFormat="1" ht="7.5" customHeight="1">
      <c r="B2" s="312"/>
      <c r="C2" s="313"/>
      <c r="D2" s="313"/>
      <c r="E2" s="313"/>
      <c r="F2" s="313"/>
      <c r="G2" s="313"/>
      <c r="H2" s="313"/>
      <c r="I2" s="313"/>
      <c r="J2" s="313"/>
      <c r="K2" s="314"/>
    </row>
    <row r="3" s="17" customFormat="1" ht="45" customHeight="1">
      <c r="B3" s="315"/>
      <c r="C3" s="316" t="s">
        <v>6197</v>
      </c>
      <c r="D3" s="316"/>
      <c r="E3" s="316"/>
      <c r="F3" s="316"/>
      <c r="G3" s="316"/>
      <c r="H3" s="316"/>
      <c r="I3" s="316"/>
      <c r="J3" s="316"/>
      <c r="K3" s="317"/>
    </row>
    <row r="4" s="1" customFormat="1" ht="25.5" customHeight="1">
      <c r="B4" s="318"/>
      <c r="C4" s="319" t="s">
        <v>6198</v>
      </c>
      <c r="D4" s="319"/>
      <c r="E4" s="319"/>
      <c r="F4" s="319"/>
      <c r="G4" s="319"/>
      <c r="H4" s="319"/>
      <c r="I4" s="319"/>
      <c r="J4" s="319"/>
      <c r="K4" s="320"/>
    </row>
    <row r="5" s="1" customFormat="1" ht="5.25" customHeight="1">
      <c r="B5" s="318"/>
      <c r="C5" s="321"/>
      <c r="D5" s="321"/>
      <c r="E5" s="321"/>
      <c r="F5" s="321"/>
      <c r="G5" s="321"/>
      <c r="H5" s="321"/>
      <c r="I5" s="321"/>
      <c r="J5" s="321"/>
      <c r="K5" s="320"/>
    </row>
    <row r="6" s="1" customFormat="1" ht="15" customHeight="1">
      <c r="B6" s="318"/>
      <c r="C6" s="322" t="s">
        <v>6199</v>
      </c>
      <c r="D6" s="322"/>
      <c r="E6" s="322"/>
      <c r="F6" s="322"/>
      <c r="G6" s="322"/>
      <c r="H6" s="322"/>
      <c r="I6" s="322"/>
      <c r="J6" s="322"/>
      <c r="K6" s="320"/>
    </row>
    <row r="7" s="1" customFormat="1" ht="15" customHeight="1">
      <c r="B7" s="323"/>
      <c r="C7" s="322" t="s">
        <v>6200</v>
      </c>
      <c r="D7" s="322"/>
      <c r="E7" s="322"/>
      <c r="F7" s="322"/>
      <c r="G7" s="322"/>
      <c r="H7" s="322"/>
      <c r="I7" s="322"/>
      <c r="J7" s="322"/>
      <c r="K7" s="320"/>
    </row>
    <row r="8" s="1" customFormat="1" ht="12.75" customHeight="1">
      <c r="B8" s="323"/>
      <c r="C8" s="322"/>
      <c r="D8" s="322"/>
      <c r="E8" s="322"/>
      <c r="F8" s="322"/>
      <c r="G8" s="322"/>
      <c r="H8" s="322"/>
      <c r="I8" s="322"/>
      <c r="J8" s="322"/>
      <c r="K8" s="320"/>
    </row>
    <row r="9" s="1" customFormat="1" ht="15" customHeight="1">
      <c r="B9" s="323"/>
      <c r="C9" s="322" t="s">
        <v>6201</v>
      </c>
      <c r="D9" s="322"/>
      <c r="E9" s="322"/>
      <c r="F9" s="322"/>
      <c r="G9" s="322"/>
      <c r="H9" s="322"/>
      <c r="I9" s="322"/>
      <c r="J9" s="322"/>
      <c r="K9" s="320"/>
    </row>
    <row r="10" s="1" customFormat="1" ht="15" customHeight="1">
      <c r="B10" s="323"/>
      <c r="C10" s="322"/>
      <c r="D10" s="322" t="s">
        <v>6202</v>
      </c>
      <c r="E10" s="322"/>
      <c r="F10" s="322"/>
      <c r="G10" s="322"/>
      <c r="H10" s="322"/>
      <c r="I10" s="322"/>
      <c r="J10" s="322"/>
      <c r="K10" s="320"/>
    </row>
    <row r="11" s="1" customFormat="1" ht="15" customHeight="1">
      <c r="B11" s="323"/>
      <c r="C11" s="324"/>
      <c r="D11" s="322" t="s">
        <v>6203</v>
      </c>
      <c r="E11" s="322"/>
      <c r="F11" s="322"/>
      <c r="G11" s="322"/>
      <c r="H11" s="322"/>
      <c r="I11" s="322"/>
      <c r="J11" s="322"/>
      <c r="K11" s="320"/>
    </row>
    <row r="12" s="1" customFormat="1" ht="15" customHeight="1">
      <c r="B12" s="323"/>
      <c r="C12" s="324"/>
      <c r="D12" s="322"/>
      <c r="E12" s="322"/>
      <c r="F12" s="322"/>
      <c r="G12" s="322"/>
      <c r="H12" s="322"/>
      <c r="I12" s="322"/>
      <c r="J12" s="322"/>
      <c r="K12" s="320"/>
    </row>
    <row r="13" s="1" customFormat="1" ht="15" customHeight="1">
      <c r="B13" s="323"/>
      <c r="C13" s="324"/>
      <c r="D13" s="325" t="s">
        <v>6204</v>
      </c>
      <c r="E13" s="322"/>
      <c r="F13" s="322"/>
      <c r="G13" s="322"/>
      <c r="H13" s="322"/>
      <c r="I13" s="322"/>
      <c r="J13" s="322"/>
      <c r="K13" s="320"/>
    </row>
    <row r="14" s="1" customFormat="1" ht="12.75" customHeight="1">
      <c r="B14" s="323"/>
      <c r="C14" s="324"/>
      <c r="D14" s="324"/>
      <c r="E14" s="324"/>
      <c r="F14" s="324"/>
      <c r="G14" s="324"/>
      <c r="H14" s="324"/>
      <c r="I14" s="324"/>
      <c r="J14" s="324"/>
      <c r="K14" s="320"/>
    </row>
    <row r="15" s="1" customFormat="1" ht="15" customHeight="1">
      <c r="B15" s="323"/>
      <c r="C15" s="324"/>
      <c r="D15" s="322" t="s">
        <v>6205</v>
      </c>
      <c r="E15" s="322"/>
      <c r="F15" s="322"/>
      <c r="G15" s="322"/>
      <c r="H15" s="322"/>
      <c r="I15" s="322"/>
      <c r="J15" s="322"/>
      <c r="K15" s="320"/>
    </row>
    <row r="16" s="1" customFormat="1" ht="15" customHeight="1">
      <c r="B16" s="323"/>
      <c r="C16" s="324"/>
      <c r="D16" s="322" t="s">
        <v>6206</v>
      </c>
      <c r="E16" s="322"/>
      <c r="F16" s="322"/>
      <c r="G16" s="322"/>
      <c r="H16" s="322"/>
      <c r="I16" s="322"/>
      <c r="J16" s="322"/>
      <c r="K16" s="320"/>
    </row>
    <row r="17" s="1" customFormat="1" ht="15" customHeight="1">
      <c r="B17" s="323"/>
      <c r="C17" s="324"/>
      <c r="D17" s="322" t="s">
        <v>6207</v>
      </c>
      <c r="E17" s="322"/>
      <c r="F17" s="322"/>
      <c r="G17" s="322"/>
      <c r="H17" s="322"/>
      <c r="I17" s="322"/>
      <c r="J17" s="322"/>
      <c r="K17" s="320"/>
    </row>
    <row r="18" s="1" customFormat="1" ht="15" customHeight="1">
      <c r="B18" s="323"/>
      <c r="C18" s="324"/>
      <c r="D18" s="324"/>
      <c r="E18" s="326" t="s">
        <v>81</v>
      </c>
      <c r="F18" s="322" t="s">
        <v>6208</v>
      </c>
      <c r="G18" s="322"/>
      <c r="H18" s="322"/>
      <c r="I18" s="322"/>
      <c r="J18" s="322"/>
      <c r="K18" s="320"/>
    </row>
    <row r="19" s="1" customFormat="1" ht="15" customHeight="1">
      <c r="B19" s="323"/>
      <c r="C19" s="324"/>
      <c r="D19" s="324"/>
      <c r="E19" s="326" t="s">
        <v>6209</v>
      </c>
      <c r="F19" s="322" t="s">
        <v>6210</v>
      </c>
      <c r="G19" s="322"/>
      <c r="H19" s="322"/>
      <c r="I19" s="322"/>
      <c r="J19" s="322"/>
      <c r="K19" s="320"/>
    </row>
    <row r="20" s="1" customFormat="1" ht="15" customHeight="1">
      <c r="B20" s="323"/>
      <c r="C20" s="324"/>
      <c r="D20" s="324"/>
      <c r="E20" s="326" t="s">
        <v>6211</v>
      </c>
      <c r="F20" s="322" t="s">
        <v>6212</v>
      </c>
      <c r="G20" s="322"/>
      <c r="H20" s="322"/>
      <c r="I20" s="322"/>
      <c r="J20" s="322"/>
      <c r="K20" s="320"/>
    </row>
    <row r="21" s="1" customFormat="1" ht="15" customHeight="1">
      <c r="B21" s="323"/>
      <c r="C21" s="324"/>
      <c r="D21" s="324"/>
      <c r="E21" s="326" t="s">
        <v>6213</v>
      </c>
      <c r="F21" s="322" t="s">
        <v>6214</v>
      </c>
      <c r="G21" s="322"/>
      <c r="H21" s="322"/>
      <c r="I21" s="322"/>
      <c r="J21" s="322"/>
      <c r="K21" s="320"/>
    </row>
    <row r="22" s="1" customFormat="1" ht="15" customHeight="1">
      <c r="B22" s="323"/>
      <c r="C22" s="324"/>
      <c r="D22" s="324"/>
      <c r="E22" s="326" t="s">
        <v>6215</v>
      </c>
      <c r="F22" s="322" t="s">
        <v>5765</v>
      </c>
      <c r="G22" s="322"/>
      <c r="H22" s="322"/>
      <c r="I22" s="322"/>
      <c r="J22" s="322"/>
      <c r="K22" s="320"/>
    </row>
    <row r="23" s="1" customFormat="1" ht="15" customHeight="1">
      <c r="B23" s="323"/>
      <c r="C23" s="324"/>
      <c r="D23" s="324"/>
      <c r="E23" s="326" t="s">
        <v>90</v>
      </c>
      <c r="F23" s="322" t="s">
        <v>6216</v>
      </c>
      <c r="G23" s="322"/>
      <c r="H23" s="322"/>
      <c r="I23" s="322"/>
      <c r="J23" s="322"/>
      <c r="K23" s="320"/>
    </row>
    <row r="24" s="1" customFormat="1" ht="12.75" customHeight="1">
      <c r="B24" s="323"/>
      <c r="C24" s="324"/>
      <c r="D24" s="324"/>
      <c r="E24" s="324"/>
      <c r="F24" s="324"/>
      <c r="G24" s="324"/>
      <c r="H24" s="324"/>
      <c r="I24" s="324"/>
      <c r="J24" s="324"/>
      <c r="K24" s="320"/>
    </row>
    <row r="25" s="1" customFormat="1" ht="15" customHeight="1">
      <c r="B25" s="323"/>
      <c r="C25" s="322" t="s">
        <v>6217</v>
      </c>
      <c r="D25" s="322"/>
      <c r="E25" s="322"/>
      <c r="F25" s="322"/>
      <c r="G25" s="322"/>
      <c r="H25" s="322"/>
      <c r="I25" s="322"/>
      <c r="J25" s="322"/>
      <c r="K25" s="320"/>
    </row>
    <row r="26" s="1" customFormat="1" ht="15" customHeight="1">
      <c r="B26" s="323"/>
      <c r="C26" s="322" t="s">
        <v>6218</v>
      </c>
      <c r="D26" s="322"/>
      <c r="E26" s="322"/>
      <c r="F26" s="322"/>
      <c r="G26" s="322"/>
      <c r="H26" s="322"/>
      <c r="I26" s="322"/>
      <c r="J26" s="322"/>
      <c r="K26" s="320"/>
    </row>
    <row r="27" s="1" customFormat="1" ht="15" customHeight="1">
      <c r="B27" s="323"/>
      <c r="C27" s="322"/>
      <c r="D27" s="322" t="s">
        <v>6219</v>
      </c>
      <c r="E27" s="322"/>
      <c r="F27" s="322"/>
      <c r="G27" s="322"/>
      <c r="H27" s="322"/>
      <c r="I27" s="322"/>
      <c r="J27" s="322"/>
      <c r="K27" s="320"/>
    </row>
    <row r="28" s="1" customFormat="1" ht="15" customHeight="1">
      <c r="B28" s="323"/>
      <c r="C28" s="324"/>
      <c r="D28" s="322" t="s">
        <v>6220</v>
      </c>
      <c r="E28" s="322"/>
      <c r="F28" s="322"/>
      <c r="G28" s="322"/>
      <c r="H28" s="322"/>
      <c r="I28" s="322"/>
      <c r="J28" s="322"/>
      <c r="K28" s="320"/>
    </row>
    <row r="29" s="1" customFormat="1" ht="12.75" customHeight="1">
      <c r="B29" s="323"/>
      <c r="C29" s="324"/>
      <c r="D29" s="324"/>
      <c r="E29" s="324"/>
      <c r="F29" s="324"/>
      <c r="G29" s="324"/>
      <c r="H29" s="324"/>
      <c r="I29" s="324"/>
      <c r="J29" s="324"/>
      <c r="K29" s="320"/>
    </row>
    <row r="30" s="1" customFormat="1" ht="15" customHeight="1">
      <c r="B30" s="323"/>
      <c r="C30" s="324"/>
      <c r="D30" s="322" t="s">
        <v>6221</v>
      </c>
      <c r="E30" s="322"/>
      <c r="F30" s="322"/>
      <c r="G30" s="322"/>
      <c r="H30" s="322"/>
      <c r="I30" s="322"/>
      <c r="J30" s="322"/>
      <c r="K30" s="320"/>
    </row>
    <row r="31" s="1" customFormat="1" ht="15" customHeight="1">
      <c r="B31" s="323"/>
      <c r="C31" s="324"/>
      <c r="D31" s="322" t="s">
        <v>6222</v>
      </c>
      <c r="E31" s="322"/>
      <c r="F31" s="322"/>
      <c r="G31" s="322"/>
      <c r="H31" s="322"/>
      <c r="I31" s="322"/>
      <c r="J31" s="322"/>
      <c r="K31" s="320"/>
    </row>
    <row r="32" s="1" customFormat="1" ht="12.75" customHeight="1">
      <c r="B32" s="323"/>
      <c r="C32" s="324"/>
      <c r="D32" s="324"/>
      <c r="E32" s="324"/>
      <c r="F32" s="324"/>
      <c r="G32" s="324"/>
      <c r="H32" s="324"/>
      <c r="I32" s="324"/>
      <c r="J32" s="324"/>
      <c r="K32" s="320"/>
    </row>
    <row r="33" s="1" customFormat="1" ht="15" customHeight="1">
      <c r="B33" s="323"/>
      <c r="C33" s="324"/>
      <c r="D33" s="322" t="s">
        <v>6223</v>
      </c>
      <c r="E33" s="322"/>
      <c r="F33" s="322"/>
      <c r="G33" s="322"/>
      <c r="H33" s="322"/>
      <c r="I33" s="322"/>
      <c r="J33" s="322"/>
      <c r="K33" s="320"/>
    </row>
    <row r="34" s="1" customFormat="1" ht="15" customHeight="1">
      <c r="B34" s="323"/>
      <c r="C34" s="324"/>
      <c r="D34" s="322" t="s">
        <v>6224</v>
      </c>
      <c r="E34" s="322"/>
      <c r="F34" s="322"/>
      <c r="G34" s="322"/>
      <c r="H34" s="322"/>
      <c r="I34" s="322"/>
      <c r="J34" s="322"/>
      <c r="K34" s="320"/>
    </row>
    <row r="35" s="1" customFormat="1" ht="15" customHeight="1">
      <c r="B35" s="323"/>
      <c r="C35" s="324"/>
      <c r="D35" s="322" t="s">
        <v>6225</v>
      </c>
      <c r="E35" s="322"/>
      <c r="F35" s="322"/>
      <c r="G35" s="322"/>
      <c r="H35" s="322"/>
      <c r="I35" s="322"/>
      <c r="J35" s="322"/>
      <c r="K35" s="320"/>
    </row>
    <row r="36" s="1" customFormat="1" ht="15" customHeight="1">
      <c r="B36" s="323"/>
      <c r="C36" s="324"/>
      <c r="D36" s="322"/>
      <c r="E36" s="325" t="s">
        <v>157</v>
      </c>
      <c r="F36" s="322"/>
      <c r="G36" s="322" t="s">
        <v>6226</v>
      </c>
      <c r="H36" s="322"/>
      <c r="I36" s="322"/>
      <c r="J36" s="322"/>
      <c r="K36" s="320"/>
    </row>
    <row r="37" s="1" customFormat="1" ht="30.75" customHeight="1">
      <c r="B37" s="323"/>
      <c r="C37" s="324"/>
      <c r="D37" s="322"/>
      <c r="E37" s="325" t="s">
        <v>6227</v>
      </c>
      <c r="F37" s="322"/>
      <c r="G37" s="322" t="s">
        <v>6228</v>
      </c>
      <c r="H37" s="322"/>
      <c r="I37" s="322"/>
      <c r="J37" s="322"/>
      <c r="K37" s="320"/>
    </row>
    <row r="38" s="1" customFormat="1" ht="15" customHeight="1">
      <c r="B38" s="323"/>
      <c r="C38" s="324"/>
      <c r="D38" s="322"/>
      <c r="E38" s="325" t="s">
        <v>55</v>
      </c>
      <c r="F38" s="322"/>
      <c r="G38" s="322" t="s">
        <v>6229</v>
      </c>
      <c r="H38" s="322"/>
      <c r="I38" s="322"/>
      <c r="J38" s="322"/>
      <c r="K38" s="320"/>
    </row>
    <row r="39" s="1" customFormat="1" ht="15" customHeight="1">
      <c r="B39" s="323"/>
      <c r="C39" s="324"/>
      <c r="D39" s="322"/>
      <c r="E39" s="325" t="s">
        <v>56</v>
      </c>
      <c r="F39" s="322"/>
      <c r="G39" s="322" t="s">
        <v>6230</v>
      </c>
      <c r="H39" s="322"/>
      <c r="I39" s="322"/>
      <c r="J39" s="322"/>
      <c r="K39" s="320"/>
    </row>
    <row r="40" s="1" customFormat="1" ht="15" customHeight="1">
      <c r="B40" s="323"/>
      <c r="C40" s="324"/>
      <c r="D40" s="322"/>
      <c r="E40" s="325" t="s">
        <v>158</v>
      </c>
      <c r="F40" s="322"/>
      <c r="G40" s="322" t="s">
        <v>6231</v>
      </c>
      <c r="H40" s="322"/>
      <c r="I40" s="322"/>
      <c r="J40" s="322"/>
      <c r="K40" s="320"/>
    </row>
    <row r="41" s="1" customFormat="1" ht="15" customHeight="1">
      <c r="B41" s="323"/>
      <c r="C41" s="324"/>
      <c r="D41" s="322"/>
      <c r="E41" s="325" t="s">
        <v>159</v>
      </c>
      <c r="F41" s="322"/>
      <c r="G41" s="322" t="s">
        <v>6232</v>
      </c>
      <c r="H41" s="322"/>
      <c r="I41" s="322"/>
      <c r="J41" s="322"/>
      <c r="K41" s="320"/>
    </row>
    <row r="42" s="1" customFormat="1" ht="15" customHeight="1">
      <c r="B42" s="323"/>
      <c r="C42" s="324"/>
      <c r="D42" s="322"/>
      <c r="E42" s="325" t="s">
        <v>6233</v>
      </c>
      <c r="F42" s="322"/>
      <c r="G42" s="322" t="s">
        <v>6234</v>
      </c>
      <c r="H42" s="322"/>
      <c r="I42" s="322"/>
      <c r="J42" s="322"/>
      <c r="K42" s="320"/>
    </row>
    <row r="43" s="1" customFormat="1" ht="15" customHeight="1">
      <c r="B43" s="323"/>
      <c r="C43" s="324"/>
      <c r="D43" s="322"/>
      <c r="E43" s="325"/>
      <c r="F43" s="322"/>
      <c r="G43" s="322" t="s">
        <v>6235</v>
      </c>
      <c r="H43" s="322"/>
      <c r="I43" s="322"/>
      <c r="J43" s="322"/>
      <c r="K43" s="320"/>
    </row>
    <row r="44" s="1" customFormat="1" ht="15" customHeight="1">
      <c r="B44" s="323"/>
      <c r="C44" s="324"/>
      <c r="D44" s="322"/>
      <c r="E44" s="325" t="s">
        <v>6236</v>
      </c>
      <c r="F44" s="322"/>
      <c r="G44" s="322" t="s">
        <v>6237</v>
      </c>
      <c r="H44" s="322"/>
      <c r="I44" s="322"/>
      <c r="J44" s="322"/>
      <c r="K44" s="320"/>
    </row>
    <row r="45" s="1" customFormat="1" ht="15" customHeight="1">
      <c r="B45" s="323"/>
      <c r="C45" s="324"/>
      <c r="D45" s="322"/>
      <c r="E45" s="325" t="s">
        <v>161</v>
      </c>
      <c r="F45" s="322"/>
      <c r="G45" s="322" t="s">
        <v>6238</v>
      </c>
      <c r="H45" s="322"/>
      <c r="I45" s="322"/>
      <c r="J45" s="322"/>
      <c r="K45" s="320"/>
    </row>
    <row r="46" s="1" customFormat="1" ht="12.75" customHeight="1">
      <c r="B46" s="323"/>
      <c r="C46" s="324"/>
      <c r="D46" s="322"/>
      <c r="E46" s="322"/>
      <c r="F46" s="322"/>
      <c r="G46" s="322"/>
      <c r="H46" s="322"/>
      <c r="I46" s="322"/>
      <c r="J46" s="322"/>
      <c r="K46" s="320"/>
    </row>
    <row r="47" s="1" customFormat="1" ht="15" customHeight="1">
      <c r="B47" s="323"/>
      <c r="C47" s="324"/>
      <c r="D47" s="322" t="s">
        <v>6239</v>
      </c>
      <c r="E47" s="322"/>
      <c r="F47" s="322"/>
      <c r="G47" s="322"/>
      <c r="H47" s="322"/>
      <c r="I47" s="322"/>
      <c r="J47" s="322"/>
      <c r="K47" s="320"/>
    </row>
    <row r="48" s="1" customFormat="1" ht="15" customHeight="1">
      <c r="B48" s="323"/>
      <c r="C48" s="324"/>
      <c r="D48" s="324"/>
      <c r="E48" s="322" t="s">
        <v>6240</v>
      </c>
      <c r="F48" s="322"/>
      <c r="G48" s="322"/>
      <c r="H48" s="322"/>
      <c r="I48" s="322"/>
      <c r="J48" s="322"/>
      <c r="K48" s="320"/>
    </row>
    <row r="49" s="1" customFormat="1" ht="15" customHeight="1">
      <c r="B49" s="323"/>
      <c r="C49" s="324"/>
      <c r="D49" s="324"/>
      <c r="E49" s="322" t="s">
        <v>6241</v>
      </c>
      <c r="F49" s="322"/>
      <c r="G49" s="322"/>
      <c r="H49" s="322"/>
      <c r="I49" s="322"/>
      <c r="J49" s="322"/>
      <c r="K49" s="320"/>
    </row>
    <row r="50" s="1" customFormat="1" ht="15" customHeight="1">
      <c r="B50" s="323"/>
      <c r="C50" s="324"/>
      <c r="D50" s="324"/>
      <c r="E50" s="322" t="s">
        <v>6242</v>
      </c>
      <c r="F50" s="322"/>
      <c r="G50" s="322"/>
      <c r="H50" s="322"/>
      <c r="I50" s="322"/>
      <c r="J50" s="322"/>
      <c r="K50" s="320"/>
    </row>
    <row r="51" s="1" customFormat="1" ht="15" customHeight="1">
      <c r="B51" s="323"/>
      <c r="C51" s="324"/>
      <c r="D51" s="322" t="s">
        <v>6243</v>
      </c>
      <c r="E51" s="322"/>
      <c r="F51" s="322"/>
      <c r="G51" s="322"/>
      <c r="H51" s="322"/>
      <c r="I51" s="322"/>
      <c r="J51" s="322"/>
      <c r="K51" s="320"/>
    </row>
    <row r="52" s="1" customFormat="1" ht="25.5" customHeight="1">
      <c r="B52" s="318"/>
      <c r="C52" s="319" t="s">
        <v>6244</v>
      </c>
      <c r="D52" s="319"/>
      <c r="E52" s="319"/>
      <c r="F52" s="319"/>
      <c r="G52" s="319"/>
      <c r="H52" s="319"/>
      <c r="I52" s="319"/>
      <c r="J52" s="319"/>
      <c r="K52" s="320"/>
    </row>
    <row r="53" s="1" customFormat="1" ht="5.25" customHeight="1">
      <c r="B53" s="318"/>
      <c r="C53" s="321"/>
      <c r="D53" s="321"/>
      <c r="E53" s="321"/>
      <c r="F53" s="321"/>
      <c r="G53" s="321"/>
      <c r="H53" s="321"/>
      <c r="I53" s="321"/>
      <c r="J53" s="321"/>
      <c r="K53" s="320"/>
    </row>
    <row r="54" s="1" customFormat="1" ht="15" customHeight="1">
      <c r="B54" s="318"/>
      <c r="C54" s="322" t="s">
        <v>6245</v>
      </c>
      <c r="D54" s="322"/>
      <c r="E54" s="322"/>
      <c r="F54" s="322"/>
      <c r="G54" s="322"/>
      <c r="H54" s="322"/>
      <c r="I54" s="322"/>
      <c r="J54" s="322"/>
      <c r="K54" s="320"/>
    </row>
    <row r="55" s="1" customFormat="1" ht="15" customHeight="1">
      <c r="B55" s="318"/>
      <c r="C55" s="322" t="s">
        <v>6246</v>
      </c>
      <c r="D55" s="322"/>
      <c r="E55" s="322"/>
      <c r="F55" s="322"/>
      <c r="G55" s="322"/>
      <c r="H55" s="322"/>
      <c r="I55" s="322"/>
      <c r="J55" s="322"/>
      <c r="K55" s="320"/>
    </row>
    <row r="56" s="1" customFormat="1" ht="12.75" customHeight="1">
      <c r="B56" s="318"/>
      <c r="C56" s="322"/>
      <c r="D56" s="322"/>
      <c r="E56" s="322"/>
      <c r="F56" s="322"/>
      <c r="G56" s="322"/>
      <c r="H56" s="322"/>
      <c r="I56" s="322"/>
      <c r="J56" s="322"/>
      <c r="K56" s="320"/>
    </row>
    <row r="57" s="1" customFormat="1" ht="15" customHeight="1">
      <c r="B57" s="318"/>
      <c r="C57" s="322" t="s">
        <v>6247</v>
      </c>
      <c r="D57" s="322"/>
      <c r="E57" s="322"/>
      <c r="F57" s="322"/>
      <c r="G57" s="322"/>
      <c r="H57" s="322"/>
      <c r="I57" s="322"/>
      <c r="J57" s="322"/>
      <c r="K57" s="320"/>
    </row>
    <row r="58" s="1" customFormat="1" ht="15" customHeight="1">
      <c r="B58" s="318"/>
      <c r="C58" s="324"/>
      <c r="D58" s="322" t="s">
        <v>6248</v>
      </c>
      <c r="E58" s="322"/>
      <c r="F58" s="322"/>
      <c r="G58" s="322"/>
      <c r="H58" s="322"/>
      <c r="I58" s="322"/>
      <c r="J58" s="322"/>
      <c r="K58" s="320"/>
    </row>
    <row r="59" s="1" customFormat="1" ht="15" customHeight="1">
      <c r="B59" s="318"/>
      <c r="C59" s="324"/>
      <c r="D59" s="322" t="s">
        <v>6249</v>
      </c>
      <c r="E59" s="322"/>
      <c r="F59" s="322"/>
      <c r="G59" s="322"/>
      <c r="H59" s="322"/>
      <c r="I59" s="322"/>
      <c r="J59" s="322"/>
      <c r="K59" s="320"/>
    </row>
    <row r="60" s="1" customFormat="1" ht="15" customHeight="1">
      <c r="B60" s="318"/>
      <c r="C60" s="324"/>
      <c r="D60" s="322" t="s">
        <v>6250</v>
      </c>
      <c r="E60" s="322"/>
      <c r="F60" s="322"/>
      <c r="G60" s="322"/>
      <c r="H60" s="322"/>
      <c r="I60" s="322"/>
      <c r="J60" s="322"/>
      <c r="K60" s="320"/>
    </row>
    <row r="61" s="1" customFormat="1" ht="15" customHeight="1">
      <c r="B61" s="318"/>
      <c r="C61" s="324"/>
      <c r="D61" s="322" t="s">
        <v>6251</v>
      </c>
      <c r="E61" s="322"/>
      <c r="F61" s="322"/>
      <c r="G61" s="322"/>
      <c r="H61" s="322"/>
      <c r="I61" s="322"/>
      <c r="J61" s="322"/>
      <c r="K61" s="320"/>
    </row>
    <row r="62" s="1" customFormat="1" ht="15" customHeight="1">
      <c r="B62" s="318"/>
      <c r="C62" s="324"/>
      <c r="D62" s="327" t="s">
        <v>6252</v>
      </c>
      <c r="E62" s="327"/>
      <c r="F62" s="327"/>
      <c r="G62" s="327"/>
      <c r="H62" s="327"/>
      <c r="I62" s="327"/>
      <c r="J62" s="327"/>
      <c r="K62" s="320"/>
    </row>
    <row r="63" s="1" customFormat="1" ht="15" customHeight="1">
      <c r="B63" s="318"/>
      <c r="C63" s="324"/>
      <c r="D63" s="322" t="s">
        <v>6253</v>
      </c>
      <c r="E63" s="322"/>
      <c r="F63" s="322"/>
      <c r="G63" s="322"/>
      <c r="H63" s="322"/>
      <c r="I63" s="322"/>
      <c r="J63" s="322"/>
      <c r="K63" s="320"/>
    </row>
    <row r="64" s="1" customFormat="1" ht="12.75" customHeight="1">
      <c r="B64" s="318"/>
      <c r="C64" s="324"/>
      <c r="D64" s="324"/>
      <c r="E64" s="328"/>
      <c r="F64" s="324"/>
      <c r="G64" s="324"/>
      <c r="H64" s="324"/>
      <c r="I64" s="324"/>
      <c r="J64" s="324"/>
      <c r="K64" s="320"/>
    </row>
    <row r="65" s="1" customFormat="1" ht="15" customHeight="1">
      <c r="B65" s="318"/>
      <c r="C65" s="324"/>
      <c r="D65" s="322" t="s">
        <v>6254</v>
      </c>
      <c r="E65" s="322"/>
      <c r="F65" s="322"/>
      <c r="G65" s="322"/>
      <c r="H65" s="322"/>
      <c r="I65" s="322"/>
      <c r="J65" s="322"/>
      <c r="K65" s="320"/>
    </row>
    <row r="66" s="1" customFormat="1" ht="15" customHeight="1">
      <c r="B66" s="318"/>
      <c r="C66" s="324"/>
      <c r="D66" s="327" t="s">
        <v>6255</v>
      </c>
      <c r="E66" s="327"/>
      <c r="F66" s="327"/>
      <c r="G66" s="327"/>
      <c r="H66" s="327"/>
      <c r="I66" s="327"/>
      <c r="J66" s="327"/>
      <c r="K66" s="320"/>
    </row>
    <row r="67" s="1" customFormat="1" ht="15" customHeight="1">
      <c r="B67" s="318"/>
      <c r="C67" s="324"/>
      <c r="D67" s="322" t="s">
        <v>6256</v>
      </c>
      <c r="E67" s="322"/>
      <c r="F67" s="322"/>
      <c r="G67" s="322"/>
      <c r="H67" s="322"/>
      <c r="I67" s="322"/>
      <c r="J67" s="322"/>
      <c r="K67" s="320"/>
    </row>
    <row r="68" s="1" customFormat="1" ht="15" customHeight="1">
      <c r="B68" s="318"/>
      <c r="C68" s="324"/>
      <c r="D68" s="322" t="s">
        <v>6257</v>
      </c>
      <c r="E68" s="322"/>
      <c r="F68" s="322"/>
      <c r="G68" s="322"/>
      <c r="H68" s="322"/>
      <c r="I68" s="322"/>
      <c r="J68" s="322"/>
      <c r="K68" s="320"/>
    </row>
    <row r="69" s="1" customFormat="1" ht="15" customHeight="1">
      <c r="B69" s="318"/>
      <c r="C69" s="324"/>
      <c r="D69" s="322" t="s">
        <v>6258</v>
      </c>
      <c r="E69" s="322"/>
      <c r="F69" s="322"/>
      <c r="G69" s="322"/>
      <c r="H69" s="322"/>
      <c r="I69" s="322"/>
      <c r="J69" s="322"/>
      <c r="K69" s="320"/>
    </row>
    <row r="70" s="1" customFormat="1" ht="15" customHeight="1">
      <c r="B70" s="318"/>
      <c r="C70" s="324"/>
      <c r="D70" s="322" t="s">
        <v>6259</v>
      </c>
      <c r="E70" s="322"/>
      <c r="F70" s="322"/>
      <c r="G70" s="322"/>
      <c r="H70" s="322"/>
      <c r="I70" s="322"/>
      <c r="J70" s="322"/>
      <c r="K70" s="320"/>
    </row>
    <row r="71" s="1" customFormat="1" ht="12.75" customHeight="1">
      <c r="B71" s="329"/>
      <c r="C71" s="330"/>
      <c r="D71" s="330"/>
      <c r="E71" s="330"/>
      <c r="F71" s="330"/>
      <c r="G71" s="330"/>
      <c r="H71" s="330"/>
      <c r="I71" s="330"/>
      <c r="J71" s="330"/>
      <c r="K71" s="331"/>
    </row>
    <row r="72" s="1" customFormat="1" ht="18.75" customHeight="1">
      <c r="B72" s="332"/>
      <c r="C72" s="332"/>
      <c r="D72" s="332"/>
      <c r="E72" s="332"/>
      <c r="F72" s="332"/>
      <c r="G72" s="332"/>
      <c r="H72" s="332"/>
      <c r="I72" s="332"/>
      <c r="J72" s="332"/>
      <c r="K72" s="333"/>
    </row>
    <row r="73" s="1" customFormat="1" ht="18.75" customHeight="1">
      <c r="B73" s="333"/>
      <c r="C73" s="333"/>
      <c r="D73" s="333"/>
      <c r="E73" s="333"/>
      <c r="F73" s="333"/>
      <c r="G73" s="333"/>
      <c r="H73" s="333"/>
      <c r="I73" s="333"/>
      <c r="J73" s="333"/>
      <c r="K73" s="333"/>
    </row>
    <row r="74" s="1" customFormat="1" ht="7.5" customHeight="1">
      <c r="B74" s="334"/>
      <c r="C74" s="335"/>
      <c r="D74" s="335"/>
      <c r="E74" s="335"/>
      <c r="F74" s="335"/>
      <c r="G74" s="335"/>
      <c r="H74" s="335"/>
      <c r="I74" s="335"/>
      <c r="J74" s="335"/>
      <c r="K74" s="336"/>
    </row>
    <row r="75" s="1" customFormat="1" ht="45" customHeight="1">
      <c r="B75" s="337"/>
      <c r="C75" s="338" t="s">
        <v>6260</v>
      </c>
      <c r="D75" s="338"/>
      <c r="E75" s="338"/>
      <c r="F75" s="338"/>
      <c r="G75" s="338"/>
      <c r="H75" s="338"/>
      <c r="I75" s="338"/>
      <c r="J75" s="338"/>
      <c r="K75" s="339"/>
    </row>
    <row r="76" s="1" customFormat="1" ht="17.25" customHeight="1">
      <c r="B76" s="337"/>
      <c r="C76" s="340" t="s">
        <v>6261</v>
      </c>
      <c r="D76" s="340"/>
      <c r="E76" s="340"/>
      <c r="F76" s="340" t="s">
        <v>6262</v>
      </c>
      <c r="G76" s="341"/>
      <c r="H76" s="340" t="s">
        <v>56</v>
      </c>
      <c r="I76" s="340" t="s">
        <v>59</v>
      </c>
      <c r="J76" s="340" t="s">
        <v>6263</v>
      </c>
      <c r="K76" s="339"/>
    </row>
    <row r="77" s="1" customFormat="1" ht="17.25" customHeight="1">
      <c r="B77" s="337"/>
      <c r="C77" s="342" t="s">
        <v>6264</v>
      </c>
      <c r="D77" s="342"/>
      <c r="E77" s="342"/>
      <c r="F77" s="343" t="s">
        <v>6265</v>
      </c>
      <c r="G77" s="344"/>
      <c r="H77" s="342"/>
      <c r="I77" s="342"/>
      <c r="J77" s="342" t="s">
        <v>6266</v>
      </c>
      <c r="K77" s="339"/>
    </row>
    <row r="78" s="1" customFormat="1" ht="5.25" customHeight="1">
      <c r="B78" s="337"/>
      <c r="C78" s="345"/>
      <c r="D78" s="345"/>
      <c r="E78" s="345"/>
      <c r="F78" s="345"/>
      <c r="G78" s="346"/>
      <c r="H78" s="345"/>
      <c r="I78" s="345"/>
      <c r="J78" s="345"/>
      <c r="K78" s="339"/>
    </row>
    <row r="79" s="1" customFormat="1" ht="15" customHeight="1">
      <c r="B79" s="337"/>
      <c r="C79" s="325" t="s">
        <v>55</v>
      </c>
      <c r="D79" s="347"/>
      <c r="E79" s="347"/>
      <c r="F79" s="348" t="s">
        <v>88</v>
      </c>
      <c r="G79" s="349"/>
      <c r="H79" s="325" t="s">
        <v>6267</v>
      </c>
      <c r="I79" s="325" t="s">
        <v>6268</v>
      </c>
      <c r="J79" s="325">
        <v>20</v>
      </c>
      <c r="K79" s="339"/>
    </row>
    <row r="80" s="1" customFormat="1" ht="15" customHeight="1">
      <c r="B80" s="337"/>
      <c r="C80" s="325" t="s">
        <v>6269</v>
      </c>
      <c r="D80" s="325"/>
      <c r="E80" s="325"/>
      <c r="F80" s="348" t="s">
        <v>88</v>
      </c>
      <c r="G80" s="349"/>
      <c r="H80" s="325" t="s">
        <v>6270</v>
      </c>
      <c r="I80" s="325" t="s">
        <v>6268</v>
      </c>
      <c r="J80" s="325">
        <v>120</v>
      </c>
      <c r="K80" s="339"/>
    </row>
    <row r="81" s="1" customFormat="1" ht="15" customHeight="1">
      <c r="B81" s="350"/>
      <c r="C81" s="325" t="s">
        <v>6271</v>
      </c>
      <c r="D81" s="325"/>
      <c r="E81" s="325"/>
      <c r="F81" s="348" t="s">
        <v>6272</v>
      </c>
      <c r="G81" s="349"/>
      <c r="H81" s="325" t="s">
        <v>6273</v>
      </c>
      <c r="I81" s="325" t="s">
        <v>6268</v>
      </c>
      <c r="J81" s="325">
        <v>50</v>
      </c>
      <c r="K81" s="339"/>
    </row>
    <row r="82" s="1" customFormat="1" ht="15" customHeight="1">
      <c r="B82" s="350"/>
      <c r="C82" s="325" t="s">
        <v>6274</v>
      </c>
      <c r="D82" s="325"/>
      <c r="E82" s="325"/>
      <c r="F82" s="348" t="s">
        <v>88</v>
      </c>
      <c r="G82" s="349"/>
      <c r="H82" s="325" t="s">
        <v>6275</v>
      </c>
      <c r="I82" s="325" t="s">
        <v>6276</v>
      </c>
      <c r="J82" s="325"/>
      <c r="K82" s="339"/>
    </row>
    <row r="83" s="1" customFormat="1" ht="15" customHeight="1">
      <c r="B83" s="350"/>
      <c r="C83" s="351" t="s">
        <v>6277</v>
      </c>
      <c r="D83" s="351"/>
      <c r="E83" s="351"/>
      <c r="F83" s="352" t="s">
        <v>6272</v>
      </c>
      <c r="G83" s="351"/>
      <c r="H83" s="351" t="s">
        <v>6278</v>
      </c>
      <c r="I83" s="351" t="s">
        <v>6268</v>
      </c>
      <c r="J83" s="351">
        <v>15</v>
      </c>
      <c r="K83" s="339"/>
    </row>
    <row r="84" s="1" customFormat="1" ht="15" customHeight="1">
      <c r="B84" s="350"/>
      <c r="C84" s="351" t="s">
        <v>6279</v>
      </c>
      <c r="D84" s="351"/>
      <c r="E84" s="351"/>
      <c r="F84" s="352" t="s">
        <v>6272</v>
      </c>
      <c r="G84" s="351"/>
      <c r="H84" s="351" t="s">
        <v>6280</v>
      </c>
      <c r="I84" s="351" t="s">
        <v>6268</v>
      </c>
      <c r="J84" s="351">
        <v>15</v>
      </c>
      <c r="K84" s="339"/>
    </row>
    <row r="85" s="1" customFormat="1" ht="15" customHeight="1">
      <c r="B85" s="350"/>
      <c r="C85" s="351" t="s">
        <v>6281</v>
      </c>
      <c r="D85" s="351"/>
      <c r="E85" s="351"/>
      <c r="F85" s="352" t="s">
        <v>6272</v>
      </c>
      <c r="G85" s="351"/>
      <c r="H85" s="351" t="s">
        <v>6282</v>
      </c>
      <c r="I85" s="351" t="s">
        <v>6268</v>
      </c>
      <c r="J85" s="351">
        <v>20</v>
      </c>
      <c r="K85" s="339"/>
    </row>
    <row r="86" s="1" customFormat="1" ht="15" customHeight="1">
      <c r="B86" s="350"/>
      <c r="C86" s="351" t="s">
        <v>6283</v>
      </c>
      <c r="D86" s="351"/>
      <c r="E86" s="351"/>
      <c r="F86" s="352" t="s">
        <v>6272</v>
      </c>
      <c r="G86" s="351"/>
      <c r="H86" s="351" t="s">
        <v>6284</v>
      </c>
      <c r="I86" s="351" t="s">
        <v>6268</v>
      </c>
      <c r="J86" s="351">
        <v>20</v>
      </c>
      <c r="K86" s="339"/>
    </row>
    <row r="87" s="1" customFormat="1" ht="15" customHeight="1">
      <c r="B87" s="350"/>
      <c r="C87" s="325" t="s">
        <v>6285</v>
      </c>
      <c r="D87" s="325"/>
      <c r="E87" s="325"/>
      <c r="F87" s="348" t="s">
        <v>6272</v>
      </c>
      <c r="G87" s="349"/>
      <c r="H87" s="325" t="s">
        <v>6286</v>
      </c>
      <c r="I87" s="325" t="s">
        <v>6268</v>
      </c>
      <c r="J87" s="325">
        <v>50</v>
      </c>
      <c r="K87" s="339"/>
    </row>
    <row r="88" s="1" customFormat="1" ht="15" customHeight="1">
      <c r="B88" s="350"/>
      <c r="C88" s="325" t="s">
        <v>6287</v>
      </c>
      <c r="D88" s="325"/>
      <c r="E88" s="325"/>
      <c r="F88" s="348" t="s">
        <v>6272</v>
      </c>
      <c r="G88" s="349"/>
      <c r="H88" s="325" t="s">
        <v>6288</v>
      </c>
      <c r="I88" s="325" t="s">
        <v>6268</v>
      </c>
      <c r="J88" s="325">
        <v>20</v>
      </c>
      <c r="K88" s="339"/>
    </row>
    <row r="89" s="1" customFormat="1" ht="15" customHeight="1">
      <c r="B89" s="350"/>
      <c r="C89" s="325" t="s">
        <v>6289</v>
      </c>
      <c r="D89" s="325"/>
      <c r="E89" s="325"/>
      <c r="F89" s="348" t="s">
        <v>6272</v>
      </c>
      <c r="G89" s="349"/>
      <c r="H89" s="325" t="s">
        <v>6290</v>
      </c>
      <c r="I89" s="325" t="s">
        <v>6268</v>
      </c>
      <c r="J89" s="325">
        <v>20</v>
      </c>
      <c r="K89" s="339"/>
    </row>
    <row r="90" s="1" customFormat="1" ht="15" customHeight="1">
      <c r="B90" s="350"/>
      <c r="C90" s="325" t="s">
        <v>6291</v>
      </c>
      <c r="D90" s="325"/>
      <c r="E90" s="325"/>
      <c r="F90" s="348" t="s">
        <v>6272</v>
      </c>
      <c r="G90" s="349"/>
      <c r="H90" s="325" t="s">
        <v>6292</v>
      </c>
      <c r="I90" s="325" t="s">
        <v>6268</v>
      </c>
      <c r="J90" s="325">
        <v>50</v>
      </c>
      <c r="K90" s="339"/>
    </row>
    <row r="91" s="1" customFormat="1" ht="15" customHeight="1">
      <c r="B91" s="350"/>
      <c r="C91" s="325" t="s">
        <v>6293</v>
      </c>
      <c r="D91" s="325"/>
      <c r="E91" s="325"/>
      <c r="F91" s="348" t="s">
        <v>6272</v>
      </c>
      <c r="G91" s="349"/>
      <c r="H91" s="325" t="s">
        <v>6293</v>
      </c>
      <c r="I91" s="325" t="s">
        <v>6268</v>
      </c>
      <c r="J91" s="325">
        <v>50</v>
      </c>
      <c r="K91" s="339"/>
    </row>
    <row r="92" s="1" customFormat="1" ht="15" customHeight="1">
      <c r="B92" s="350"/>
      <c r="C92" s="325" t="s">
        <v>6294</v>
      </c>
      <c r="D92" s="325"/>
      <c r="E92" s="325"/>
      <c r="F92" s="348" t="s">
        <v>6272</v>
      </c>
      <c r="G92" s="349"/>
      <c r="H92" s="325" t="s">
        <v>6295</v>
      </c>
      <c r="I92" s="325" t="s">
        <v>6268</v>
      </c>
      <c r="J92" s="325">
        <v>255</v>
      </c>
      <c r="K92" s="339"/>
    </row>
    <row r="93" s="1" customFormat="1" ht="15" customHeight="1">
      <c r="B93" s="350"/>
      <c r="C93" s="325" t="s">
        <v>6296</v>
      </c>
      <c r="D93" s="325"/>
      <c r="E93" s="325"/>
      <c r="F93" s="348" t="s">
        <v>88</v>
      </c>
      <c r="G93" s="349"/>
      <c r="H93" s="325" t="s">
        <v>6297</v>
      </c>
      <c r="I93" s="325" t="s">
        <v>6298</v>
      </c>
      <c r="J93" s="325"/>
      <c r="K93" s="339"/>
    </row>
    <row r="94" s="1" customFormat="1" ht="15" customHeight="1">
      <c r="B94" s="350"/>
      <c r="C94" s="325" t="s">
        <v>6299</v>
      </c>
      <c r="D94" s="325"/>
      <c r="E94" s="325"/>
      <c r="F94" s="348" t="s">
        <v>88</v>
      </c>
      <c r="G94" s="349"/>
      <c r="H94" s="325" t="s">
        <v>6300</v>
      </c>
      <c r="I94" s="325" t="s">
        <v>6301</v>
      </c>
      <c r="J94" s="325"/>
      <c r="K94" s="339"/>
    </row>
    <row r="95" s="1" customFormat="1" ht="15" customHeight="1">
      <c r="B95" s="350"/>
      <c r="C95" s="325" t="s">
        <v>6302</v>
      </c>
      <c r="D95" s="325"/>
      <c r="E95" s="325"/>
      <c r="F95" s="348" t="s">
        <v>88</v>
      </c>
      <c r="G95" s="349"/>
      <c r="H95" s="325" t="s">
        <v>6302</v>
      </c>
      <c r="I95" s="325" t="s">
        <v>6301</v>
      </c>
      <c r="J95" s="325"/>
      <c r="K95" s="339"/>
    </row>
    <row r="96" s="1" customFormat="1" ht="15" customHeight="1">
      <c r="B96" s="350"/>
      <c r="C96" s="325" t="s">
        <v>40</v>
      </c>
      <c r="D96" s="325"/>
      <c r="E96" s="325"/>
      <c r="F96" s="348" t="s">
        <v>88</v>
      </c>
      <c r="G96" s="349"/>
      <c r="H96" s="325" t="s">
        <v>6303</v>
      </c>
      <c r="I96" s="325" t="s">
        <v>6301</v>
      </c>
      <c r="J96" s="325"/>
      <c r="K96" s="339"/>
    </row>
    <row r="97" s="1" customFormat="1" ht="15" customHeight="1">
      <c r="B97" s="350"/>
      <c r="C97" s="325" t="s">
        <v>50</v>
      </c>
      <c r="D97" s="325"/>
      <c r="E97" s="325"/>
      <c r="F97" s="348" t="s">
        <v>88</v>
      </c>
      <c r="G97" s="349"/>
      <c r="H97" s="325" t="s">
        <v>6304</v>
      </c>
      <c r="I97" s="325" t="s">
        <v>6301</v>
      </c>
      <c r="J97" s="325"/>
      <c r="K97" s="339"/>
    </row>
    <row r="98" s="1" customFormat="1" ht="15" customHeight="1">
      <c r="B98" s="353"/>
      <c r="C98" s="354"/>
      <c r="D98" s="354"/>
      <c r="E98" s="354"/>
      <c r="F98" s="354"/>
      <c r="G98" s="354"/>
      <c r="H98" s="354"/>
      <c r="I98" s="354"/>
      <c r="J98" s="354"/>
      <c r="K98" s="355"/>
    </row>
    <row r="99" s="1" customFormat="1" ht="18.75" customHeight="1">
      <c r="B99" s="356"/>
      <c r="C99" s="357"/>
      <c r="D99" s="357"/>
      <c r="E99" s="357"/>
      <c r="F99" s="357"/>
      <c r="G99" s="357"/>
      <c r="H99" s="357"/>
      <c r="I99" s="357"/>
      <c r="J99" s="357"/>
      <c r="K99" s="356"/>
    </row>
    <row r="100" s="1" customFormat="1" ht="18.75" customHeight="1">
      <c r="B100" s="333"/>
      <c r="C100" s="333"/>
      <c r="D100" s="333"/>
      <c r="E100" s="333"/>
      <c r="F100" s="333"/>
      <c r="G100" s="333"/>
      <c r="H100" s="333"/>
      <c r="I100" s="333"/>
      <c r="J100" s="333"/>
      <c r="K100" s="333"/>
    </row>
    <row r="101" s="1" customFormat="1" ht="7.5" customHeight="1">
      <c r="B101" s="334"/>
      <c r="C101" s="335"/>
      <c r="D101" s="335"/>
      <c r="E101" s="335"/>
      <c r="F101" s="335"/>
      <c r="G101" s="335"/>
      <c r="H101" s="335"/>
      <c r="I101" s="335"/>
      <c r="J101" s="335"/>
      <c r="K101" s="336"/>
    </row>
    <row r="102" s="1" customFormat="1" ht="45" customHeight="1">
      <c r="B102" s="337"/>
      <c r="C102" s="338" t="s">
        <v>6305</v>
      </c>
      <c r="D102" s="338"/>
      <c r="E102" s="338"/>
      <c r="F102" s="338"/>
      <c r="G102" s="338"/>
      <c r="H102" s="338"/>
      <c r="I102" s="338"/>
      <c r="J102" s="338"/>
      <c r="K102" s="339"/>
    </row>
    <row r="103" s="1" customFormat="1" ht="17.25" customHeight="1">
      <c r="B103" s="337"/>
      <c r="C103" s="340" t="s">
        <v>6261</v>
      </c>
      <c r="D103" s="340"/>
      <c r="E103" s="340"/>
      <c r="F103" s="340" t="s">
        <v>6262</v>
      </c>
      <c r="G103" s="341"/>
      <c r="H103" s="340" t="s">
        <v>56</v>
      </c>
      <c r="I103" s="340" t="s">
        <v>59</v>
      </c>
      <c r="J103" s="340" t="s">
        <v>6263</v>
      </c>
      <c r="K103" s="339"/>
    </row>
    <row r="104" s="1" customFormat="1" ht="17.25" customHeight="1">
      <c r="B104" s="337"/>
      <c r="C104" s="342" t="s">
        <v>6264</v>
      </c>
      <c r="D104" s="342"/>
      <c r="E104" s="342"/>
      <c r="F104" s="343" t="s">
        <v>6265</v>
      </c>
      <c r="G104" s="344"/>
      <c r="H104" s="342"/>
      <c r="I104" s="342"/>
      <c r="J104" s="342" t="s">
        <v>6266</v>
      </c>
      <c r="K104" s="339"/>
    </row>
    <row r="105" s="1" customFormat="1" ht="5.25" customHeight="1">
      <c r="B105" s="337"/>
      <c r="C105" s="340"/>
      <c r="D105" s="340"/>
      <c r="E105" s="340"/>
      <c r="F105" s="340"/>
      <c r="G105" s="358"/>
      <c r="H105" s="340"/>
      <c r="I105" s="340"/>
      <c r="J105" s="340"/>
      <c r="K105" s="339"/>
    </row>
    <row r="106" s="1" customFormat="1" ht="15" customHeight="1">
      <c r="B106" s="337"/>
      <c r="C106" s="325" t="s">
        <v>55</v>
      </c>
      <c r="D106" s="347"/>
      <c r="E106" s="347"/>
      <c r="F106" s="348" t="s">
        <v>88</v>
      </c>
      <c r="G106" s="325"/>
      <c r="H106" s="325" t="s">
        <v>6306</v>
      </c>
      <c r="I106" s="325" t="s">
        <v>6268</v>
      </c>
      <c r="J106" s="325">
        <v>20</v>
      </c>
      <c r="K106" s="339"/>
    </row>
    <row r="107" s="1" customFormat="1" ht="15" customHeight="1">
      <c r="B107" s="337"/>
      <c r="C107" s="325" t="s">
        <v>6269</v>
      </c>
      <c r="D107" s="325"/>
      <c r="E107" s="325"/>
      <c r="F107" s="348" t="s">
        <v>88</v>
      </c>
      <c r="G107" s="325"/>
      <c r="H107" s="325" t="s">
        <v>6306</v>
      </c>
      <c r="I107" s="325" t="s">
        <v>6268</v>
      </c>
      <c r="J107" s="325">
        <v>120</v>
      </c>
      <c r="K107" s="339"/>
    </row>
    <row r="108" s="1" customFormat="1" ht="15" customHeight="1">
      <c r="B108" s="350"/>
      <c r="C108" s="325" t="s">
        <v>6271</v>
      </c>
      <c r="D108" s="325"/>
      <c r="E108" s="325"/>
      <c r="F108" s="348" t="s">
        <v>6272</v>
      </c>
      <c r="G108" s="325"/>
      <c r="H108" s="325" t="s">
        <v>6306</v>
      </c>
      <c r="I108" s="325" t="s">
        <v>6268</v>
      </c>
      <c r="J108" s="325">
        <v>50</v>
      </c>
      <c r="K108" s="339"/>
    </row>
    <row r="109" s="1" customFormat="1" ht="15" customHeight="1">
      <c r="B109" s="350"/>
      <c r="C109" s="325" t="s">
        <v>6274</v>
      </c>
      <c r="D109" s="325"/>
      <c r="E109" s="325"/>
      <c r="F109" s="348" t="s">
        <v>88</v>
      </c>
      <c r="G109" s="325"/>
      <c r="H109" s="325" t="s">
        <v>6306</v>
      </c>
      <c r="I109" s="325" t="s">
        <v>6276</v>
      </c>
      <c r="J109" s="325"/>
      <c r="K109" s="339"/>
    </row>
    <row r="110" s="1" customFormat="1" ht="15" customHeight="1">
      <c r="B110" s="350"/>
      <c r="C110" s="325" t="s">
        <v>6285</v>
      </c>
      <c r="D110" s="325"/>
      <c r="E110" s="325"/>
      <c r="F110" s="348" t="s">
        <v>6272</v>
      </c>
      <c r="G110" s="325"/>
      <c r="H110" s="325" t="s">
        <v>6306</v>
      </c>
      <c r="I110" s="325" t="s">
        <v>6268</v>
      </c>
      <c r="J110" s="325">
        <v>50</v>
      </c>
      <c r="K110" s="339"/>
    </row>
    <row r="111" s="1" customFormat="1" ht="15" customHeight="1">
      <c r="B111" s="350"/>
      <c r="C111" s="325" t="s">
        <v>6293</v>
      </c>
      <c r="D111" s="325"/>
      <c r="E111" s="325"/>
      <c r="F111" s="348" t="s">
        <v>6272</v>
      </c>
      <c r="G111" s="325"/>
      <c r="H111" s="325" t="s">
        <v>6306</v>
      </c>
      <c r="I111" s="325" t="s">
        <v>6268</v>
      </c>
      <c r="J111" s="325">
        <v>50</v>
      </c>
      <c r="K111" s="339"/>
    </row>
    <row r="112" s="1" customFormat="1" ht="15" customHeight="1">
      <c r="B112" s="350"/>
      <c r="C112" s="325" t="s">
        <v>6291</v>
      </c>
      <c r="D112" s="325"/>
      <c r="E112" s="325"/>
      <c r="F112" s="348" t="s">
        <v>6272</v>
      </c>
      <c r="G112" s="325"/>
      <c r="H112" s="325" t="s">
        <v>6306</v>
      </c>
      <c r="I112" s="325" t="s">
        <v>6268</v>
      </c>
      <c r="J112" s="325">
        <v>50</v>
      </c>
      <c r="K112" s="339"/>
    </row>
    <row r="113" s="1" customFormat="1" ht="15" customHeight="1">
      <c r="B113" s="350"/>
      <c r="C113" s="325" t="s">
        <v>55</v>
      </c>
      <c r="D113" s="325"/>
      <c r="E113" s="325"/>
      <c r="F113" s="348" t="s">
        <v>88</v>
      </c>
      <c r="G113" s="325"/>
      <c r="H113" s="325" t="s">
        <v>6307</v>
      </c>
      <c r="I113" s="325" t="s">
        <v>6268</v>
      </c>
      <c r="J113" s="325">
        <v>20</v>
      </c>
      <c r="K113" s="339"/>
    </row>
    <row r="114" s="1" customFormat="1" ht="15" customHeight="1">
      <c r="B114" s="350"/>
      <c r="C114" s="325" t="s">
        <v>6308</v>
      </c>
      <c r="D114" s="325"/>
      <c r="E114" s="325"/>
      <c r="F114" s="348" t="s">
        <v>88</v>
      </c>
      <c r="G114" s="325"/>
      <c r="H114" s="325" t="s">
        <v>6309</v>
      </c>
      <c r="I114" s="325" t="s">
        <v>6268</v>
      </c>
      <c r="J114" s="325">
        <v>120</v>
      </c>
      <c r="K114" s="339"/>
    </row>
    <row r="115" s="1" customFormat="1" ht="15" customHeight="1">
      <c r="B115" s="350"/>
      <c r="C115" s="325" t="s">
        <v>40</v>
      </c>
      <c r="D115" s="325"/>
      <c r="E115" s="325"/>
      <c r="F115" s="348" t="s">
        <v>88</v>
      </c>
      <c r="G115" s="325"/>
      <c r="H115" s="325" t="s">
        <v>6310</v>
      </c>
      <c r="I115" s="325" t="s">
        <v>6301</v>
      </c>
      <c r="J115" s="325"/>
      <c r="K115" s="339"/>
    </row>
    <row r="116" s="1" customFormat="1" ht="15" customHeight="1">
      <c r="B116" s="350"/>
      <c r="C116" s="325" t="s">
        <v>50</v>
      </c>
      <c r="D116" s="325"/>
      <c r="E116" s="325"/>
      <c r="F116" s="348" t="s">
        <v>88</v>
      </c>
      <c r="G116" s="325"/>
      <c r="H116" s="325" t="s">
        <v>6311</v>
      </c>
      <c r="I116" s="325" t="s">
        <v>6301</v>
      </c>
      <c r="J116" s="325"/>
      <c r="K116" s="339"/>
    </row>
    <row r="117" s="1" customFormat="1" ht="15" customHeight="1">
      <c r="B117" s="350"/>
      <c r="C117" s="325" t="s">
        <v>59</v>
      </c>
      <c r="D117" s="325"/>
      <c r="E117" s="325"/>
      <c r="F117" s="348" t="s">
        <v>88</v>
      </c>
      <c r="G117" s="325"/>
      <c r="H117" s="325" t="s">
        <v>6312</v>
      </c>
      <c r="I117" s="325" t="s">
        <v>6313</v>
      </c>
      <c r="J117" s="325"/>
      <c r="K117" s="339"/>
    </row>
    <row r="118" s="1" customFormat="1" ht="15" customHeight="1">
      <c r="B118" s="353"/>
      <c r="C118" s="359"/>
      <c r="D118" s="359"/>
      <c r="E118" s="359"/>
      <c r="F118" s="359"/>
      <c r="G118" s="359"/>
      <c r="H118" s="359"/>
      <c r="I118" s="359"/>
      <c r="J118" s="359"/>
      <c r="K118" s="355"/>
    </row>
    <row r="119" s="1" customFormat="1" ht="18.75" customHeight="1">
      <c r="B119" s="360"/>
      <c r="C119" s="361"/>
      <c r="D119" s="361"/>
      <c r="E119" s="361"/>
      <c r="F119" s="362"/>
      <c r="G119" s="361"/>
      <c r="H119" s="361"/>
      <c r="I119" s="361"/>
      <c r="J119" s="361"/>
      <c r="K119" s="360"/>
    </row>
    <row r="120" s="1" customFormat="1" ht="18.75" customHeight="1">
      <c r="B120" s="333"/>
      <c r="C120" s="333"/>
      <c r="D120" s="333"/>
      <c r="E120" s="333"/>
      <c r="F120" s="333"/>
      <c r="G120" s="333"/>
      <c r="H120" s="333"/>
      <c r="I120" s="333"/>
      <c r="J120" s="333"/>
      <c r="K120" s="333"/>
    </row>
    <row r="121" s="1" customFormat="1" ht="7.5" customHeight="1">
      <c r="B121" s="363"/>
      <c r="C121" s="364"/>
      <c r="D121" s="364"/>
      <c r="E121" s="364"/>
      <c r="F121" s="364"/>
      <c r="G121" s="364"/>
      <c r="H121" s="364"/>
      <c r="I121" s="364"/>
      <c r="J121" s="364"/>
      <c r="K121" s="365"/>
    </row>
    <row r="122" s="1" customFormat="1" ht="45" customHeight="1">
      <c r="B122" s="366"/>
      <c r="C122" s="316" t="s">
        <v>6314</v>
      </c>
      <c r="D122" s="316"/>
      <c r="E122" s="316"/>
      <c r="F122" s="316"/>
      <c r="G122" s="316"/>
      <c r="H122" s="316"/>
      <c r="I122" s="316"/>
      <c r="J122" s="316"/>
      <c r="K122" s="367"/>
    </row>
    <row r="123" s="1" customFormat="1" ht="17.25" customHeight="1">
      <c r="B123" s="368"/>
      <c r="C123" s="340" t="s">
        <v>6261</v>
      </c>
      <c r="D123" s="340"/>
      <c r="E123" s="340"/>
      <c r="F123" s="340" t="s">
        <v>6262</v>
      </c>
      <c r="G123" s="341"/>
      <c r="H123" s="340" t="s">
        <v>56</v>
      </c>
      <c r="I123" s="340" t="s">
        <v>59</v>
      </c>
      <c r="J123" s="340" t="s">
        <v>6263</v>
      </c>
      <c r="K123" s="369"/>
    </row>
    <row r="124" s="1" customFormat="1" ht="17.25" customHeight="1">
      <c r="B124" s="368"/>
      <c r="C124" s="342" t="s">
        <v>6264</v>
      </c>
      <c r="D124" s="342"/>
      <c r="E124" s="342"/>
      <c r="F124" s="343" t="s">
        <v>6265</v>
      </c>
      <c r="G124" s="344"/>
      <c r="H124" s="342"/>
      <c r="I124" s="342"/>
      <c r="J124" s="342" t="s">
        <v>6266</v>
      </c>
      <c r="K124" s="369"/>
    </row>
    <row r="125" s="1" customFormat="1" ht="5.25" customHeight="1">
      <c r="B125" s="370"/>
      <c r="C125" s="345"/>
      <c r="D125" s="345"/>
      <c r="E125" s="345"/>
      <c r="F125" s="345"/>
      <c r="G125" s="371"/>
      <c r="H125" s="345"/>
      <c r="I125" s="345"/>
      <c r="J125" s="345"/>
      <c r="K125" s="372"/>
    </row>
    <row r="126" s="1" customFormat="1" ht="15" customHeight="1">
      <c r="B126" s="370"/>
      <c r="C126" s="325" t="s">
        <v>6269</v>
      </c>
      <c r="D126" s="347"/>
      <c r="E126" s="347"/>
      <c r="F126" s="348" t="s">
        <v>88</v>
      </c>
      <c r="G126" s="325"/>
      <c r="H126" s="325" t="s">
        <v>6306</v>
      </c>
      <c r="I126" s="325" t="s">
        <v>6268</v>
      </c>
      <c r="J126" s="325">
        <v>120</v>
      </c>
      <c r="K126" s="373"/>
    </row>
    <row r="127" s="1" customFormat="1" ht="15" customHeight="1">
      <c r="B127" s="370"/>
      <c r="C127" s="325" t="s">
        <v>6315</v>
      </c>
      <c r="D127" s="325"/>
      <c r="E127" s="325"/>
      <c r="F127" s="348" t="s">
        <v>88</v>
      </c>
      <c r="G127" s="325"/>
      <c r="H127" s="325" t="s">
        <v>6316</v>
      </c>
      <c r="I127" s="325" t="s">
        <v>6268</v>
      </c>
      <c r="J127" s="325" t="s">
        <v>6317</v>
      </c>
      <c r="K127" s="373"/>
    </row>
    <row r="128" s="1" customFormat="1" ht="15" customHeight="1">
      <c r="B128" s="370"/>
      <c r="C128" s="325" t="s">
        <v>90</v>
      </c>
      <c r="D128" s="325"/>
      <c r="E128" s="325"/>
      <c r="F128" s="348" t="s">
        <v>88</v>
      </c>
      <c r="G128" s="325"/>
      <c r="H128" s="325" t="s">
        <v>6318</v>
      </c>
      <c r="I128" s="325" t="s">
        <v>6268</v>
      </c>
      <c r="J128" s="325" t="s">
        <v>6317</v>
      </c>
      <c r="K128" s="373"/>
    </row>
    <row r="129" s="1" customFormat="1" ht="15" customHeight="1">
      <c r="B129" s="370"/>
      <c r="C129" s="325" t="s">
        <v>6277</v>
      </c>
      <c r="D129" s="325"/>
      <c r="E129" s="325"/>
      <c r="F129" s="348" t="s">
        <v>6272</v>
      </c>
      <c r="G129" s="325"/>
      <c r="H129" s="325" t="s">
        <v>6278</v>
      </c>
      <c r="I129" s="325" t="s">
        <v>6268</v>
      </c>
      <c r="J129" s="325">
        <v>15</v>
      </c>
      <c r="K129" s="373"/>
    </row>
    <row r="130" s="1" customFormat="1" ht="15" customHeight="1">
      <c r="B130" s="370"/>
      <c r="C130" s="351" t="s">
        <v>6279</v>
      </c>
      <c r="D130" s="351"/>
      <c r="E130" s="351"/>
      <c r="F130" s="352" t="s">
        <v>6272</v>
      </c>
      <c r="G130" s="351"/>
      <c r="H130" s="351" t="s">
        <v>6280</v>
      </c>
      <c r="I130" s="351" t="s">
        <v>6268</v>
      </c>
      <c r="J130" s="351">
        <v>15</v>
      </c>
      <c r="K130" s="373"/>
    </row>
    <row r="131" s="1" customFormat="1" ht="15" customHeight="1">
      <c r="B131" s="370"/>
      <c r="C131" s="351" t="s">
        <v>6281</v>
      </c>
      <c r="D131" s="351"/>
      <c r="E131" s="351"/>
      <c r="F131" s="352" t="s">
        <v>6272</v>
      </c>
      <c r="G131" s="351"/>
      <c r="H131" s="351" t="s">
        <v>6282</v>
      </c>
      <c r="I131" s="351" t="s">
        <v>6268</v>
      </c>
      <c r="J131" s="351">
        <v>20</v>
      </c>
      <c r="K131" s="373"/>
    </row>
    <row r="132" s="1" customFormat="1" ht="15" customHeight="1">
      <c r="B132" s="370"/>
      <c r="C132" s="351" t="s">
        <v>6283</v>
      </c>
      <c r="D132" s="351"/>
      <c r="E132" s="351"/>
      <c r="F132" s="352" t="s">
        <v>6272</v>
      </c>
      <c r="G132" s="351"/>
      <c r="H132" s="351" t="s">
        <v>6284</v>
      </c>
      <c r="I132" s="351" t="s">
        <v>6268</v>
      </c>
      <c r="J132" s="351">
        <v>20</v>
      </c>
      <c r="K132" s="373"/>
    </row>
    <row r="133" s="1" customFormat="1" ht="15" customHeight="1">
      <c r="B133" s="370"/>
      <c r="C133" s="325" t="s">
        <v>6271</v>
      </c>
      <c r="D133" s="325"/>
      <c r="E133" s="325"/>
      <c r="F133" s="348" t="s">
        <v>6272</v>
      </c>
      <c r="G133" s="325"/>
      <c r="H133" s="325" t="s">
        <v>6306</v>
      </c>
      <c r="I133" s="325" t="s">
        <v>6268</v>
      </c>
      <c r="J133" s="325">
        <v>50</v>
      </c>
      <c r="K133" s="373"/>
    </row>
    <row r="134" s="1" customFormat="1" ht="15" customHeight="1">
      <c r="B134" s="370"/>
      <c r="C134" s="325" t="s">
        <v>6285</v>
      </c>
      <c r="D134" s="325"/>
      <c r="E134" s="325"/>
      <c r="F134" s="348" t="s">
        <v>6272</v>
      </c>
      <c r="G134" s="325"/>
      <c r="H134" s="325" t="s">
        <v>6306</v>
      </c>
      <c r="I134" s="325" t="s">
        <v>6268</v>
      </c>
      <c r="J134" s="325">
        <v>50</v>
      </c>
      <c r="K134" s="373"/>
    </row>
    <row r="135" s="1" customFormat="1" ht="15" customHeight="1">
      <c r="B135" s="370"/>
      <c r="C135" s="325" t="s">
        <v>6291</v>
      </c>
      <c r="D135" s="325"/>
      <c r="E135" s="325"/>
      <c r="F135" s="348" t="s">
        <v>6272</v>
      </c>
      <c r="G135" s="325"/>
      <c r="H135" s="325" t="s">
        <v>6306</v>
      </c>
      <c r="I135" s="325" t="s">
        <v>6268</v>
      </c>
      <c r="J135" s="325">
        <v>50</v>
      </c>
      <c r="K135" s="373"/>
    </row>
    <row r="136" s="1" customFormat="1" ht="15" customHeight="1">
      <c r="B136" s="370"/>
      <c r="C136" s="325" t="s">
        <v>6293</v>
      </c>
      <c r="D136" s="325"/>
      <c r="E136" s="325"/>
      <c r="F136" s="348" t="s">
        <v>6272</v>
      </c>
      <c r="G136" s="325"/>
      <c r="H136" s="325" t="s">
        <v>6306</v>
      </c>
      <c r="I136" s="325" t="s">
        <v>6268</v>
      </c>
      <c r="J136" s="325">
        <v>50</v>
      </c>
      <c r="K136" s="373"/>
    </row>
    <row r="137" s="1" customFormat="1" ht="15" customHeight="1">
      <c r="B137" s="370"/>
      <c r="C137" s="325" t="s">
        <v>6294</v>
      </c>
      <c r="D137" s="325"/>
      <c r="E137" s="325"/>
      <c r="F137" s="348" t="s">
        <v>6272</v>
      </c>
      <c r="G137" s="325"/>
      <c r="H137" s="325" t="s">
        <v>6319</v>
      </c>
      <c r="I137" s="325" t="s">
        <v>6268</v>
      </c>
      <c r="J137" s="325">
        <v>255</v>
      </c>
      <c r="K137" s="373"/>
    </row>
    <row r="138" s="1" customFormat="1" ht="15" customHeight="1">
      <c r="B138" s="370"/>
      <c r="C138" s="325" t="s">
        <v>6296</v>
      </c>
      <c r="D138" s="325"/>
      <c r="E138" s="325"/>
      <c r="F138" s="348" t="s">
        <v>88</v>
      </c>
      <c r="G138" s="325"/>
      <c r="H138" s="325" t="s">
        <v>6320</v>
      </c>
      <c r="I138" s="325" t="s">
        <v>6298</v>
      </c>
      <c r="J138" s="325"/>
      <c r="K138" s="373"/>
    </row>
    <row r="139" s="1" customFormat="1" ht="15" customHeight="1">
      <c r="B139" s="370"/>
      <c r="C139" s="325" t="s">
        <v>6299</v>
      </c>
      <c r="D139" s="325"/>
      <c r="E139" s="325"/>
      <c r="F139" s="348" t="s">
        <v>88</v>
      </c>
      <c r="G139" s="325"/>
      <c r="H139" s="325" t="s">
        <v>6321</v>
      </c>
      <c r="I139" s="325" t="s">
        <v>6301</v>
      </c>
      <c r="J139" s="325"/>
      <c r="K139" s="373"/>
    </row>
    <row r="140" s="1" customFormat="1" ht="15" customHeight="1">
      <c r="B140" s="370"/>
      <c r="C140" s="325" t="s">
        <v>6302</v>
      </c>
      <c r="D140" s="325"/>
      <c r="E140" s="325"/>
      <c r="F140" s="348" t="s">
        <v>88</v>
      </c>
      <c r="G140" s="325"/>
      <c r="H140" s="325" t="s">
        <v>6302</v>
      </c>
      <c r="I140" s="325" t="s">
        <v>6301</v>
      </c>
      <c r="J140" s="325"/>
      <c r="K140" s="373"/>
    </row>
    <row r="141" s="1" customFormat="1" ht="15" customHeight="1">
      <c r="B141" s="370"/>
      <c r="C141" s="325" t="s">
        <v>40</v>
      </c>
      <c r="D141" s="325"/>
      <c r="E141" s="325"/>
      <c r="F141" s="348" t="s">
        <v>88</v>
      </c>
      <c r="G141" s="325"/>
      <c r="H141" s="325" t="s">
        <v>6322</v>
      </c>
      <c r="I141" s="325" t="s">
        <v>6301</v>
      </c>
      <c r="J141" s="325"/>
      <c r="K141" s="373"/>
    </row>
    <row r="142" s="1" customFormat="1" ht="15" customHeight="1">
      <c r="B142" s="370"/>
      <c r="C142" s="325" t="s">
        <v>6323</v>
      </c>
      <c r="D142" s="325"/>
      <c r="E142" s="325"/>
      <c r="F142" s="348" t="s">
        <v>88</v>
      </c>
      <c r="G142" s="325"/>
      <c r="H142" s="325" t="s">
        <v>6324</v>
      </c>
      <c r="I142" s="325" t="s">
        <v>6301</v>
      </c>
      <c r="J142" s="325"/>
      <c r="K142" s="373"/>
    </row>
    <row r="143" s="1" customFormat="1" ht="15" customHeight="1">
      <c r="B143" s="374"/>
      <c r="C143" s="375"/>
      <c r="D143" s="375"/>
      <c r="E143" s="375"/>
      <c r="F143" s="375"/>
      <c r="G143" s="375"/>
      <c r="H143" s="375"/>
      <c r="I143" s="375"/>
      <c r="J143" s="375"/>
      <c r="K143" s="376"/>
    </row>
    <row r="144" s="1" customFormat="1" ht="18.75" customHeight="1">
      <c r="B144" s="361"/>
      <c r="C144" s="361"/>
      <c r="D144" s="361"/>
      <c r="E144" s="361"/>
      <c r="F144" s="362"/>
      <c r="G144" s="361"/>
      <c r="H144" s="361"/>
      <c r="I144" s="361"/>
      <c r="J144" s="361"/>
      <c r="K144" s="361"/>
    </row>
    <row r="145" s="1" customFormat="1" ht="18.75" customHeight="1">
      <c r="B145" s="333"/>
      <c r="C145" s="333"/>
      <c r="D145" s="333"/>
      <c r="E145" s="333"/>
      <c r="F145" s="333"/>
      <c r="G145" s="333"/>
      <c r="H145" s="333"/>
      <c r="I145" s="333"/>
      <c r="J145" s="333"/>
      <c r="K145" s="333"/>
    </row>
    <row r="146" s="1" customFormat="1" ht="7.5" customHeight="1">
      <c r="B146" s="334"/>
      <c r="C146" s="335"/>
      <c r="D146" s="335"/>
      <c r="E146" s="335"/>
      <c r="F146" s="335"/>
      <c r="G146" s="335"/>
      <c r="H146" s="335"/>
      <c r="I146" s="335"/>
      <c r="J146" s="335"/>
      <c r="K146" s="336"/>
    </row>
    <row r="147" s="1" customFormat="1" ht="45" customHeight="1">
      <c r="B147" s="337"/>
      <c r="C147" s="338" t="s">
        <v>6325</v>
      </c>
      <c r="D147" s="338"/>
      <c r="E147" s="338"/>
      <c r="F147" s="338"/>
      <c r="G147" s="338"/>
      <c r="H147" s="338"/>
      <c r="I147" s="338"/>
      <c r="J147" s="338"/>
      <c r="K147" s="339"/>
    </row>
    <row r="148" s="1" customFormat="1" ht="17.25" customHeight="1">
      <c r="B148" s="337"/>
      <c r="C148" s="340" t="s">
        <v>6261</v>
      </c>
      <c r="D148" s="340"/>
      <c r="E148" s="340"/>
      <c r="F148" s="340" t="s">
        <v>6262</v>
      </c>
      <c r="G148" s="341"/>
      <c r="H148" s="340" t="s">
        <v>56</v>
      </c>
      <c r="I148" s="340" t="s">
        <v>59</v>
      </c>
      <c r="J148" s="340" t="s">
        <v>6263</v>
      </c>
      <c r="K148" s="339"/>
    </row>
    <row r="149" s="1" customFormat="1" ht="17.25" customHeight="1">
      <c r="B149" s="337"/>
      <c r="C149" s="342" t="s">
        <v>6264</v>
      </c>
      <c r="D149" s="342"/>
      <c r="E149" s="342"/>
      <c r="F149" s="343" t="s">
        <v>6265</v>
      </c>
      <c r="G149" s="344"/>
      <c r="H149" s="342"/>
      <c r="I149" s="342"/>
      <c r="J149" s="342" t="s">
        <v>6266</v>
      </c>
      <c r="K149" s="339"/>
    </row>
    <row r="150" s="1" customFormat="1" ht="5.25" customHeight="1">
      <c r="B150" s="350"/>
      <c r="C150" s="345"/>
      <c r="D150" s="345"/>
      <c r="E150" s="345"/>
      <c r="F150" s="345"/>
      <c r="G150" s="346"/>
      <c r="H150" s="345"/>
      <c r="I150" s="345"/>
      <c r="J150" s="345"/>
      <c r="K150" s="373"/>
    </row>
    <row r="151" s="1" customFormat="1" ht="15" customHeight="1">
      <c r="B151" s="350"/>
      <c r="C151" s="377" t="s">
        <v>6269</v>
      </c>
      <c r="D151" s="325"/>
      <c r="E151" s="325"/>
      <c r="F151" s="378" t="s">
        <v>88</v>
      </c>
      <c r="G151" s="325"/>
      <c r="H151" s="377" t="s">
        <v>6306</v>
      </c>
      <c r="I151" s="377" t="s">
        <v>6268</v>
      </c>
      <c r="J151" s="377">
        <v>120</v>
      </c>
      <c r="K151" s="373"/>
    </row>
    <row r="152" s="1" customFormat="1" ht="15" customHeight="1">
      <c r="B152" s="350"/>
      <c r="C152" s="377" t="s">
        <v>6315</v>
      </c>
      <c r="D152" s="325"/>
      <c r="E152" s="325"/>
      <c r="F152" s="378" t="s">
        <v>88</v>
      </c>
      <c r="G152" s="325"/>
      <c r="H152" s="377" t="s">
        <v>6326</v>
      </c>
      <c r="I152" s="377" t="s">
        <v>6268</v>
      </c>
      <c r="J152" s="377" t="s">
        <v>6317</v>
      </c>
      <c r="K152" s="373"/>
    </row>
    <row r="153" s="1" customFormat="1" ht="15" customHeight="1">
      <c r="B153" s="350"/>
      <c r="C153" s="377" t="s">
        <v>90</v>
      </c>
      <c r="D153" s="325"/>
      <c r="E153" s="325"/>
      <c r="F153" s="378" t="s">
        <v>88</v>
      </c>
      <c r="G153" s="325"/>
      <c r="H153" s="377" t="s">
        <v>6327</v>
      </c>
      <c r="I153" s="377" t="s">
        <v>6268</v>
      </c>
      <c r="J153" s="377" t="s">
        <v>6317</v>
      </c>
      <c r="K153" s="373"/>
    </row>
    <row r="154" s="1" customFormat="1" ht="15" customHeight="1">
      <c r="B154" s="350"/>
      <c r="C154" s="377" t="s">
        <v>6271</v>
      </c>
      <c r="D154" s="325"/>
      <c r="E154" s="325"/>
      <c r="F154" s="378" t="s">
        <v>6272</v>
      </c>
      <c r="G154" s="325"/>
      <c r="H154" s="377" t="s">
        <v>6306</v>
      </c>
      <c r="I154" s="377" t="s">
        <v>6268</v>
      </c>
      <c r="J154" s="377">
        <v>50</v>
      </c>
      <c r="K154" s="373"/>
    </row>
    <row r="155" s="1" customFormat="1" ht="15" customHeight="1">
      <c r="B155" s="350"/>
      <c r="C155" s="377" t="s">
        <v>6274</v>
      </c>
      <c r="D155" s="325"/>
      <c r="E155" s="325"/>
      <c r="F155" s="378" t="s">
        <v>88</v>
      </c>
      <c r="G155" s="325"/>
      <c r="H155" s="377" t="s">
        <v>6306</v>
      </c>
      <c r="I155" s="377" t="s">
        <v>6276</v>
      </c>
      <c r="J155" s="377"/>
      <c r="K155" s="373"/>
    </row>
    <row r="156" s="1" customFormat="1" ht="15" customHeight="1">
      <c r="B156" s="350"/>
      <c r="C156" s="377" t="s">
        <v>6285</v>
      </c>
      <c r="D156" s="325"/>
      <c r="E156" s="325"/>
      <c r="F156" s="378" t="s">
        <v>6272</v>
      </c>
      <c r="G156" s="325"/>
      <c r="H156" s="377" t="s">
        <v>6306</v>
      </c>
      <c r="I156" s="377" t="s">
        <v>6268</v>
      </c>
      <c r="J156" s="377">
        <v>50</v>
      </c>
      <c r="K156" s="373"/>
    </row>
    <row r="157" s="1" customFormat="1" ht="15" customHeight="1">
      <c r="B157" s="350"/>
      <c r="C157" s="377" t="s">
        <v>6293</v>
      </c>
      <c r="D157" s="325"/>
      <c r="E157" s="325"/>
      <c r="F157" s="378" t="s">
        <v>6272</v>
      </c>
      <c r="G157" s="325"/>
      <c r="H157" s="377" t="s">
        <v>6306</v>
      </c>
      <c r="I157" s="377" t="s">
        <v>6268</v>
      </c>
      <c r="J157" s="377">
        <v>50</v>
      </c>
      <c r="K157" s="373"/>
    </row>
    <row r="158" s="1" customFormat="1" ht="15" customHeight="1">
      <c r="B158" s="350"/>
      <c r="C158" s="377" t="s">
        <v>6291</v>
      </c>
      <c r="D158" s="325"/>
      <c r="E158" s="325"/>
      <c r="F158" s="378" t="s">
        <v>6272</v>
      </c>
      <c r="G158" s="325"/>
      <c r="H158" s="377" t="s">
        <v>6306</v>
      </c>
      <c r="I158" s="377" t="s">
        <v>6268</v>
      </c>
      <c r="J158" s="377">
        <v>50</v>
      </c>
      <c r="K158" s="373"/>
    </row>
    <row r="159" s="1" customFormat="1" ht="15" customHeight="1">
      <c r="B159" s="350"/>
      <c r="C159" s="377" t="s">
        <v>129</v>
      </c>
      <c r="D159" s="325"/>
      <c r="E159" s="325"/>
      <c r="F159" s="378" t="s">
        <v>88</v>
      </c>
      <c r="G159" s="325"/>
      <c r="H159" s="377" t="s">
        <v>6328</v>
      </c>
      <c r="I159" s="377" t="s">
        <v>6268</v>
      </c>
      <c r="J159" s="377" t="s">
        <v>6329</v>
      </c>
      <c r="K159" s="373"/>
    </row>
    <row r="160" s="1" customFormat="1" ht="15" customHeight="1">
      <c r="B160" s="350"/>
      <c r="C160" s="377" t="s">
        <v>6330</v>
      </c>
      <c r="D160" s="325"/>
      <c r="E160" s="325"/>
      <c r="F160" s="378" t="s">
        <v>88</v>
      </c>
      <c r="G160" s="325"/>
      <c r="H160" s="377" t="s">
        <v>6331</v>
      </c>
      <c r="I160" s="377" t="s">
        <v>6301</v>
      </c>
      <c r="J160" s="377"/>
      <c r="K160" s="373"/>
    </row>
    <row r="161" s="1" customFormat="1" ht="15" customHeight="1">
      <c r="B161" s="379"/>
      <c r="C161" s="359"/>
      <c r="D161" s="359"/>
      <c r="E161" s="359"/>
      <c r="F161" s="359"/>
      <c r="G161" s="359"/>
      <c r="H161" s="359"/>
      <c r="I161" s="359"/>
      <c r="J161" s="359"/>
      <c r="K161" s="380"/>
    </row>
    <row r="162" s="1" customFormat="1" ht="18.75" customHeight="1">
      <c r="B162" s="361"/>
      <c r="C162" s="371"/>
      <c r="D162" s="371"/>
      <c r="E162" s="371"/>
      <c r="F162" s="381"/>
      <c r="G162" s="371"/>
      <c r="H162" s="371"/>
      <c r="I162" s="371"/>
      <c r="J162" s="371"/>
      <c r="K162" s="361"/>
    </row>
    <row r="163" s="1" customFormat="1" ht="18.75" customHeight="1">
      <c r="B163" s="333"/>
      <c r="C163" s="333"/>
      <c r="D163" s="333"/>
      <c r="E163" s="333"/>
      <c r="F163" s="333"/>
      <c r="G163" s="333"/>
      <c r="H163" s="333"/>
      <c r="I163" s="333"/>
      <c r="J163" s="333"/>
      <c r="K163" s="333"/>
    </row>
    <row r="164" s="1" customFormat="1" ht="7.5" customHeight="1">
      <c r="B164" s="312"/>
      <c r="C164" s="313"/>
      <c r="D164" s="313"/>
      <c r="E164" s="313"/>
      <c r="F164" s="313"/>
      <c r="G164" s="313"/>
      <c r="H164" s="313"/>
      <c r="I164" s="313"/>
      <c r="J164" s="313"/>
      <c r="K164" s="314"/>
    </row>
    <row r="165" s="1" customFormat="1" ht="45" customHeight="1">
      <c r="B165" s="315"/>
      <c r="C165" s="316" t="s">
        <v>6332</v>
      </c>
      <c r="D165" s="316"/>
      <c r="E165" s="316"/>
      <c r="F165" s="316"/>
      <c r="G165" s="316"/>
      <c r="H165" s="316"/>
      <c r="I165" s="316"/>
      <c r="J165" s="316"/>
      <c r="K165" s="317"/>
    </row>
    <row r="166" s="1" customFormat="1" ht="17.25" customHeight="1">
      <c r="B166" s="315"/>
      <c r="C166" s="340" t="s">
        <v>6261</v>
      </c>
      <c r="D166" s="340"/>
      <c r="E166" s="340"/>
      <c r="F166" s="340" t="s">
        <v>6262</v>
      </c>
      <c r="G166" s="382"/>
      <c r="H166" s="383" t="s">
        <v>56</v>
      </c>
      <c r="I166" s="383" t="s">
        <v>59</v>
      </c>
      <c r="J166" s="340" t="s">
        <v>6263</v>
      </c>
      <c r="K166" s="317"/>
    </row>
    <row r="167" s="1" customFormat="1" ht="17.25" customHeight="1">
      <c r="B167" s="318"/>
      <c r="C167" s="342" t="s">
        <v>6264</v>
      </c>
      <c r="D167" s="342"/>
      <c r="E167" s="342"/>
      <c r="F167" s="343" t="s">
        <v>6265</v>
      </c>
      <c r="G167" s="384"/>
      <c r="H167" s="385"/>
      <c r="I167" s="385"/>
      <c r="J167" s="342" t="s">
        <v>6266</v>
      </c>
      <c r="K167" s="320"/>
    </row>
    <row r="168" s="1" customFormat="1" ht="5.25" customHeight="1">
      <c r="B168" s="350"/>
      <c r="C168" s="345"/>
      <c r="D168" s="345"/>
      <c r="E168" s="345"/>
      <c r="F168" s="345"/>
      <c r="G168" s="346"/>
      <c r="H168" s="345"/>
      <c r="I168" s="345"/>
      <c r="J168" s="345"/>
      <c r="K168" s="373"/>
    </row>
    <row r="169" s="1" customFormat="1" ht="15" customHeight="1">
      <c r="B169" s="350"/>
      <c r="C169" s="325" t="s">
        <v>6269</v>
      </c>
      <c r="D169" s="325"/>
      <c r="E169" s="325"/>
      <c r="F169" s="348" t="s">
        <v>88</v>
      </c>
      <c r="G169" s="325"/>
      <c r="H169" s="325" t="s">
        <v>6306</v>
      </c>
      <c r="I169" s="325" t="s">
        <v>6268</v>
      </c>
      <c r="J169" s="325">
        <v>120</v>
      </c>
      <c r="K169" s="373"/>
    </row>
    <row r="170" s="1" customFormat="1" ht="15" customHeight="1">
      <c r="B170" s="350"/>
      <c r="C170" s="325" t="s">
        <v>6315</v>
      </c>
      <c r="D170" s="325"/>
      <c r="E170" s="325"/>
      <c r="F170" s="348" t="s">
        <v>88</v>
      </c>
      <c r="G170" s="325"/>
      <c r="H170" s="325" t="s">
        <v>6316</v>
      </c>
      <c r="I170" s="325" t="s">
        <v>6268</v>
      </c>
      <c r="J170" s="325" t="s">
        <v>6317</v>
      </c>
      <c r="K170" s="373"/>
    </row>
    <row r="171" s="1" customFormat="1" ht="15" customHeight="1">
      <c r="B171" s="350"/>
      <c r="C171" s="325" t="s">
        <v>90</v>
      </c>
      <c r="D171" s="325"/>
      <c r="E171" s="325"/>
      <c r="F171" s="348" t="s">
        <v>88</v>
      </c>
      <c r="G171" s="325"/>
      <c r="H171" s="325" t="s">
        <v>6333</v>
      </c>
      <c r="I171" s="325" t="s">
        <v>6268</v>
      </c>
      <c r="J171" s="325" t="s">
        <v>6317</v>
      </c>
      <c r="K171" s="373"/>
    </row>
    <row r="172" s="1" customFormat="1" ht="15" customHeight="1">
      <c r="B172" s="350"/>
      <c r="C172" s="325" t="s">
        <v>6271</v>
      </c>
      <c r="D172" s="325"/>
      <c r="E172" s="325"/>
      <c r="F172" s="348" t="s">
        <v>6272</v>
      </c>
      <c r="G172" s="325"/>
      <c r="H172" s="325" t="s">
        <v>6333</v>
      </c>
      <c r="I172" s="325" t="s">
        <v>6268</v>
      </c>
      <c r="J172" s="325">
        <v>50</v>
      </c>
      <c r="K172" s="373"/>
    </row>
    <row r="173" s="1" customFormat="1" ht="15" customHeight="1">
      <c r="B173" s="350"/>
      <c r="C173" s="325" t="s">
        <v>6274</v>
      </c>
      <c r="D173" s="325"/>
      <c r="E173" s="325"/>
      <c r="F173" s="348" t="s">
        <v>88</v>
      </c>
      <c r="G173" s="325"/>
      <c r="H173" s="325" t="s">
        <v>6333</v>
      </c>
      <c r="I173" s="325" t="s">
        <v>6276</v>
      </c>
      <c r="J173" s="325"/>
      <c r="K173" s="373"/>
    </row>
    <row r="174" s="1" customFormat="1" ht="15" customHeight="1">
      <c r="B174" s="350"/>
      <c r="C174" s="325" t="s">
        <v>6285</v>
      </c>
      <c r="D174" s="325"/>
      <c r="E174" s="325"/>
      <c r="F174" s="348" t="s">
        <v>6272</v>
      </c>
      <c r="G174" s="325"/>
      <c r="H174" s="325" t="s">
        <v>6333</v>
      </c>
      <c r="I174" s="325" t="s">
        <v>6268</v>
      </c>
      <c r="J174" s="325">
        <v>50</v>
      </c>
      <c r="K174" s="373"/>
    </row>
    <row r="175" s="1" customFormat="1" ht="15" customHeight="1">
      <c r="B175" s="350"/>
      <c r="C175" s="325" t="s">
        <v>6293</v>
      </c>
      <c r="D175" s="325"/>
      <c r="E175" s="325"/>
      <c r="F175" s="348" t="s">
        <v>6272</v>
      </c>
      <c r="G175" s="325"/>
      <c r="H175" s="325" t="s">
        <v>6333</v>
      </c>
      <c r="I175" s="325" t="s">
        <v>6268</v>
      </c>
      <c r="J175" s="325">
        <v>50</v>
      </c>
      <c r="K175" s="373"/>
    </row>
    <row r="176" s="1" customFormat="1" ht="15" customHeight="1">
      <c r="B176" s="350"/>
      <c r="C176" s="325" t="s">
        <v>6291</v>
      </c>
      <c r="D176" s="325"/>
      <c r="E176" s="325"/>
      <c r="F176" s="348" t="s">
        <v>6272</v>
      </c>
      <c r="G176" s="325"/>
      <c r="H176" s="325" t="s">
        <v>6333</v>
      </c>
      <c r="I176" s="325" t="s">
        <v>6268</v>
      </c>
      <c r="J176" s="325">
        <v>50</v>
      </c>
      <c r="K176" s="373"/>
    </row>
    <row r="177" s="1" customFormat="1" ht="15" customHeight="1">
      <c r="B177" s="350"/>
      <c r="C177" s="325" t="s">
        <v>157</v>
      </c>
      <c r="D177" s="325"/>
      <c r="E177" s="325"/>
      <c r="F177" s="348" t="s">
        <v>88</v>
      </c>
      <c r="G177" s="325"/>
      <c r="H177" s="325" t="s">
        <v>6334</v>
      </c>
      <c r="I177" s="325" t="s">
        <v>6335</v>
      </c>
      <c r="J177" s="325"/>
      <c r="K177" s="373"/>
    </row>
    <row r="178" s="1" customFormat="1" ht="15" customHeight="1">
      <c r="B178" s="350"/>
      <c r="C178" s="325" t="s">
        <v>59</v>
      </c>
      <c r="D178" s="325"/>
      <c r="E178" s="325"/>
      <c r="F178" s="348" t="s">
        <v>88</v>
      </c>
      <c r="G178" s="325"/>
      <c r="H178" s="325" t="s">
        <v>6336</v>
      </c>
      <c r="I178" s="325" t="s">
        <v>6337</v>
      </c>
      <c r="J178" s="325">
        <v>1</v>
      </c>
      <c r="K178" s="373"/>
    </row>
    <row r="179" s="1" customFormat="1" ht="15" customHeight="1">
      <c r="B179" s="350"/>
      <c r="C179" s="325" t="s">
        <v>55</v>
      </c>
      <c r="D179" s="325"/>
      <c r="E179" s="325"/>
      <c r="F179" s="348" t="s">
        <v>88</v>
      </c>
      <c r="G179" s="325"/>
      <c r="H179" s="325" t="s">
        <v>6338</v>
      </c>
      <c r="I179" s="325" t="s">
        <v>6268</v>
      </c>
      <c r="J179" s="325">
        <v>20</v>
      </c>
      <c r="K179" s="373"/>
    </row>
    <row r="180" s="1" customFormat="1" ht="15" customHeight="1">
      <c r="B180" s="350"/>
      <c r="C180" s="325" t="s">
        <v>56</v>
      </c>
      <c r="D180" s="325"/>
      <c r="E180" s="325"/>
      <c r="F180" s="348" t="s">
        <v>88</v>
      </c>
      <c r="G180" s="325"/>
      <c r="H180" s="325" t="s">
        <v>6339</v>
      </c>
      <c r="I180" s="325" t="s">
        <v>6268</v>
      </c>
      <c r="J180" s="325">
        <v>255</v>
      </c>
      <c r="K180" s="373"/>
    </row>
    <row r="181" s="1" customFormat="1" ht="15" customHeight="1">
      <c r="B181" s="350"/>
      <c r="C181" s="325" t="s">
        <v>158</v>
      </c>
      <c r="D181" s="325"/>
      <c r="E181" s="325"/>
      <c r="F181" s="348" t="s">
        <v>88</v>
      </c>
      <c r="G181" s="325"/>
      <c r="H181" s="325" t="s">
        <v>6231</v>
      </c>
      <c r="I181" s="325" t="s">
        <v>6268</v>
      </c>
      <c r="J181" s="325">
        <v>10</v>
      </c>
      <c r="K181" s="373"/>
    </row>
    <row r="182" s="1" customFormat="1" ht="15" customHeight="1">
      <c r="B182" s="350"/>
      <c r="C182" s="325" t="s">
        <v>159</v>
      </c>
      <c r="D182" s="325"/>
      <c r="E182" s="325"/>
      <c r="F182" s="348" t="s">
        <v>88</v>
      </c>
      <c r="G182" s="325"/>
      <c r="H182" s="325" t="s">
        <v>6340</v>
      </c>
      <c r="I182" s="325" t="s">
        <v>6301</v>
      </c>
      <c r="J182" s="325"/>
      <c r="K182" s="373"/>
    </row>
    <row r="183" s="1" customFormat="1" ht="15" customHeight="1">
      <c r="B183" s="350"/>
      <c r="C183" s="325" t="s">
        <v>6341</v>
      </c>
      <c r="D183" s="325"/>
      <c r="E183" s="325"/>
      <c r="F183" s="348" t="s">
        <v>88</v>
      </c>
      <c r="G183" s="325"/>
      <c r="H183" s="325" t="s">
        <v>6342</v>
      </c>
      <c r="I183" s="325" t="s">
        <v>6301</v>
      </c>
      <c r="J183" s="325"/>
      <c r="K183" s="373"/>
    </row>
    <row r="184" s="1" customFormat="1" ht="15" customHeight="1">
      <c r="B184" s="350"/>
      <c r="C184" s="325" t="s">
        <v>6330</v>
      </c>
      <c r="D184" s="325"/>
      <c r="E184" s="325"/>
      <c r="F184" s="348" t="s">
        <v>88</v>
      </c>
      <c r="G184" s="325"/>
      <c r="H184" s="325" t="s">
        <v>6343</v>
      </c>
      <c r="I184" s="325" t="s">
        <v>6301</v>
      </c>
      <c r="J184" s="325"/>
      <c r="K184" s="373"/>
    </row>
    <row r="185" s="1" customFormat="1" ht="15" customHeight="1">
      <c r="B185" s="350"/>
      <c r="C185" s="325" t="s">
        <v>161</v>
      </c>
      <c r="D185" s="325"/>
      <c r="E185" s="325"/>
      <c r="F185" s="348" t="s">
        <v>6272</v>
      </c>
      <c r="G185" s="325"/>
      <c r="H185" s="325" t="s">
        <v>6344</v>
      </c>
      <c r="I185" s="325" t="s">
        <v>6268</v>
      </c>
      <c r="J185" s="325">
        <v>50</v>
      </c>
      <c r="K185" s="373"/>
    </row>
    <row r="186" s="1" customFormat="1" ht="15" customHeight="1">
      <c r="B186" s="350"/>
      <c r="C186" s="325" t="s">
        <v>6345</v>
      </c>
      <c r="D186" s="325"/>
      <c r="E186" s="325"/>
      <c r="F186" s="348" t="s">
        <v>6272</v>
      </c>
      <c r="G186" s="325"/>
      <c r="H186" s="325" t="s">
        <v>6346</v>
      </c>
      <c r="I186" s="325" t="s">
        <v>6347</v>
      </c>
      <c r="J186" s="325"/>
      <c r="K186" s="373"/>
    </row>
    <row r="187" s="1" customFormat="1" ht="15" customHeight="1">
      <c r="B187" s="350"/>
      <c r="C187" s="325" t="s">
        <v>6348</v>
      </c>
      <c r="D187" s="325"/>
      <c r="E187" s="325"/>
      <c r="F187" s="348" t="s">
        <v>6272</v>
      </c>
      <c r="G187" s="325"/>
      <c r="H187" s="325" t="s">
        <v>6349</v>
      </c>
      <c r="I187" s="325" t="s">
        <v>6347</v>
      </c>
      <c r="J187" s="325"/>
      <c r="K187" s="373"/>
    </row>
    <row r="188" s="1" customFormat="1" ht="15" customHeight="1">
      <c r="B188" s="350"/>
      <c r="C188" s="325" t="s">
        <v>6350</v>
      </c>
      <c r="D188" s="325"/>
      <c r="E188" s="325"/>
      <c r="F188" s="348" t="s">
        <v>6272</v>
      </c>
      <c r="G188" s="325"/>
      <c r="H188" s="325" t="s">
        <v>6351</v>
      </c>
      <c r="I188" s="325" t="s">
        <v>6347</v>
      </c>
      <c r="J188" s="325"/>
      <c r="K188" s="373"/>
    </row>
    <row r="189" s="1" customFormat="1" ht="15" customHeight="1">
      <c r="B189" s="350"/>
      <c r="C189" s="386" t="s">
        <v>6352</v>
      </c>
      <c r="D189" s="325"/>
      <c r="E189" s="325"/>
      <c r="F189" s="348" t="s">
        <v>6272</v>
      </c>
      <c r="G189" s="325"/>
      <c r="H189" s="325" t="s">
        <v>6353</v>
      </c>
      <c r="I189" s="325" t="s">
        <v>6354</v>
      </c>
      <c r="J189" s="387" t="s">
        <v>6355</v>
      </c>
      <c r="K189" s="373"/>
    </row>
    <row r="190" s="1" customFormat="1" ht="15" customHeight="1">
      <c r="B190" s="350"/>
      <c r="C190" s="386" t="s">
        <v>44</v>
      </c>
      <c r="D190" s="325"/>
      <c r="E190" s="325"/>
      <c r="F190" s="348" t="s">
        <v>88</v>
      </c>
      <c r="G190" s="325"/>
      <c r="H190" s="322" t="s">
        <v>6356</v>
      </c>
      <c r="I190" s="325" t="s">
        <v>6357</v>
      </c>
      <c r="J190" s="325"/>
      <c r="K190" s="373"/>
    </row>
    <row r="191" s="1" customFormat="1" ht="15" customHeight="1">
      <c r="B191" s="350"/>
      <c r="C191" s="386" t="s">
        <v>6358</v>
      </c>
      <c r="D191" s="325"/>
      <c r="E191" s="325"/>
      <c r="F191" s="348" t="s">
        <v>88</v>
      </c>
      <c r="G191" s="325"/>
      <c r="H191" s="325" t="s">
        <v>6359</v>
      </c>
      <c r="I191" s="325" t="s">
        <v>6301</v>
      </c>
      <c r="J191" s="325"/>
      <c r="K191" s="373"/>
    </row>
    <row r="192" s="1" customFormat="1" ht="15" customHeight="1">
      <c r="B192" s="350"/>
      <c r="C192" s="386" t="s">
        <v>6360</v>
      </c>
      <c r="D192" s="325"/>
      <c r="E192" s="325"/>
      <c r="F192" s="348" t="s">
        <v>88</v>
      </c>
      <c r="G192" s="325"/>
      <c r="H192" s="325" t="s">
        <v>6361</v>
      </c>
      <c r="I192" s="325" t="s">
        <v>6301</v>
      </c>
      <c r="J192" s="325"/>
      <c r="K192" s="373"/>
    </row>
    <row r="193" s="1" customFormat="1" ht="15" customHeight="1">
      <c r="B193" s="350"/>
      <c r="C193" s="386" t="s">
        <v>6362</v>
      </c>
      <c r="D193" s="325"/>
      <c r="E193" s="325"/>
      <c r="F193" s="348" t="s">
        <v>6272</v>
      </c>
      <c r="G193" s="325"/>
      <c r="H193" s="325" t="s">
        <v>6363</v>
      </c>
      <c r="I193" s="325" t="s">
        <v>6301</v>
      </c>
      <c r="J193" s="325"/>
      <c r="K193" s="373"/>
    </row>
    <row r="194" s="1" customFormat="1" ht="15" customHeight="1">
      <c r="B194" s="379"/>
      <c r="C194" s="388"/>
      <c r="D194" s="359"/>
      <c r="E194" s="359"/>
      <c r="F194" s="359"/>
      <c r="G194" s="359"/>
      <c r="H194" s="359"/>
      <c r="I194" s="359"/>
      <c r="J194" s="359"/>
      <c r="K194" s="380"/>
    </row>
    <row r="195" s="1" customFormat="1" ht="18.75" customHeight="1">
      <c r="B195" s="361"/>
      <c r="C195" s="371"/>
      <c r="D195" s="371"/>
      <c r="E195" s="371"/>
      <c r="F195" s="381"/>
      <c r="G195" s="371"/>
      <c r="H195" s="371"/>
      <c r="I195" s="371"/>
      <c r="J195" s="371"/>
      <c r="K195" s="361"/>
    </row>
    <row r="196" s="1" customFormat="1" ht="18.75" customHeight="1">
      <c r="B196" s="361"/>
      <c r="C196" s="371"/>
      <c r="D196" s="371"/>
      <c r="E196" s="371"/>
      <c r="F196" s="381"/>
      <c r="G196" s="371"/>
      <c r="H196" s="371"/>
      <c r="I196" s="371"/>
      <c r="J196" s="371"/>
      <c r="K196" s="361"/>
    </row>
    <row r="197" s="1" customFormat="1" ht="18.75" customHeight="1">
      <c r="B197" s="333"/>
      <c r="C197" s="333"/>
      <c r="D197" s="333"/>
      <c r="E197" s="333"/>
      <c r="F197" s="333"/>
      <c r="G197" s="333"/>
      <c r="H197" s="333"/>
      <c r="I197" s="333"/>
      <c r="J197" s="333"/>
      <c r="K197" s="333"/>
    </row>
    <row r="198" s="1" customFormat="1" ht="13.5">
      <c r="B198" s="312"/>
      <c r="C198" s="313"/>
      <c r="D198" s="313"/>
      <c r="E198" s="313"/>
      <c r="F198" s="313"/>
      <c r="G198" s="313"/>
      <c r="H198" s="313"/>
      <c r="I198" s="313"/>
      <c r="J198" s="313"/>
      <c r="K198" s="314"/>
    </row>
    <row r="199" s="1" customFormat="1" ht="21">
      <c r="B199" s="315"/>
      <c r="C199" s="316" t="s">
        <v>6364</v>
      </c>
      <c r="D199" s="316"/>
      <c r="E199" s="316"/>
      <c r="F199" s="316"/>
      <c r="G199" s="316"/>
      <c r="H199" s="316"/>
      <c r="I199" s="316"/>
      <c r="J199" s="316"/>
      <c r="K199" s="317"/>
    </row>
    <row r="200" s="1" customFormat="1" ht="25.5" customHeight="1">
      <c r="B200" s="315"/>
      <c r="C200" s="389" t="s">
        <v>6365</v>
      </c>
      <c r="D200" s="389"/>
      <c r="E200" s="389"/>
      <c r="F200" s="389" t="s">
        <v>6366</v>
      </c>
      <c r="G200" s="390"/>
      <c r="H200" s="389" t="s">
        <v>6367</v>
      </c>
      <c r="I200" s="389"/>
      <c r="J200" s="389"/>
      <c r="K200" s="317"/>
    </row>
    <row r="201" s="1" customFormat="1" ht="5.25" customHeight="1">
      <c r="B201" s="350"/>
      <c r="C201" s="345"/>
      <c r="D201" s="345"/>
      <c r="E201" s="345"/>
      <c r="F201" s="345"/>
      <c r="G201" s="371"/>
      <c r="H201" s="345"/>
      <c r="I201" s="345"/>
      <c r="J201" s="345"/>
      <c r="K201" s="373"/>
    </row>
    <row r="202" s="1" customFormat="1" ht="15" customHeight="1">
      <c r="B202" s="350"/>
      <c r="C202" s="325" t="s">
        <v>6357</v>
      </c>
      <c r="D202" s="325"/>
      <c r="E202" s="325"/>
      <c r="F202" s="348" t="s">
        <v>45</v>
      </c>
      <c r="G202" s="325"/>
      <c r="H202" s="325" t="s">
        <v>6368</v>
      </c>
      <c r="I202" s="325"/>
      <c r="J202" s="325"/>
      <c r="K202" s="373"/>
    </row>
    <row r="203" s="1" customFormat="1" ht="15" customHeight="1">
      <c r="B203" s="350"/>
      <c r="C203" s="325"/>
      <c r="D203" s="325"/>
      <c r="E203" s="325"/>
      <c r="F203" s="348" t="s">
        <v>46</v>
      </c>
      <c r="G203" s="325"/>
      <c r="H203" s="325" t="s">
        <v>6369</v>
      </c>
      <c r="I203" s="325"/>
      <c r="J203" s="325"/>
      <c r="K203" s="373"/>
    </row>
    <row r="204" s="1" customFormat="1" ht="15" customHeight="1">
      <c r="B204" s="350"/>
      <c r="C204" s="325"/>
      <c r="D204" s="325"/>
      <c r="E204" s="325"/>
      <c r="F204" s="348" t="s">
        <v>49</v>
      </c>
      <c r="G204" s="325"/>
      <c r="H204" s="325" t="s">
        <v>6370</v>
      </c>
      <c r="I204" s="325"/>
      <c r="J204" s="325"/>
      <c r="K204" s="373"/>
    </row>
    <row r="205" s="1" customFormat="1" ht="15" customHeight="1">
      <c r="B205" s="350"/>
      <c r="C205" s="325"/>
      <c r="D205" s="325"/>
      <c r="E205" s="325"/>
      <c r="F205" s="348" t="s">
        <v>47</v>
      </c>
      <c r="G205" s="325"/>
      <c r="H205" s="325" t="s">
        <v>6371</v>
      </c>
      <c r="I205" s="325"/>
      <c r="J205" s="325"/>
      <c r="K205" s="373"/>
    </row>
    <row r="206" s="1" customFormat="1" ht="15" customHeight="1">
      <c r="B206" s="350"/>
      <c r="C206" s="325"/>
      <c r="D206" s="325"/>
      <c r="E206" s="325"/>
      <c r="F206" s="348" t="s">
        <v>48</v>
      </c>
      <c r="G206" s="325"/>
      <c r="H206" s="325" t="s">
        <v>6372</v>
      </c>
      <c r="I206" s="325"/>
      <c r="J206" s="325"/>
      <c r="K206" s="373"/>
    </row>
    <row r="207" s="1" customFormat="1" ht="15" customHeight="1">
      <c r="B207" s="350"/>
      <c r="C207" s="325"/>
      <c r="D207" s="325"/>
      <c r="E207" s="325"/>
      <c r="F207" s="348"/>
      <c r="G207" s="325"/>
      <c r="H207" s="325"/>
      <c r="I207" s="325"/>
      <c r="J207" s="325"/>
      <c r="K207" s="373"/>
    </row>
    <row r="208" s="1" customFormat="1" ht="15" customHeight="1">
      <c r="B208" s="350"/>
      <c r="C208" s="325" t="s">
        <v>6313</v>
      </c>
      <c r="D208" s="325"/>
      <c r="E208" s="325"/>
      <c r="F208" s="348" t="s">
        <v>81</v>
      </c>
      <c r="G208" s="325"/>
      <c r="H208" s="325" t="s">
        <v>6373</v>
      </c>
      <c r="I208" s="325"/>
      <c r="J208" s="325"/>
      <c r="K208" s="373"/>
    </row>
    <row r="209" s="1" customFormat="1" ht="15" customHeight="1">
      <c r="B209" s="350"/>
      <c r="C209" s="325"/>
      <c r="D209" s="325"/>
      <c r="E209" s="325"/>
      <c r="F209" s="348" t="s">
        <v>6211</v>
      </c>
      <c r="G209" s="325"/>
      <c r="H209" s="325" t="s">
        <v>6212</v>
      </c>
      <c r="I209" s="325"/>
      <c r="J209" s="325"/>
      <c r="K209" s="373"/>
    </row>
    <row r="210" s="1" customFormat="1" ht="15" customHeight="1">
      <c r="B210" s="350"/>
      <c r="C210" s="325"/>
      <c r="D210" s="325"/>
      <c r="E210" s="325"/>
      <c r="F210" s="348" t="s">
        <v>6209</v>
      </c>
      <c r="G210" s="325"/>
      <c r="H210" s="325" t="s">
        <v>6374</v>
      </c>
      <c r="I210" s="325"/>
      <c r="J210" s="325"/>
      <c r="K210" s="373"/>
    </row>
    <row r="211" s="1" customFormat="1" ht="15" customHeight="1">
      <c r="B211" s="391"/>
      <c r="C211" s="325"/>
      <c r="D211" s="325"/>
      <c r="E211" s="325"/>
      <c r="F211" s="348" t="s">
        <v>6213</v>
      </c>
      <c r="G211" s="386"/>
      <c r="H211" s="377" t="s">
        <v>6214</v>
      </c>
      <c r="I211" s="377"/>
      <c r="J211" s="377"/>
      <c r="K211" s="392"/>
    </row>
    <row r="212" s="1" customFormat="1" ht="15" customHeight="1">
      <c r="B212" s="391"/>
      <c r="C212" s="325"/>
      <c r="D212" s="325"/>
      <c r="E212" s="325"/>
      <c r="F212" s="348" t="s">
        <v>6215</v>
      </c>
      <c r="G212" s="386"/>
      <c r="H212" s="377" t="s">
        <v>535</v>
      </c>
      <c r="I212" s="377"/>
      <c r="J212" s="377"/>
      <c r="K212" s="392"/>
    </row>
    <row r="213" s="1" customFormat="1" ht="15" customHeight="1">
      <c r="B213" s="391"/>
      <c r="C213" s="325"/>
      <c r="D213" s="325"/>
      <c r="E213" s="325"/>
      <c r="F213" s="348"/>
      <c r="G213" s="386"/>
      <c r="H213" s="377"/>
      <c r="I213" s="377"/>
      <c r="J213" s="377"/>
      <c r="K213" s="392"/>
    </row>
    <row r="214" s="1" customFormat="1" ht="15" customHeight="1">
      <c r="B214" s="391"/>
      <c r="C214" s="325" t="s">
        <v>6337</v>
      </c>
      <c r="D214" s="325"/>
      <c r="E214" s="325"/>
      <c r="F214" s="348">
        <v>1</v>
      </c>
      <c r="G214" s="386"/>
      <c r="H214" s="377" t="s">
        <v>6375</v>
      </c>
      <c r="I214" s="377"/>
      <c r="J214" s="377"/>
      <c r="K214" s="392"/>
    </row>
    <row r="215" s="1" customFormat="1" ht="15" customHeight="1">
      <c r="B215" s="391"/>
      <c r="C215" s="325"/>
      <c r="D215" s="325"/>
      <c r="E215" s="325"/>
      <c r="F215" s="348">
        <v>2</v>
      </c>
      <c r="G215" s="386"/>
      <c r="H215" s="377" t="s">
        <v>6376</v>
      </c>
      <c r="I215" s="377"/>
      <c r="J215" s="377"/>
      <c r="K215" s="392"/>
    </row>
    <row r="216" s="1" customFormat="1" ht="15" customHeight="1">
      <c r="B216" s="391"/>
      <c r="C216" s="325"/>
      <c r="D216" s="325"/>
      <c r="E216" s="325"/>
      <c r="F216" s="348">
        <v>3</v>
      </c>
      <c r="G216" s="386"/>
      <c r="H216" s="377" t="s">
        <v>6377</v>
      </c>
      <c r="I216" s="377"/>
      <c r="J216" s="377"/>
      <c r="K216" s="392"/>
    </row>
    <row r="217" s="1" customFormat="1" ht="15" customHeight="1">
      <c r="B217" s="391"/>
      <c r="C217" s="325"/>
      <c r="D217" s="325"/>
      <c r="E217" s="325"/>
      <c r="F217" s="348">
        <v>4</v>
      </c>
      <c r="G217" s="386"/>
      <c r="H217" s="377" t="s">
        <v>6378</v>
      </c>
      <c r="I217" s="377"/>
      <c r="J217" s="377"/>
      <c r="K217" s="392"/>
    </row>
    <row r="218" s="1" customFormat="1" ht="12.75" customHeight="1">
      <c r="B218" s="393"/>
      <c r="C218" s="394"/>
      <c r="D218" s="394"/>
      <c r="E218" s="394"/>
      <c r="F218" s="394"/>
      <c r="G218" s="394"/>
      <c r="H218" s="394"/>
      <c r="I218" s="394"/>
      <c r="J218" s="394"/>
      <c r="K218" s="39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LAPTOP-7V5AD3BR\klima</dc:creator>
  <cp:lastModifiedBy>LAPTOP-7V5AD3BR\klima</cp:lastModifiedBy>
  <dcterms:created xsi:type="dcterms:W3CDTF">2022-06-28T13:32:49Z</dcterms:created>
  <dcterms:modified xsi:type="dcterms:W3CDTF">2022-06-28T13:33:17Z</dcterms:modified>
</cp:coreProperties>
</file>