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003_ROZPRACOV\D22209.1_Krelovice-uprava_dokumentace_II\rozpocet\2022_10_17\"/>
    </mc:Choice>
  </mc:AlternateContent>
  <bookViews>
    <workbookView xWindow="0" yWindow="0" windowWidth="0" windowHeight="0"/>
  </bookViews>
  <sheets>
    <sheet name="Rekapitulace" sheetId="6" r:id="rId1"/>
    <sheet name="010.1" sheetId="2" r:id="rId2"/>
    <sheet name="SO 101.1.1" sheetId="3" r:id="rId3"/>
    <sheet name="SO 181.1" sheetId="4" r:id="rId4"/>
    <sheet name="SO 201" sheetId="5" r:id="rId5"/>
  </sheets>
  <calcPr/>
</workbook>
</file>

<file path=xl/calcChain.xml><?xml version="1.0" encoding="utf-8"?>
<calcChain xmlns="http://schemas.openxmlformats.org/spreadsheetml/2006/main">
  <c i="6" l="1" r="E13"/>
  <c r="D13"/>
  <c r="C13"/>
  <c r="E12"/>
  <c r="D12"/>
  <c r="C12"/>
  <c r="E11"/>
  <c r="D11"/>
  <c r="C11"/>
  <c r="E10"/>
  <c r="D10"/>
  <c r="C10"/>
  <c r="C7"/>
  <c r="C6"/>
  <c i="5" r="I3"/>
  <c r="I122"/>
  <c r="O135"/>
  <c r="I135"/>
  <c r="O131"/>
  <c r="I131"/>
  <c r="O123"/>
  <c r="I123"/>
  <c r="I103"/>
  <c r="O117"/>
  <c r="I117"/>
  <c r="O113"/>
  <c r="I113"/>
  <c r="O108"/>
  <c r="I108"/>
  <c r="O104"/>
  <c r="I104"/>
  <c r="I96"/>
  <c r="O97"/>
  <c r="I97"/>
  <c r="I60"/>
  <c r="O92"/>
  <c r="I92"/>
  <c r="O87"/>
  <c r="I87"/>
  <c r="O81"/>
  <c r="I81"/>
  <c r="O76"/>
  <c r="I76"/>
  <c r="O72"/>
  <c r="I72"/>
  <c r="O66"/>
  <c r="I66"/>
  <c r="O61"/>
  <c r="I61"/>
  <c r="I51"/>
  <c r="O52"/>
  <c r="I52"/>
  <c r="I15"/>
  <c r="O46"/>
  <c r="I46"/>
  <c r="O40"/>
  <c r="I40"/>
  <c r="O36"/>
  <c r="I36"/>
  <c r="O26"/>
  <c r="I26"/>
  <c r="O21"/>
  <c r="I21"/>
  <c r="O16"/>
  <c r="I16"/>
  <c r="I8"/>
  <c r="O9"/>
  <c r="I9"/>
  <c i="4" r="I3"/>
  <c r="I8"/>
  <c r="O9"/>
  <c r="I9"/>
  <c i="3" r="I3"/>
  <c r="I188"/>
  <c r="O236"/>
  <c r="I236"/>
  <c r="O231"/>
  <c r="I231"/>
  <c r="O226"/>
  <c r="I226"/>
  <c r="O219"/>
  <c r="I219"/>
  <c r="O212"/>
  <c r="I212"/>
  <c r="O207"/>
  <c r="I207"/>
  <c r="O202"/>
  <c r="I202"/>
  <c r="O197"/>
  <c r="I197"/>
  <c r="O194"/>
  <c r="I194"/>
  <c r="O189"/>
  <c r="I189"/>
  <c r="I187"/>
  <c r="I181"/>
  <c r="O182"/>
  <c r="I182"/>
  <c r="I117"/>
  <c r="O176"/>
  <c r="I176"/>
  <c r="O171"/>
  <c r="I171"/>
  <c r="O165"/>
  <c r="I165"/>
  <c r="O160"/>
  <c r="I160"/>
  <c r="O155"/>
  <c r="I155"/>
  <c r="O150"/>
  <c r="I150"/>
  <c r="O145"/>
  <c r="I145"/>
  <c r="O140"/>
  <c r="I140"/>
  <c r="O135"/>
  <c r="I135"/>
  <c r="O130"/>
  <c r="I130"/>
  <c r="O123"/>
  <c r="I123"/>
  <c r="O118"/>
  <c r="I118"/>
  <c r="I111"/>
  <c r="O112"/>
  <c r="I112"/>
  <c r="I100"/>
  <c r="O106"/>
  <c r="I106"/>
  <c r="O101"/>
  <c r="I101"/>
  <c r="I26"/>
  <c r="O95"/>
  <c r="I95"/>
  <c r="O90"/>
  <c r="I90"/>
  <c r="O85"/>
  <c r="I85"/>
  <c r="O80"/>
  <c r="I80"/>
  <c r="O75"/>
  <c r="I75"/>
  <c r="O66"/>
  <c r="I66"/>
  <c r="O61"/>
  <c r="I61"/>
  <c r="O52"/>
  <c r="I52"/>
  <c r="O45"/>
  <c r="I45"/>
  <c r="O36"/>
  <c r="I36"/>
  <c r="O27"/>
  <c r="I27"/>
  <c r="I8"/>
  <c r="O23"/>
  <c r="I23"/>
  <c r="O17"/>
  <c r="I17"/>
  <c r="O9"/>
  <c r="I9"/>
  <c i="2" r="I3"/>
  <c r="I49"/>
  <c r="O58"/>
  <c r="I58"/>
  <c r="O55"/>
  <c r="I55"/>
  <c r="O50"/>
  <c r="I50"/>
  <c r="I8"/>
  <c r="O46"/>
  <c r="I46"/>
  <c r="O43"/>
  <c r="I43"/>
  <c r="O40"/>
  <c r="I40"/>
  <c r="O37"/>
  <c r="I37"/>
  <c r="O34"/>
  <c r="I34"/>
  <c r="O31"/>
  <c r="I31"/>
  <c r="O28"/>
  <c r="I28"/>
  <c r="O25"/>
  <c r="I25"/>
  <c r="O22"/>
  <c r="I22"/>
  <c r="O19"/>
  <c r="I19"/>
  <c r="O15"/>
  <c r="I15"/>
  <c r="O12"/>
  <c r="I12"/>
  <c r="O9"/>
  <c r="I9"/>
</calcChain>
</file>

<file path=xl/sharedStrings.xml><?xml version="1.0" encoding="utf-8"?>
<sst xmlns="http://schemas.openxmlformats.org/spreadsheetml/2006/main">
  <si>
    <t>EstiCon</t>
  </si>
  <si>
    <t xml:space="preserve">Firma: </t>
  </si>
  <si>
    <t>Rekapitulace ceny</t>
  </si>
  <si>
    <t>Stavba: 2019/006a - II/112 Křelovice - propustek ev.č. 112-219P KSÚSV - etapy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</si>
  <si>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</si>
  <si>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</si>
  <si>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</si>
  <si>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</si>
  <si>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</si>
  <si>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</si>
  <si>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</si>
  <si>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010.1</t>
  </si>
  <si>
    <t>Vedlejší a rozpočtové náklady - KSÚSV - I etapa</t>
  </si>
  <si>
    <t>SO 101.1.1</t>
  </si>
  <si>
    <t>Úprava silnice II/112 - KSÚSV - I etapa</t>
  </si>
  <si>
    <t>SO 181.1</t>
  </si>
  <si>
    <t>Dopravně inženýrská opatření - KSÚSV - I etapa</t>
  </si>
  <si>
    <t>SO 201</t>
  </si>
  <si>
    <t>Propustek ev.č. 112-219P - KSÚSV - I etapa</t>
  </si>
  <si>
    <t>Soupis prací objektu</t>
  </si>
  <si>
    <t>S</t>
  </si>
  <si>
    <t>Stavba:</t>
  </si>
  <si>
    <t>2019/006a</t>
  </si>
  <si>
    <t>II/112 Křelovice - propustek ev.č. 112-219P KSÚSV - etapy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</si>
  <si>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</si>
  <si>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</si>
  <si>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</si>
  <si>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</si>
  <si>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</si>
  <si>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</si>
  <si>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</si>
  <si>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</si>
  <si>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</si>
  <si>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</si>
  <si>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Jednotková</t>
  </si>
  <si>
    <t>Celkem</t>
  </si>
  <si>
    <t>SD</t>
  </si>
  <si>
    <t>0</t>
  </si>
  <si>
    <t>Všeobecné konstrukce a práce</t>
  </si>
  <si>
    <t>P</t>
  </si>
  <si>
    <t>02520</t>
  </si>
  <si>
    <t/>
  </si>
  <si>
    <t>ZKOUŠENÍ MATERIÁLŮ NEZÁVISLOU ZKUŠEBNOU</t>
  </si>
  <si>
    <t>KPL</t>
  </si>
  <si>
    <t>PP</t>
  </si>
  <si>
    <t>Všechny zkoušky materiálů dle požadavků TP, TKP, ČSN a ČSN EN</t>
  </si>
  <si>
    <t>TS</t>
  </si>
  <si>
    <t>zahrnuje veškeré náklady spojené s objednatelem požadovanými zkouškami</t>
  </si>
  <si>
    <t>02620</t>
  </si>
  <si>
    <t>ZKOUŠENÍ KONSTRUKCÍ A PRACÍ NEZÁVISLOU ZKUŠEBNOU</t>
  </si>
  <si>
    <t>02910</t>
  </si>
  <si>
    <t>OSTATNÍ POŽADAVKY - ZEMĚMĚŘIČSKÁ MĚŘENÍ</t>
  </si>
  <si>
    <t>Zaměření skutečného provrdení stavby na podkladu katastrální mapy, včetně výškopisu dle požadavku stavebního povolení</t>
  </si>
  <si>
    <t>VV</t>
  </si>
  <si>
    <t xml:space="preserve"> 1 = 1,000 [A]</t>
  </si>
  <si>
    <t>zahrnuje veškeré náklady spojené s objednatelem požadovanými pracemi, 
- pro stanovení orientační investorské ceny určete jednotkovou cenu jako 1% odhadované ceny stavby</t>
  </si>
  <si>
    <t>1</t>
  </si>
  <si>
    <t xml:space="preserve">Geometrický plán pro zápis do KN , 10 paré, Zpracování geometrického plánu na zaměření skutečného průběhu silnice III/112 Křelovice - propustek ev.č. 112-219P v souladu s §11 zákona č. 13/1997 Sb. v platném znění,  s vyhláškou č. 87/2017 Sb., kterou se mění vyhláška č. 357/2013 Sb., o katastru nemovitostí (katastrální vyhláška) pro účely majetkoprávního vypořádání pozemků v celé délce opravované silnice a mostů. Před zaměřením a zpracováním geometrického plánu bude se zástupcem správce silnice  vymezena hranice zaměřovaného silničního tělesa tak, aby odpovídala výše uvedenému zákonu a vyhlášce.  Před předložením geometrického plánu příslušnému katastrálnímu úřadu k ověření bude návrh geometrického plánu odsouhlasen majetkoprávním oddělením Kraje Vysočina a oddělením správy majetku pracoviště Pelhřimov, Krajské správy a údržby silnic Vysočiny, příspěvková organizace. Návrh bude Kraji Vysočina a KSÚSV, p.o. předložen v elektronické podobě ve formátu PDF.  Geometrický plán ověřený příslušným katastrálním úřadem bude odevzdán v listinné podobě ve 10ti vyhotoveních a zároveň v digitální podobě</t>
  </si>
  <si>
    <t>zahrnuje veškeré náklady spojené s objednatelem požadovanými pracemi,</t>
  </si>
  <si>
    <t>02911</t>
  </si>
  <si>
    <t>OSTATNÍ POŽADAVKY - GEODETICKÉ ZAMĚŘENÍ</t>
  </si>
  <si>
    <t>geodetické zaměření během výstavby, čerpání se souhlasem TD, AD a zástupcem objednatele</t>
  </si>
  <si>
    <t>zahrnuje veškeré náklady spojené s objednatelem požadovanými pracemi</t>
  </si>
  <si>
    <t>02940</t>
  </si>
  <si>
    <t>OSTATNÍ POŽADAVKY - VYPRACOVÁNÍ DOKUMENTACE</t>
  </si>
  <si>
    <t>Pasportizace silnice před začátkem, po dokončení prací.</t>
  </si>
  <si>
    <t>Aktualizace havarijního a povodňového plánu
Pasportizace přilehlých objektů silnice, propustku a dotčených pozemků v trvalých a dočasných záborech před začátkem, po dokončení prací.</t>
  </si>
  <si>
    <t>02940.2</t>
  </si>
  <si>
    <t>Pasportizace objízdných tras 15+43 = 58
 km</t>
  </si>
  <si>
    <t>02943</t>
  </si>
  <si>
    <t>OSTATNÍ POŽADAVKY - VYPRACOVÁNÍ RDS</t>
  </si>
  <si>
    <t>4 paré v tištěné podobě + 2x v el. podobě</t>
  </si>
  <si>
    <t>02944</t>
  </si>
  <si>
    <t>OSTAT POŽADAVKY - DOKUMENTACE SKUTEČ PROVEDENÍ V DIGIT FORMĚ</t>
  </si>
  <si>
    <t>4 paré + 2x v el. podobě, včetně závěrečné zprávy zhotovitele</t>
  </si>
  <si>
    <t>02960</t>
  </si>
  <si>
    <t>OSTATNÍ POŽADAVKY - PLÁN BOZP</t>
  </si>
  <si>
    <t>Veškerá opatření pro zajištění BOZP v průběhu výstavby dle požadavků objednatele, náklady na vypracování potřebné dokumentace pro provoz staveniště z hlediska požární ochrany (požární řád a poplachová směrnice) a z hlediska provozu staveniště (provozně dopravní řád), podrobněji viz plán BOZP, včetně zabezpečení průchodu chodců</t>
  </si>
  <si>
    <t>zahrnuje veškeré náklady spojené s objednatelem požadovaným dozorem</t>
  </si>
  <si>
    <t>02991</t>
  </si>
  <si>
    <t>OSTATNÍ POŽADAVKY - INFORMAČNÍ TABULE</t>
  </si>
  <si>
    <t>KUS</t>
  </si>
  <si>
    <t xml:space="preserve">Billboard s účastníky výstavby v rozměrech a grafickém návrhu dle metodického pokynu Propagace stavebních činností na majetku kraje Vysočina prostřednictvím informačního panelu viz. odkaz  
http://m.kr-vysocina.cz/assets/File.ashx?id_org=450008&amp;id_dokumenty=4026814</t>
  </si>
  <si>
    <t>položka zahrnuje:
- dodání a osazení informačních tabulí v předepsaném provedení a množství s obsahem předepsaným zadavatelem
- veškeré nosné a upevňovací konstrukce
- základové konstrukce včetně nutných zemních prací
- demontáž a odvoz po skončení platnosti
- případně nutné opravy poškozených čátí během platnosti</t>
  </si>
  <si>
    <t>03100</t>
  </si>
  <si>
    <t>ZAŘÍZENÍ STAVENIŠTĚ - ZŘÍZENÍ, PROVOZ, DEMONTÁŽ</t>
  </si>
  <si>
    <t>+Zábory - trvalý 7046m2, dočasný 889m2</t>
  </si>
  <si>
    <t>zahrnuje objednatelem povolené náklady na pořízení (event. pronájem), provozování, udržování a likvidaci zhotovitelova zařízení</t>
  </si>
  <si>
    <t>9</t>
  </si>
  <si>
    <t>Ostatní konstrukce a práce</t>
  </si>
  <si>
    <t>916812</t>
  </si>
  <si>
    <t>ODDĚL OPLOCENÍ S PODSTAVCI DRÁTĚNNÉ - MONTÁŽ S PŘESUNEM</t>
  </si>
  <si>
    <t>M</t>
  </si>
  <si>
    <t xml:space="preserve"> 65+40 = 105,000 [A]</t>
  </si>
  <si>
    <t xml:space="preserve"> Celkem: A = 105,000 [B]</t>
  </si>
  <si>
    <t>položka zahrnuje:
- přemístění zařízení z dočasné skládky a jeho osazení a montáž na místě určeném projektem
- údržbu po celou dobu trvání funkce, náhradu zničených nebo ztracených kusů, nutnou opravu poškozených částí</t>
  </si>
  <si>
    <t>916813</t>
  </si>
  <si>
    <t>ODDĚL OPLOCENÍ S PODSTAVCI DRÁTĚNNÉ - DEMONTÁŽ</t>
  </si>
  <si>
    <t>Položka zahrnuje odstranění, demontáž a odklizení zařízení s odvozem na předepsané místo</t>
  </si>
  <si>
    <t>916819</t>
  </si>
  <si>
    <t>ODDĚL OPLOCENÍ S PODSTAVCI DRÁTĚNNÉ - NÁJEMNÉ</t>
  </si>
  <si>
    <t>MDEN</t>
  </si>
  <si>
    <t xml:space="preserve"> Pronájem 180 dnů 180*105 = 18900,000 [A]</t>
  </si>
  <si>
    <t xml:space="preserve"> Celkem: A = 18900,000 [B]</t>
  </si>
  <si>
    <t>položka zahrnuje sazbu za pronájem zařízení. Počet měrných jednotek se určí jako součin délky zařízení a počtu dní použití.</t>
  </si>
  <si>
    <t>014101</t>
  </si>
  <si>
    <t>POPLATKY ZA SKLÁDKU</t>
  </si>
  <si>
    <t>M3</t>
  </si>
  <si>
    <t>Asfalt z komunikace</t>
  </si>
  <si>
    <t xml:space="preserve"> Komunikace sonda 3 7,6*43*0,057 = 18,628 [C]</t>
  </si>
  <si>
    <t xml:space="preserve"> Komunikace sonda 5 7,6*126*0,112 = 107,251 [E]</t>
  </si>
  <si>
    <t xml:space="preserve"> Komunikace sonda 6 7,6*97*0,128 = 94,362 [F]</t>
  </si>
  <si>
    <t xml:space="preserve"> Komunikace sonda 7 7,6*93*0,072 = 50,890 [G]</t>
  </si>
  <si>
    <t xml:space="preserve"> Celkem: C+E+F+G = 163,879 [H]</t>
  </si>
  <si>
    <t>zahrnuje veškeré poplatky provozovateli skládky související s uložením odpadu na skládce.</t>
  </si>
  <si>
    <t>014111</t>
  </si>
  <si>
    <t>POPLATKY ZA SKLÁDKU TYP S-IO (INERTNÍ ODPAD)</t>
  </si>
  <si>
    <t>Kamenivo a makadam z komunikace</t>
  </si>
  <si>
    <t xml:space="preserve"> Komunikace sonda 4 7,6*102*0,061 = 47,287 [D]</t>
  </si>
  <si>
    <t xml:space="preserve"> Komunikace sonda 7 7,6*93*0,077 = 54,424 [G]</t>
  </si>
  <si>
    <t xml:space="preserve"> Celkem: D+G = 101,711 [H]</t>
  </si>
  <si>
    <t>Zkoušky únosnosti pláně</t>
  </si>
  <si>
    <t>Zemní práce</t>
  </si>
  <si>
    <t>113318</t>
  </si>
  <si>
    <t>ODSTRANĚNÍ PODKLADU ZPEVNĚNÝCH PLOCH ZE STABIL ZEMINY, ODVOZ DO 20KM</t>
  </si>
  <si>
    <t>makadam a pen. makadam</t>
  </si>
  <si>
    <t xml:space="preserve"> Komunikace sonda 3 7,6*43*0,08 = 26,144 [C]</t>
  </si>
  <si>
    <t xml:space="preserve"> Komunikace sonda 4 7,6*102*0,16 = 124,032 [D]</t>
  </si>
  <si>
    <t xml:space="preserve"> Komunikace sonda 5 7,6*126*0,124 = 118,742 [E]</t>
  </si>
  <si>
    <t xml:space="preserve"> Komunikace sonda 6 7,6*97*0,13 = 95,836 [F]</t>
  </si>
  <si>
    <t xml:space="preserve"> Komunikace sonda 7 7,6*93*(0,155+0,072) = 160,444 [G]</t>
  </si>
  <si>
    <t xml:space="preserve"> Celkem: C+D+E+F+G = 406,456 [H]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</si>
  <si>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</si>
  <si>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113328</t>
  </si>
  <si>
    <t>ODSTRAN PODKL ZPEVNĚNÝCH PLOCH Z KAMENIVA NESTMEL, ODVOZ DO 20KM</t>
  </si>
  <si>
    <t>štěrkopísek a zahliněné kamenivo</t>
  </si>
  <si>
    <t xml:space="preserve"> Komunikace sonda 3 7,6*43*0,06 = 19,608 [C]</t>
  </si>
  <si>
    <t xml:space="preserve"> Komunikace sonda 4 7,6*102*0,06 = 46,512 [D]</t>
  </si>
  <si>
    <t xml:space="preserve"> Komunikace sonda 5 7,6*126*0 = 0,000 [E]</t>
  </si>
  <si>
    <t xml:space="preserve"> Komunikace sonda 6 7,6*97*0,27 = 199,044 [F]</t>
  </si>
  <si>
    <t xml:space="preserve"> Komunikace sonda 7 7,6*93*0 = 0,000 [G]</t>
  </si>
  <si>
    <t xml:space="preserve"> Celkem: C+D+E+F+G = 265,164 [H]</t>
  </si>
  <si>
    <t>113378</t>
  </si>
  <si>
    <t>ODSTRAN PODKLADU ZPEVNĚNÝCH PLOCH Z DLAŽEB KOSTEK, ODVOZ DO 20KM</t>
  </si>
  <si>
    <t>Uložení na skládku CM Humpolec</t>
  </si>
  <si>
    <t xml:space="preserve"> Komunikace sonda 3 7,6*43*0,06 = 19,608 [A]</t>
  </si>
  <si>
    <t xml:space="preserve"> Komunikace sonda 4 7,6*102*0,06 = 46,512 [B]</t>
  </si>
  <si>
    <t xml:space="preserve"> Komunikace sonda 5 7,6*126*0,06 = 57,456 [C]</t>
  </si>
  <si>
    <t xml:space="preserve"> Celkem: A+B+C = 123,576 [D]</t>
  </si>
  <si>
    <t>113728</t>
  </si>
  <si>
    <t>FRÉZOVÁNÍ ZPEVNĚNÝCH PLOCH ASFALTOVÝCH, ODVOZ DO 20KM</t>
  </si>
  <si>
    <t xml:space="preserve"> Celkem: C+D+E+F+G = 214,700 [H]</t>
  </si>
  <si>
    <t>121108</t>
  </si>
  <si>
    <t>SEJMUTÍ ORNICE NEBO LESNÍ PŮDY S ODVOZEM DO 20KM</t>
  </si>
  <si>
    <t>Odhumusování</t>
  </si>
  <si>
    <t xml:space="preserve"> Krajnice 0,5*0,3*(5+40+8+40+150+100) = 51,450 [A]</t>
  </si>
  <si>
    <t xml:space="preserve"> Celkem: A = 51,450 [B]</t>
  </si>
  <si>
    <t>položka zahrnuje sejmutí ornice bez ohledu na tloušťku vrstvy a její vodorovnou dopravu
nezahrnuje uložení na trvalou skládku</t>
  </si>
  <si>
    <t>123738</t>
  </si>
  <si>
    <t>ODKOP PRO SPOD STAVBU SILNIC A ŽELEZNIC TŘ. I, ODVOZ DO 20KM</t>
  </si>
  <si>
    <t>zemní pláň</t>
  </si>
  <si>
    <t xml:space="preserve"> Komunikace sonda 3 7,6*43*0,303 = 99,020 [C]</t>
  </si>
  <si>
    <t xml:space="preserve"> Komunikace sonda 4 7,6*102*0,219 = 169,769 [D]</t>
  </si>
  <si>
    <t xml:space="preserve"> Komunikace sonda 5 7,6*126*0,264 = 252,806 [E]</t>
  </si>
  <si>
    <t xml:space="preserve"> Komunikace sonda 6 7,6*97*0,032 = 23,590 [F]</t>
  </si>
  <si>
    <t xml:space="preserve"> Komunikace sonda 7 7,6*93*0,256 = 180,941 [G]</t>
  </si>
  <si>
    <t xml:space="preserve"> Celkem: C+D+E+F+G = 473,320 [H]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</si>
  <si>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</si>
  <si>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17350</t>
  </si>
  <si>
    <t>ZEMNÍ KRAJNICE A DOSYPÁVKY ZE ZEMIN NEPROPUSTNÝCH</t>
  </si>
  <si>
    <t xml:space="preserve"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
- svahování, hutnění a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</si>
  <si>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17390</t>
  </si>
  <si>
    <t>ZEMNÍ KRAJNICE A DOSYPÁVKY Z JINÝCH MATERIÁLŮ</t>
  </si>
  <si>
    <t>nezpevněná krajnice z recyklované asfaltové drtě fr. 0/22</t>
  </si>
  <si>
    <t xml:space="preserve"> Krajnice 0,5*0,15*(5+40+8+40+150+100) = 25,725 [A]</t>
  </si>
  <si>
    <t xml:space="preserve"> Celkem: A = 25,725 [B]</t>
  </si>
  <si>
    <t>18110</t>
  </si>
  <si>
    <t>ÚPRAVA PLÁNĚ SE ZHUTNĚNÍM V HORNINĚ TŘ. I</t>
  </si>
  <si>
    <t>M2</t>
  </si>
  <si>
    <t xml:space="preserve"> Komunikace 7,6*(50072,07-49610) = 3511,732 [A]</t>
  </si>
  <si>
    <t xml:space="preserve"> Celkem: A = 3511,732 [B]</t>
  </si>
  <si>
    <t>položka zahrnuje úpravu pláně včetně vyrovnání výškových rozdílů. Míru zhutnění určuje projekt.</t>
  </si>
  <si>
    <t>18232</t>
  </si>
  <si>
    <t>ROZPROSTŘENÍ ORNICE V ROVINĚ V TL DO 0,15M</t>
  </si>
  <si>
    <t xml:space="preserve"> Krajnice 0,5*(5+40+8+40+150+100) = 171,500 [A]</t>
  </si>
  <si>
    <t xml:space="preserve"> Celkem: A = 171,500 [B]</t>
  </si>
  <si>
    <t>položka zahrnuje:
nutné přemístění ornice z dočasných skládek vzdálených do 50m
rozprostření ornice v předepsané tloušťce v rovině a ve svahu do 1:5</t>
  </si>
  <si>
    <t>18241</t>
  </si>
  <si>
    <t>ZALOŽENÍ TRÁVNÍKU RUČNÍM VÝSEVEM</t>
  </si>
  <si>
    <t>Zahrnuje dodání předepsané travní směsi, její výsev na ornici, zalévání, první pokosení, to vše bez ohledu na sklon terénu</t>
  </si>
  <si>
    <t>2</t>
  </si>
  <si>
    <t>Základy</t>
  </si>
  <si>
    <t>212635</t>
  </si>
  <si>
    <t>TRATIVODY KOMPL Z TRUB Z PLAST HM DN DO 150MM, RÝHA TŘ I</t>
  </si>
  <si>
    <t xml:space="preserve"> 2*(50065,6-49610) = 911,200 [A]</t>
  </si>
  <si>
    <t xml:space="preserve"> Celkem: A = 911,200 [B]</t>
  </si>
  <si>
    <t>Položka platí pro kompletní konstrukce trativodů a zahrnuje zejména:
- výkop rýhy předepsaného tvaru v dané třídě těžitelnosti, výplň, zásyp trativodu včetně dopravy, uložení přebytečného materiálu, dodávky předepsaného materiálu pro výplň a zásyp
- zřízení spojovací vrstvy
- zřízení podkladu a lože trativodu z předepsaného materiálu
- dodávka a uložení trativodu předepsaného materiálu a profilu
- obsyp trativodu předepsaným materiálem
- ukončení trativodu zaústěním do potrubí nebo vodoteče, případně vybudování ukončujícího objektu (kapličky) dle VL
- veškerý materiál, výrobky a polotovary, včetně mimostaveništní a vnitrostaveništní dopravy
- nezahrnuje opláštění z geotextilie, fólie</t>
  </si>
  <si>
    <t>21461</t>
  </si>
  <si>
    <t>SEPARAČNÍ GEOTEXTILIE</t>
  </si>
  <si>
    <t xml:space="preserve"> Pod trativodem (0,8+0,5+0,8)*2*(50065,6-49610) = 1913,520 [A]</t>
  </si>
  <si>
    <t xml:space="preserve"> Celkem: A = 1913,520 [B]</t>
  </si>
  <si>
    <t>Položka zahrnuje:
- dodávku předepsané geotextilie
- úpravu, očištění a ochranu podkladu
- přichycení k podkladu, případně zatížení
- úpravy spojů a zajištění okrajů
- úpravy pro odvodnění
- nutné přesahy
- mimostaveništní a vnitrostaveništní dopravu
není-li v zadávací dokumentaci uvedeno jinak, jedná se o nakupovaný materiál</t>
  </si>
  <si>
    <t>4</t>
  </si>
  <si>
    <t>Vodorovné konstrukce</t>
  </si>
  <si>
    <t>45131A</t>
  </si>
  <si>
    <t>PODKLADNÍ A VÝPLŇOVÉ VRSTVY Z PROSTÉHO BETONU C20/25</t>
  </si>
  <si>
    <t>C20/25n XF3</t>
  </si>
  <si>
    <t xml:space="preserve"> Pod přídlažbou 0,5*0,15*(40+10+10+15+5+7+5) = 6,900 [A]</t>
  </si>
  <si>
    <t xml:space="preserve"> Celkem: A = 6,900 [B]</t>
  </si>
  <si>
    <t>- dodání čerstvého betonu (betonové směsi) požadované kvality, jeho uložení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požadovaných konstr. (i ztracené) s úpravou dle požadované kvality povrchu betonu, včetně odbedňovacích a odskružovacích prostředků,
- podpěrné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všech požadovaných otvorů, kapes, výklenků, prostupů, dutin, drážek a pod., vč. ztížení práce a úprav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a tmelení spar a spojů,
- opatření povrchů betonu izolací proti zemní vlhkosti v částech, kde přijdou do styku se zeminou nebo kamenivem,
- případné zřízení spojovací vrstvy u základů,
- úpravy pro osazení zařízení ochrany konstrukce proti vlivu bludných proudů</t>
  </si>
  <si>
    <t>5</t>
  </si>
  <si>
    <t>Komunikace</t>
  </si>
  <si>
    <t>561431</t>
  </si>
  <si>
    <t>KAMENIVO ZPEVNĚNÉ CEMENTEM TŘ. I TL. DO 150MM</t>
  </si>
  <si>
    <t>SC C3/4</t>
  </si>
  <si>
    <t>- dodání směsi v požadované kvalitě
- očištění podkladu
- uložení směsi dle předepsaného technologického předpisu a zhutnění vrstvy v předepsané tloušťce
- zřízení vrstvy bez rozlišení šířky, pokládání vrstvy po etapách, včetně pracovních spar a spojů
- úpravu napojení, ukončení
- úpravu dilatačních spar včetně předepsané výztuže
- nezahrnuje postřiky, nátěry
- nezahrnuje úpravu povrchu krytu</t>
  </si>
  <si>
    <t>56333</t>
  </si>
  <si>
    <t>VOZOVKOVÉ VRSTVY ZE ŠTĚRKODRTI TL. DO 150MM</t>
  </si>
  <si>
    <t>štěrkodrť frakce 0/32</t>
  </si>
  <si>
    <t xml:space="preserve"> Nad propustkem 12,59*1,75 = 22,033 [C]</t>
  </si>
  <si>
    <t xml:space="preserve"> Napojení na dlažbu 0,5*(8+3) = 5,500 [D]</t>
  </si>
  <si>
    <t xml:space="preserve"> Celkem: A+C+D = 3539,264 [E]</t>
  </si>
  <si>
    <t>- dodání kameniva předepsané kvality a zrnitosti
- rozprostření a zhutnění vrstvy v předepsané tloušťce
- zřízení vrstvy bez rozlišení šířky, pokládání vrstvy po etapách
- nezahrnuje postřiky, nátěry</t>
  </si>
  <si>
    <t>56334</t>
  </si>
  <si>
    <t>VOZOVKOVÉ VRSTVY ZE ŠTĚRKODRTI TL. DO 200MM</t>
  </si>
  <si>
    <t xml:space="preserve"> Vyrovnání 18*3*3/2 = 81,000 [B]</t>
  </si>
  <si>
    <t xml:space="preserve"> Celkem: B = 81,000 [C]</t>
  </si>
  <si>
    <t>56353</t>
  </si>
  <si>
    <t>VOZOVKOVÉ VRSTVY Z MECH ZPEV ZEMINY TL. DO 150MM</t>
  </si>
  <si>
    <t>572123</t>
  </si>
  <si>
    <t>INFILTRAČNÍ POSTŘIK Z EMULZE DO 1,0KG/M2</t>
  </si>
  <si>
    <t>PI-C max. 0,8kg/m2 infiltrační postřik asfaltovou emulzí s podrceným kamenivem fr. 2/4 HDK 2/4 3,0kg/m2</t>
  </si>
  <si>
    <t>- dodání všech předepsaných materiálů pro postřiky v předepsaném množství
- provedení dle předepsaného technologického předpisu
- zřízení vrstvy bez rozlišení šířky, pokládání vrstvy po etapách
- úpravu napojení, ukončení</t>
  </si>
  <si>
    <t>572213</t>
  </si>
  <si>
    <t>SPOJOVACÍ POSTŘIK Z EMULZE DO 0,5KG/M2</t>
  </si>
  <si>
    <t>PS-C 0,3kg/m2 spojovací postřik asfaltovou emulzí</t>
  </si>
  <si>
    <t>57280A</t>
  </si>
  <si>
    <t>PROTISMYKOVÁ ÚPRAVA POVRCHU VOZOVKY ZA STUDENA</t>
  </si>
  <si>
    <t>Bezpečnostní protismyková úptava v obou směrech dle TP 213 dl. 35m, v šíři 1 pruhu s červeným probarvením</t>
  </si>
  <si>
    <t xml:space="preserve"> 35*7,6 = 266,000 [A]</t>
  </si>
  <si>
    <t xml:space="preserve"> Celkem: A = 266,000 [B]</t>
  </si>
  <si>
    <t>- termosetové pojivo
- zdrsňující materiál (kamenivo)
- provedení dle předepsaného technologického předpisu
- zřízení vrstvy bez rozlišení šířky, pokládání vrstvy po etapách</t>
  </si>
  <si>
    <t>574A34</t>
  </si>
  <si>
    <t>ASFALTOVÝ BETON PRO OBRUSNÉ VRSTVY ACO 11+, 11S TL. 40MM</t>
  </si>
  <si>
    <t>ACO11+, 50/70, tl. 40 mm</t>
  </si>
  <si>
    <t>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 pod.</t>
  </si>
  <si>
    <t>574E66</t>
  </si>
  <si>
    <t>ASFALTOVÝ BETON PRO PODKLADNÍ VRSTVY ACP 16+, 16S TL. 70MM</t>
  </si>
  <si>
    <t>ACP 16+, 50/70, tl. 70mm</t>
  </si>
  <si>
    <t>582611</t>
  </si>
  <si>
    <t>KRYTY Z BETON DLAŽDIC SE ZÁMKEM ŠEDÝCH TL 60MM DO LOŽE Z KAM</t>
  </si>
  <si>
    <t xml:space="preserve"> Nad propustkem 12,59*1,75 = 22,033 [A]</t>
  </si>
  <si>
    <t xml:space="preserve"> Napojení na dlažbu 0,5*(8+3) = 5,500 [B]</t>
  </si>
  <si>
    <t xml:space="preserve"> Celkem: A+B = 27,533 [C]</t>
  </si>
  <si>
    <t xml:space="preserve">- dodání dlažebního materiálu v požadované kvalitě, dodání materiálu pro předepsané  lože v tloušťce předepsané dokumentací a pro předepsanou výplň spar
- očištění podkladu
- uložení dlažby dle předepsaného technologického předpisu včetně předepsané podkladní vrstvy a předepsané výplně spar
- zřízení vrstvy bez rozlišení šířky, pokládání vrstvy po etapách 
- úpravu napojení, ukončení podél obrubníků, dilatačních zařízení, odvodňovacích proužků, odvodňovačů, vpustí, šachet a pod., nestanoví-li zadávací dokumentace jinak
- nezahrnuje postřiky, nátěry
- nezahrnuje těsnění podél obrubníků, dilatačních zařízení, odvodňovacích proužků, odvodňovačů, vpustí, šachet a pod.</t>
  </si>
  <si>
    <t>582622</t>
  </si>
  <si>
    <t>KRYTY Z BETON DLAŽDIC SE ZÁMKEM ŠEDÝCH TL 80MM DO LOŽE Z C20/25n XF3</t>
  </si>
  <si>
    <t>Přídlažba, tl. lože min. 150mm z C20/25n XF3</t>
  </si>
  <si>
    <t xml:space="preserve"> 0,5*(40+10+10+15+5+7+5) = 46,000 [A]</t>
  </si>
  <si>
    <t xml:space="preserve"> Celkem: A = 46,000 [B]</t>
  </si>
  <si>
    <t>58910</t>
  </si>
  <si>
    <t>VÝPLŇ SPAR ASFALTEM</t>
  </si>
  <si>
    <t xml:space="preserve"> 8+6+5+7,64 = 26,640 [A]</t>
  </si>
  <si>
    <t xml:space="preserve"> Celkem: A = 26,640 [B]</t>
  </si>
  <si>
    <t>položka zahrnuje:
- dodávku předepsaného materiálu
- vyčištění a výplň spar tímto materiálem</t>
  </si>
  <si>
    <t>7</t>
  </si>
  <si>
    <t>Přidružená stavební výroba</t>
  </si>
  <si>
    <t>702212</t>
  </si>
  <si>
    <t>KABELOVÁ CHRÁNIČKA ZEMNÍ DN PŘES 100 DO 200 MM</t>
  </si>
  <si>
    <t xml:space="preserve">1x DN 110 ČEZ a  1 x DN 110 VO Obec Křelovice</t>
  </si>
  <si>
    <t xml:space="preserve"> 13 = 13,000 [A]</t>
  </si>
  <si>
    <t xml:space="preserve"> Celkem: A = 13,000 [B]</t>
  </si>
  <si>
    <t>1. Položka obsahuje:
 – proražení otvoru zdivem o průřezu od 0,01 do 0,025m2
 – úpravu a začištění omítky po montáži vedení
 – pomocné mechanismy
2. Položka neobsahuje:
 – protipožární ucpávku
3. Způsob měření:
Udává se počet kusů kompletní konstrukce nebo práce.</t>
  </si>
  <si>
    <t>8</t>
  </si>
  <si>
    <t>Potrubí</t>
  </si>
  <si>
    <t>9113A1</t>
  </si>
  <si>
    <t>SVODIDLO OCEL SILNIČ JEDNOSTR, ÚROVEŇ ZADRŽ N1, N2 - DODÁVKA A MONTÁŽ</t>
  </si>
  <si>
    <t>Obnova svodidel JSO-N2-W4 včetně náběhů</t>
  </si>
  <si>
    <t xml:space="preserve"> 34,4 = 34,400 [A]</t>
  </si>
  <si>
    <t xml:space="preserve"> Celkem: A = 34,400 [B]</t>
  </si>
  <si>
    <t>položka zahrnuje:
- kompletní dodávku všech dílů ocelového svodidla s předepsanou povrchovou úpravou včetně spojovacích prvků
- montáž a osazení svodidla, osazení sloupků zaberaněním nebo osazením do betonových bloků (včetně betonových bloků a nutných zemních prací
- ukončení zapuštěním do betonových bloků (včetně betonového bloku a nutných zemních prací) nebo koncovkou
- přechod na jiný typ svodidla nebo přes mostní závěr
- ochranu proti bludným proudům a vývody pro jejich měření
nezahrnuje odrazky nebo retroreflexní fólie</t>
  </si>
  <si>
    <t>9115C3</t>
  </si>
  <si>
    <t>SVODIDLO OCEL MOSTNÍ JEDNOSTR, ÚROVEŇ ZADRŽ H2 - DEMONTÁŽ S PŘESUNEM</t>
  </si>
  <si>
    <t>stávající ocelové svodidlo, vč. odvozu do 20 km a předání do depozitu KSÚSV, p.o. CM Humpolec</t>
  </si>
  <si>
    <t>položka zahrnuje:
- demontáž a odstranění zařízení
- jeho odvoz na předepsané místo</t>
  </si>
  <si>
    <t>91228</t>
  </si>
  <si>
    <t>SMĚROVÉ SLOUPKY Z PLAST HMOT VČETNĚ ODRAZNÉHO PÁSKU</t>
  </si>
  <si>
    <t xml:space="preserve"> 5+2+7+7+5*2 = 31,000 [A]</t>
  </si>
  <si>
    <t xml:space="preserve"> Celkem: A = 31,000 [B]</t>
  </si>
  <si>
    <t>položka zahrnuje:
- dodání a osazení sloupku včetně nutných zemních prací
- vnitrostaveništní a mimostaveništní doprava
- odrazky plastové nebo z retroreflexní fólie</t>
  </si>
  <si>
    <t>91267</t>
  </si>
  <si>
    <t>ODRAZKY NA SVODIDLA</t>
  </si>
  <si>
    <t xml:space="preserve"> 2+3 = 5,000 [A]</t>
  </si>
  <si>
    <t xml:space="preserve"> Celkem: A = 5,000 [B]</t>
  </si>
  <si>
    <t>- kompletní dodávka se všemi pomocnými a doplňujícími pracemi a součástmi</t>
  </si>
  <si>
    <t>914131</t>
  </si>
  <si>
    <t>DOPRAVNÍ ZNAČKY ZÁKLADNÍ VELIKOSTI OCELOVÉ FÓLIE TŘ 2 - DODÁVKA A MONTÁŽ</t>
  </si>
  <si>
    <t xml:space="preserve"> B 28, IP11c  1+1 = 2,000 [A]</t>
  </si>
  <si>
    <t xml:space="preserve"> Celkem: A = 2,000 [B]</t>
  </si>
  <si>
    <t>položka zahrnuje:
- dodávku a montáž značek v požadovaném provedení</t>
  </si>
  <si>
    <t>915111</t>
  </si>
  <si>
    <t>VODOROVNÉ DOPRAVNÍ ZNAČENÍ BARVOU HLADKÉ - DODÁVKA A POKLÁDKA</t>
  </si>
  <si>
    <t xml:space="preserve"> V4 0,25, V2b 0,25 0,25*2*(50065,6-49610)+0,25*(20+15) = 236,550 [A]</t>
  </si>
  <si>
    <t xml:space="preserve"> V3 0,125, V1a 0,125 0,125*(50065,6-49610) = 56,950 [B]</t>
  </si>
  <si>
    <t xml:space="preserve"> Vjezdy u parkovacího stání 4*0,125*(3+5+3) = 5,500 [C]</t>
  </si>
  <si>
    <t xml:space="preserve"> Celkem: A+B+C = 299,000 [D]</t>
  </si>
  <si>
    <t>položka zahrnuje:
- dodání a pokládku nátěrového materiálu (měří se pouze natíraná plocha)
- předznačení a reflexní úpravu</t>
  </si>
  <si>
    <t>915221</t>
  </si>
  <si>
    <t>VODOR DOPRAV ZNAČ PLASTEM STRUKTURÁLNÍ NEHLUČNÉ - DOD A POKLÁDKA</t>
  </si>
  <si>
    <t>Po uplynutí požadované doby</t>
  </si>
  <si>
    <t>917212</t>
  </si>
  <si>
    <t>ZÁHONOVÉ OBRUBY Z BETONOVÝCH OBRUBNÍKŮ ŠÍŘ 80MM</t>
  </si>
  <si>
    <t xml:space="preserve"> 12,59 = 12,590 [A]</t>
  </si>
  <si>
    <t xml:space="preserve"> Celkem: A = 12,590 [B]</t>
  </si>
  <si>
    <t>Položka zahrnuje:
dodání a pokládku betonových obrubníků o rozměrech předepsaných zadávací dokumentací
betonové lože i boční betonovou opěrku.</t>
  </si>
  <si>
    <t>919111</t>
  </si>
  <si>
    <t>ŘEZÁNÍ ASFALTOVÉHO KRYTU VOZOVEK TL DO 50MM</t>
  </si>
  <si>
    <t xml:space="preserve"> Napojení na stávající vozovku 7,64 = 7,640 [A]</t>
  </si>
  <si>
    <t xml:space="preserve"> Celkem: A = 7,640 [B]</t>
  </si>
  <si>
    <t>položka zahrnuje řezání vozovkové vrstvy v předepsané tloušťce, včetně spotřeby vody</t>
  </si>
  <si>
    <t>919113</t>
  </si>
  <si>
    <t>ŘEZÁNÍ ASFALTOVÉHO KRYTU VOZOVEK TL DO 150MM</t>
  </si>
  <si>
    <t>9140xR</t>
  </si>
  <si>
    <t>Kompletní DIO</t>
  </si>
  <si>
    <t>zahrnuje zakrytí dočasně neplatných svislých dopravních značek (nebo jejich částí) bez ohledu na způsob a na jejich velikost (zakrytí neprůhledným materiálem nebo otočení značky) a jeho následné odstranění</t>
  </si>
  <si>
    <t>014121</t>
  </si>
  <si>
    <t>POPLATKY ZA SKLÁDKU TYP S-OO (OSTATNÍ ODPAD)</t>
  </si>
  <si>
    <t>Materiál z dna stávajícího propustku beton proložený lomovým kamenem, poplatky za likvidaci betonu</t>
  </si>
  <si>
    <t xml:space="preserve"> 8,833 = 8,833 [A]</t>
  </si>
  <si>
    <t xml:space="preserve"> 12,785 = 12,785 [B]</t>
  </si>
  <si>
    <t xml:space="preserve"> Celkem: A+B = 21,618 [C]</t>
  </si>
  <si>
    <t>111208</t>
  </si>
  <si>
    <t>ODSTRANĚNÍ KŘOVIN S ODVOZEM DO 20KM</t>
  </si>
  <si>
    <t>Odstranění podrostů na vtoku a výtoku, položka bude čerpána se souhlasem TDI, investora a AD</t>
  </si>
  <si>
    <t xml:space="preserve"> 279 = 279,000 [A]</t>
  </si>
  <si>
    <t xml:space="preserve"> Celkem: A = 279,000 [B]</t>
  </si>
  <si>
    <t>odstranění křovin a stromů do průměru 100 mm
doprava dřevin na předepsanou vzdálenost
štěpkování</t>
  </si>
  <si>
    <t>114258</t>
  </si>
  <si>
    <t>ODSTRAN KONSTR VODNÍCH KORYT Z LOMKAM NA MC, ODVOZ DO 20KM</t>
  </si>
  <si>
    <t>Odstranění narušeného kamenného dláždění</t>
  </si>
  <si>
    <t xml:space="preserve"> Dno propustku 10,095*1,75*0,5 = 8,833 [A]</t>
  </si>
  <si>
    <t xml:space="preserve"> Celkem: A = 8,833 [B]</t>
  </si>
  <si>
    <t>Odstranění konstrukcí vodních koryt se měří v [m3] vybouraných hmot ve stavu před vybouráním. 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</si>
  <si>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171103</t>
  </si>
  <si>
    <t>ULOŽENÍ SYPANINY DO NÁSYPŮ SE ZHUTNĚNÍM DO 100% PS</t>
  </si>
  <si>
    <t>v případě využití vyzískané zeminy podmínečně vhodné bude v případě Tvarování terénu u vtoku a výtoku dostatečný parametr do 95% příp. 97% PS</t>
  </si>
  <si>
    <t xml:space="preserve"> "Na vtoku pro vyrovnání výškového rozdílu mezi stávajícím dnem a betonovým ložem pro novou nosnou konstrukci"</t>
  </si>
  <si>
    <t xml:space="preserve"> 6*6*0,5 = 18,000 [A]</t>
  </si>
  <si>
    <t xml:space="preserve"> "Tvarování terénu u vtoku"</t>
  </si>
  <si>
    <t xml:space="preserve"> 12,6*8*2 = 201,600 [B]</t>
  </si>
  <si>
    <t xml:space="preserve"> "Tvarování terénu u výtoku"</t>
  </si>
  <si>
    <t xml:space="preserve"> 17,9*20/2*2,5 = 447,500 [C]</t>
  </si>
  <si>
    <t xml:space="preserve"> Celkem: A+B+C = 667,100 [D]</t>
  </si>
  <si>
    <t xml:space="preserve"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</si>
  <si>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17250</t>
  </si>
  <si>
    <t>ZRÍZENÍ TESNENÍ ZE ZEMIN NEPROPUSTNÝCH</t>
  </si>
  <si>
    <t>zřízení těsnící zemní hrázky pro provizorní převedení vody během výstavby</t>
  </si>
  <si>
    <t xml:space="preserve"> 5,5*1*1 = 5,500 [A]</t>
  </si>
  <si>
    <t xml:space="preserve">položka zahrnuje:
- kompletní provedení zemní konstrukce vc. výberu vhodného materiálu
- úprava  ukládaného  materiálu  vlhcením,  trídením,  promícháním  nebo  vysoušením,  príp. jiné úpravy za úcelem zlepšení jeho  mech. vlastností
- hutnení i ruzné míry hutnení 
- ošetrení úložište po celou dobu práce v nem vc. klimatických opatrení
- ztížení v okolí vedení, konstrukcí a objektu a jejich docasné zajištení
- ztížení provádení vc. hutnení ve ztížených podmínkách a stísnených prostorech
- ztížené ukládání sypaniny pod vodu
- ukládání po vrstvách a po jiných nutných cástech (figurách) vc. dosypávek
- spouštení a nošení materiálu
- výmena cástí zemní konstrukce znehodnocené klimatickými vlivy
- rucní hutnení a výpln jam a prohlubní v podloží
- úprava, ocištení, ochrana a zhutnení podloží
- svahování, hutnení a uzavírání povrchu svahu
- zrízení lavic na svazích
- udržování úložište a jeho ochrana proti vode
- odvedení nebo obvedení vody v okolí úložište a v úložišti
- veškeré  pomocné konstrukce umožnující provedení  zemní konstrukce  (príjezdy,  sjezdy,  nájezdy, lešení, podperné konstrukce, premostení, zpevnené plochy, zakrytí a pod.)</t>
  </si>
  <si>
    <t>18222</t>
  </si>
  <si>
    <t>ROZPROSTŘENÍ ORNICE VE SVAHU V TL DO 0,15M</t>
  </si>
  <si>
    <t xml:space="preserve"> Vtok 12,59*8 = 100,720 [A]</t>
  </si>
  <si>
    <t xml:space="preserve"> Výtok 17,83*20/2 = 178,300 [B]</t>
  </si>
  <si>
    <t xml:space="preserve"> Celkem: A+B = 279,020 [C]</t>
  </si>
  <si>
    <t>položka zahrnuje:
nutné přemístění ornice z dočasných skládek vzdálených do 50m
rozprostření ornice v předepsané tloušťce ve svahu přes 1:5</t>
  </si>
  <si>
    <t xml:space="preserve"> 279,02 = 279,020 [A]</t>
  </si>
  <si>
    <t xml:space="preserve"> Celkem: A = 279,020 [B]</t>
  </si>
  <si>
    <t>27231A</t>
  </si>
  <si>
    <t>ZÁKLADY Z PROSTÉHO BETONU DO C20/25</t>
  </si>
  <si>
    <t>XC2, XF4</t>
  </si>
  <si>
    <t xml:space="preserve"> U vtoku 0,8*0,8*0,4*2 = 0,512 [A]</t>
  </si>
  <si>
    <t xml:space="preserve"> U choníku 0,8*0,8*0,4*2+0,4*0,4*0,8*6 = 1,280 [B]</t>
  </si>
  <si>
    <t xml:space="preserve"> U silnice 0,8*0,8*0,4*2+0,4*0,4*0,8*10 = 1,792 [C]</t>
  </si>
  <si>
    <t xml:space="preserve"> U výtoku 0,8*0,8*0,4*2 = 0,512 [D]</t>
  </si>
  <si>
    <t xml:space="preserve"> Celkem: A+B+C+D = 4,096 [E]</t>
  </si>
  <si>
    <t>- dodání čerstvého betonu (betonové směsi) požadované kvality, jeho uložení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požadovaných konstr. (i ztracené) s úpravou dle požadované kvality povrchu betonu, včetně odbedňovacích a odskružovacích prostředků,
- podpěrné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všech požadovaných otvorů, kapes, výklenků, prostupů, dutin, drážek a pod., vč. ztížení práce a úprav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a tmelení spar a spojů,
- opatření povrchů betonu izolací proti zemní vlhkosti v částech, kde přijdou do styku se zeminou nebo kamenivem,
- případné zřízení spojovací vrstvy u základů,
- úpravy pro osazení zařízení ochrany konstrukce proti vlivu bludných proudů,</t>
  </si>
  <si>
    <t>45131</t>
  </si>
  <si>
    <t>PODKL A VÝPLŇ VRSTVY Z PROST BET</t>
  </si>
  <si>
    <t>?	cementopopílková suspenze pevnostní třídy minimálně 3-5 MPa
?	včetně bednění a utěsnění spar v čelech propustku
?	zhotovitel předloží TEPŘ včetně etapizace betonáže ke schválení</t>
  </si>
  <si>
    <t xml:space="preserve"> 10,095*3,035*1,75-10,095*1,29*2,405 = 22,298 [A]</t>
  </si>
  <si>
    <t xml:space="preserve"> Celkem: A = 22,298 [B]</t>
  </si>
  <si>
    <t xml:space="preserve">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</t>
  </si>
  <si>
    <t>Lože odláždění</t>
  </si>
  <si>
    <t xml:space="preserve"> Vtok 6*6*0,1 = 3,600 [A]</t>
  </si>
  <si>
    <t xml:space="preserve"> Výtok 10*5*0,1 = 5,000 [B]</t>
  </si>
  <si>
    <t xml:space="preserve"> Celkem: A+B = 8,600 [C]</t>
  </si>
  <si>
    <t>451384</t>
  </si>
  <si>
    <t>PODKL VRSTVY ZE ŽELEZOBET DO C25/30 VČET VÝZTUŽE</t>
  </si>
  <si>
    <t>viz výkres SO 201 D.2 příloha 4
1,325t kari sítě</t>
  </si>
  <si>
    <t xml:space="preserve"> 12,9 = 12,900 [A]</t>
  </si>
  <si>
    <t>- dodání čerstvého betonu (betonové směsi) požadované kvality, jeho uložení do požadovaného tvaru při jakékoliv hustotě výztuže, konzistenci čerstvého betonu a způsobu hutnění, ošetření a ochranu betonu
- zhotovení nepropustného, mrazuvzdorného betonu a betonu požadované trvanlivosti a vlastností
- užití potřebných přísad a technologií výroby betonu
- zřízení pracovních a dilatačních spar, včetně potřebných úprav, výplně, vložek, opracování, očištění a ošetření
- bednění požadovaných konstr. (i ztracené) s úpravou dle požadované kvality povrchu betonu
- vytvoření kotevních čel, kapes, nálitků, a sedel
- zřízení všech požadovaných otvorů, kapes, výklenků, prostupů, dutin, drážek a pod., vč. ztížení práce a úprav kolem nich
- úpravy pro osazení výztuže, doplňkových konstrukcí a vybavení
- úpravy povrchu pro položení požadované izolace, povlaků a nátěrů, případně vyspravení
- nátěry zabraňující soudržnost betonu a bednění
- výplň, těsnění a tmelení spar a spojů
- opatření povrchů betonu izolací proti zemní vlhkosti v částech, kde přijdou do styku se zeminou nebo kamenivem
- dodání betonářské výztuže v požadované kvalitě, stříhání, řezání, ohýbání a spojování do všech požadovaných tvarů (vč. armakošů) a uložení s požadovaným zajištěním polohy a krytí výztuže betonem
- veškeré svary nebo jiné spoje výztuže
- pomocné konstrukce a práce pro osazení a upevnění výztuže
- úpravy výztuže pro osazení doplňkových konstrukcí
- veškerá opatření pro zajištění soudržnosti výztuže a betonu
- povrchovou antikorozní úpravu výztuže
- separaci výztuže</t>
  </si>
  <si>
    <t>46251</t>
  </si>
  <si>
    <t>ZÁHOZ Z LOMOVÉHO KAMENE</t>
  </si>
  <si>
    <t>Vývařiště</t>
  </si>
  <si>
    <t xml:space="preserve"> 1,5*1,5*1,5 = 3,375 [A]</t>
  </si>
  <si>
    <t xml:space="preserve"> Celkem: A = 3,375 [B]</t>
  </si>
  <si>
    <t>položka zahrnuje:
- dodávku a zához lomového kamene předepsané frakce včetně mimostaveništní a vnitrostaveništní dopravy
není-li v zadávací dokumentaci uvedeno jinak, jedná se o nakupovaný materiál</t>
  </si>
  <si>
    <t>465512</t>
  </si>
  <si>
    <t>DLAŽBY Z LOMOVÉHO KAMENE NA MC</t>
  </si>
  <si>
    <t>Odláždění koryta vtoku a výtoku</t>
  </si>
  <si>
    <t xml:space="preserve"> Vtok 6*6*0,2 = 7,200 [A]</t>
  </si>
  <si>
    <t xml:space="preserve"> Výtok 10*5*0,2 = 10,000 [B]</t>
  </si>
  <si>
    <t xml:space="preserve"> Celkem: A+B = 17,200 [C]</t>
  </si>
  <si>
    <t>položka zahrnuje:
- nutné zemní práce (svahování, úpravu pláně a pod.)
- zřízení spojovací vrstvy
- zřízení lože dlažby z cementové malty předepsané kvality a předepsané tloušťky
- dodávku a položení dlažby z lomového kamene do předepsaného tvaru
- spárování, těsnění, tmelení a vyplnění spar MC případně s vyklínováním
- úprava povrchu pro odvedení srážkové vody
- nezahrnuje podklad pod dlažbu, vykazuje se samostatně položkami SD 45</t>
  </si>
  <si>
    <t>467314</t>
  </si>
  <si>
    <t>STUPNĚ A PRAHY VODNÍCH KORYT Z PROSTÉHO BETONU C25/30</t>
  </si>
  <si>
    <t>Betonová přelivná hrana</t>
  </si>
  <si>
    <t xml:space="preserve"> 0,4*0,8*1,5*5 = 2,400 [A]</t>
  </si>
  <si>
    <t xml:space="preserve"> Celkem: A = 2,400 [B]</t>
  </si>
  <si>
    <t xml:space="preserve">položka zahrnuje:
- nutné zemní práce (hloubení rýh apod.)
- dodání  čerstvého  betonu  (betonové  směsi)  požadované  kvality,  jeho  uložení  do požadovaného tvaru při jakékoliv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doplňkových konstrukcí a vybavení,
- úpravy povrchu pro položení požadované izolace, povlaků a nátěrů, případně vyspravení,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</t>
  </si>
  <si>
    <t>467384</t>
  </si>
  <si>
    <t>STUPNĚ A PRAHY VOD KORYT ZE ŽELBET DO C25/30 VČET VÝZT</t>
  </si>
  <si>
    <t>viz výkres SO 201 D.2 příloha 4
425,9 t výztuže</t>
  </si>
  <si>
    <t xml:space="preserve"> 6,9 = 6,900 [A]</t>
  </si>
  <si>
    <t>položka zahrnuje:
- nutné zemní práce (hloubení rýh apod.)
- dodání čerstvého betonu (betonové směsi) požadované kvality, jeho uložení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požadovaných konstr. (i ztracené) s úpravou dle požadované kvality povrchu betonu, včetně odbedňovacích a odskružovacích prostředků,
- podpěrné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všech požadovaných otvorů, kapes, výklenků, prostupů, dutin, drážek a pod., vč. ztížení práce a úprav kolem nich,
- úpravy pro osazení výztuže, doplňkových konstrukcí a vybavení,
- úpravy povrchu pro položení požadované izolace, povlaků a nátěrů, případně vyspravení,
- konstrukce betonových kloubů, upevnění kotevních prvků a doplňkových konstrukcí,
- nátěry zabraňující soudržnost betonu a bednění,
- výplň, těsnění a tmelení spar a spojů,
- opatření povrchů betonu izolací proti zemní vlhkosti v částech, kde přijdou do styku se zeminou nebo kamenivem,
- případné zřízení spojovací vrstvy u základů,
- úpravy pro osazení zařízení ochrany konstrukce proti vlivu bludných proudů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povrchovou antikorozní úpravu výztuže,
- separaci výztuže</t>
  </si>
  <si>
    <t>76299</t>
  </si>
  <si>
    <t>OSTATNÍ ATYPICKÉ TESAŘSKÉ KONSTRUKCE</t>
  </si>
  <si>
    <t>Zavážecí dráha z dřevěných hranolů 120 x 120 mm</t>
  </si>
  <si>
    <t xml:space="preserve"> Hranoly 0,12*0,12*34,65*2 = 0,998 [A]</t>
  </si>
  <si>
    <t xml:space="preserve"> Propojovací prkna á 600mm 58ks 58*1*0,3*0,028 = 0,487 [B]</t>
  </si>
  <si>
    <t xml:space="preserve"> Celkem: A+B = 1,485 [C]</t>
  </si>
  <si>
    <t>- položky tesařských konstrukcí zahrnují kompletní konstrukci, včetně úprav řeziva (i impregnaci, povrchové úpravy a pod.), spojovací a ochranné prostředky, upevňovací prvky, lemování, lištování, spárování, není-li zahrnut v jiných položkách, i nátěr konstrukcí, včetně úpravy povrchu před nátěrem.</t>
  </si>
  <si>
    <t>86326</t>
  </si>
  <si>
    <t>POTRUBÍ Z TRUB OCELOVÝCH DN DO 80MM</t>
  </si>
  <si>
    <t>injektážní trubičky ve vrcholu klenby profilu 80/3 mm</t>
  </si>
  <si>
    <t xml:space="preserve"> 3*10 = 30,000 [A]</t>
  </si>
  <si>
    <t xml:space="preserve">položky pro zhotovení potrubí platí bez ohledu na sklon.
zahrnuje:
- výrobní dokumentaci (včetně technologického předpisu)
- dodání veškerého trubního a pomocného materiálu  (trouby,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- opláštění dle dokumentace a nutné opravy opláštění při jeho poškození
nezahrnuje tlakovou zkoušku ani proplacha dezinfekci</t>
  </si>
  <si>
    <t>87134</t>
  </si>
  <si>
    <t>POTRUBÍ Z TRUB PLASTOVÝCH TLAKOVÝCH HRDLOVÝCH DN DO 200MM</t>
  </si>
  <si>
    <t>kruhová pevnost SN 12</t>
  </si>
  <si>
    <t xml:space="preserve"> Svodné potrubí 8 = 8,000 [A]</t>
  </si>
  <si>
    <t xml:space="preserve"> Celkem: A = 8,000 [B]</t>
  </si>
  <si>
    <t xml:space="preserve">položky pro zhotovení potrubí platí bez ohledu na sklon
zahrnuje:
- výrobní dokumentaci (včetně technologického předpisu)
- dodání veškerého trubního a pomocného materiálu  (trouby,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nezahrnuje tlakové zkoušky ani proplach a dezinfekci</t>
  </si>
  <si>
    <t>87434</t>
  </si>
  <si>
    <t>POTRUBÍ Z TRUB PLASTOVÝCH ODPADNÍCH DN DO 200MM</t>
  </si>
  <si>
    <t>potrubí pro dočasné převedení vody během stavby</t>
  </si>
  <si>
    <t xml:space="preserve"> 2*47 = 94,000 [A]</t>
  </si>
  <si>
    <t xml:space="preserve">položky pro zhotovení potrubí platí bez ohledu na sklon
zahrnuje:
- výrobní dokumentaci (vcetne technologického predpisu)
- dodání veškerého trubního a pomocného materiálu  (trouby,  trubky,  tvarovky,  spojovací a tesnící  materiál a pod.), podperných, závesných a upevnovacích prvku, vcetne potrebných úprav
- úprava a príprava podkladu a podper, ocištení a ošetrení podkladu a podper
- zrízení plne funkcního potrubí, kompletní soustavy, podle príslušného technologického predpisu
- zrízení potrubí i jednotlivých cástí po etapách, vcetne pracovních spar a spoju, pracovního zaslepení koncu a pod.
- úprava prostupu, pruchodu  šachtami a komorami, okolí podper a vyústení, zaústení, napojení, vyvedení a upevnení odpad. výustí
- ochrana potrubí náterem (vc. úpravy povrchu), prípadne izolací, nejsou-li tyto práce predmetem jiné položky
- úprava, ocištení a ošetrení prostoru kolem potrubí
- položky platí pro práce provádené v prostoru zapaženém i nezapaženém a i v kolektorech, chránickách
- položky zahrnují i práce spojené s nutnými obtoky, prevádením a cerpáním vody
nezahrnuje zkoušky vodotesnosti a televizní prohlídku</t>
  </si>
  <si>
    <t>89413</t>
  </si>
  <si>
    <t>ŠACHTY KANALIZAČNÍ Z BETON DÍLCŮ NA POTRUBÍ DN DO 200MM</t>
  </si>
  <si>
    <t>?	šachta DN 1000, poklop min DN 610
?	výška šachty dle hloubky stávající dešťové kanalizace- odhad 2 m</t>
  </si>
  <si>
    <t xml:space="preserve"> Celkem: A = 1,000 [B]</t>
  </si>
  <si>
    <t xml:space="preserve">položka zahrnuje:
- poklopy s rámem, mříže s rámem, stupadla, žebříky, stropy z bet. dílců a pod.
- předepsané betonové skruže, prefabrikované nebo monolitické betonové dno a není-li uvedeno jinak i podkladní vrstvu (z kameniva nebo betonu).
- dodání  dílce  požadovaného  tvaru  a  vlastností,  jeho  skladování,  doprava  a  osazení  do  definitivní polohy, včetně komplexní technologie výroby a montáže dílců, ošetření a ochrana dílců,
- u dílců železobetonových a předpjatých veškerá výztuž, případně i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
- předepsané podkladní konstrukce</t>
  </si>
  <si>
    <t>9111A1</t>
  </si>
  <si>
    <t>ZÁBRADLÍ SILNIČNÍ S VODOR MADLY - DODÁVKA A MONTÁŽ</t>
  </si>
  <si>
    <t xml:space="preserve">včetně VTD, viz výkres  SO 201 D.2 příloha 6</t>
  </si>
  <si>
    <t xml:space="preserve"> U vtoku 2,8 = 2,800 [A]</t>
  </si>
  <si>
    <t xml:space="preserve"> U chodníku 12,59 = 12,590 [B]</t>
  </si>
  <si>
    <t xml:space="preserve"> U komunikace 1,205+17,83 = 19,035 [C]</t>
  </si>
  <si>
    <t xml:space="preserve"> U výtoku 2,8 = 2,800 [D]</t>
  </si>
  <si>
    <t xml:space="preserve"> Celkem: A+B+C+D = 37,225 [E]</t>
  </si>
  <si>
    <t>položka zahrnuje:
- dodání zábradlí včetně předepsané povrchové úpravy
- osazení sloupků zaberaněním nebo osazením do betonových bloků (včetně betonových bloků a nutných zemních prací)
- případné bednění ( trubku) betonové patky v gabionové zdi</t>
  </si>
  <si>
    <t>9183J5</t>
  </si>
  <si>
    <t>PROPUSTY Z TRUB PŘES DN 1600MM Z VLNITÉHO PLECHU</t>
  </si>
  <si>
    <t>Flexibilní ocelová konstrukce uzavřeného profilu š. 1,35m, v. 2,35m. Včetně PKO dle projektové dokumentace. Včetně zhotovení atypického napojení trub v místech směrových lomů, včetně VTD</t>
  </si>
  <si>
    <t xml:space="preserve"> 33,725 = 33,725 [A]</t>
  </si>
  <si>
    <t>Položka zahrnuje:
- dodání a položení potrubí z trub z dokumentací předepsaného materiálu a předepsaného průměru
- případné úpravy trub (zkrácení, šikmé seříznutí)
Nezahrnuje podkladní vrstvy a obetonování.</t>
  </si>
  <si>
    <t>967158</t>
  </si>
  <si>
    <t>VYBOURÁNÍ ČÁSTÍ KONSTRUKCÍ BETON S ODVOZEM DO 20KM</t>
  </si>
  <si>
    <t xml:space="preserve"> Betonové římsy 2*0,7*5,19+1,6*0,7*4,91 = 12,765 [A]</t>
  </si>
  <si>
    <t xml:space="preserve"> Celkem: A = 12,765 [B]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</si>
  <si>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
- položka zahrnuje veškeré další práce plynoucí z technologického předpisu a z platných předpisů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</si>
</sst>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9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3">
    <border/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29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5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5" fontId="2" fillId="0" borderId="1" xfId="1" applyNumberFormat="1" applyBorder="1">
      <alignment horizontal="right" vertical="center" wrapText="1"/>
    </xf>
    <xf numFmtId="0" fontId="1" fillId="0" borderId="0" xfId="0" applyFont="1"/>
    <xf numFmtId="0" fontId="2" fillId="2" borderId="0" xfId="1" applyFill="1">
      <alignment horizontal="right" vertical="center" wrapText="1"/>
    </xf>
    <xf numFmtId="0" fontId="3" fillId="2" borderId="0" xfId="2" applyFill="1">
      <alignment horizontal="left" vertical="center" wrapText="1"/>
    </xf>
    <xf numFmtId="0" fontId="5" fillId="2" borderId="0" xfId="5" applyFill="1">
      <alignment horizontal="left" vertical="center" wrapText="1"/>
    </xf>
    <xf numFmtId="0" fontId="5" fillId="2" borderId="0" xfId="5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0" fillId="2" borderId="2" xfId="0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right"/>
    </xf>
    <xf numFmtId="165" fontId="6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0" xfId="0" applyNumberFormat="1"/>
    <xf numFmtId="0" fontId="7" fillId="0" borderId="1" xfId="0" applyFont="1" applyBorder="1" applyAlignment="1">
      <alignment wrapText="1"/>
    </xf>
  </cellXfs>
  <cellStyles count="9">
    <cellStyle name="Normal" xfId="0" builtinId="0"/>
    <cellStyle name="NormalStyle" xfId="1"/>
    <cellStyle name="NadpisRekapitulaceSoupisPraciStyle" xfId="2"/>
    <cellStyle name="RekapitulaceCenyStyle" xfId="3"/>
    <cellStyle name="NadpisySloupcuStyle" xfId="4"/>
    <cellStyle name="StavbaRozpocetHeaderStyle" xfId="5"/>
    <cellStyle name="NadpisStrukturyStyle" xfId="6"/>
    <cellStyle name="StavebniDilStyle" xfId="7"/>
    <cellStyle name="PolDoplnInfoStyle" xf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workbookViewId="0"/>
  </sheetViews>
  <sheetFormatPr defaultRowHeight="15"/>
  <cols>
    <col min="1" max="1" width="32.42188" customWidth="1"/>
    <col min="2" max="2" width="32.42188" customWidth="1"/>
    <col min="3" max="3" width="19.42188" customWidth="1"/>
    <col min="4" max="4" width="19.42188" customWidth="1"/>
    <col min="5" max="5" width="19.42188" customWidth="1"/>
  </cols>
  <sheetData>
    <row r="1">
      <c r="A1" s="1" t="s">
        <v>0</v>
      </c>
      <c r="B1" s="2" t="s">
        <v>1</v>
      </c>
      <c r="C1" s="3"/>
      <c r="D1" s="3"/>
      <c r="E1" s="3"/>
    </row>
    <row r="2">
      <c r="A2" s="3"/>
      <c r="B2" s="4" t="s">
        <v>2</v>
      </c>
      <c r="C2" s="3"/>
      <c r="D2" s="3"/>
      <c r="E2" s="3"/>
    </row>
    <row r="3">
      <c r="A3" s="3"/>
      <c r="B3" s="3"/>
      <c r="C3" s="3"/>
      <c r="D3" s="3"/>
      <c r="E3" s="3"/>
    </row>
    <row r="4" ht="20.25">
      <c r="A4" s="3"/>
      <c r="B4" s="4" t="s">
        <v>3</v>
      </c>
      <c r="C4" s="3"/>
      <c r="D4" s="3"/>
      <c r="E4" s="3"/>
    </row>
    <row r="5">
      <c r="A5" s="3"/>
      <c r="B5" s="3"/>
      <c r="C5" s="3"/>
      <c r="D5" s="3"/>
      <c r="E5" s="3"/>
    </row>
    <row r="6">
      <c r="A6" s="3"/>
      <c r="B6" s="5" t="s">
        <v>4</v>
      </c>
      <c r="C6" s="6">
        <f>SUM(C10:C13)</f>
        <v>0</v>
      </c>
      <c r="D6" s="3"/>
      <c r="E6" s="3"/>
    </row>
    <row r="7">
      <c r="A7" s="3"/>
      <c r="B7" s="5" t="s">
        <v>5</v>
      </c>
      <c r="C7" s="6">
        <f>SUM(E10:E13)</f>
        <v>0</v>
      </c>
      <c r="D7" s="3"/>
      <c r="E7" s="3"/>
    </row>
    <row r="8">
      <c r="A8" s="3"/>
      <c r="B8" s="3"/>
      <c r="C8" s="3"/>
      <c r="D8" s="3"/>
      <c r="E8" s="3"/>
    </row>
    <row r="9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 ht="25.5">
      <c r="A10" s="8" t="s">
        <v>11</v>
      </c>
      <c r="B10" s="8" t="s">
        <v>12</v>
      </c>
      <c r="C10" s="9">
        <f>'010.1'!I3</f>
        <v>0</v>
      </c>
      <c r="D10" s="9">
        <f>SUMIFS('010.1'!O:O,'010.1'!A:A,"P")</f>
        <v>0</v>
      </c>
      <c r="E10" s="9">
        <f>C10+D10</f>
        <v>0</v>
      </c>
    </row>
    <row r="11" ht="25.5">
      <c r="A11" s="8" t="s">
        <v>13</v>
      </c>
      <c r="B11" s="8" t="s">
        <v>14</v>
      </c>
      <c r="C11" s="9">
        <f>'SO 101.1.1'!I3</f>
        <v>0</v>
      </c>
      <c r="D11" s="9">
        <f>SUMIFS('SO 101.1.1'!O:O,'SO 101.1.1'!A:A,"P")</f>
        <v>0</v>
      </c>
      <c r="E11" s="9">
        <f>C11+D11</f>
        <v>0</v>
      </c>
    </row>
    <row r="12" ht="25.5">
      <c r="A12" s="8" t="s">
        <v>15</v>
      </c>
      <c r="B12" s="8" t="s">
        <v>16</v>
      </c>
      <c r="C12" s="9">
        <f>'SO 181.1'!I3</f>
        <v>0</v>
      </c>
      <c r="D12" s="9">
        <f>SUMIFS('SO 181.1'!O:O,'SO 181.1'!A:A,"P")</f>
        <v>0</v>
      </c>
      <c r="E12" s="9">
        <f>C12+D12</f>
        <v>0</v>
      </c>
    </row>
    <row r="13" ht="25.5">
      <c r="A13" s="8" t="s">
        <v>17</v>
      </c>
      <c r="B13" s="8" t="s">
        <v>18</v>
      </c>
      <c r="C13" s="9">
        <f>'SO 201'!I3</f>
        <v>0</v>
      </c>
      <c r="D13" s="9">
        <f>SUMIFS('SO 201'!O:O,'SO 201'!A:A,"P")</f>
        <v>0</v>
      </c>
      <c r="E13" s="9">
        <f>C13+D13</f>
        <v>0</v>
      </c>
    </row>
  </sheetData>
  <mergeCells count="2">
    <mergeCell ref="B2:B3"/>
    <mergeCell ref="B4:E4"/>
  </mergeCells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.00391" customWidth="1"/>
    <col min="5" max="5" width="64.85156" customWidth="1"/>
    <col min="6" max="6" width="13.00391" customWidth="1"/>
    <col min="7" max="7" width="16.14063" customWidth="1"/>
    <col min="8" max="8" width="16.14063" customWidth="1"/>
    <col min="9" max="9" width="16.14063" customWidth="1"/>
    <col min="15" max="15" width="9.140625" hidden="1"/>
    <col min="16" max="16" width="9.140625" hidden="1"/>
  </cols>
  <sheetData>
    <row r="1">
      <c r="A1" s="10" t="s">
        <v>0</v>
      </c>
      <c r="B1" s="3"/>
      <c r="C1" s="3"/>
      <c r="D1" s="3"/>
      <c r="E1" s="11" t="s">
        <v>1</v>
      </c>
      <c r="F1" s="3"/>
      <c r="G1" s="3"/>
      <c r="H1" s="3"/>
      <c r="I1" s="3"/>
      <c r="P1">
        <v>3</v>
      </c>
    </row>
    <row r="2" ht="18.75">
      <c r="B2" s="3"/>
      <c r="C2" s="3"/>
      <c r="D2" s="3"/>
      <c r="E2" s="12" t="s">
        <v>19</v>
      </c>
      <c r="F2" s="3"/>
      <c r="G2" s="3"/>
      <c r="H2" s="3"/>
      <c r="I2" s="3"/>
    </row>
    <row r="3">
      <c r="A3" t="s">
        <v>20</v>
      </c>
      <c r="B3" s="13" t="s">
        <v>21</v>
      </c>
      <c r="C3" s="14" t="s">
        <v>22</v>
      </c>
      <c r="D3" s="15"/>
      <c r="E3" s="13" t="s">
        <v>23</v>
      </c>
      <c r="F3" s="3"/>
      <c r="G3" s="3"/>
      <c r="H3" s="16" t="s">
        <v>11</v>
      </c>
      <c r="I3" s="17">
        <f>SUMIFS(I8:I62,A8:A62,"SD")</f>
        <v>0</v>
      </c>
      <c r="O3">
        <v>0</v>
      </c>
      <c r="P3">
        <v>2</v>
      </c>
    </row>
    <row r="4">
      <c r="A4" t="s">
        <v>24</v>
      </c>
      <c r="B4" s="13" t="s">
        <v>25</v>
      </c>
      <c r="C4" s="14" t="s">
        <v>11</v>
      </c>
      <c r="D4" s="15"/>
      <c r="E4" s="13" t="s">
        <v>12</v>
      </c>
      <c r="F4" s="3"/>
      <c r="G4" s="3"/>
      <c r="H4" s="3"/>
      <c r="I4" s="3"/>
      <c r="O4">
        <v>0.14999999999999999</v>
      </c>
      <c r="P4">
        <v>2</v>
      </c>
    </row>
    <row r="5">
      <c r="A5" s="7" t="s">
        <v>26</v>
      </c>
      <c r="B5" s="7" t="s">
        <v>27</v>
      </c>
      <c r="C5" s="7" t="s">
        <v>28</v>
      </c>
      <c r="D5" s="7" t="s">
        <v>29</v>
      </c>
      <c r="E5" s="7" t="s">
        <v>30</v>
      </c>
      <c r="F5" s="7" t="s">
        <v>31</v>
      </c>
      <c r="G5" s="7" t="s">
        <v>32</v>
      </c>
      <c r="H5" s="7" t="s">
        <v>33</v>
      </c>
      <c r="I5" s="7"/>
      <c r="O5">
        <v>0.20999999999999999</v>
      </c>
    </row>
    <row r="6">
      <c r="A6" s="7"/>
      <c r="B6" s="7"/>
      <c r="C6" s="7"/>
      <c r="D6" s="7"/>
      <c r="E6" s="7"/>
      <c r="F6" s="7"/>
      <c r="G6" s="7"/>
      <c r="H6" s="7" t="s">
        <v>34</v>
      </c>
      <c r="I6" s="7" t="s">
        <v>35</v>
      </c>
    </row>
    <row r="7">
      <c r="A7" s="7">
        <v>0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</row>
    <row r="8">
      <c r="A8" s="18" t="s">
        <v>36</v>
      </c>
      <c r="B8" s="18"/>
      <c r="C8" s="19" t="s">
        <v>37</v>
      </c>
      <c r="D8" s="18"/>
      <c r="E8" s="18" t="s">
        <v>38</v>
      </c>
      <c r="F8" s="18"/>
      <c r="G8" s="18"/>
      <c r="H8" s="18"/>
      <c r="I8" s="20">
        <f>SUMIFS(I9:I48,A9:A48,"P")</f>
        <v>0</v>
      </c>
    </row>
    <row r="9">
      <c r="A9" s="21" t="s">
        <v>39</v>
      </c>
      <c r="B9" s="21">
        <v>1</v>
      </c>
      <c r="C9" s="22" t="s">
        <v>40</v>
      </c>
      <c r="D9" s="21" t="s">
        <v>41</v>
      </c>
      <c r="E9" s="23" t="s">
        <v>42</v>
      </c>
      <c r="F9" s="24" t="s">
        <v>43</v>
      </c>
      <c r="G9" s="25">
        <v>1</v>
      </c>
      <c r="H9" s="26">
        <v>0</v>
      </c>
      <c r="I9" s="26">
        <f>ROUND(G9*H9,P4)</f>
        <v>0</v>
      </c>
      <c r="O9" s="27">
        <f>I9*0.21</f>
        <v>0</v>
      </c>
      <c r="P9">
        <v>3</v>
      </c>
    </row>
    <row r="10">
      <c r="A10" s="21" t="s">
        <v>44</v>
      </c>
      <c r="B10" s="21"/>
      <c r="C10" s="21"/>
      <c r="D10" s="21"/>
      <c r="E10" s="23" t="s">
        <v>45</v>
      </c>
      <c r="F10" s="21"/>
      <c r="G10" s="21"/>
      <c r="H10" s="21"/>
      <c r="I10" s="21"/>
    </row>
    <row r="11" ht="28.5">
      <c r="A11" s="21" t="s">
        <v>46</v>
      </c>
      <c r="B11" s="21"/>
      <c r="C11" s="21"/>
      <c r="D11" s="21"/>
      <c r="E11" s="23" t="s">
        <v>47</v>
      </c>
      <c r="F11" s="21"/>
      <c r="G11" s="21"/>
      <c r="H11" s="21"/>
      <c r="I11" s="21"/>
    </row>
    <row r="12">
      <c r="A12" s="21" t="s">
        <v>39</v>
      </c>
      <c r="B12" s="21">
        <v>2</v>
      </c>
      <c r="C12" s="22" t="s">
        <v>48</v>
      </c>
      <c r="D12" s="21" t="s">
        <v>41</v>
      </c>
      <c r="E12" s="23" t="s">
        <v>49</v>
      </c>
      <c r="F12" s="24" t="s">
        <v>43</v>
      </c>
      <c r="G12" s="25">
        <v>1</v>
      </c>
      <c r="H12" s="26">
        <v>0</v>
      </c>
      <c r="I12" s="26">
        <f>ROUND(G12*H12,P4)</f>
        <v>0</v>
      </c>
      <c r="O12" s="27">
        <f>I12*0.21</f>
        <v>0</v>
      </c>
      <c r="P12">
        <v>3</v>
      </c>
    </row>
    <row r="13">
      <c r="A13" s="21" t="s">
        <v>44</v>
      </c>
      <c r="B13" s="21"/>
      <c r="C13" s="21"/>
      <c r="D13" s="21"/>
      <c r="E13" s="23" t="s">
        <v>45</v>
      </c>
      <c r="F13" s="21"/>
      <c r="G13" s="21"/>
      <c r="H13" s="21"/>
      <c r="I13" s="21"/>
    </row>
    <row r="14" ht="28.5">
      <c r="A14" s="21" t="s">
        <v>46</v>
      </c>
      <c r="B14" s="21"/>
      <c r="C14" s="21"/>
      <c r="D14" s="21"/>
      <c r="E14" s="23" t="s">
        <v>47</v>
      </c>
      <c r="F14" s="21"/>
      <c r="G14" s="21"/>
      <c r="H14" s="21"/>
      <c r="I14" s="21"/>
    </row>
    <row r="15">
      <c r="A15" s="21" t="s">
        <v>39</v>
      </c>
      <c r="B15" s="21">
        <v>3</v>
      </c>
      <c r="C15" s="22" t="s">
        <v>50</v>
      </c>
      <c r="D15" s="21" t="s">
        <v>41</v>
      </c>
      <c r="E15" s="23" t="s">
        <v>51</v>
      </c>
      <c r="F15" s="24" t="s">
        <v>43</v>
      </c>
      <c r="G15" s="25">
        <v>1</v>
      </c>
      <c r="H15" s="26">
        <v>0</v>
      </c>
      <c r="I15" s="26">
        <f>ROUND(G15*H15,P4)</f>
        <v>0</v>
      </c>
      <c r="O15" s="27">
        <f>I15*0.21</f>
        <v>0</v>
      </c>
      <c r="P15">
        <v>3</v>
      </c>
    </row>
    <row r="16" ht="28.5">
      <c r="A16" s="21" t="s">
        <v>44</v>
      </c>
      <c r="B16" s="21"/>
      <c r="C16" s="21"/>
      <c r="D16" s="21"/>
      <c r="E16" s="23" t="s">
        <v>52</v>
      </c>
      <c r="F16" s="21"/>
      <c r="G16" s="21"/>
      <c r="H16" s="21"/>
      <c r="I16" s="21"/>
    </row>
    <row r="17">
      <c r="A17" s="21" t="s">
        <v>53</v>
      </c>
      <c r="B17" s="21"/>
      <c r="C17" s="21"/>
      <c r="D17" s="21"/>
      <c r="E17" s="28" t="s">
        <v>54</v>
      </c>
      <c r="F17" s="21"/>
      <c r="G17" s="21"/>
      <c r="H17" s="21"/>
      <c r="I17" s="21"/>
    </row>
    <row r="18" ht="57">
      <c r="A18" s="21" t="s">
        <v>46</v>
      </c>
      <c r="B18" s="21"/>
      <c r="C18" s="21"/>
      <c r="D18" s="21"/>
      <c r="E18" s="23" t="s">
        <v>55</v>
      </c>
      <c r="F18" s="21"/>
      <c r="G18" s="21"/>
      <c r="H18" s="21"/>
      <c r="I18" s="21"/>
    </row>
    <row r="19">
      <c r="A19" s="21" t="s">
        <v>39</v>
      </c>
      <c r="B19" s="21">
        <v>4</v>
      </c>
      <c r="C19" s="22" t="s">
        <v>50</v>
      </c>
      <c r="D19" s="21" t="s">
        <v>56</v>
      </c>
      <c r="E19" s="23" t="s">
        <v>51</v>
      </c>
      <c r="F19" s="24" t="s">
        <v>43</v>
      </c>
      <c r="G19" s="25">
        <v>1</v>
      </c>
      <c r="H19" s="26">
        <v>0</v>
      </c>
      <c r="I19" s="26">
        <f>ROUND(G19*H19,P4)</f>
        <v>0</v>
      </c>
      <c r="O19" s="27">
        <f>I19*0.21</f>
        <v>0</v>
      </c>
      <c r="P19">
        <v>3</v>
      </c>
    </row>
    <row r="20" ht="242.25">
      <c r="A20" s="21" t="s">
        <v>44</v>
      </c>
      <c r="B20" s="21"/>
      <c r="C20" s="21"/>
      <c r="D20" s="21"/>
      <c r="E20" s="23" t="s">
        <v>57</v>
      </c>
      <c r="F20" s="21"/>
      <c r="G20" s="21"/>
      <c r="H20" s="21"/>
      <c r="I20" s="21"/>
    </row>
    <row r="21" ht="28.5">
      <c r="A21" s="21" t="s">
        <v>46</v>
      </c>
      <c r="B21" s="21"/>
      <c r="C21" s="21"/>
      <c r="D21" s="21"/>
      <c r="E21" s="23" t="s">
        <v>58</v>
      </c>
      <c r="F21" s="21"/>
      <c r="G21" s="21"/>
      <c r="H21" s="21"/>
      <c r="I21" s="21"/>
    </row>
    <row r="22">
      <c r="A22" s="21" t="s">
        <v>39</v>
      </c>
      <c r="B22" s="21">
        <v>5</v>
      </c>
      <c r="C22" s="22" t="s">
        <v>59</v>
      </c>
      <c r="D22" s="21" t="s">
        <v>41</v>
      </c>
      <c r="E22" s="23" t="s">
        <v>60</v>
      </c>
      <c r="F22" s="24" t="s">
        <v>43</v>
      </c>
      <c r="G22" s="25">
        <v>1</v>
      </c>
      <c r="H22" s="26">
        <v>0</v>
      </c>
      <c r="I22" s="26">
        <f>ROUND(G22*H22,P4)</f>
        <v>0</v>
      </c>
      <c r="O22" s="27">
        <f>I22*0.21</f>
        <v>0</v>
      </c>
      <c r="P22">
        <v>3</v>
      </c>
    </row>
    <row r="23" ht="28.5">
      <c r="A23" s="21" t="s">
        <v>44</v>
      </c>
      <c r="B23" s="21"/>
      <c r="C23" s="21"/>
      <c r="D23" s="21"/>
      <c r="E23" s="23" t="s">
        <v>61</v>
      </c>
      <c r="F23" s="21"/>
      <c r="G23" s="21"/>
      <c r="H23" s="21"/>
      <c r="I23" s="21"/>
    </row>
    <row r="24" ht="28.5">
      <c r="A24" s="21" t="s">
        <v>46</v>
      </c>
      <c r="B24" s="21"/>
      <c r="C24" s="21"/>
      <c r="D24" s="21"/>
      <c r="E24" s="23" t="s">
        <v>62</v>
      </c>
      <c r="F24" s="21"/>
      <c r="G24" s="21"/>
      <c r="H24" s="21"/>
      <c r="I24" s="21"/>
    </row>
    <row r="25">
      <c r="A25" s="21" t="s">
        <v>39</v>
      </c>
      <c r="B25" s="21">
        <v>6</v>
      </c>
      <c r="C25" s="22" t="s">
        <v>63</v>
      </c>
      <c r="D25" s="21" t="s">
        <v>41</v>
      </c>
      <c r="E25" s="23" t="s">
        <v>64</v>
      </c>
      <c r="F25" s="24" t="s">
        <v>43</v>
      </c>
      <c r="G25" s="25">
        <v>1</v>
      </c>
      <c r="H25" s="26">
        <v>0</v>
      </c>
      <c r="I25" s="26">
        <f>ROUND(G25*H25,P4)</f>
        <v>0</v>
      </c>
      <c r="O25" s="27">
        <f>I25*0.21</f>
        <v>0</v>
      </c>
      <c r="P25">
        <v>3</v>
      </c>
    </row>
    <row r="26">
      <c r="A26" s="21" t="s">
        <v>44</v>
      </c>
      <c r="B26" s="21"/>
      <c r="C26" s="21"/>
      <c r="D26" s="21"/>
      <c r="E26" s="23" t="s">
        <v>65</v>
      </c>
      <c r="F26" s="21"/>
      <c r="G26" s="21"/>
      <c r="H26" s="21"/>
      <c r="I26" s="21"/>
    </row>
    <row r="27" ht="28.5">
      <c r="A27" s="21" t="s">
        <v>46</v>
      </c>
      <c r="B27" s="21"/>
      <c r="C27" s="21"/>
      <c r="D27" s="21"/>
      <c r="E27" s="23" t="s">
        <v>62</v>
      </c>
      <c r="F27" s="21"/>
      <c r="G27" s="21"/>
      <c r="H27" s="21"/>
      <c r="I27" s="21"/>
    </row>
    <row r="28">
      <c r="A28" s="21" t="s">
        <v>39</v>
      </c>
      <c r="B28" s="21">
        <v>7</v>
      </c>
      <c r="C28" s="22" t="s">
        <v>63</v>
      </c>
      <c r="D28" s="21" t="s">
        <v>56</v>
      </c>
      <c r="E28" s="23" t="s">
        <v>64</v>
      </c>
      <c r="F28" s="24" t="s">
        <v>43</v>
      </c>
      <c r="G28" s="25">
        <v>1</v>
      </c>
      <c r="H28" s="26">
        <v>0</v>
      </c>
      <c r="I28" s="26">
        <f>ROUND(G28*H28,P4)</f>
        <v>0</v>
      </c>
      <c r="O28" s="27">
        <f>I28*0.21</f>
        <v>0</v>
      </c>
      <c r="P28">
        <v>3</v>
      </c>
    </row>
    <row r="29" ht="42.75">
      <c r="A29" s="21" t="s">
        <v>44</v>
      </c>
      <c r="B29" s="21"/>
      <c r="C29" s="21"/>
      <c r="D29" s="21"/>
      <c r="E29" s="23" t="s">
        <v>66</v>
      </c>
      <c r="F29" s="21"/>
      <c r="G29" s="21"/>
      <c r="H29" s="21"/>
      <c r="I29" s="21"/>
    </row>
    <row r="30" ht="28.5">
      <c r="A30" s="21" t="s">
        <v>46</v>
      </c>
      <c r="B30" s="21"/>
      <c r="C30" s="21"/>
      <c r="D30" s="21"/>
      <c r="E30" s="23" t="s">
        <v>62</v>
      </c>
      <c r="F30" s="21"/>
      <c r="G30" s="21"/>
      <c r="H30" s="21"/>
      <c r="I30" s="21"/>
    </row>
    <row r="31">
      <c r="A31" s="21" t="s">
        <v>39</v>
      </c>
      <c r="B31" s="21">
        <v>8</v>
      </c>
      <c r="C31" s="22" t="s">
        <v>67</v>
      </c>
      <c r="D31" s="21" t="s">
        <v>41</v>
      </c>
      <c r="E31" s="23" t="s">
        <v>64</v>
      </c>
      <c r="F31" s="24" t="s">
        <v>43</v>
      </c>
      <c r="G31" s="25">
        <v>1</v>
      </c>
      <c r="H31" s="26">
        <v>0</v>
      </c>
      <c r="I31" s="26">
        <f>ROUND(G31*H31,P4)</f>
        <v>0</v>
      </c>
      <c r="O31" s="27">
        <f>I31*0.21</f>
        <v>0</v>
      </c>
      <c r="P31">
        <v>3</v>
      </c>
    </row>
    <row r="32" ht="28.5">
      <c r="A32" s="21" t="s">
        <v>44</v>
      </c>
      <c r="B32" s="21"/>
      <c r="C32" s="21"/>
      <c r="D32" s="21"/>
      <c r="E32" s="23" t="s">
        <v>68</v>
      </c>
      <c r="F32" s="21"/>
      <c r="G32" s="21"/>
      <c r="H32" s="21"/>
      <c r="I32" s="21"/>
    </row>
    <row r="33" ht="28.5">
      <c r="A33" s="21" t="s">
        <v>46</v>
      </c>
      <c r="B33" s="21"/>
      <c r="C33" s="21"/>
      <c r="D33" s="21"/>
      <c r="E33" s="23" t="s">
        <v>62</v>
      </c>
      <c r="F33" s="21"/>
      <c r="G33" s="21"/>
      <c r="H33" s="21"/>
      <c r="I33" s="21"/>
    </row>
    <row r="34">
      <c r="A34" s="21" t="s">
        <v>39</v>
      </c>
      <c r="B34" s="21">
        <v>9</v>
      </c>
      <c r="C34" s="22" t="s">
        <v>69</v>
      </c>
      <c r="D34" s="21" t="s">
        <v>41</v>
      </c>
      <c r="E34" s="23" t="s">
        <v>70</v>
      </c>
      <c r="F34" s="24" t="s">
        <v>43</v>
      </c>
      <c r="G34" s="25">
        <v>1</v>
      </c>
      <c r="H34" s="26">
        <v>0</v>
      </c>
      <c r="I34" s="26">
        <f>ROUND(G34*H34,P4)</f>
        <v>0</v>
      </c>
      <c r="O34" s="27">
        <f>I34*0.21</f>
        <v>0</v>
      </c>
      <c r="P34">
        <v>3</v>
      </c>
    </row>
    <row r="35">
      <c r="A35" s="21" t="s">
        <v>44</v>
      </c>
      <c r="B35" s="21"/>
      <c r="C35" s="21"/>
      <c r="D35" s="21"/>
      <c r="E35" s="23" t="s">
        <v>71</v>
      </c>
      <c r="F35" s="21"/>
      <c r="G35" s="21"/>
      <c r="H35" s="21"/>
      <c r="I35" s="21"/>
    </row>
    <row r="36" ht="28.5">
      <c r="A36" s="21" t="s">
        <v>46</v>
      </c>
      <c r="B36" s="21"/>
      <c r="C36" s="21"/>
      <c r="D36" s="21"/>
      <c r="E36" s="23" t="s">
        <v>62</v>
      </c>
      <c r="F36" s="21"/>
      <c r="G36" s="21"/>
      <c r="H36" s="21"/>
      <c r="I36" s="21"/>
    </row>
    <row r="37">
      <c r="A37" s="21" t="s">
        <v>39</v>
      </c>
      <c r="B37" s="21">
        <v>10</v>
      </c>
      <c r="C37" s="22" t="s">
        <v>72</v>
      </c>
      <c r="D37" s="21" t="s">
        <v>41</v>
      </c>
      <c r="E37" s="23" t="s">
        <v>73</v>
      </c>
      <c r="F37" s="24" t="s">
        <v>43</v>
      </c>
      <c r="G37" s="25">
        <v>1</v>
      </c>
      <c r="H37" s="26">
        <v>0</v>
      </c>
      <c r="I37" s="26">
        <f>ROUND(G37*H37,P4)</f>
        <v>0</v>
      </c>
      <c r="O37" s="27">
        <f>I37*0.21</f>
        <v>0</v>
      </c>
      <c r="P37">
        <v>3</v>
      </c>
    </row>
    <row r="38">
      <c r="A38" s="21" t="s">
        <v>44</v>
      </c>
      <c r="B38" s="21"/>
      <c r="C38" s="21"/>
      <c r="D38" s="21"/>
      <c r="E38" s="23" t="s">
        <v>74</v>
      </c>
      <c r="F38" s="21"/>
      <c r="G38" s="21"/>
      <c r="H38" s="21"/>
      <c r="I38" s="21"/>
    </row>
    <row r="39" ht="28.5">
      <c r="A39" s="21" t="s">
        <v>46</v>
      </c>
      <c r="B39" s="21"/>
      <c r="C39" s="21"/>
      <c r="D39" s="21"/>
      <c r="E39" s="23" t="s">
        <v>62</v>
      </c>
      <c r="F39" s="21"/>
      <c r="G39" s="21"/>
      <c r="H39" s="21"/>
      <c r="I39" s="21"/>
    </row>
    <row r="40">
      <c r="A40" s="21" t="s">
        <v>39</v>
      </c>
      <c r="B40" s="21">
        <v>11</v>
      </c>
      <c r="C40" s="22" t="s">
        <v>75</v>
      </c>
      <c r="D40" s="21" t="s">
        <v>41</v>
      </c>
      <c r="E40" s="23" t="s">
        <v>76</v>
      </c>
      <c r="F40" s="24" t="s">
        <v>43</v>
      </c>
      <c r="G40" s="25">
        <v>1</v>
      </c>
      <c r="H40" s="26">
        <v>0</v>
      </c>
      <c r="I40" s="26">
        <f>ROUND(G40*H40,P4)</f>
        <v>0</v>
      </c>
      <c r="O40" s="27">
        <f>I40*0.21</f>
        <v>0</v>
      </c>
      <c r="P40">
        <v>3</v>
      </c>
    </row>
    <row r="41" ht="71.25">
      <c r="A41" s="21" t="s">
        <v>44</v>
      </c>
      <c r="B41" s="21"/>
      <c r="C41" s="21"/>
      <c r="D41" s="21"/>
      <c r="E41" s="23" t="s">
        <v>77</v>
      </c>
      <c r="F41" s="21"/>
      <c r="G41" s="21"/>
      <c r="H41" s="21"/>
      <c r="I41" s="21"/>
    </row>
    <row r="42" ht="28.5">
      <c r="A42" s="21" t="s">
        <v>46</v>
      </c>
      <c r="B42" s="21"/>
      <c r="C42" s="21"/>
      <c r="D42" s="21"/>
      <c r="E42" s="23" t="s">
        <v>78</v>
      </c>
      <c r="F42" s="21"/>
      <c r="G42" s="21"/>
      <c r="H42" s="21"/>
      <c r="I42" s="21"/>
    </row>
    <row r="43">
      <c r="A43" s="21" t="s">
        <v>39</v>
      </c>
      <c r="B43" s="21">
        <v>12</v>
      </c>
      <c r="C43" s="22" t="s">
        <v>79</v>
      </c>
      <c r="D43" s="21" t="s">
        <v>41</v>
      </c>
      <c r="E43" s="23" t="s">
        <v>80</v>
      </c>
      <c r="F43" s="24" t="s">
        <v>81</v>
      </c>
      <c r="G43" s="25">
        <v>1</v>
      </c>
      <c r="H43" s="26">
        <v>0</v>
      </c>
      <c r="I43" s="26">
        <f>ROUND(G43*H43,P4)</f>
        <v>0</v>
      </c>
      <c r="O43" s="27">
        <f>I43*0.21</f>
        <v>0</v>
      </c>
      <c r="P43">
        <v>3</v>
      </c>
    </row>
    <row r="44" ht="71.25">
      <c r="A44" s="21" t="s">
        <v>44</v>
      </c>
      <c r="B44" s="21"/>
      <c r="C44" s="21"/>
      <c r="D44" s="21"/>
      <c r="E44" s="23" t="s">
        <v>82</v>
      </c>
      <c r="F44" s="21"/>
      <c r="G44" s="21"/>
      <c r="H44" s="21"/>
      <c r="I44" s="21"/>
    </row>
    <row r="45" ht="99.75">
      <c r="A45" s="21" t="s">
        <v>46</v>
      </c>
      <c r="B45" s="21"/>
      <c r="C45" s="21"/>
      <c r="D45" s="21"/>
      <c r="E45" s="23" t="s">
        <v>83</v>
      </c>
      <c r="F45" s="21"/>
      <c r="G45" s="21"/>
      <c r="H45" s="21"/>
      <c r="I45" s="21"/>
    </row>
    <row r="46">
      <c r="A46" s="21" t="s">
        <v>39</v>
      </c>
      <c r="B46" s="21">
        <v>13</v>
      </c>
      <c r="C46" s="22" t="s">
        <v>84</v>
      </c>
      <c r="D46" s="21" t="s">
        <v>41</v>
      </c>
      <c r="E46" s="23" t="s">
        <v>85</v>
      </c>
      <c r="F46" s="24" t="s">
        <v>43</v>
      </c>
      <c r="G46" s="25">
        <v>1</v>
      </c>
      <c r="H46" s="26">
        <v>0</v>
      </c>
      <c r="I46" s="26">
        <f>ROUND(G46*H46,P4)</f>
        <v>0</v>
      </c>
      <c r="O46" s="27">
        <f>I46*0.21</f>
        <v>0</v>
      </c>
      <c r="P46">
        <v>3</v>
      </c>
    </row>
    <row r="47">
      <c r="A47" s="21" t="s">
        <v>44</v>
      </c>
      <c r="B47" s="21"/>
      <c r="C47" s="21"/>
      <c r="D47" s="21"/>
      <c r="E47" s="23" t="s">
        <v>86</v>
      </c>
      <c r="F47" s="21"/>
      <c r="G47" s="21"/>
      <c r="H47" s="21"/>
      <c r="I47" s="21"/>
    </row>
    <row r="48" ht="28.5">
      <c r="A48" s="21" t="s">
        <v>46</v>
      </c>
      <c r="B48" s="21"/>
      <c r="C48" s="21"/>
      <c r="D48" s="21"/>
      <c r="E48" s="23" t="s">
        <v>87</v>
      </c>
      <c r="F48" s="21"/>
      <c r="G48" s="21"/>
      <c r="H48" s="21"/>
      <c r="I48" s="21"/>
    </row>
    <row r="49">
      <c r="A49" s="18" t="s">
        <v>36</v>
      </c>
      <c r="B49" s="18"/>
      <c r="C49" s="19" t="s">
        <v>88</v>
      </c>
      <c r="D49" s="18"/>
      <c r="E49" s="18" t="s">
        <v>89</v>
      </c>
      <c r="F49" s="18"/>
      <c r="G49" s="18"/>
      <c r="H49" s="18"/>
      <c r="I49" s="20">
        <f>SUMIFS(I50:I62,A50:A62,"P")</f>
        <v>0</v>
      </c>
    </row>
    <row r="50">
      <c r="A50" s="21" t="s">
        <v>39</v>
      </c>
      <c r="B50" s="21">
        <v>14</v>
      </c>
      <c r="C50" s="22" t="s">
        <v>90</v>
      </c>
      <c r="D50" s="21" t="s">
        <v>41</v>
      </c>
      <c r="E50" s="23" t="s">
        <v>91</v>
      </c>
      <c r="F50" s="24" t="s">
        <v>92</v>
      </c>
      <c r="G50" s="25">
        <v>105</v>
      </c>
      <c r="H50" s="26">
        <v>0</v>
      </c>
      <c r="I50" s="26">
        <f>ROUND(G50*H50,P4)</f>
        <v>0</v>
      </c>
      <c r="O50" s="27">
        <f>I50*0.21</f>
        <v>0</v>
      </c>
      <c r="P50">
        <v>3</v>
      </c>
    </row>
    <row r="51">
      <c r="A51" s="21" t="s">
        <v>44</v>
      </c>
      <c r="B51" s="21"/>
      <c r="C51" s="21"/>
      <c r="D51" s="21"/>
      <c r="E51" s="23" t="s">
        <v>41</v>
      </c>
      <c r="F51" s="21"/>
      <c r="G51" s="21"/>
      <c r="H51" s="21"/>
      <c r="I51" s="21"/>
    </row>
    <row r="52">
      <c r="A52" s="21" t="s">
        <v>53</v>
      </c>
      <c r="B52" s="21"/>
      <c r="C52" s="21"/>
      <c r="D52" s="21"/>
      <c r="E52" s="28" t="s">
        <v>93</v>
      </c>
      <c r="F52" s="21"/>
      <c r="G52" s="21"/>
      <c r="H52" s="21"/>
      <c r="I52" s="21"/>
    </row>
    <row r="53">
      <c r="A53" s="21" t="s">
        <v>53</v>
      </c>
      <c r="B53" s="21"/>
      <c r="C53" s="21"/>
      <c r="D53" s="21"/>
      <c r="E53" s="28" t="s">
        <v>94</v>
      </c>
      <c r="F53" s="21"/>
      <c r="G53" s="21"/>
      <c r="H53" s="21"/>
      <c r="I53" s="21"/>
    </row>
    <row r="54" ht="71.25">
      <c r="A54" s="21" t="s">
        <v>46</v>
      </c>
      <c r="B54" s="21"/>
      <c r="C54" s="21"/>
      <c r="D54" s="21"/>
      <c r="E54" s="23" t="s">
        <v>95</v>
      </c>
      <c r="F54" s="21"/>
      <c r="G54" s="21"/>
      <c r="H54" s="21"/>
      <c r="I54" s="21"/>
    </row>
    <row r="55">
      <c r="A55" s="21" t="s">
        <v>39</v>
      </c>
      <c r="B55" s="21">
        <v>15</v>
      </c>
      <c r="C55" s="22" t="s">
        <v>96</v>
      </c>
      <c r="D55" s="21" t="s">
        <v>41</v>
      </c>
      <c r="E55" s="23" t="s">
        <v>97</v>
      </c>
      <c r="F55" s="24" t="s">
        <v>92</v>
      </c>
      <c r="G55" s="25">
        <v>105</v>
      </c>
      <c r="H55" s="26">
        <v>0</v>
      </c>
      <c r="I55" s="26">
        <f>ROUND(G55*H55,P4)</f>
        <v>0</v>
      </c>
      <c r="O55" s="27">
        <f>I55*0.21</f>
        <v>0</v>
      </c>
      <c r="P55">
        <v>3</v>
      </c>
    </row>
    <row r="56">
      <c r="A56" s="21" t="s">
        <v>44</v>
      </c>
      <c r="B56" s="21"/>
      <c r="C56" s="21"/>
      <c r="D56" s="21"/>
      <c r="E56" s="23" t="s">
        <v>41</v>
      </c>
      <c r="F56" s="21"/>
      <c r="G56" s="21"/>
      <c r="H56" s="21"/>
      <c r="I56" s="21"/>
    </row>
    <row r="57" ht="28.5">
      <c r="A57" s="21" t="s">
        <v>46</v>
      </c>
      <c r="B57" s="21"/>
      <c r="C57" s="21"/>
      <c r="D57" s="21"/>
      <c r="E57" s="23" t="s">
        <v>98</v>
      </c>
      <c r="F57" s="21"/>
      <c r="G57" s="21"/>
      <c r="H57" s="21"/>
      <c r="I57" s="21"/>
    </row>
    <row r="58">
      <c r="A58" s="21" t="s">
        <v>39</v>
      </c>
      <c r="B58" s="21">
        <v>16</v>
      </c>
      <c r="C58" s="22" t="s">
        <v>99</v>
      </c>
      <c r="D58" s="21" t="s">
        <v>41</v>
      </c>
      <c r="E58" s="23" t="s">
        <v>100</v>
      </c>
      <c r="F58" s="24" t="s">
        <v>101</v>
      </c>
      <c r="G58" s="25">
        <v>18900</v>
      </c>
      <c r="H58" s="26">
        <v>0</v>
      </c>
      <c r="I58" s="26">
        <f>ROUND(G58*H58,P4)</f>
        <v>0</v>
      </c>
      <c r="O58" s="27">
        <f>I58*0.21</f>
        <v>0</v>
      </c>
      <c r="P58">
        <v>3</v>
      </c>
    </row>
    <row r="59">
      <c r="A59" s="21" t="s">
        <v>44</v>
      </c>
      <c r="B59" s="21"/>
      <c r="C59" s="21"/>
      <c r="D59" s="21"/>
      <c r="E59" s="23" t="s">
        <v>41</v>
      </c>
      <c r="F59" s="21"/>
      <c r="G59" s="21"/>
      <c r="H59" s="21"/>
      <c r="I59" s="21"/>
    </row>
    <row r="60">
      <c r="A60" s="21" t="s">
        <v>53</v>
      </c>
      <c r="B60" s="21"/>
      <c r="C60" s="21"/>
      <c r="D60" s="21"/>
      <c r="E60" s="28" t="s">
        <v>102</v>
      </c>
      <c r="F60" s="21"/>
      <c r="G60" s="21"/>
      <c r="H60" s="21"/>
      <c r="I60" s="21"/>
    </row>
    <row r="61">
      <c r="A61" s="21" t="s">
        <v>53</v>
      </c>
      <c r="B61" s="21"/>
      <c r="C61" s="21"/>
      <c r="D61" s="21"/>
      <c r="E61" s="28" t="s">
        <v>103</v>
      </c>
      <c r="F61" s="21"/>
      <c r="G61" s="21"/>
      <c r="H61" s="21"/>
      <c r="I61" s="21"/>
    </row>
    <row r="62" ht="28.5">
      <c r="A62" s="21" t="s">
        <v>46</v>
      </c>
      <c r="B62" s="21"/>
      <c r="C62" s="21"/>
      <c r="D62" s="21"/>
      <c r="E62" s="23" t="s">
        <v>104</v>
      </c>
      <c r="F62" s="21"/>
      <c r="G62" s="21"/>
      <c r="H62" s="21"/>
      <c r="I62" s="21"/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.00391" customWidth="1"/>
    <col min="5" max="5" width="64.85156" customWidth="1"/>
    <col min="6" max="6" width="13.00391" customWidth="1"/>
    <col min="7" max="7" width="16.14063" customWidth="1"/>
    <col min="8" max="8" width="16.14063" customWidth="1"/>
    <col min="9" max="9" width="16.14063" customWidth="1"/>
    <col min="15" max="15" width="9.140625" hidden="1"/>
    <col min="16" max="16" width="9.140625" hidden="1"/>
  </cols>
  <sheetData>
    <row r="1">
      <c r="A1" s="10" t="s">
        <v>0</v>
      </c>
      <c r="B1" s="3"/>
      <c r="C1" s="3"/>
      <c r="D1" s="3"/>
      <c r="E1" s="11" t="s">
        <v>1</v>
      </c>
      <c r="F1" s="3"/>
      <c r="G1" s="3"/>
      <c r="H1" s="3"/>
      <c r="I1" s="3"/>
      <c r="P1">
        <v>3</v>
      </c>
    </row>
    <row r="2" ht="18.75">
      <c r="B2" s="3"/>
      <c r="C2" s="3"/>
      <c r="D2" s="3"/>
      <c r="E2" s="12" t="s">
        <v>19</v>
      </c>
      <c r="F2" s="3"/>
      <c r="G2" s="3"/>
      <c r="H2" s="3"/>
      <c r="I2" s="3"/>
    </row>
    <row r="3">
      <c r="A3" t="s">
        <v>20</v>
      </c>
      <c r="B3" s="13" t="s">
        <v>21</v>
      </c>
      <c r="C3" s="14" t="s">
        <v>22</v>
      </c>
      <c r="D3" s="15"/>
      <c r="E3" s="13" t="s">
        <v>23</v>
      </c>
      <c r="F3" s="3"/>
      <c r="G3" s="3"/>
      <c r="H3" s="16" t="s">
        <v>13</v>
      </c>
      <c r="I3" s="17">
        <f>SUMIFS(I8:I240,A8:A240,"SD")</f>
        <v>0</v>
      </c>
      <c r="O3">
        <v>0</v>
      </c>
      <c r="P3">
        <v>2</v>
      </c>
    </row>
    <row r="4">
      <c r="A4" t="s">
        <v>24</v>
      </c>
      <c r="B4" s="13" t="s">
        <v>25</v>
      </c>
      <c r="C4" s="14" t="s">
        <v>13</v>
      </c>
      <c r="D4" s="15"/>
      <c r="E4" s="13" t="s">
        <v>14</v>
      </c>
      <c r="F4" s="3"/>
      <c r="G4" s="3"/>
      <c r="H4" s="3"/>
      <c r="I4" s="3"/>
      <c r="O4">
        <v>0.14999999999999999</v>
      </c>
      <c r="P4">
        <v>2</v>
      </c>
    </row>
    <row r="5">
      <c r="A5" s="7" t="s">
        <v>26</v>
      </c>
      <c r="B5" s="7" t="s">
        <v>27</v>
      </c>
      <c r="C5" s="7" t="s">
        <v>28</v>
      </c>
      <c r="D5" s="7" t="s">
        <v>29</v>
      </c>
      <c r="E5" s="7" t="s">
        <v>30</v>
      </c>
      <c r="F5" s="7" t="s">
        <v>31</v>
      </c>
      <c r="G5" s="7" t="s">
        <v>32</v>
      </c>
      <c r="H5" s="7" t="s">
        <v>33</v>
      </c>
      <c r="I5" s="7"/>
      <c r="O5">
        <v>0.20999999999999999</v>
      </c>
    </row>
    <row r="6">
      <c r="A6" s="7"/>
      <c r="B6" s="7"/>
      <c r="C6" s="7"/>
      <c r="D6" s="7"/>
      <c r="E6" s="7"/>
      <c r="F6" s="7"/>
      <c r="G6" s="7"/>
      <c r="H6" s="7" t="s">
        <v>34</v>
      </c>
      <c r="I6" s="7" t="s">
        <v>35</v>
      </c>
    </row>
    <row r="7">
      <c r="A7" s="7">
        <v>0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</row>
    <row r="8">
      <c r="A8" s="18" t="s">
        <v>36</v>
      </c>
      <c r="B8" s="18"/>
      <c r="C8" s="19" t="s">
        <v>37</v>
      </c>
      <c r="D8" s="18"/>
      <c r="E8" s="18" t="s">
        <v>38</v>
      </c>
      <c r="F8" s="18"/>
      <c r="G8" s="18"/>
      <c r="H8" s="18"/>
      <c r="I8" s="20">
        <f>SUMIFS(I9:I25,A9:A25,"P")</f>
        <v>0</v>
      </c>
    </row>
    <row r="9">
      <c r="A9" s="21" t="s">
        <v>39</v>
      </c>
      <c r="B9" s="21">
        <v>1</v>
      </c>
      <c r="C9" s="22" t="s">
        <v>105</v>
      </c>
      <c r="D9" s="21" t="s">
        <v>41</v>
      </c>
      <c r="E9" s="23" t="s">
        <v>106</v>
      </c>
      <c r="F9" s="24" t="s">
        <v>107</v>
      </c>
      <c r="G9" s="25">
        <v>271.13099999999997</v>
      </c>
      <c r="H9" s="26">
        <v>0</v>
      </c>
      <c r="I9" s="26">
        <f>ROUND(G9*H9,P4)</f>
        <v>0</v>
      </c>
      <c r="O9" s="27">
        <f>I9*0.21</f>
        <v>0</v>
      </c>
      <c r="P9">
        <v>3</v>
      </c>
    </row>
    <row r="10">
      <c r="A10" s="21" t="s">
        <v>44</v>
      </c>
      <c r="B10" s="21"/>
      <c r="C10" s="21"/>
      <c r="D10" s="21"/>
      <c r="E10" s="23" t="s">
        <v>108</v>
      </c>
      <c r="F10" s="21"/>
      <c r="G10" s="21"/>
      <c r="H10" s="21"/>
      <c r="I10" s="21"/>
    </row>
    <row r="11">
      <c r="A11" s="21" t="s">
        <v>53</v>
      </c>
      <c r="B11" s="21"/>
      <c r="C11" s="21"/>
      <c r="D11" s="21"/>
      <c r="E11" s="28" t="s">
        <v>109</v>
      </c>
      <c r="F11" s="21"/>
      <c r="G11" s="21"/>
      <c r="H11" s="21"/>
      <c r="I11" s="21"/>
    </row>
    <row r="12">
      <c r="A12" s="21" t="s">
        <v>53</v>
      </c>
      <c r="B12" s="21"/>
      <c r="C12" s="21"/>
      <c r="D12" s="21"/>
      <c r="E12" s="28" t="s">
        <v>110</v>
      </c>
      <c r="F12" s="21"/>
      <c r="G12" s="21"/>
      <c r="H12" s="21"/>
      <c r="I12" s="21"/>
    </row>
    <row r="13">
      <c r="A13" s="21" t="s">
        <v>53</v>
      </c>
      <c r="B13" s="21"/>
      <c r="C13" s="21"/>
      <c r="D13" s="21"/>
      <c r="E13" s="28" t="s">
        <v>111</v>
      </c>
      <c r="F13" s="21"/>
      <c r="G13" s="21"/>
      <c r="H13" s="21"/>
      <c r="I13" s="21"/>
    </row>
    <row r="14">
      <c r="A14" s="21" t="s">
        <v>53</v>
      </c>
      <c r="B14" s="21"/>
      <c r="C14" s="21"/>
      <c r="D14" s="21"/>
      <c r="E14" s="28" t="s">
        <v>112</v>
      </c>
      <c r="F14" s="21"/>
      <c r="G14" s="21"/>
      <c r="H14" s="21"/>
      <c r="I14" s="21"/>
    </row>
    <row r="15">
      <c r="A15" s="21" t="s">
        <v>53</v>
      </c>
      <c r="B15" s="21"/>
      <c r="C15" s="21"/>
      <c r="D15" s="21"/>
      <c r="E15" s="28" t="s">
        <v>113</v>
      </c>
      <c r="F15" s="21"/>
      <c r="G15" s="21"/>
      <c r="H15" s="21"/>
      <c r="I15" s="21"/>
    </row>
    <row r="16" ht="28.5">
      <c r="A16" s="21" t="s">
        <v>46</v>
      </c>
      <c r="B16" s="21"/>
      <c r="C16" s="21"/>
      <c r="D16" s="21"/>
      <c r="E16" s="23" t="s">
        <v>114</v>
      </c>
      <c r="F16" s="21"/>
      <c r="G16" s="21"/>
      <c r="H16" s="21"/>
      <c r="I16" s="21"/>
    </row>
    <row r="17">
      <c r="A17" s="21" t="s">
        <v>39</v>
      </c>
      <c r="B17" s="21">
        <v>2</v>
      </c>
      <c r="C17" s="22" t="s">
        <v>115</v>
      </c>
      <c r="D17" s="21" t="s">
        <v>41</v>
      </c>
      <c r="E17" s="23" t="s">
        <v>116</v>
      </c>
      <c r="F17" s="24" t="s">
        <v>107</v>
      </c>
      <c r="G17" s="25">
        <v>101.711</v>
      </c>
      <c r="H17" s="26">
        <v>0</v>
      </c>
      <c r="I17" s="26">
        <f>ROUND(G17*H17,P4)</f>
        <v>0</v>
      </c>
      <c r="O17" s="27">
        <f>I17*0.21</f>
        <v>0</v>
      </c>
      <c r="P17">
        <v>3</v>
      </c>
    </row>
    <row r="18">
      <c r="A18" s="21" t="s">
        <v>44</v>
      </c>
      <c r="B18" s="21"/>
      <c r="C18" s="21"/>
      <c r="D18" s="21"/>
      <c r="E18" s="23" t="s">
        <v>117</v>
      </c>
      <c r="F18" s="21"/>
      <c r="G18" s="21"/>
      <c r="H18" s="21"/>
      <c r="I18" s="21"/>
    </row>
    <row r="19">
      <c r="A19" s="21" t="s">
        <v>53</v>
      </c>
      <c r="B19" s="21"/>
      <c r="C19" s="21"/>
      <c r="D19" s="21"/>
      <c r="E19" s="28" t="s">
        <v>118</v>
      </c>
      <c r="F19" s="21"/>
      <c r="G19" s="21"/>
      <c r="H19" s="21"/>
      <c r="I19" s="21"/>
    </row>
    <row r="20">
      <c r="A20" s="21" t="s">
        <v>53</v>
      </c>
      <c r="B20" s="21"/>
      <c r="C20" s="21"/>
      <c r="D20" s="21"/>
      <c r="E20" s="28" t="s">
        <v>119</v>
      </c>
      <c r="F20" s="21"/>
      <c r="G20" s="21"/>
      <c r="H20" s="21"/>
      <c r="I20" s="21"/>
    </row>
    <row r="21">
      <c r="A21" s="21" t="s">
        <v>53</v>
      </c>
      <c r="B21" s="21"/>
      <c r="C21" s="21"/>
      <c r="D21" s="21"/>
      <c r="E21" s="28" t="s">
        <v>120</v>
      </c>
      <c r="F21" s="21"/>
      <c r="G21" s="21"/>
      <c r="H21" s="21"/>
      <c r="I21" s="21"/>
    </row>
    <row r="22" ht="28.5">
      <c r="A22" s="21" t="s">
        <v>46</v>
      </c>
      <c r="B22" s="21"/>
      <c r="C22" s="21"/>
      <c r="D22" s="21"/>
      <c r="E22" s="23" t="s">
        <v>114</v>
      </c>
      <c r="F22" s="21"/>
      <c r="G22" s="21"/>
      <c r="H22" s="21"/>
      <c r="I22" s="21"/>
    </row>
    <row r="23">
      <c r="A23" s="21" t="s">
        <v>39</v>
      </c>
      <c r="B23" s="21">
        <v>3</v>
      </c>
      <c r="C23" s="22" t="s">
        <v>48</v>
      </c>
      <c r="D23" s="21" t="s">
        <v>41</v>
      </c>
      <c r="E23" s="23" t="s">
        <v>49</v>
      </c>
      <c r="F23" s="24" t="s">
        <v>43</v>
      </c>
      <c r="G23" s="25">
        <v>1</v>
      </c>
      <c r="H23" s="26">
        <v>0</v>
      </c>
      <c r="I23" s="26">
        <f>ROUND(G23*H23,P4)</f>
        <v>0</v>
      </c>
      <c r="O23" s="27">
        <f>I23*0.21</f>
        <v>0</v>
      </c>
      <c r="P23">
        <v>3</v>
      </c>
    </row>
    <row r="24">
      <c r="A24" s="21" t="s">
        <v>44</v>
      </c>
      <c r="B24" s="21"/>
      <c r="C24" s="21"/>
      <c r="D24" s="21"/>
      <c r="E24" s="23" t="s">
        <v>121</v>
      </c>
      <c r="F24" s="21"/>
      <c r="G24" s="21"/>
      <c r="H24" s="21"/>
      <c r="I24" s="21"/>
    </row>
    <row r="25" ht="28.5">
      <c r="A25" s="21" t="s">
        <v>46</v>
      </c>
      <c r="B25" s="21"/>
      <c r="C25" s="21"/>
      <c r="D25" s="21"/>
      <c r="E25" s="23" t="s">
        <v>47</v>
      </c>
      <c r="F25" s="21"/>
      <c r="G25" s="21"/>
      <c r="H25" s="21"/>
      <c r="I25" s="21"/>
    </row>
    <row r="26">
      <c r="A26" s="18" t="s">
        <v>36</v>
      </c>
      <c r="B26" s="18"/>
      <c r="C26" s="19" t="s">
        <v>56</v>
      </c>
      <c r="D26" s="18"/>
      <c r="E26" s="18" t="s">
        <v>122</v>
      </c>
      <c r="F26" s="18"/>
      <c r="G26" s="18"/>
      <c r="H26" s="18"/>
      <c r="I26" s="20">
        <f>SUMIFS(I27:I99,A27:A99,"P")</f>
        <v>0</v>
      </c>
    </row>
    <row r="27" ht="28.5">
      <c r="A27" s="21" t="s">
        <v>39</v>
      </c>
      <c r="B27" s="21">
        <v>4</v>
      </c>
      <c r="C27" s="22" t="s">
        <v>123</v>
      </c>
      <c r="D27" s="21" t="s">
        <v>41</v>
      </c>
      <c r="E27" s="23" t="s">
        <v>124</v>
      </c>
      <c r="F27" s="24" t="s">
        <v>107</v>
      </c>
      <c r="G27" s="25">
        <v>525.19799999999998</v>
      </c>
      <c r="H27" s="26">
        <v>0</v>
      </c>
      <c r="I27" s="26">
        <f>ROUND(G27*H27,P4)</f>
        <v>0</v>
      </c>
      <c r="O27" s="27">
        <f>I27*0.21</f>
        <v>0</v>
      </c>
      <c r="P27">
        <v>3</v>
      </c>
    </row>
    <row r="28">
      <c r="A28" s="21" t="s">
        <v>44</v>
      </c>
      <c r="B28" s="21"/>
      <c r="C28" s="21"/>
      <c r="D28" s="21"/>
      <c r="E28" s="23" t="s">
        <v>125</v>
      </c>
      <c r="F28" s="21"/>
      <c r="G28" s="21"/>
      <c r="H28" s="21"/>
      <c r="I28" s="21"/>
    </row>
    <row r="29">
      <c r="A29" s="21" t="s">
        <v>53</v>
      </c>
      <c r="B29" s="21"/>
      <c r="C29" s="21"/>
      <c r="D29" s="21"/>
      <c r="E29" s="28" t="s">
        <v>126</v>
      </c>
      <c r="F29" s="21"/>
      <c r="G29" s="21"/>
      <c r="H29" s="21"/>
      <c r="I29" s="21"/>
    </row>
    <row r="30">
      <c r="A30" s="21" t="s">
        <v>53</v>
      </c>
      <c r="B30" s="21"/>
      <c r="C30" s="21"/>
      <c r="D30" s="21"/>
      <c r="E30" s="28" t="s">
        <v>127</v>
      </c>
      <c r="F30" s="21"/>
      <c r="G30" s="21"/>
      <c r="H30" s="21"/>
      <c r="I30" s="21"/>
    </row>
    <row r="31">
      <c r="A31" s="21" t="s">
        <v>53</v>
      </c>
      <c r="B31" s="21"/>
      <c r="C31" s="21"/>
      <c r="D31" s="21"/>
      <c r="E31" s="28" t="s">
        <v>128</v>
      </c>
      <c r="F31" s="21"/>
      <c r="G31" s="21"/>
      <c r="H31" s="21"/>
      <c r="I31" s="21"/>
    </row>
    <row r="32">
      <c r="A32" s="21" t="s">
        <v>53</v>
      </c>
      <c r="B32" s="21"/>
      <c r="C32" s="21"/>
      <c r="D32" s="21"/>
      <c r="E32" s="28" t="s">
        <v>129</v>
      </c>
      <c r="F32" s="21"/>
      <c r="G32" s="21"/>
      <c r="H32" s="21"/>
      <c r="I32" s="21"/>
    </row>
    <row r="33">
      <c r="A33" s="21" t="s">
        <v>53</v>
      </c>
      <c r="B33" s="21"/>
      <c r="C33" s="21"/>
      <c r="D33" s="21"/>
      <c r="E33" s="28" t="s">
        <v>130</v>
      </c>
      <c r="F33" s="21"/>
      <c r="G33" s="21"/>
      <c r="H33" s="21"/>
      <c r="I33" s="21"/>
    </row>
    <row r="34">
      <c r="A34" s="21" t="s">
        <v>53</v>
      </c>
      <c r="B34" s="21"/>
      <c r="C34" s="21"/>
      <c r="D34" s="21"/>
      <c r="E34" s="28" t="s">
        <v>131</v>
      </c>
      <c r="F34" s="21"/>
      <c r="G34" s="21"/>
      <c r="H34" s="21"/>
      <c r="I34" s="21"/>
    </row>
    <row r="35" ht="85.5">
      <c r="A35" s="21" t="s">
        <v>46</v>
      </c>
      <c r="B35" s="21"/>
      <c r="C35" s="21"/>
      <c r="D35" s="21"/>
      <c r="E35" s="23" t="s">
        <v>132</v>
      </c>
      <c r="F35" s="21"/>
      <c r="G35" s="21"/>
      <c r="H35" s="21"/>
      <c r="I35" s="21"/>
    </row>
    <row r="36" ht="28.5">
      <c r="A36" s="21" t="s">
        <v>39</v>
      </c>
      <c r="B36" s="21">
        <v>5</v>
      </c>
      <c r="C36" s="22" t="s">
        <v>133</v>
      </c>
      <c r="D36" s="21" t="s">
        <v>41</v>
      </c>
      <c r="E36" s="23" t="s">
        <v>134</v>
      </c>
      <c r="F36" s="24" t="s">
        <v>107</v>
      </c>
      <c r="G36" s="25">
        <v>265.16399999999999</v>
      </c>
      <c r="H36" s="26">
        <v>0</v>
      </c>
      <c r="I36" s="26">
        <f>ROUND(G36*H36,P4)</f>
        <v>0</v>
      </c>
      <c r="O36" s="27">
        <f>I36*0.21</f>
        <v>0</v>
      </c>
      <c r="P36">
        <v>3</v>
      </c>
    </row>
    <row r="37">
      <c r="A37" s="21" t="s">
        <v>44</v>
      </c>
      <c r="B37" s="21"/>
      <c r="C37" s="21"/>
      <c r="D37" s="21"/>
      <c r="E37" s="23" t="s">
        <v>135</v>
      </c>
      <c r="F37" s="21"/>
      <c r="G37" s="21"/>
      <c r="H37" s="21"/>
      <c r="I37" s="21"/>
    </row>
    <row r="38">
      <c r="A38" s="21" t="s">
        <v>53</v>
      </c>
      <c r="B38" s="21"/>
      <c r="C38" s="21"/>
      <c r="D38" s="21"/>
      <c r="E38" s="28" t="s">
        <v>136</v>
      </c>
      <c r="F38" s="21"/>
      <c r="G38" s="21"/>
      <c r="H38" s="21"/>
      <c r="I38" s="21"/>
    </row>
    <row r="39">
      <c r="A39" s="21" t="s">
        <v>53</v>
      </c>
      <c r="B39" s="21"/>
      <c r="C39" s="21"/>
      <c r="D39" s="21"/>
      <c r="E39" s="28" t="s">
        <v>137</v>
      </c>
      <c r="F39" s="21"/>
      <c r="G39" s="21"/>
      <c r="H39" s="21"/>
      <c r="I39" s="21"/>
    </row>
    <row r="40">
      <c r="A40" s="21" t="s">
        <v>53</v>
      </c>
      <c r="B40" s="21"/>
      <c r="C40" s="21"/>
      <c r="D40" s="21"/>
      <c r="E40" s="28" t="s">
        <v>138</v>
      </c>
      <c r="F40" s="21"/>
      <c r="G40" s="21"/>
      <c r="H40" s="21"/>
      <c r="I40" s="21"/>
    </row>
    <row r="41">
      <c r="A41" s="21" t="s">
        <v>53</v>
      </c>
      <c r="B41" s="21"/>
      <c r="C41" s="21"/>
      <c r="D41" s="21"/>
      <c r="E41" s="28" t="s">
        <v>139</v>
      </c>
      <c r="F41" s="21"/>
      <c r="G41" s="21"/>
      <c r="H41" s="21"/>
      <c r="I41" s="21"/>
    </row>
    <row r="42">
      <c r="A42" s="21" t="s">
        <v>53</v>
      </c>
      <c r="B42" s="21"/>
      <c r="C42" s="21"/>
      <c r="D42" s="21"/>
      <c r="E42" s="28" t="s">
        <v>140</v>
      </c>
      <c r="F42" s="21"/>
      <c r="G42" s="21"/>
      <c r="H42" s="21"/>
      <c r="I42" s="21"/>
    </row>
    <row r="43">
      <c r="A43" s="21" t="s">
        <v>53</v>
      </c>
      <c r="B43" s="21"/>
      <c r="C43" s="21"/>
      <c r="D43" s="21"/>
      <c r="E43" s="28" t="s">
        <v>141</v>
      </c>
      <c r="F43" s="21"/>
      <c r="G43" s="21"/>
      <c r="H43" s="21"/>
      <c r="I43" s="21"/>
    </row>
    <row r="44" ht="85.5">
      <c r="A44" s="21" t="s">
        <v>46</v>
      </c>
      <c r="B44" s="21"/>
      <c r="C44" s="21"/>
      <c r="D44" s="21"/>
      <c r="E44" s="23" t="s">
        <v>132</v>
      </c>
      <c r="F44" s="21"/>
      <c r="G44" s="21"/>
      <c r="H44" s="21"/>
      <c r="I44" s="21"/>
    </row>
    <row r="45" ht="28.5">
      <c r="A45" s="21" t="s">
        <v>39</v>
      </c>
      <c r="B45" s="21">
        <v>6</v>
      </c>
      <c r="C45" s="22" t="s">
        <v>142</v>
      </c>
      <c r="D45" s="21" t="s">
        <v>41</v>
      </c>
      <c r="E45" s="23" t="s">
        <v>143</v>
      </c>
      <c r="F45" s="24" t="s">
        <v>107</v>
      </c>
      <c r="G45" s="25">
        <v>123.57599999999999</v>
      </c>
      <c r="H45" s="26">
        <v>0</v>
      </c>
      <c r="I45" s="26">
        <f>ROUND(G45*H45,P4)</f>
        <v>0</v>
      </c>
      <c r="O45" s="27">
        <f>I45*0.21</f>
        <v>0</v>
      </c>
      <c r="P45">
        <v>3</v>
      </c>
    </row>
    <row r="46">
      <c r="A46" s="21" t="s">
        <v>44</v>
      </c>
      <c r="B46" s="21"/>
      <c r="C46" s="21"/>
      <c r="D46" s="21"/>
      <c r="E46" s="23" t="s">
        <v>144</v>
      </c>
      <c r="F46" s="21"/>
      <c r="G46" s="21"/>
      <c r="H46" s="21"/>
      <c r="I46" s="21"/>
    </row>
    <row r="47">
      <c r="A47" s="21" t="s">
        <v>53</v>
      </c>
      <c r="B47" s="21"/>
      <c r="C47" s="21"/>
      <c r="D47" s="21"/>
      <c r="E47" s="28" t="s">
        <v>145</v>
      </c>
      <c r="F47" s="21"/>
      <c r="G47" s="21"/>
      <c r="H47" s="21"/>
      <c r="I47" s="21"/>
    </row>
    <row r="48">
      <c r="A48" s="21" t="s">
        <v>53</v>
      </c>
      <c r="B48" s="21"/>
      <c r="C48" s="21"/>
      <c r="D48" s="21"/>
      <c r="E48" s="28" t="s">
        <v>146</v>
      </c>
      <c r="F48" s="21"/>
      <c r="G48" s="21"/>
      <c r="H48" s="21"/>
      <c r="I48" s="21"/>
    </row>
    <row r="49">
      <c r="A49" s="21" t="s">
        <v>53</v>
      </c>
      <c r="B49" s="21"/>
      <c r="C49" s="21"/>
      <c r="D49" s="21"/>
      <c r="E49" s="28" t="s">
        <v>147</v>
      </c>
      <c r="F49" s="21"/>
      <c r="G49" s="21"/>
      <c r="H49" s="21"/>
      <c r="I49" s="21"/>
    </row>
    <row r="50">
      <c r="A50" s="21" t="s">
        <v>53</v>
      </c>
      <c r="B50" s="21"/>
      <c r="C50" s="21"/>
      <c r="D50" s="21"/>
      <c r="E50" s="28" t="s">
        <v>148</v>
      </c>
      <c r="F50" s="21"/>
      <c r="G50" s="21"/>
      <c r="H50" s="21"/>
      <c r="I50" s="21"/>
    </row>
    <row r="51" ht="85.5">
      <c r="A51" s="21" t="s">
        <v>46</v>
      </c>
      <c r="B51" s="21"/>
      <c r="C51" s="21"/>
      <c r="D51" s="21"/>
      <c r="E51" s="23" t="s">
        <v>132</v>
      </c>
      <c r="F51" s="21"/>
      <c r="G51" s="21"/>
      <c r="H51" s="21"/>
      <c r="I51" s="21"/>
    </row>
    <row r="52">
      <c r="A52" s="21" t="s">
        <v>39</v>
      </c>
      <c r="B52" s="21">
        <v>7</v>
      </c>
      <c r="C52" s="22" t="s">
        <v>149</v>
      </c>
      <c r="D52" s="21" t="s">
        <v>41</v>
      </c>
      <c r="E52" s="23" t="s">
        <v>150</v>
      </c>
      <c r="F52" s="24" t="s">
        <v>107</v>
      </c>
      <c r="G52" s="25">
        <v>321.952</v>
      </c>
      <c r="H52" s="26">
        <v>0</v>
      </c>
      <c r="I52" s="26">
        <f>ROUND(G52*H52,P4)</f>
        <v>0</v>
      </c>
      <c r="O52" s="27">
        <f>I52*0.21</f>
        <v>0</v>
      </c>
      <c r="P52">
        <v>3</v>
      </c>
    </row>
    <row r="53">
      <c r="A53" s="21" t="s">
        <v>44</v>
      </c>
      <c r="B53" s="21"/>
      <c r="C53" s="21"/>
      <c r="D53" s="21"/>
      <c r="E53" s="23" t="s">
        <v>144</v>
      </c>
      <c r="F53" s="21"/>
      <c r="G53" s="21"/>
      <c r="H53" s="21"/>
      <c r="I53" s="21"/>
    </row>
    <row r="54">
      <c r="A54" s="21" t="s">
        <v>53</v>
      </c>
      <c r="B54" s="21"/>
      <c r="C54" s="21"/>
      <c r="D54" s="21"/>
      <c r="E54" s="28" t="s">
        <v>109</v>
      </c>
      <c r="F54" s="21"/>
      <c r="G54" s="21"/>
      <c r="H54" s="21"/>
      <c r="I54" s="21"/>
    </row>
    <row r="55">
      <c r="A55" s="21" t="s">
        <v>53</v>
      </c>
      <c r="B55" s="21"/>
      <c r="C55" s="21"/>
      <c r="D55" s="21"/>
      <c r="E55" s="28" t="s">
        <v>118</v>
      </c>
      <c r="F55" s="21"/>
      <c r="G55" s="21"/>
      <c r="H55" s="21"/>
      <c r="I55" s="21"/>
    </row>
    <row r="56">
      <c r="A56" s="21" t="s">
        <v>53</v>
      </c>
      <c r="B56" s="21"/>
      <c r="C56" s="21"/>
      <c r="D56" s="21"/>
      <c r="E56" s="28" t="s">
        <v>110</v>
      </c>
      <c r="F56" s="21"/>
      <c r="G56" s="21"/>
      <c r="H56" s="21"/>
      <c r="I56" s="21"/>
    </row>
    <row r="57">
      <c r="A57" s="21" t="s">
        <v>53</v>
      </c>
      <c r="B57" s="21"/>
      <c r="C57" s="21"/>
      <c r="D57" s="21"/>
      <c r="E57" s="28" t="s">
        <v>111</v>
      </c>
      <c r="F57" s="21"/>
      <c r="G57" s="21"/>
      <c r="H57" s="21"/>
      <c r="I57" s="21"/>
    </row>
    <row r="58">
      <c r="A58" s="21" t="s">
        <v>53</v>
      </c>
      <c r="B58" s="21"/>
      <c r="C58" s="21"/>
      <c r="D58" s="21"/>
      <c r="E58" s="28" t="s">
        <v>119</v>
      </c>
      <c r="F58" s="21"/>
      <c r="G58" s="21"/>
      <c r="H58" s="21"/>
      <c r="I58" s="21"/>
    </row>
    <row r="59">
      <c r="A59" s="21" t="s">
        <v>53</v>
      </c>
      <c r="B59" s="21"/>
      <c r="C59" s="21"/>
      <c r="D59" s="21"/>
      <c r="E59" s="28" t="s">
        <v>151</v>
      </c>
      <c r="F59" s="21"/>
      <c r="G59" s="21"/>
      <c r="H59" s="21"/>
      <c r="I59" s="21"/>
    </row>
    <row r="60" ht="85.5">
      <c r="A60" s="21" t="s">
        <v>46</v>
      </c>
      <c r="B60" s="21"/>
      <c r="C60" s="21"/>
      <c r="D60" s="21"/>
      <c r="E60" s="23" t="s">
        <v>132</v>
      </c>
      <c r="F60" s="21"/>
      <c r="G60" s="21"/>
      <c r="H60" s="21"/>
      <c r="I60" s="21"/>
    </row>
    <row r="61">
      <c r="A61" s="21" t="s">
        <v>39</v>
      </c>
      <c r="B61" s="21">
        <v>8</v>
      </c>
      <c r="C61" s="22" t="s">
        <v>152</v>
      </c>
      <c r="D61" s="21" t="s">
        <v>41</v>
      </c>
      <c r="E61" s="23" t="s">
        <v>153</v>
      </c>
      <c r="F61" s="24" t="s">
        <v>107</v>
      </c>
      <c r="G61" s="25">
        <v>51.450000000000003</v>
      </c>
      <c r="H61" s="26">
        <v>0</v>
      </c>
      <c r="I61" s="26">
        <f>ROUND(G61*H61,P4)</f>
        <v>0</v>
      </c>
      <c r="O61" s="27">
        <f>I61*0.21</f>
        <v>0</v>
      </c>
      <c r="P61">
        <v>3</v>
      </c>
    </row>
    <row r="62">
      <c r="A62" s="21" t="s">
        <v>44</v>
      </c>
      <c r="B62" s="21"/>
      <c r="C62" s="21"/>
      <c r="D62" s="21"/>
      <c r="E62" s="23" t="s">
        <v>154</v>
      </c>
      <c r="F62" s="21"/>
      <c r="G62" s="21"/>
      <c r="H62" s="21"/>
      <c r="I62" s="21"/>
    </row>
    <row r="63">
      <c r="A63" s="21" t="s">
        <v>53</v>
      </c>
      <c r="B63" s="21"/>
      <c r="C63" s="21"/>
      <c r="D63" s="21"/>
      <c r="E63" s="28" t="s">
        <v>155</v>
      </c>
      <c r="F63" s="21"/>
      <c r="G63" s="21"/>
      <c r="H63" s="21"/>
      <c r="I63" s="21"/>
    </row>
    <row r="64">
      <c r="A64" s="21" t="s">
        <v>53</v>
      </c>
      <c r="B64" s="21"/>
      <c r="C64" s="21"/>
      <c r="D64" s="21"/>
      <c r="E64" s="28" t="s">
        <v>156</v>
      </c>
      <c r="F64" s="21"/>
      <c r="G64" s="21"/>
      <c r="H64" s="21"/>
      <c r="I64" s="21"/>
    </row>
    <row r="65" ht="42.75">
      <c r="A65" s="21" t="s">
        <v>46</v>
      </c>
      <c r="B65" s="21"/>
      <c r="C65" s="21"/>
      <c r="D65" s="21"/>
      <c r="E65" s="23" t="s">
        <v>157</v>
      </c>
      <c r="F65" s="21"/>
      <c r="G65" s="21"/>
      <c r="H65" s="21"/>
      <c r="I65" s="21"/>
    </row>
    <row r="66">
      <c r="A66" s="21" t="s">
        <v>39</v>
      </c>
      <c r="B66" s="21">
        <v>9</v>
      </c>
      <c r="C66" s="22" t="s">
        <v>158</v>
      </c>
      <c r="D66" s="21" t="s">
        <v>41</v>
      </c>
      <c r="E66" s="23" t="s">
        <v>159</v>
      </c>
      <c r="F66" s="24" t="s">
        <v>107</v>
      </c>
      <c r="G66" s="25">
        <v>726.12599999999998</v>
      </c>
      <c r="H66" s="26">
        <v>0</v>
      </c>
      <c r="I66" s="26">
        <f>ROUND(G66*H66,P4)</f>
        <v>0</v>
      </c>
      <c r="O66" s="27">
        <f>I66*0.21</f>
        <v>0</v>
      </c>
      <c r="P66">
        <v>3</v>
      </c>
    </row>
    <row r="67">
      <c r="A67" s="21" t="s">
        <v>44</v>
      </c>
      <c r="B67" s="21"/>
      <c r="C67" s="21"/>
      <c r="D67" s="21"/>
      <c r="E67" s="23" t="s">
        <v>160</v>
      </c>
      <c r="F67" s="21"/>
      <c r="G67" s="21"/>
      <c r="H67" s="21"/>
      <c r="I67" s="21"/>
    </row>
    <row r="68">
      <c r="A68" s="21" t="s">
        <v>53</v>
      </c>
      <c r="B68" s="21"/>
      <c r="C68" s="21"/>
      <c r="D68" s="21"/>
      <c r="E68" s="28" t="s">
        <v>161</v>
      </c>
      <c r="F68" s="21"/>
      <c r="G68" s="21"/>
      <c r="H68" s="21"/>
      <c r="I68" s="21"/>
    </row>
    <row r="69">
      <c r="A69" s="21" t="s">
        <v>53</v>
      </c>
      <c r="B69" s="21"/>
      <c r="C69" s="21"/>
      <c r="D69" s="21"/>
      <c r="E69" s="28" t="s">
        <v>162</v>
      </c>
      <c r="F69" s="21"/>
      <c r="G69" s="21"/>
      <c r="H69" s="21"/>
      <c r="I69" s="21"/>
    </row>
    <row r="70">
      <c r="A70" s="21" t="s">
        <v>53</v>
      </c>
      <c r="B70" s="21"/>
      <c r="C70" s="21"/>
      <c r="D70" s="21"/>
      <c r="E70" s="28" t="s">
        <v>163</v>
      </c>
      <c r="F70" s="21"/>
      <c r="G70" s="21"/>
      <c r="H70" s="21"/>
      <c r="I70" s="21"/>
    </row>
    <row r="71">
      <c r="A71" s="21" t="s">
        <v>53</v>
      </c>
      <c r="B71" s="21"/>
      <c r="C71" s="21"/>
      <c r="D71" s="21"/>
      <c r="E71" s="28" t="s">
        <v>164</v>
      </c>
      <c r="F71" s="21"/>
      <c r="G71" s="21"/>
      <c r="H71" s="21"/>
      <c r="I71" s="21"/>
    </row>
    <row r="72">
      <c r="A72" s="21" t="s">
        <v>53</v>
      </c>
      <c r="B72" s="21"/>
      <c r="C72" s="21"/>
      <c r="D72" s="21"/>
      <c r="E72" s="28" t="s">
        <v>165</v>
      </c>
      <c r="F72" s="21"/>
      <c r="G72" s="21"/>
      <c r="H72" s="21"/>
      <c r="I72" s="21"/>
    </row>
    <row r="73">
      <c r="A73" s="21" t="s">
        <v>53</v>
      </c>
      <c r="B73" s="21"/>
      <c r="C73" s="21"/>
      <c r="D73" s="21"/>
      <c r="E73" s="28" t="s">
        <v>166</v>
      </c>
      <c r="F73" s="21"/>
      <c r="G73" s="21"/>
      <c r="H73" s="21"/>
      <c r="I73" s="21"/>
    </row>
    <row r="74" ht="409.5">
      <c r="A74" s="21" t="s">
        <v>46</v>
      </c>
      <c r="B74" s="21"/>
      <c r="C74" s="21"/>
      <c r="D74" s="21"/>
      <c r="E74" s="23" t="s">
        <v>167</v>
      </c>
      <c r="F74" s="21"/>
      <c r="G74" s="21"/>
      <c r="H74" s="21"/>
      <c r="I74" s="21"/>
    </row>
    <row r="75">
      <c r="A75" s="21" t="s">
        <v>39</v>
      </c>
      <c r="B75" s="21">
        <v>10</v>
      </c>
      <c r="C75" s="22" t="s">
        <v>168</v>
      </c>
      <c r="D75" s="21" t="s">
        <v>41</v>
      </c>
      <c r="E75" s="23" t="s">
        <v>169</v>
      </c>
      <c r="F75" s="24" t="s">
        <v>107</v>
      </c>
      <c r="G75" s="25">
        <v>51.450000000000003</v>
      </c>
      <c r="H75" s="26">
        <v>0</v>
      </c>
      <c r="I75" s="26">
        <f>ROUND(G75*H75,P4)</f>
        <v>0</v>
      </c>
      <c r="O75" s="27">
        <f>I75*0.21</f>
        <v>0</v>
      </c>
      <c r="P75">
        <v>3</v>
      </c>
    </row>
    <row r="76">
      <c r="A76" s="21" t="s">
        <v>44</v>
      </c>
      <c r="B76" s="21"/>
      <c r="C76" s="21"/>
      <c r="D76" s="21"/>
      <c r="E76" s="23" t="s">
        <v>41</v>
      </c>
      <c r="F76" s="21"/>
      <c r="G76" s="21"/>
      <c r="H76" s="21"/>
      <c r="I76" s="21"/>
    </row>
    <row r="77">
      <c r="A77" s="21" t="s">
        <v>53</v>
      </c>
      <c r="B77" s="21"/>
      <c r="C77" s="21"/>
      <c r="D77" s="21"/>
      <c r="E77" s="28" t="s">
        <v>155</v>
      </c>
      <c r="F77" s="21"/>
      <c r="G77" s="21"/>
      <c r="H77" s="21"/>
      <c r="I77" s="21"/>
    </row>
    <row r="78">
      <c r="A78" s="21" t="s">
        <v>53</v>
      </c>
      <c r="B78" s="21"/>
      <c r="C78" s="21"/>
      <c r="D78" s="21"/>
      <c r="E78" s="28" t="s">
        <v>156</v>
      </c>
      <c r="F78" s="21"/>
      <c r="G78" s="21"/>
      <c r="H78" s="21"/>
      <c r="I78" s="21"/>
    </row>
    <row r="79" ht="299.25">
      <c r="A79" s="21" t="s">
        <v>46</v>
      </c>
      <c r="B79" s="21"/>
      <c r="C79" s="21"/>
      <c r="D79" s="21"/>
      <c r="E79" s="23" t="s">
        <v>170</v>
      </c>
      <c r="F79" s="21"/>
      <c r="G79" s="21"/>
      <c r="H79" s="21"/>
      <c r="I79" s="21"/>
    </row>
    <row r="80">
      <c r="A80" s="21" t="s">
        <v>39</v>
      </c>
      <c r="B80" s="21">
        <v>11</v>
      </c>
      <c r="C80" s="22" t="s">
        <v>171</v>
      </c>
      <c r="D80" s="21" t="s">
        <v>41</v>
      </c>
      <c r="E80" s="23" t="s">
        <v>172</v>
      </c>
      <c r="F80" s="24" t="s">
        <v>107</v>
      </c>
      <c r="G80" s="25">
        <v>25.725000000000001</v>
      </c>
      <c r="H80" s="26">
        <v>0</v>
      </c>
      <c r="I80" s="26">
        <f>ROUND(G80*H80,P4)</f>
        <v>0</v>
      </c>
      <c r="O80" s="27">
        <f>I80*0.21</f>
        <v>0</v>
      </c>
      <c r="P80">
        <v>3</v>
      </c>
    </row>
    <row r="81">
      <c r="A81" s="21" t="s">
        <v>44</v>
      </c>
      <c r="B81" s="21"/>
      <c r="C81" s="21"/>
      <c r="D81" s="21"/>
      <c r="E81" s="23" t="s">
        <v>173</v>
      </c>
      <c r="F81" s="21"/>
      <c r="G81" s="21"/>
      <c r="H81" s="21"/>
      <c r="I81" s="21"/>
    </row>
    <row r="82">
      <c r="A82" s="21" t="s">
        <v>53</v>
      </c>
      <c r="B82" s="21"/>
      <c r="C82" s="21"/>
      <c r="D82" s="21"/>
      <c r="E82" s="28" t="s">
        <v>174</v>
      </c>
      <c r="F82" s="21"/>
      <c r="G82" s="21"/>
      <c r="H82" s="21"/>
      <c r="I82" s="21"/>
    </row>
    <row r="83">
      <c r="A83" s="21" t="s">
        <v>53</v>
      </c>
      <c r="B83" s="21"/>
      <c r="C83" s="21"/>
      <c r="D83" s="21"/>
      <c r="E83" s="28" t="s">
        <v>175</v>
      </c>
      <c r="F83" s="21"/>
      <c r="G83" s="21"/>
      <c r="H83" s="21"/>
      <c r="I83" s="21"/>
    </row>
    <row r="84" ht="299.25">
      <c r="A84" s="21" t="s">
        <v>46</v>
      </c>
      <c r="B84" s="21"/>
      <c r="C84" s="21"/>
      <c r="D84" s="21"/>
      <c r="E84" s="23" t="s">
        <v>170</v>
      </c>
      <c r="F84" s="21"/>
      <c r="G84" s="21"/>
      <c r="H84" s="21"/>
      <c r="I84" s="21"/>
    </row>
    <row r="85">
      <c r="A85" s="21" t="s">
        <v>39</v>
      </c>
      <c r="B85" s="21">
        <v>12</v>
      </c>
      <c r="C85" s="22" t="s">
        <v>176</v>
      </c>
      <c r="D85" s="21" t="s">
        <v>41</v>
      </c>
      <c r="E85" s="23" t="s">
        <v>177</v>
      </c>
      <c r="F85" s="24" t="s">
        <v>178</v>
      </c>
      <c r="G85" s="25">
        <v>3511.732</v>
      </c>
      <c r="H85" s="26">
        <v>0</v>
      </c>
      <c r="I85" s="26">
        <f>ROUND(G85*H85,P4)</f>
        <v>0</v>
      </c>
      <c r="O85" s="27">
        <f>I85*0.21</f>
        <v>0</v>
      </c>
      <c r="P85">
        <v>3</v>
      </c>
    </row>
    <row r="86">
      <c r="A86" s="21" t="s">
        <v>44</v>
      </c>
      <c r="B86" s="21"/>
      <c r="C86" s="21"/>
      <c r="D86" s="21"/>
      <c r="E86" s="23" t="s">
        <v>41</v>
      </c>
      <c r="F86" s="21"/>
      <c r="G86" s="21"/>
      <c r="H86" s="21"/>
      <c r="I86" s="21"/>
    </row>
    <row r="87">
      <c r="A87" s="21" t="s">
        <v>53</v>
      </c>
      <c r="B87" s="21"/>
      <c r="C87" s="21"/>
      <c r="D87" s="21"/>
      <c r="E87" s="28" t="s">
        <v>179</v>
      </c>
      <c r="F87" s="21"/>
      <c r="G87" s="21"/>
      <c r="H87" s="21"/>
      <c r="I87" s="21"/>
    </row>
    <row r="88">
      <c r="A88" s="21" t="s">
        <v>53</v>
      </c>
      <c r="B88" s="21"/>
      <c r="C88" s="21"/>
      <c r="D88" s="21"/>
      <c r="E88" s="28" t="s">
        <v>180</v>
      </c>
      <c r="F88" s="21"/>
      <c r="G88" s="21"/>
      <c r="H88" s="21"/>
      <c r="I88" s="21"/>
    </row>
    <row r="89" ht="28.5">
      <c r="A89" s="21" t="s">
        <v>46</v>
      </c>
      <c r="B89" s="21"/>
      <c r="C89" s="21"/>
      <c r="D89" s="21"/>
      <c r="E89" s="23" t="s">
        <v>181</v>
      </c>
      <c r="F89" s="21"/>
      <c r="G89" s="21"/>
      <c r="H89" s="21"/>
      <c r="I89" s="21"/>
    </row>
    <row r="90">
      <c r="A90" s="21" t="s">
        <v>39</v>
      </c>
      <c r="B90" s="21">
        <v>13</v>
      </c>
      <c r="C90" s="22" t="s">
        <v>182</v>
      </c>
      <c r="D90" s="21" t="s">
        <v>41</v>
      </c>
      <c r="E90" s="23" t="s">
        <v>183</v>
      </c>
      <c r="F90" s="24" t="s">
        <v>178</v>
      </c>
      <c r="G90" s="25">
        <v>171.5</v>
      </c>
      <c r="H90" s="26">
        <v>0</v>
      </c>
      <c r="I90" s="26">
        <f>ROUND(G90*H90,P4)</f>
        <v>0</v>
      </c>
      <c r="O90" s="27">
        <f>I90*0.21</f>
        <v>0</v>
      </c>
      <c r="P90">
        <v>3</v>
      </c>
    </row>
    <row r="91">
      <c r="A91" s="21" t="s">
        <v>44</v>
      </c>
      <c r="B91" s="21"/>
      <c r="C91" s="21"/>
      <c r="D91" s="21"/>
      <c r="E91" s="23" t="s">
        <v>41</v>
      </c>
      <c r="F91" s="21"/>
      <c r="G91" s="21"/>
      <c r="H91" s="21"/>
      <c r="I91" s="21"/>
    </row>
    <row r="92">
      <c r="A92" s="21" t="s">
        <v>53</v>
      </c>
      <c r="B92" s="21"/>
      <c r="C92" s="21"/>
      <c r="D92" s="21"/>
      <c r="E92" s="28" t="s">
        <v>184</v>
      </c>
      <c r="F92" s="21"/>
      <c r="G92" s="21"/>
      <c r="H92" s="21"/>
      <c r="I92" s="21"/>
    </row>
    <row r="93">
      <c r="A93" s="21" t="s">
        <v>53</v>
      </c>
      <c r="B93" s="21"/>
      <c r="C93" s="21"/>
      <c r="D93" s="21"/>
      <c r="E93" s="28" t="s">
        <v>185</v>
      </c>
      <c r="F93" s="21"/>
      <c r="G93" s="21"/>
      <c r="H93" s="21"/>
      <c r="I93" s="21"/>
    </row>
    <row r="94" ht="42.75">
      <c r="A94" s="21" t="s">
        <v>46</v>
      </c>
      <c r="B94" s="21"/>
      <c r="C94" s="21"/>
      <c r="D94" s="21"/>
      <c r="E94" s="23" t="s">
        <v>186</v>
      </c>
      <c r="F94" s="21"/>
      <c r="G94" s="21"/>
      <c r="H94" s="21"/>
      <c r="I94" s="21"/>
    </row>
    <row r="95">
      <c r="A95" s="21" t="s">
        <v>39</v>
      </c>
      <c r="B95" s="21">
        <v>14</v>
      </c>
      <c r="C95" s="22" t="s">
        <v>187</v>
      </c>
      <c r="D95" s="21" t="s">
        <v>41</v>
      </c>
      <c r="E95" s="23" t="s">
        <v>188</v>
      </c>
      <c r="F95" s="24" t="s">
        <v>178</v>
      </c>
      <c r="G95" s="25">
        <v>171.5</v>
      </c>
      <c r="H95" s="26">
        <v>0</v>
      </c>
      <c r="I95" s="26">
        <f>ROUND(G95*H95,P4)</f>
        <v>0</v>
      </c>
      <c r="O95" s="27">
        <f>I95*0.21</f>
        <v>0</v>
      </c>
      <c r="P95">
        <v>3</v>
      </c>
    </row>
    <row r="96">
      <c r="A96" s="21" t="s">
        <v>44</v>
      </c>
      <c r="B96" s="21"/>
      <c r="C96" s="21"/>
      <c r="D96" s="21"/>
      <c r="E96" s="23" t="s">
        <v>41</v>
      </c>
      <c r="F96" s="21"/>
      <c r="G96" s="21"/>
      <c r="H96" s="21"/>
      <c r="I96" s="21"/>
    </row>
    <row r="97">
      <c r="A97" s="21" t="s">
        <v>53</v>
      </c>
      <c r="B97" s="21"/>
      <c r="C97" s="21"/>
      <c r="D97" s="21"/>
      <c r="E97" s="28" t="s">
        <v>184</v>
      </c>
      <c r="F97" s="21"/>
      <c r="G97" s="21"/>
      <c r="H97" s="21"/>
      <c r="I97" s="21"/>
    </row>
    <row r="98">
      <c r="A98" s="21" t="s">
        <v>53</v>
      </c>
      <c r="B98" s="21"/>
      <c r="C98" s="21"/>
      <c r="D98" s="21"/>
      <c r="E98" s="28" t="s">
        <v>185</v>
      </c>
      <c r="F98" s="21"/>
      <c r="G98" s="21"/>
      <c r="H98" s="21"/>
      <c r="I98" s="21"/>
    </row>
    <row r="99" ht="28.5">
      <c r="A99" s="21" t="s">
        <v>46</v>
      </c>
      <c r="B99" s="21"/>
      <c r="C99" s="21"/>
      <c r="D99" s="21"/>
      <c r="E99" s="23" t="s">
        <v>189</v>
      </c>
      <c r="F99" s="21"/>
      <c r="G99" s="21"/>
      <c r="H99" s="21"/>
      <c r="I99" s="21"/>
    </row>
    <row r="100">
      <c r="A100" s="18" t="s">
        <v>36</v>
      </c>
      <c r="B100" s="18"/>
      <c r="C100" s="19" t="s">
        <v>190</v>
      </c>
      <c r="D100" s="18"/>
      <c r="E100" s="18" t="s">
        <v>191</v>
      </c>
      <c r="F100" s="18"/>
      <c r="G100" s="18"/>
      <c r="H100" s="18"/>
      <c r="I100" s="20">
        <f>SUMIFS(I101:I110,A101:A110,"P")</f>
        <v>0</v>
      </c>
    </row>
    <row r="101">
      <c r="A101" s="21" t="s">
        <v>39</v>
      </c>
      <c r="B101" s="21">
        <v>15</v>
      </c>
      <c r="C101" s="22" t="s">
        <v>192</v>
      </c>
      <c r="D101" s="21" t="s">
        <v>41</v>
      </c>
      <c r="E101" s="23" t="s">
        <v>193</v>
      </c>
      <c r="F101" s="24" t="s">
        <v>92</v>
      </c>
      <c r="G101" s="25">
        <v>911.20000000000005</v>
      </c>
      <c r="H101" s="26">
        <v>0</v>
      </c>
      <c r="I101" s="26">
        <f>ROUND(G101*H101,P4)</f>
        <v>0</v>
      </c>
      <c r="O101" s="27">
        <f>I101*0.21</f>
        <v>0</v>
      </c>
      <c r="P101">
        <v>3</v>
      </c>
    </row>
    <row r="102">
      <c r="A102" s="21" t="s">
        <v>44</v>
      </c>
      <c r="B102" s="21"/>
      <c r="C102" s="21"/>
      <c r="D102" s="21"/>
      <c r="E102" s="23" t="s">
        <v>41</v>
      </c>
      <c r="F102" s="21"/>
      <c r="G102" s="21"/>
      <c r="H102" s="21"/>
      <c r="I102" s="21"/>
    </row>
    <row r="103">
      <c r="A103" s="21" t="s">
        <v>53</v>
      </c>
      <c r="B103" s="21"/>
      <c r="C103" s="21"/>
      <c r="D103" s="21"/>
      <c r="E103" s="28" t="s">
        <v>194</v>
      </c>
      <c r="F103" s="21"/>
      <c r="G103" s="21"/>
      <c r="H103" s="21"/>
      <c r="I103" s="21"/>
    </row>
    <row r="104">
      <c r="A104" s="21" t="s">
        <v>53</v>
      </c>
      <c r="B104" s="21"/>
      <c r="C104" s="21"/>
      <c r="D104" s="21"/>
      <c r="E104" s="28" t="s">
        <v>195</v>
      </c>
      <c r="F104" s="21"/>
      <c r="G104" s="21"/>
      <c r="H104" s="21"/>
      <c r="I104" s="21"/>
    </row>
    <row r="105" ht="185.25">
      <c r="A105" s="21" t="s">
        <v>46</v>
      </c>
      <c r="B105" s="21"/>
      <c r="C105" s="21"/>
      <c r="D105" s="21"/>
      <c r="E105" s="23" t="s">
        <v>196</v>
      </c>
      <c r="F105" s="21"/>
      <c r="G105" s="21"/>
      <c r="H105" s="21"/>
      <c r="I105" s="21"/>
    </row>
    <row r="106">
      <c r="A106" s="21" t="s">
        <v>39</v>
      </c>
      <c r="B106" s="21">
        <v>16</v>
      </c>
      <c r="C106" s="22" t="s">
        <v>197</v>
      </c>
      <c r="D106" s="21" t="s">
        <v>41</v>
      </c>
      <c r="E106" s="23" t="s">
        <v>198</v>
      </c>
      <c r="F106" s="24" t="s">
        <v>178</v>
      </c>
      <c r="G106" s="25">
        <v>1913.52</v>
      </c>
      <c r="H106" s="26">
        <v>0</v>
      </c>
      <c r="I106" s="26">
        <f>ROUND(G106*H106,P4)</f>
        <v>0</v>
      </c>
      <c r="O106" s="27">
        <f>I106*0.21</f>
        <v>0</v>
      </c>
      <c r="P106">
        <v>3</v>
      </c>
    </row>
    <row r="107">
      <c r="A107" s="21" t="s">
        <v>44</v>
      </c>
      <c r="B107" s="21"/>
      <c r="C107" s="21"/>
      <c r="D107" s="21"/>
      <c r="E107" s="23" t="s">
        <v>41</v>
      </c>
      <c r="F107" s="21"/>
      <c r="G107" s="21"/>
      <c r="H107" s="21"/>
      <c r="I107" s="21"/>
    </row>
    <row r="108">
      <c r="A108" s="21" t="s">
        <v>53</v>
      </c>
      <c r="B108" s="21"/>
      <c r="C108" s="21"/>
      <c r="D108" s="21"/>
      <c r="E108" s="28" t="s">
        <v>199</v>
      </c>
      <c r="F108" s="21"/>
      <c r="G108" s="21"/>
      <c r="H108" s="21"/>
      <c r="I108" s="21"/>
    </row>
    <row r="109">
      <c r="A109" s="21" t="s">
        <v>53</v>
      </c>
      <c r="B109" s="21"/>
      <c r="C109" s="21"/>
      <c r="D109" s="21"/>
      <c r="E109" s="28" t="s">
        <v>200</v>
      </c>
      <c r="F109" s="21"/>
      <c r="G109" s="21"/>
      <c r="H109" s="21"/>
      <c r="I109" s="21"/>
    </row>
    <row r="110" ht="142.5">
      <c r="A110" s="21" t="s">
        <v>46</v>
      </c>
      <c r="B110" s="21"/>
      <c r="C110" s="21"/>
      <c r="D110" s="21"/>
      <c r="E110" s="23" t="s">
        <v>201</v>
      </c>
      <c r="F110" s="21"/>
      <c r="G110" s="21"/>
      <c r="H110" s="21"/>
      <c r="I110" s="21"/>
    </row>
    <row r="111">
      <c r="A111" s="18" t="s">
        <v>36</v>
      </c>
      <c r="B111" s="18"/>
      <c r="C111" s="19" t="s">
        <v>202</v>
      </c>
      <c r="D111" s="18"/>
      <c r="E111" s="18" t="s">
        <v>203</v>
      </c>
      <c r="F111" s="18"/>
      <c r="G111" s="18"/>
      <c r="H111" s="18"/>
      <c r="I111" s="20">
        <f>SUMIFS(I112:I116,A112:A116,"P")</f>
        <v>0</v>
      </c>
    </row>
    <row r="112">
      <c r="A112" s="21" t="s">
        <v>39</v>
      </c>
      <c r="B112" s="21">
        <v>17</v>
      </c>
      <c r="C112" s="22" t="s">
        <v>204</v>
      </c>
      <c r="D112" s="21" t="s">
        <v>41</v>
      </c>
      <c r="E112" s="23" t="s">
        <v>205</v>
      </c>
      <c r="F112" s="24" t="s">
        <v>107</v>
      </c>
      <c r="G112" s="25">
        <v>6.9000000000000004</v>
      </c>
      <c r="H112" s="26">
        <v>0</v>
      </c>
      <c r="I112" s="26">
        <f>ROUND(G112*H112,P4)</f>
        <v>0</v>
      </c>
      <c r="O112" s="27">
        <f>I112*0.21</f>
        <v>0</v>
      </c>
      <c r="P112">
        <v>3</v>
      </c>
    </row>
    <row r="113">
      <c r="A113" s="21" t="s">
        <v>44</v>
      </c>
      <c r="B113" s="21"/>
      <c r="C113" s="21"/>
      <c r="D113" s="21"/>
      <c r="E113" s="23" t="s">
        <v>206</v>
      </c>
      <c r="F113" s="21"/>
      <c r="G113" s="21"/>
      <c r="H113" s="21"/>
      <c r="I113" s="21"/>
    </row>
    <row r="114">
      <c r="A114" s="21" t="s">
        <v>53</v>
      </c>
      <c r="B114" s="21"/>
      <c r="C114" s="21"/>
      <c r="D114" s="21"/>
      <c r="E114" s="28" t="s">
        <v>207</v>
      </c>
      <c r="F114" s="21"/>
      <c r="G114" s="21"/>
      <c r="H114" s="21"/>
      <c r="I114" s="21"/>
    </row>
    <row r="115">
      <c r="A115" s="21" t="s">
        <v>53</v>
      </c>
      <c r="B115" s="21"/>
      <c r="C115" s="21"/>
      <c r="D115" s="21"/>
      <c r="E115" s="28" t="s">
        <v>208</v>
      </c>
      <c r="F115" s="21"/>
      <c r="G115" s="21"/>
      <c r="H115" s="21"/>
      <c r="I115" s="21"/>
    </row>
    <row r="116" ht="409.5">
      <c r="A116" s="21" t="s">
        <v>46</v>
      </c>
      <c r="B116" s="21"/>
      <c r="C116" s="21"/>
      <c r="D116" s="21"/>
      <c r="E116" s="23" t="s">
        <v>209</v>
      </c>
      <c r="F116" s="21"/>
      <c r="G116" s="21"/>
      <c r="H116" s="21"/>
      <c r="I116" s="21"/>
    </row>
    <row r="117">
      <c r="A117" s="18" t="s">
        <v>36</v>
      </c>
      <c r="B117" s="18"/>
      <c r="C117" s="19" t="s">
        <v>210</v>
      </c>
      <c r="D117" s="18"/>
      <c r="E117" s="18" t="s">
        <v>211</v>
      </c>
      <c r="F117" s="18"/>
      <c r="G117" s="18"/>
      <c r="H117" s="18"/>
      <c r="I117" s="20">
        <f>SUMIFS(I118:I180,A118:A180,"P")</f>
        <v>0</v>
      </c>
    </row>
    <row r="118">
      <c r="A118" s="21" t="s">
        <v>39</v>
      </c>
      <c r="B118" s="21">
        <v>18</v>
      </c>
      <c r="C118" s="22" t="s">
        <v>212</v>
      </c>
      <c r="D118" s="21" t="s">
        <v>41</v>
      </c>
      <c r="E118" s="23" t="s">
        <v>213</v>
      </c>
      <c r="F118" s="24" t="s">
        <v>178</v>
      </c>
      <c r="G118" s="25">
        <v>3511.732</v>
      </c>
      <c r="H118" s="26">
        <v>0</v>
      </c>
      <c r="I118" s="26">
        <f>ROUND(G118*H118,P4)</f>
        <v>0</v>
      </c>
      <c r="O118" s="27">
        <f>I118*0.21</f>
        <v>0</v>
      </c>
      <c r="P118">
        <v>3</v>
      </c>
    </row>
    <row r="119">
      <c r="A119" s="21" t="s">
        <v>44</v>
      </c>
      <c r="B119" s="21"/>
      <c r="C119" s="21"/>
      <c r="D119" s="21"/>
      <c r="E119" s="23" t="s">
        <v>214</v>
      </c>
      <c r="F119" s="21"/>
      <c r="G119" s="21"/>
      <c r="H119" s="21"/>
      <c r="I119" s="21"/>
    </row>
    <row r="120">
      <c r="A120" s="21" t="s">
        <v>53</v>
      </c>
      <c r="B120" s="21"/>
      <c r="C120" s="21"/>
      <c r="D120" s="21"/>
      <c r="E120" s="28" t="s">
        <v>179</v>
      </c>
      <c r="F120" s="21"/>
      <c r="G120" s="21"/>
      <c r="H120" s="21"/>
      <c r="I120" s="21"/>
    </row>
    <row r="121">
      <c r="A121" s="21" t="s">
        <v>53</v>
      </c>
      <c r="B121" s="21"/>
      <c r="C121" s="21"/>
      <c r="D121" s="21"/>
      <c r="E121" s="28" t="s">
        <v>180</v>
      </c>
      <c r="F121" s="21"/>
      <c r="G121" s="21"/>
      <c r="H121" s="21"/>
      <c r="I121" s="21"/>
    </row>
    <row r="122" ht="142.5">
      <c r="A122" s="21" t="s">
        <v>46</v>
      </c>
      <c r="B122" s="21"/>
      <c r="C122" s="21"/>
      <c r="D122" s="21"/>
      <c r="E122" s="23" t="s">
        <v>215</v>
      </c>
      <c r="F122" s="21"/>
      <c r="G122" s="21"/>
      <c r="H122" s="21"/>
      <c r="I122" s="21"/>
    </row>
    <row r="123">
      <c r="A123" s="21" t="s">
        <v>39</v>
      </c>
      <c r="B123" s="21">
        <v>19</v>
      </c>
      <c r="C123" s="22" t="s">
        <v>216</v>
      </c>
      <c r="D123" s="21" t="s">
        <v>41</v>
      </c>
      <c r="E123" s="23" t="s">
        <v>217</v>
      </c>
      <c r="F123" s="24" t="s">
        <v>178</v>
      </c>
      <c r="G123" s="25">
        <v>3539.2649999999999</v>
      </c>
      <c r="H123" s="26">
        <v>0</v>
      </c>
      <c r="I123" s="26">
        <f>ROUND(G123*H123,P4)</f>
        <v>0</v>
      </c>
      <c r="O123" s="27">
        <f>I123*0.21</f>
        <v>0</v>
      </c>
      <c r="P123">
        <v>3</v>
      </c>
    </row>
    <row r="124">
      <c r="A124" s="21" t="s">
        <v>44</v>
      </c>
      <c r="B124" s="21"/>
      <c r="C124" s="21"/>
      <c r="D124" s="21"/>
      <c r="E124" s="23" t="s">
        <v>218</v>
      </c>
      <c r="F124" s="21"/>
      <c r="G124" s="21"/>
      <c r="H124" s="21"/>
      <c r="I124" s="21"/>
    </row>
    <row r="125">
      <c r="A125" s="21" t="s">
        <v>53</v>
      </c>
      <c r="B125" s="21"/>
      <c r="C125" s="21"/>
      <c r="D125" s="21"/>
      <c r="E125" s="28" t="s">
        <v>179</v>
      </c>
      <c r="F125" s="21"/>
      <c r="G125" s="21"/>
      <c r="H125" s="21"/>
      <c r="I125" s="21"/>
    </row>
    <row r="126">
      <c r="A126" s="21" t="s">
        <v>53</v>
      </c>
      <c r="B126" s="21"/>
      <c r="C126" s="21"/>
      <c r="D126" s="21"/>
      <c r="E126" s="28" t="s">
        <v>219</v>
      </c>
      <c r="F126" s="21"/>
      <c r="G126" s="21"/>
      <c r="H126" s="21"/>
      <c r="I126" s="21"/>
    </row>
    <row r="127">
      <c r="A127" s="21" t="s">
        <v>53</v>
      </c>
      <c r="B127" s="21"/>
      <c r="C127" s="21"/>
      <c r="D127" s="21"/>
      <c r="E127" s="28" t="s">
        <v>220</v>
      </c>
      <c r="F127" s="21"/>
      <c r="G127" s="21"/>
      <c r="H127" s="21"/>
      <c r="I127" s="21"/>
    </row>
    <row r="128">
      <c r="A128" s="21" t="s">
        <v>53</v>
      </c>
      <c r="B128" s="21"/>
      <c r="C128" s="21"/>
      <c r="D128" s="21"/>
      <c r="E128" s="28" t="s">
        <v>221</v>
      </c>
      <c r="F128" s="21"/>
      <c r="G128" s="21"/>
      <c r="H128" s="21"/>
      <c r="I128" s="21"/>
    </row>
    <row r="129" ht="57">
      <c r="A129" s="21" t="s">
        <v>46</v>
      </c>
      <c r="B129" s="21"/>
      <c r="C129" s="21"/>
      <c r="D129" s="21"/>
      <c r="E129" s="23" t="s">
        <v>222</v>
      </c>
      <c r="F129" s="21"/>
      <c r="G129" s="21"/>
      <c r="H129" s="21"/>
      <c r="I129" s="21"/>
    </row>
    <row r="130">
      <c r="A130" s="21" t="s">
        <v>39</v>
      </c>
      <c r="B130" s="21">
        <v>20</v>
      </c>
      <c r="C130" s="22" t="s">
        <v>223</v>
      </c>
      <c r="D130" s="21" t="s">
        <v>41</v>
      </c>
      <c r="E130" s="23" t="s">
        <v>224</v>
      </c>
      <c r="F130" s="24" t="s">
        <v>178</v>
      </c>
      <c r="G130" s="25">
        <v>81</v>
      </c>
      <c r="H130" s="26">
        <v>0</v>
      </c>
      <c r="I130" s="26">
        <f>ROUND(G130*H130,P4)</f>
        <v>0</v>
      </c>
      <c r="O130" s="27">
        <f>I130*0.21</f>
        <v>0</v>
      </c>
      <c r="P130">
        <v>3</v>
      </c>
    </row>
    <row r="131">
      <c r="A131" s="21" t="s">
        <v>44</v>
      </c>
      <c r="B131" s="21"/>
      <c r="C131" s="21"/>
      <c r="D131" s="21"/>
      <c r="E131" s="23" t="s">
        <v>218</v>
      </c>
      <c r="F131" s="21"/>
      <c r="G131" s="21"/>
      <c r="H131" s="21"/>
      <c r="I131" s="21"/>
    </row>
    <row r="132">
      <c r="A132" s="21" t="s">
        <v>53</v>
      </c>
      <c r="B132" s="21"/>
      <c r="C132" s="21"/>
      <c r="D132" s="21"/>
      <c r="E132" s="28" t="s">
        <v>225</v>
      </c>
      <c r="F132" s="21"/>
      <c r="G132" s="21"/>
      <c r="H132" s="21"/>
      <c r="I132" s="21"/>
    </row>
    <row r="133">
      <c r="A133" s="21" t="s">
        <v>53</v>
      </c>
      <c r="B133" s="21"/>
      <c r="C133" s="21"/>
      <c r="D133" s="21"/>
      <c r="E133" s="28" t="s">
        <v>226</v>
      </c>
      <c r="F133" s="21"/>
      <c r="G133" s="21"/>
      <c r="H133" s="21"/>
      <c r="I133" s="21"/>
    </row>
    <row r="134" ht="57">
      <c r="A134" s="21" t="s">
        <v>46</v>
      </c>
      <c r="B134" s="21"/>
      <c r="C134" s="21"/>
      <c r="D134" s="21"/>
      <c r="E134" s="23" t="s">
        <v>222</v>
      </c>
      <c r="F134" s="21"/>
      <c r="G134" s="21"/>
      <c r="H134" s="21"/>
      <c r="I134" s="21"/>
    </row>
    <row r="135">
      <c r="A135" s="21" t="s">
        <v>39</v>
      </c>
      <c r="B135" s="21">
        <v>21</v>
      </c>
      <c r="C135" s="22" t="s">
        <v>227</v>
      </c>
      <c r="D135" s="21" t="s">
        <v>41</v>
      </c>
      <c r="E135" s="23" t="s">
        <v>228</v>
      </c>
      <c r="F135" s="24" t="s">
        <v>178</v>
      </c>
      <c r="G135" s="25">
        <v>3511.732</v>
      </c>
      <c r="H135" s="26">
        <v>0</v>
      </c>
      <c r="I135" s="26">
        <f>ROUND(G135*H135,P4)</f>
        <v>0</v>
      </c>
      <c r="O135" s="27">
        <f>I135*0.21</f>
        <v>0</v>
      </c>
      <c r="P135">
        <v>3</v>
      </c>
    </row>
    <row r="136">
      <c r="A136" s="21" t="s">
        <v>44</v>
      </c>
      <c r="B136" s="21"/>
      <c r="C136" s="21"/>
      <c r="D136" s="21"/>
      <c r="E136" s="23" t="s">
        <v>41</v>
      </c>
      <c r="F136" s="21"/>
      <c r="G136" s="21"/>
      <c r="H136" s="21"/>
      <c r="I136" s="21"/>
    </row>
    <row r="137">
      <c r="A137" s="21" t="s">
        <v>53</v>
      </c>
      <c r="B137" s="21"/>
      <c r="C137" s="21"/>
      <c r="D137" s="21"/>
      <c r="E137" s="28" t="s">
        <v>179</v>
      </c>
      <c r="F137" s="21"/>
      <c r="G137" s="21"/>
      <c r="H137" s="21"/>
      <c r="I137" s="21"/>
    </row>
    <row r="138">
      <c r="A138" s="21" t="s">
        <v>53</v>
      </c>
      <c r="B138" s="21"/>
      <c r="C138" s="21"/>
      <c r="D138" s="21"/>
      <c r="E138" s="28" t="s">
        <v>180</v>
      </c>
      <c r="F138" s="21"/>
      <c r="G138" s="21"/>
      <c r="H138" s="21"/>
      <c r="I138" s="21"/>
    </row>
    <row r="139" ht="57">
      <c r="A139" s="21" t="s">
        <v>46</v>
      </c>
      <c r="B139" s="21"/>
      <c r="C139" s="21"/>
      <c r="D139" s="21"/>
      <c r="E139" s="23" t="s">
        <v>222</v>
      </c>
      <c r="F139" s="21"/>
      <c r="G139" s="21"/>
      <c r="H139" s="21"/>
      <c r="I139" s="21"/>
    </row>
    <row r="140">
      <c r="A140" s="21" t="s">
        <v>39</v>
      </c>
      <c r="B140" s="21">
        <v>22</v>
      </c>
      <c r="C140" s="22" t="s">
        <v>229</v>
      </c>
      <c r="D140" s="21" t="s">
        <v>41</v>
      </c>
      <c r="E140" s="23" t="s">
        <v>230</v>
      </c>
      <c r="F140" s="24" t="s">
        <v>178</v>
      </c>
      <c r="G140" s="25">
        <v>3511.732</v>
      </c>
      <c r="H140" s="26">
        <v>0</v>
      </c>
      <c r="I140" s="26">
        <f>ROUND(G140*H140,P4)</f>
        <v>0</v>
      </c>
      <c r="O140" s="27">
        <f>I140*0.21</f>
        <v>0</v>
      </c>
      <c r="P140">
        <v>3</v>
      </c>
    </row>
    <row r="141" ht="28.5">
      <c r="A141" s="21" t="s">
        <v>44</v>
      </c>
      <c r="B141" s="21"/>
      <c r="C141" s="21"/>
      <c r="D141" s="21"/>
      <c r="E141" s="23" t="s">
        <v>231</v>
      </c>
      <c r="F141" s="21"/>
      <c r="G141" s="21"/>
      <c r="H141" s="21"/>
      <c r="I141" s="21"/>
    </row>
    <row r="142">
      <c r="A142" s="21" t="s">
        <v>53</v>
      </c>
      <c r="B142" s="21"/>
      <c r="C142" s="21"/>
      <c r="D142" s="21"/>
      <c r="E142" s="28" t="s">
        <v>179</v>
      </c>
      <c r="F142" s="21"/>
      <c r="G142" s="21"/>
      <c r="H142" s="21"/>
      <c r="I142" s="21"/>
    </row>
    <row r="143">
      <c r="A143" s="21" t="s">
        <v>53</v>
      </c>
      <c r="B143" s="21"/>
      <c r="C143" s="21"/>
      <c r="D143" s="21"/>
      <c r="E143" s="28" t="s">
        <v>180</v>
      </c>
      <c r="F143" s="21"/>
      <c r="G143" s="21"/>
      <c r="H143" s="21"/>
      <c r="I143" s="21"/>
    </row>
    <row r="144" ht="71.25">
      <c r="A144" s="21" t="s">
        <v>46</v>
      </c>
      <c r="B144" s="21"/>
      <c r="C144" s="21"/>
      <c r="D144" s="21"/>
      <c r="E144" s="23" t="s">
        <v>232</v>
      </c>
      <c r="F144" s="21"/>
      <c r="G144" s="21"/>
      <c r="H144" s="21"/>
      <c r="I144" s="21"/>
    </row>
    <row r="145">
      <c r="A145" s="21" t="s">
        <v>39</v>
      </c>
      <c r="B145" s="21">
        <v>23</v>
      </c>
      <c r="C145" s="22" t="s">
        <v>233</v>
      </c>
      <c r="D145" s="21" t="s">
        <v>41</v>
      </c>
      <c r="E145" s="23" t="s">
        <v>234</v>
      </c>
      <c r="F145" s="24" t="s">
        <v>178</v>
      </c>
      <c r="G145" s="25">
        <v>3511.732</v>
      </c>
      <c r="H145" s="26">
        <v>0</v>
      </c>
      <c r="I145" s="26">
        <f>ROUND(G145*H145,P4)</f>
        <v>0</v>
      </c>
      <c r="O145" s="27">
        <f>I145*0.21</f>
        <v>0</v>
      </c>
      <c r="P145">
        <v>3</v>
      </c>
    </row>
    <row r="146">
      <c r="A146" s="21" t="s">
        <v>44</v>
      </c>
      <c r="B146" s="21"/>
      <c r="C146" s="21"/>
      <c r="D146" s="21"/>
      <c r="E146" s="23" t="s">
        <v>235</v>
      </c>
      <c r="F146" s="21"/>
      <c r="G146" s="21"/>
      <c r="H146" s="21"/>
      <c r="I146" s="21"/>
    </row>
    <row r="147">
      <c r="A147" s="21" t="s">
        <v>53</v>
      </c>
      <c r="B147" s="21"/>
      <c r="C147" s="21"/>
      <c r="D147" s="21"/>
      <c r="E147" s="28" t="s">
        <v>179</v>
      </c>
      <c r="F147" s="21"/>
      <c r="G147" s="21"/>
      <c r="H147" s="21"/>
      <c r="I147" s="21"/>
    </row>
    <row r="148">
      <c r="A148" s="21" t="s">
        <v>53</v>
      </c>
      <c r="B148" s="21"/>
      <c r="C148" s="21"/>
      <c r="D148" s="21"/>
      <c r="E148" s="28" t="s">
        <v>180</v>
      </c>
      <c r="F148" s="21"/>
      <c r="G148" s="21"/>
      <c r="H148" s="21"/>
      <c r="I148" s="21"/>
    </row>
    <row r="149" ht="71.25">
      <c r="A149" s="21" t="s">
        <v>46</v>
      </c>
      <c r="B149" s="21"/>
      <c r="C149" s="21"/>
      <c r="D149" s="21"/>
      <c r="E149" s="23" t="s">
        <v>232</v>
      </c>
      <c r="F149" s="21"/>
      <c r="G149" s="21"/>
      <c r="H149" s="21"/>
      <c r="I149" s="21"/>
    </row>
    <row r="150">
      <c r="A150" s="21" t="s">
        <v>39</v>
      </c>
      <c r="B150" s="21">
        <v>24</v>
      </c>
      <c r="C150" s="22" t="s">
        <v>236</v>
      </c>
      <c r="D150" s="21" t="s">
        <v>41</v>
      </c>
      <c r="E150" s="23" t="s">
        <v>237</v>
      </c>
      <c r="F150" s="24" t="s">
        <v>178</v>
      </c>
      <c r="G150" s="25">
        <v>266</v>
      </c>
      <c r="H150" s="26">
        <v>0</v>
      </c>
      <c r="I150" s="26">
        <f>ROUND(G150*H150,P4)</f>
        <v>0</v>
      </c>
      <c r="O150" s="27">
        <f>I150*0.21</f>
        <v>0</v>
      </c>
      <c r="P150">
        <v>3</v>
      </c>
    </row>
    <row r="151" ht="28.5">
      <c r="A151" s="21" t="s">
        <v>44</v>
      </c>
      <c r="B151" s="21"/>
      <c r="C151" s="21"/>
      <c r="D151" s="21"/>
      <c r="E151" s="23" t="s">
        <v>238</v>
      </c>
      <c r="F151" s="21"/>
      <c r="G151" s="21"/>
      <c r="H151" s="21"/>
      <c r="I151" s="21"/>
    </row>
    <row r="152">
      <c r="A152" s="21" t="s">
        <v>53</v>
      </c>
      <c r="B152" s="21"/>
      <c r="C152" s="21"/>
      <c r="D152" s="21"/>
      <c r="E152" s="28" t="s">
        <v>239</v>
      </c>
      <c r="F152" s="21"/>
      <c r="G152" s="21"/>
      <c r="H152" s="21"/>
      <c r="I152" s="21"/>
    </row>
    <row r="153">
      <c r="A153" s="21" t="s">
        <v>53</v>
      </c>
      <c r="B153" s="21"/>
      <c r="C153" s="21"/>
      <c r="D153" s="21"/>
      <c r="E153" s="28" t="s">
        <v>240</v>
      </c>
      <c r="F153" s="21"/>
      <c r="G153" s="21"/>
      <c r="H153" s="21"/>
      <c r="I153" s="21"/>
    </row>
    <row r="154" ht="57">
      <c r="A154" s="21" t="s">
        <v>46</v>
      </c>
      <c r="B154" s="21"/>
      <c r="C154" s="21"/>
      <c r="D154" s="21"/>
      <c r="E154" s="23" t="s">
        <v>241</v>
      </c>
      <c r="F154" s="21"/>
      <c r="G154" s="21"/>
      <c r="H154" s="21"/>
      <c r="I154" s="21"/>
    </row>
    <row r="155">
      <c r="A155" s="21" t="s">
        <v>39</v>
      </c>
      <c r="B155" s="21">
        <v>25</v>
      </c>
      <c r="C155" s="22" t="s">
        <v>242</v>
      </c>
      <c r="D155" s="21" t="s">
        <v>41</v>
      </c>
      <c r="E155" s="23" t="s">
        <v>243</v>
      </c>
      <c r="F155" s="24" t="s">
        <v>178</v>
      </c>
      <c r="G155" s="25">
        <v>3511.732</v>
      </c>
      <c r="H155" s="26">
        <v>0</v>
      </c>
      <c r="I155" s="26">
        <f>ROUND(G155*H155,P4)</f>
        <v>0</v>
      </c>
      <c r="O155" s="27">
        <f>I155*0.21</f>
        <v>0</v>
      </c>
      <c r="P155">
        <v>3</v>
      </c>
    </row>
    <row r="156">
      <c r="A156" s="21" t="s">
        <v>44</v>
      </c>
      <c r="B156" s="21"/>
      <c r="C156" s="21"/>
      <c r="D156" s="21"/>
      <c r="E156" s="23" t="s">
        <v>244</v>
      </c>
      <c r="F156" s="21"/>
      <c r="G156" s="21"/>
      <c r="H156" s="21"/>
      <c r="I156" s="21"/>
    </row>
    <row r="157">
      <c r="A157" s="21" t="s">
        <v>53</v>
      </c>
      <c r="B157" s="21"/>
      <c r="C157" s="21"/>
      <c r="D157" s="21"/>
      <c r="E157" s="28" t="s">
        <v>179</v>
      </c>
      <c r="F157" s="21"/>
      <c r="G157" s="21"/>
      <c r="H157" s="21"/>
      <c r="I157" s="21"/>
    </row>
    <row r="158">
      <c r="A158" s="21" t="s">
        <v>53</v>
      </c>
      <c r="B158" s="21"/>
      <c r="C158" s="21"/>
      <c r="D158" s="21"/>
      <c r="E158" s="28" t="s">
        <v>180</v>
      </c>
      <c r="F158" s="21"/>
      <c r="G158" s="21"/>
      <c r="H158" s="21"/>
      <c r="I158" s="21"/>
    </row>
    <row r="159" ht="156.75">
      <c r="A159" s="21" t="s">
        <v>46</v>
      </c>
      <c r="B159" s="21"/>
      <c r="C159" s="21"/>
      <c r="D159" s="21"/>
      <c r="E159" s="23" t="s">
        <v>245</v>
      </c>
      <c r="F159" s="21"/>
      <c r="G159" s="21"/>
      <c r="H159" s="21"/>
      <c r="I159" s="21"/>
    </row>
    <row r="160">
      <c r="A160" s="21" t="s">
        <v>39</v>
      </c>
      <c r="B160" s="21">
        <v>26</v>
      </c>
      <c r="C160" s="22" t="s">
        <v>246</v>
      </c>
      <c r="D160" s="21" t="s">
        <v>41</v>
      </c>
      <c r="E160" s="23" t="s">
        <v>247</v>
      </c>
      <c r="F160" s="24" t="s">
        <v>178</v>
      </c>
      <c r="G160" s="25">
        <v>3511.732</v>
      </c>
      <c r="H160" s="26">
        <v>0</v>
      </c>
      <c r="I160" s="26">
        <f>ROUND(G160*H160,P4)</f>
        <v>0</v>
      </c>
      <c r="O160" s="27">
        <f>I160*0.21</f>
        <v>0</v>
      </c>
      <c r="P160">
        <v>3</v>
      </c>
    </row>
    <row r="161">
      <c r="A161" s="21" t="s">
        <v>44</v>
      </c>
      <c r="B161" s="21"/>
      <c r="C161" s="21"/>
      <c r="D161" s="21"/>
      <c r="E161" s="23" t="s">
        <v>248</v>
      </c>
      <c r="F161" s="21"/>
      <c r="G161" s="21"/>
      <c r="H161" s="21"/>
      <c r="I161" s="21"/>
    </row>
    <row r="162">
      <c r="A162" s="21" t="s">
        <v>53</v>
      </c>
      <c r="B162" s="21"/>
      <c r="C162" s="21"/>
      <c r="D162" s="21"/>
      <c r="E162" s="28" t="s">
        <v>179</v>
      </c>
      <c r="F162" s="21"/>
      <c r="G162" s="21"/>
      <c r="H162" s="21"/>
      <c r="I162" s="21"/>
    </row>
    <row r="163">
      <c r="A163" s="21" t="s">
        <v>53</v>
      </c>
      <c r="B163" s="21"/>
      <c r="C163" s="21"/>
      <c r="D163" s="21"/>
      <c r="E163" s="28" t="s">
        <v>180</v>
      </c>
      <c r="F163" s="21"/>
      <c r="G163" s="21"/>
      <c r="H163" s="21"/>
      <c r="I163" s="21"/>
    </row>
    <row r="164" ht="156.75">
      <c r="A164" s="21" t="s">
        <v>46</v>
      </c>
      <c r="B164" s="21"/>
      <c r="C164" s="21"/>
      <c r="D164" s="21"/>
      <c r="E164" s="23" t="s">
        <v>245</v>
      </c>
      <c r="F164" s="21"/>
      <c r="G164" s="21"/>
      <c r="H164" s="21"/>
      <c r="I164" s="21"/>
    </row>
    <row r="165">
      <c r="A165" s="21" t="s">
        <v>39</v>
      </c>
      <c r="B165" s="21">
        <v>27</v>
      </c>
      <c r="C165" s="22" t="s">
        <v>249</v>
      </c>
      <c r="D165" s="21" t="s">
        <v>41</v>
      </c>
      <c r="E165" s="23" t="s">
        <v>250</v>
      </c>
      <c r="F165" s="24" t="s">
        <v>178</v>
      </c>
      <c r="G165" s="25">
        <v>27.533000000000001</v>
      </c>
      <c r="H165" s="26">
        <v>0</v>
      </c>
      <c r="I165" s="26">
        <f>ROUND(G165*H165,P4)</f>
        <v>0</v>
      </c>
      <c r="O165" s="27">
        <f>I165*0.21</f>
        <v>0</v>
      </c>
      <c r="P165">
        <v>3</v>
      </c>
    </row>
    <row r="166">
      <c r="A166" s="21" t="s">
        <v>44</v>
      </c>
      <c r="B166" s="21"/>
      <c r="C166" s="21"/>
      <c r="D166" s="21"/>
      <c r="E166" s="23" t="s">
        <v>41</v>
      </c>
      <c r="F166" s="21"/>
      <c r="G166" s="21"/>
      <c r="H166" s="21"/>
      <c r="I166" s="21"/>
    </row>
    <row r="167">
      <c r="A167" s="21" t="s">
        <v>53</v>
      </c>
      <c r="B167" s="21"/>
      <c r="C167" s="21"/>
      <c r="D167" s="21"/>
      <c r="E167" s="28" t="s">
        <v>251</v>
      </c>
      <c r="F167" s="21"/>
      <c r="G167" s="21"/>
      <c r="H167" s="21"/>
      <c r="I167" s="21"/>
    </row>
    <row r="168">
      <c r="A168" s="21" t="s">
        <v>53</v>
      </c>
      <c r="B168" s="21"/>
      <c r="C168" s="21"/>
      <c r="D168" s="21"/>
      <c r="E168" s="28" t="s">
        <v>252</v>
      </c>
      <c r="F168" s="21"/>
      <c r="G168" s="21"/>
      <c r="H168" s="21"/>
      <c r="I168" s="21"/>
    </row>
    <row r="169">
      <c r="A169" s="21" t="s">
        <v>53</v>
      </c>
      <c r="B169" s="21"/>
      <c r="C169" s="21"/>
      <c r="D169" s="21"/>
      <c r="E169" s="28" t="s">
        <v>253</v>
      </c>
      <c r="F169" s="21"/>
      <c r="G169" s="21"/>
      <c r="H169" s="21"/>
      <c r="I169" s="21"/>
    </row>
    <row r="170" ht="185.25">
      <c r="A170" s="21" t="s">
        <v>46</v>
      </c>
      <c r="B170" s="21"/>
      <c r="C170" s="21"/>
      <c r="D170" s="21"/>
      <c r="E170" s="23" t="s">
        <v>254</v>
      </c>
      <c r="F170" s="21"/>
      <c r="G170" s="21"/>
      <c r="H170" s="21"/>
      <c r="I170" s="21"/>
    </row>
    <row r="171" ht="28.5">
      <c r="A171" s="21" t="s">
        <v>39</v>
      </c>
      <c r="B171" s="21">
        <v>28</v>
      </c>
      <c r="C171" s="22" t="s">
        <v>255</v>
      </c>
      <c r="D171" s="21" t="s">
        <v>41</v>
      </c>
      <c r="E171" s="23" t="s">
        <v>256</v>
      </c>
      <c r="F171" s="24" t="s">
        <v>178</v>
      </c>
      <c r="G171" s="25">
        <v>46</v>
      </c>
      <c r="H171" s="26">
        <v>0</v>
      </c>
      <c r="I171" s="26">
        <f>ROUND(G171*H171,P4)</f>
        <v>0</v>
      </c>
      <c r="O171" s="27">
        <f>I171*0.21</f>
        <v>0</v>
      </c>
      <c r="P171">
        <v>3</v>
      </c>
    </row>
    <row r="172">
      <c r="A172" s="21" t="s">
        <v>44</v>
      </c>
      <c r="B172" s="21"/>
      <c r="C172" s="21"/>
      <c r="D172" s="21"/>
      <c r="E172" s="23" t="s">
        <v>257</v>
      </c>
      <c r="F172" s="21"/>
      <c r="G172" s="21"/>
      <c r="H172" s="21"/>
      <c r="I172" s="21"/>
    </row>
    <row r="173">
      <c r="A173" s="21" t="s">
        <v>53</v>
      </c>
      <c r="B173" s="21"/>
      <c r="C173" s="21"/>
      <c r="D173" s="21"/>
      <c r="E173" s="28" t="s">
        <v>258</v>
      </c>
      <c r="F173" s="21"/>
      <c r="G173" s="21"/>
      <c r="H173" s="21"/>
      <c r="I173" s="21"/>
    </row>
    <row r="174">
      <c r="A174" s="21" t="s">
        <v>53</v>
      </c>
      <c r="B174" s="21"/>
      <c r="C174" s="21"/>
      <c r="D174" s="21"/>
      <c r="E174" s="28" t="s">
        <v>259</v>
      </c>
      <c r="F174" s="21"/>
      <c r="G174" s="21"/>
      <c r="H174" s="21"/>
      <c r="I174" s="21"/>
    </row>
    <row r="175" ht="185.25">
      <c r="A175" s="21" t="s">
        <v>46</v>
      </c>
      <c r="B175" s="21"/>
      <c r="C175" s="21"/>
      <c r="D175" s="21"/>
      <c r="E175" s="23" t="s">
        <v>254</v>
      </c>
      <c r="F175" s="21"/>
      <c r="G175" s="21"/>
      <c r="H175" s="21"/>
      <c r="I175" s="21"/>
    </row>
    <row r="176">
      <c r="A176" s="21" t="s">
        <v>39</v>
      </c>
      <c r="B176" s="21">
        <v>29</v>
      </c>
      <c r="C176" s="22" t="s">
        <v>260</v>
      </c>
      <c r="D176" s="21" t="s">
        <v>41</v>
      </c>
      <c r="E176" s="23" t="s">
        <v>261</v>
      </c>
      <c r="F176" s="24" t="s">
        <v>92</v>
      </c>
      <c r="G176" s="25">
        <v>26.640000000000001</v>
      </c>
      <c r="H176" s="26">
        <v>0</v>
      </c>
      <c r="I176" s="26">
        <f>ROUND(G176*H176,P4)</f>
        <v>0</v>
      </c>
      <c r="O176" s="27">
        <f>I176*0.21</f>
        <v>0</v>
      </c>
      <c r="P176">
        <v>3</v>
      </c>
    </row>
    <row r="177">
      <c r="A177" s="21" t="s">
        <v>44</v>
      </c>
      <c r="B177" s="21"/>
      <c r="C177" s="21"/>
      <c r="D177" s="21"/>
      <c r="E177" s="23" t="s">
        <v>41</v>
      </c>
      <c r="F177" s="21"/>
      <c r="G177" s="21"/>
      <c r="H177" s="21"/>
      <c r="I177" s="21"/>
    </row>
    <row r="178">
      <c r="A178" s="21" t="s">
        <v>53</v>
      </c>
      <c r="B178" s="21"/>
      <c r="C178" s="21"/>
      <c r="D178" s="21"/>
      <c r="E178" s="28" t="s">
        <v>262</v>
      </c>
      <c r="F178" s="21"/>
      <c r="G178" s="21"/>
      <c r="H178" s="21"/>
      <c r="I178" s="21"/>
    </row>
    <row r="179">
      <c r="A179" s="21" t="s">
        <v>53</v>
      </c>
      <c r="B179" s="21"/>
      <c r="C179" s="21"/>
      <c r="D179" s="21"/>
      <c r="E179" s="28" t="s">
        <v>263</v>
      </c>
      <c r="F179" s="21"/>
      <c r="G179" s="21"/>
      <c r="H179" s="21"/>
      <c r="I179" s="21"/>
    </row>
    <row r="180" ht="42.75">
      <c r="A180" s="21" t="s">
        <v>46</v>
      </c>
      <c r="B180" s="21"/>
      <c r="C180" s="21"/>
      <c r="D180" s="21"/>
      <c r="E180" s="23" t="s">
        <v>264</v>
      </c>
      <c r="F180" s="21"/>
      <c r="G180" s="21"/>
      <c r="H180" s="21"/>
      <c r="I180" s="21"/>
    </row>
    <row r="181">
      <c r="A181" s="18" t="s">
        <v>36</v>
      </c>
      <c r="B181" s="18"/>
      <c r="C181" s="19" t="s">
        <v>265</v>
      </c>
      <c r="D181" s="18"/>
      <c r="E181" s="18" t="s">
        <v>266</v>
      </c>
      <c r="F181" s="18"/>
      <c r="G181" s="18"/>
      <c r="H181" s="18"/>
      <c r="I181" s="20">
        <f>SUMIFS(I182:I186,A182:A186,"P")</f>
        <v>0</v>
      </c>
    </row>
    <row r="182">
      <c r="A182" s="21" t="s">
        <v>39</v>
      </c>
      <c r="B182" s="21">
        <v>30</v>
      </c>
      <c r="C182" s="22" t="s">
        <v>267</v>
      </c>
      <c r="D182" s="21" t="s">
        <v>41</v>
      </c>
      <c r="E182" s="23" t="s">
        <v>268</v>
      </c>
      <c r="F182" s="24" t="s">
        <v>92</v>
      </c>
      <c r="G182" s="25">
        <v>13</v>
      </c>
      <c r="H182" s="26">
        <v>0</v>
      </c>
      <c r="I182" s="26">
        <f>ROUND(G182*H182,P4)</f>
        <v>0</v>
      </c>
      <c r="O182" s="27">
        <f>I182*0.21</f>
        <v>0</v>
      </c>
      <c r="P182">
        <v>3</v>
      </c>
    </row>
    <row r="183">
      <c r="A183" s="21" t="s">
        <v>44</v>
      </c>
      <c r="B183" s="21"/>
      <c r="C183" s="21"/>
      <c r="D183" s="21"/>
      <c r="E183" s="23" t="s">
        <v>269</v>
      </c>
      <c r="F183" s="21"/>
      <c r="G183" s="21"/>
      <c r="H183" s="21"/>
      <c r="I183" s="21"/>
    </row>
    <row r="184">
      <c r="A184" s="21" t="s">
        <v>53</v>
      </c>
      <c r="B184" s="21"/>
      <c r="C184" s="21"/>
      <c r="D184" s="21"/>
      <c r="E184" s="28" t="s">
        <v>270</v>
      </c>
      <c r="F184" s="21"/>
      <c r="G184" s="21"/>
      <c r="H184" s="21"/>
      <c r="I184" s="21"/>
    </row>
    <row r="185">
      <c r="A185" s="21" t="s">
        <v>53</v>
      </c>
      <c r="B185" s="21"/>
      <c r="C185" s="21"/>
      <c r="D185" s="21"/>
      <c r="E185" s="28" t="s">
        <v>271</v>
      </c>
      <c r="F185" s="21"/>
      <c r="G185" s="21"/>
      <c r="H185" s="21"/>
      <c r="I185" s="21"/>
    </row>
    <row r="186" ht="114">
      <c r="A186" s="21" t="s">
        <v>46</v>
      </c>
      <c r="B186" s="21"/>
      <c r="C186" s="21"/>
      <c r="D186" s="21"/>
      <c r="E186" s="23" t="s">
        <v>272</v>
      </c>
      <c r="F186" s="21"/>
      <c r="G186" s="21"/>
      <c r="H186" s="21"/>
      <c r="I186" s="21"/>
    </row>
    <row r="187">
      <c r="A187" s="18" t="s">
        <v>36</v>
      </c>
      <c r="B187" s="18"/>
      <c r="C187" s="19" t="s">
        <v>273</v>
      </c>
      <c r="D187" s="18"/>
      <c r="E187" s="18" t="s">
        <v>274</v>
      </c>
      <c r="F187" s="18"/>
      <c r="G187" s="18"/>
      <c r="H187" s="18"/>
      <c r="I187" s="20">
        <f>SUMIFS(I187:I188,A187:A188,"P")</f>
        <v>0</v>
      </c>
    </row>
    <row r="188">
      <c r="A188" s="18" t="s">
        <v>36</v>
      </c>
      <c r="B188" s="18"/>
      <c r="C188" s="19" t="s">
        <v>88</v>
      </c>
      <c r="D188" s="18"/>
      <c r="E188" s="18" t="s">
        <v>89</v>
      </c>
      <c r="F188" s="18"/>
      <c r="G188" s="18"/>
      <c r="H188" s="18"/>
      <c r="I188" s="20">
        <f>SUMIFS(I189:I240,A189:A240,"P")</f>
        <v>0</v>
      </c>
    </row>
    <row r="189" ht="28.5">
      <c r="A189" s="21" t="s">
        <v>39</v>
      </c>
      <c r="B189" s="21">
        <v>31</v>
      </c>
      <c r="C189" s="22" t="s">
        <v>275</v>
      </c>
      <c r="D189" s="21" t="s">
        <v>41</v>
      </c>
      <c r="E189" s="23" t="s">
        <v>276</v>
      </c>
      <c r="F189" s="24" t="s">
        <v>92</v>
      </c>
      <c r="G189" s="25">
        <v>34.399999999999999</v>
      </c>
      <c r="H189" s="26">
        <v>0</v>
      </c>
      <c r="I189" s="26">
        <f>ROUND(G189*H189,P4)</f>
        <v>0</v>
      </c>
      <c r="O189" s="27">
        <f>I189*0.21</f>
        <v>0</v>
      </c>
      <c r="P189">
        <v>3</v>
      </c>
    </row>
    <row r="190">
      <c r="A190" s="21" t="s">
        <v>44</v>
      </c>
      <c r="B190" s="21"/>
      <c r="C190" s="21"/>
      <c r="D190" s="21"/>
      <c r="E190" s="23" t="s">
        <v>277</v>
      </c>
      <c r="F190" s="21"/>
      <c r="G190" s="21"/>
      <c r="H190" s="21"/>
      <c r="I190" s="21"/>
    </row>
    <row r="191">
      <c r="A191" s="21" t="s">
        <v>53</v>
      </c>
      <c r="B191" s="21"/>
      <c r="C191" s="21"/>
      <c r="D191" s="21"/>
      <c r="E191" s="28" t="s">
        <v>278</v>
      </c>
      <c r="F191" s="21"/>
      <c r="G191" s="21"/>
      <c r="H191" s="21"/>
      <c r="I191" s="21"/>
    </row>
    <row r="192">
      <c r="A192" s="21" t="s">
        <v>53</v>
      </c>
      <c r="B192" s="21"/>
      <c r="C192" s="21"/>
      <c r="D192" s="21"/>
      <c r="E192" s="28" t="s">
        <v>279</v>
      </c>
      <c r="F192" s="21"/>
      <c r="G192" s="21"/>
      <c r="H192" s="21"/>
      <c r="I192" s="21"/>
    </row>
    <row r="193" ht="156.75">
      <c r="A193" s="21" t="s">
        <v>46</v>
      </c>
      <c r="B193" s="21"/>
      <c r="C193" s="21"/>
      <c r="D193" s="21"/>
      <c r="E193" s="23" t="s">
        <v>280</v>
      </c>
      <c r="F193" s="21"/>
      <c r="G193" s="21"/>
      <c r="H193" s="21"/>
      <c r="I193" s="21"/>
    </row>
    <row r="194" ht="28.5">
      <c r="A194" s="21" t="s">
        <v>39</v>
      </c>
      <c r="B194" s="21">
        <v>32</v>
      </c>
      <c r="C194" s="22" t="s">
        <v>281</v>
      </c>
      <c r="D194" s="21" t="s">
        <v>41</v>
      </c>
      <c r="E194" s="23" t="s">
        <v>282</v>
      </c>
      <c r="F194" s="24" t="s">
        <v>92</v>
      </c>
      <c r="G194" s="25">
        <v>32.399999999999999</v>
      </c>
      <c r="H194" s="26">
        <v>0</v>
      </c>
      <c r="I194" s="26">
        <f>ROUND(G194*H194,P4)</f>
        <v>0</v>
      </c>
      <c r="O194" s="27">
        <f>I194*0.21</f>
        <v>0</v>
      </c>
      <c r="P194">
        <v>3</v>
      </c>
    </row>
    <row r="195" ht="28.5">
      <c r="A195" s="21" t="s">
        <v>44</v>
      </c>
      <c r="B195" s="21"/>
      <c r="C195" s="21"/>
      <c r="D195" s="21"/>
      <c r="E195" s="23" t="s">
        <v>283</v>
      </c>
      <c r="F195" s="21"/>
      <c r="G195" s="21"/>
      <c r="H195" s="21"/>
      <c r="I195" s="21"/>
    </row>
    <row r="196" ht="42.75">
      <c r="A196" s="21" t="s">
        <v>46</v>
      </c>
      <c r="B196" s="21"/>
      <c r="C196" s="21"/>
      <c r="D196" s="21"/>
      <c r="E196" s="23" t="s">
        <v>284</v>
      </c>
      <c r="F196" s="21"/>
      <c r="G196" s="21"/>
      <c r="H196" s="21"/>
      <c r="I196" s="21"/>
    </row>
    <row r="197">
      <c r="A197" s="21" t="s">
        <v>39</v>
      </c>
      <c r="B197" s="21">
        <v>33</v>
      </c>
      <c r="C197" s="22" t="s">
        <v>285</v>
      </c>
      <c r="D197" s="21" t="s">
        <v>41</v>
      </c>
      <c r="E197" s="23" t="s">
        <v>286</v>
      </c>
      <c r="F197" s="24" t="s">
        <v>81</v>
      </c>
      <c r="G197" s="25">
        <v>31</v>
      </c>
      <c r="H197" s="26">
        <v>0</v>
      </c>
      <c r="I197" s="26">
        <f>ROUND(G197*H197,P4)</f>
        <v>0</v>
      </c>
      <c r="O197" s="27">
        <f>I197*0.21</f>
        <v>0</v>
      </c>
      <c r="P197">
        <v>3</v>
      </c>
    </row>
    <row r="198">
      <c r="A198" s="21" t="s">
        <v>44</v>
      </c>
      <c r="B198" s="21"/>
      <c r="C198" s="21"/>
      <c r="D198" s="21"/>
      <c r="E198" s="23" t="s">
        <v>41</v>
      </c>
      <c r="F198" s="21"/>
      <c r="G198" s="21"/>
      <c r="H198" s="21"/>
      <c r="I198" s="21"/>
    </row>
    <row r="199">
      <c r="A199" s="21" t="s">
        <v>53</v>
      </c>
      <c r="B199" s="21"/>
      <c r="C199" s="21"/>
      <c r="D199" s="21"/>
      <c r="E199" s="28" t="s">
        <v>287</v>
      </c>
      <c r="F199" s="21"/>
      <c r="G199" s="21"/>
      <c r="H199" s="21"/>
      <c r="I199" s="21"/>
    </row>
    <row r="200">
      <c r="A200" s="21" t="s">
        <v>53</v>
      </c>
      <c r="B200" s="21"/>
      <c r="C200" s="21"/>
      <c r="D200" s="21"/>
      <c r="E200" s="28" t="s">
        <v>288</v>
      </c>
      <c r="F200" s="21"/>
      <c r="G200" s="21"/>
      <c r="H200" s="21"/>
      <c r="I200" s="21"/>
    </row>
    <row r="201" ht="57">
      <c r="A201" s="21" t="s">
        <v>46</v>
      </c>
      <c r="B201" s="21"/>
      <c r="C201" s="21"/>
      <c r="D201" s="21"/>
      <c r="E201" s="23" t="s">
        <v>289</v>
      </c>
      <c r="F201" s="21"/>
      <c r="G201" s="21"/>
      <c r="H201" s="21"/>
      <c r="I201" s="21"/>
    </row>
    <row r="202">
      <c r="A202" s="21" t="s">
        <v>39</v>
      </c>
      <c r="B202" s="21">
        <v>34</v>
      </c>
      <c r="C202" s="22" t="s">
        <v>290</v>
      </c>
      <c r="D202" s="21" t="s">
        <v>41</v>
      </c>
      <c r="E202" s="23" t="s">
        <v>291</v>
      </c>
      <c r="F202" s="24" t="s">
        <v>81</v>
      </c>
      <c r="G202" s="25">
        <v>5</v>
      </c>
      <c r="H202" s="26">
        <v>0</v>
      </c>
      <c r="I202" s="26">
        <f>ROUND(G202*H202,P4)</f>
        <v>0</v>
      </c>
      <c r="O202" s="27">
        <f>I202*0.21</f>
        <v>0</v>
      </c>
      <c r="P202">
        <v>3</v>
      </c>
    </row>
    <row r="203">
      <c r="A203" s="21" t="s">
        <v>44</v>
      </c>
      <c r="B203" s="21"/>
      <c r="C203" s="21"/>
      <c r="D203" s="21"/>
      <c r="E203" s="23" t="s">
        <v>41</v>
      </c>
      <c r="F203" s="21"/>
      <c r="G203" s="21"/>
      <c r="H203" s="21"/>
      <c r="I203" s="21"/>
    </row>
    <row r="204">
      <c r="A204" s="21" t="s">
        <v>53</v>
      </c>
      <c r="B204" s="21"/>
      <c r="C204" s="21"/>
      <c r="D204" s="21"/>
      <c r="E204" s="28" t="s">
        <v>292</v>
      </c>
      <c r="F204" s="21"/>
      <c r="G204" s="21"/>
      <c r="H204" s="21"/>
      <c r="I204" s="21"/>
    </row>
    <row r="205">
      <c r="A205" s="21" t="s">
        <v>53</v>
      </c>
      <c r="B205" s="21"/>
      <c r="C205" s="21"/>
      <c r="D205" s="21"/>
      <c r="E205" s="28" t="s">
        <v>293</v>
      </c>
      <c r="F205" s="21"/>
      <c r="G205" s="21"/>
      <c r="H205" s="21"/>
      <c r="I205" s="21"/>
    </row>
    <row r="206" ht="28.5">
      <c r="A206" s="21" t="s">
        <v>46</v>
      </c>
      <c r="B206" s="21"/>
      <c r="C206" s="21"/>
      <c r="D206" s="21"/>
      <c r="E206" s="23" t="s">
        <v>294</v>
      </c>
      <c r="F206" s="21"/>
      <c r="G206" s="21"/>
      <c r="H206" s="21"/>
      <c r="I206" s="21"/>
    </row>
    <row r="207" ht="28.5">
      <c r="A207" s="21" t="s">
        <v>39</v>
      </c>
      <c r="B207" s="21">
        <v>35</v>
      </c>
      <c r="C207" s="22" t="s">
        <v>295</v>
      </c>
      <c r="D207" s="21" t="s">
        <v>41</v>
      </c>
      <c r="E207" s="23" t="s">
        <v>296</v>
      </c>
      <c r="F207" s="24" t="s">
        <v>81</v>
      </c>
      <c r="G207" s="25">
        <v>2</v>
      </c>
      <c r="H207" s="26">
        <v>0</v>
      </c>
      <c r="I207" s="26">
        <f>ROUND(G207*H207,P4)</f>
        <v>0</v>
      </c>
      <c r="O207" s="27">
        <f>I207*0.21</f>
        <v>0</v>
      </c>
      <c r="P207">
        <v>3</v>
      </c>
    </row>
    <row r="208">
      <c r="A208" s="21" t="s">
        <v>44</v>
      </c>
      <c r="B208" s="21"/>
      <c r="C208" s="21"/>
      <c r="D208" s="21"/>
      <c r="E208" s="23" t="s">
        <v>41</v>
      </c>
      <c r="F208" s="21"/>
      <c r="G208" s="21"/>
      <c r="H208" s="21"/>
      <c r="I208" s="21"/>
    </row>
    <row r="209">
      <c r="A209" s="21" t="s">
        <v>53</v>
      </c>
      <c r="B209" s="21"/>
      <c r="C209" s="21"/>
      <c r="D209" s="21"/>
      <c r="E209" s="28" t="s">
        <v>297</v>
      </c>
      <c r="F209" s="21"/>
      <c r="G209" s="21"/>
      <c r="H209" s="21"/>
      <c r="I209" s="21"/>
    </row>
    <row r="210">
      <c r="A210" s="21" t="s">
        <v>53</v>
      </c>
      <c r="B210" s="21"/>
      <c r="C210" s="21"/>
      <c r="D210" s="21"/>
      <c r="E210" s="28" t="s">
        <v>298</v>
      </c>
      <c r="F210" s="21"/>
      <c r="G210" s="21"/>
      <c r="H210" s="21"/>
      <c r="I210" s="21"/>
    </row>
    <row r="211" ht="28.5">
      <c r="A211" s="21" t="s">
        <v>46</v>
      </c>
      <c r="B211" s="21"/>
      <c r="C211" s="21"/>
      <c r="D211" s="21"/>
      <c r="E211" s="23" t="s">
        <v>299</v>
      </c>
      <c r="F211" s="21"/>
      <c r="G211" s="21"/>
      <c r="H211" s="21"/>
      <c r="I211" s="21"/>
    </row>
    <row r="212" ht="28.5">
      <c r="A212" s="21" t="s">
        <v>39</v>
      </c>
      <c r="B212" s="21">
        <v>36</v>
      </c>
      <c r="C212" s="22" t="s">
        <v>300</v>
      </c>
      <c r="D212" s="21" t="s">
        <v>41</v>
      </c>
      <c r="E212" s="23" t="s">
        <v>301</v>
      </c>
      <c r="F212" s="24" t="s">
        <v>178</v>
      </c>
      <c r="G212" s="25">
        <v>299</v>
      </c>
      <c r="H212" s="26">
        <v>0</v>
      </c>
      <c r="I212" s="26">
        <f>ROUND(G212*H212,P4)</f>
        <v>0</v>
      </c>
      <c r="O212" s="27">
        <f>I212*0.21</f>
        <v>0</v>
      </c>
      <c r="P212">
        <v>3</v>
      </c>
    </row>
    <row r="213">
      <c r="A213" s="21" t="s">
        <v>44</v>
      </c>
      <c r="B213" s="21"/>
      <c r="C213" s="21"/>
      <c r="D213" s="21"/>
      <c r="E213" s="23" t="s">
        <v>41</v>
      </c>
      <c r="F213" s="21"/>
      <c r="G213" s="21"/>
      <c r="H213" s="21"/>
      <c r="I213" s="21"/>
    </row>
    <row r="214">
      <c r="A214" s="21" t="s">
        <v>53</v>
      </c>
      <c r="B214" s="21"/>
      <c r="C214" s="21"/>
      <c r="D214" s="21"/>
      <c r="E214" s="28" t="s">
        <v>302</v>
      </c>
      <c r="F214" s="21"/>
      <c r="G214" s="21"/>
      <c r="H214" s="21"/>
      <c r="I214" s="21"/>
    </row>
    <row r="215">
      <c r="A215" s="21" t="s">
        <v>53</v>
      </c>
      <c r="B215" s="21"/>
      <c r="C215" s="21"/>
      <c r="D215" s="21"/>
      <c r="E215" s="28" t="s">
        <v>303</v>
      </c>
      <c r="F215" s="21"/>
      <c r="G215" s="21"/>
      <c r="H215" s="21"/>
      <c r="I215" s="21"/>
    </row>
    <row r="216">
      <c r="A216" s="21" t="s">
        <v>53</v>
      </c>
      <c r="B216" s="21"/>
      <c r="C216" s="21"/>
      <c r="D216" s="21"/>
      <c r="E216" s="28" t="s">
        <v>304</v>
      </c>
      <c r="F216" s="21"/>
      <c r="G216" s="21"/>
      <c r="H216" s="21"/>
      <c r="I216" s="21"/>
    </row>
    <row r="217">
      <c r="A217" s="21" t="s">
        <v>53</v>
      </c>
      <c r="B217" s="21"/>
      <c r="C217" s="21"/>
      <c r="D217" s="21"/>
      <c r="E217" s="28" t="s">
        <v>305</v>
      </c>
      <c r="F217" s="21"/>
      <c r="G217" s="21"/>
      <c r="H217" s="21"/>
      <c r="I217" s="21"/>
    </row>
    <row r="218" ht="57">
      <c r="A218" s="21" t="s">
        <v>46</v>
      </c>
      <c r="B218" s="21"/>
      <c r="C218" s="21"/>
      <c r="D218" s="21"/>
      <c r="E218" s="23" t="s">
        <v>306</v>
      </c>
      <c r="F218" s="21"/>
      <c r="G218" s="21"/>
      <c r="H218" s="21"/>
      <c r="I218" s="21"/>
    </row>
    <row r="219" ht="28.5">
      <c r="A219" s="21" t="s">
        <v>39</v>
      </c>
      <c r="B219" s="21">
        <v>37</v>
      </c>
      <c r="C219" s="22" t="s">
        <v>307</v>
      </c>
      <c r="D219" s="21" t="s">
        <v>41</v>
      </c>
      <c r="E219" s="23" t="s">
        <v>308</v>
      </c>
      <c r="F219" s="24" t="s">
        <v>178</v>
      </c>
      <c r="G219" s="25">
        <v>299</v>
      </c>
      <c r="H219" s="26">
        <v>0</v>
      </c>
      <c r="I219" s="26">
        <f>ROUND(G219*H219,P4)</f>
        <v>0</v>
      </c>
      <c r="O219" s="27">
        <f>I219*0.21</f>
        <v>0</v>
      </c>
      <c r="P219">
        <v>3</v>
      </c>
    </row>
    <row r="220">
      <c r="A220" s="21" t="s">
        <v>44</v>
      </c>
      <c r="B220" s="21"/>
      <c r="C220" s="21"/>
      <c r="D220" s="21"/>
      <c r="E220" s="23" t="s">
        <v>309</v>
      </c>
      <c r="F220" s="21"/>
      <c r="G220" s="21"/>
      <c r="H220" s="21"/>
      <c r="I220" s="21"/>
    </row>
    <row r="221">
      <c r="A221" s="21" t="s">
        <v>53</v>
      </c>
      <c r="B221" s="21"/>
      <c r="C221" s="21"/>
      <c r="D221" s="21"/>
      <c r="E221" s="28" t="s">
        <v>302</v>
      </c>
      <c r="F221" s="21"/>
      <c r="G221" s="21"/>
      <c r="H221" s="21"/>
      <c r="I221" s="21"/>
    </row>
    <row r="222">
      <c r="A222" s="21" t="s">
        <v>53</v>
      </c>
      <c r="B222" s="21"/>
      <c r="C222" s="21"/>
      <c r="D222" s="21"/>
      <c r="E222" s="28" t="s">
        <v>303</v>
      </c>
      <c r="F222" s="21"/>
      <c r="G222" s="21"/>
      <c r="H222" s="21"/>
      <c r="I222" s="21"/>
    </row>
    <row r="223">
      <c r="A223" s="21" t="s">
        <v>53</v>
      </c>
      <c r="B223" s="21"/>
      <c r="C223" s="21"/>
      <c r="D223" s="21"/>
      <c r="E223" s="28" t="s">
        <v>304</v>
      </c>
      <c r="F223" s="21"/>
      <c r="G223" s="21"/>
      <c r="H223" s="21"/>
      <c r="I223" s="21"/>
    </row>
    <row r="224">
      <c r="A224" s="21" t="s">
        <v>53</v>
      </c>
      <c r="B224" s="21"/>
      <c r="C224" s="21"/>
      <c r="D224" s="21"/>
      <c r="E224" s="28" t="s">
        <v>305</v>
      </c>
      <c r="F224" s="21"/>
      <c r="G224" s="21"/>
      <c r="H224" s="21"/>
      <c r="I224" s="21"/>
    </row>
    <row r="225" ht="57">
      <c r="A225" s="21" t="s">
        <v>46</v>
      </c>
      <c r="B225" s="21"/>
      <c r="C225" s="21"/>
      <c r="D225" s="21"/>
      <c r="E225" s="23" t="s">
        <v>306</v>
      </c>
      <c r="F225" s="21"/>
      <c r="G225" s="21"/>
      <c r="H225" s="21"/>
      <c r="I225" s="21"/>
    </row>
    <row r="226">
      <c r="A226" s="21" t="s">
        <v>39</v>
      </c>
      <c r="B226" s="21">
        <v>38</v>
      </c>
      <c r="C226" s="22" t="s">
        <v>310</v>
      </c>
      <c r="D226" s="21" t="s">
        <v>41</v>
      </c>
      <c r="E226" s="23" t="s">
        <v>311</v>
      </c>
      <c r="F226" s="24" t="s">
        <v>92</v>
      </c>
      <c r="G226" s="25">
        <v>12.59</v>
      </c>
      <c r="H226" s="26">
        <v>0</v>
      </c>
      <c r="I226" s="26">
        <f>ROUND(G226*H226,P4)</f>
        <v>0</v>
      </c>
      <c r="O226" s="27">
        <f>I226*0.21</f>
        <v>0</v>
      </c>
      <c r="P226">
        <v>3</v>
      </c>
    </row>
    <row r="227">
      <c r="A227" s="21" t="s">
        <v>44</v>
      </c>
      <c r="B227" s="21"/>
      <c r="C227" s="21"/>
      <c r="D227" s="21"/>
      <c r="E227" s="23" t="s">
        <v>41</v>
      </c>
      <c r="F227" s="21"/>
      <c r="G227" s="21"/>
      <c r="H227" s="21"/>
      <c r="I227" s="21"/>
    </row>
    <row r="228">
      <c r="A228" s="21" t="s">
        <v>53</v>
      </c>
      <c r="B228" s="21"/>
      <c r="C228" s="21"/>
      <c r="D228" s="21"/>
      <c r="E228" s="28" t="s">
        <v>312</v>
      </c>
      <c r="F228" s="21"/>
      <c r="G228" s="21"/>
      <c r="H228" s="21"/>
      <c r="I228" s="21"/>
    </row>
    <row r="229">
      <c r="A229" s="21" t="s">
        <v>53</v>
      </c>
      <c r="B229" s="21"/>
      <c r="C229" s="21"/>
      <c r="D229" s="21"/>
      <c r="E229" s="28" t="s">
        <v>313</v>
      </c>
      <c r="F229" s="21"/>
      <c r="G229" s="21"/>
      <c r="H229" s="21"/>
      <c r="I229" s="21"/>
    </row>
    <row r="230" ht="57">
      <c r="A230" s="21" t="s">
        <v>46</v>
      </c>
      <c r="B230" s="21"/>
      <c r="C230" s="21"/>
      <c r="D230" s="21"/>
      <c r="E230" s="23" t="s">
        <v>314</v>
      </c>
      <c r="F230" s="21"/>
      <c r="G230" s="21"/>
      <c r="H230" s="21"/>
      <c r="I230" s="21"/>
    </row>
    <row r="231">
      <c r="A231" s="21" t="s">
        <v>39</v>
      </c>
      <c r="B231" s="21">
        <v>39</v>
      </c>
      <c r="C231" s="22" t="s">
        <v>315</v>
      </c>
      <c r="D231" s="21" t="s">
        <v>41</v>
      </c>
      <c r="E231" s="23" t="s">
        <v>316</v>
      </c>
      <c r="F231" s="24" t="s">
        <v>92</v>
      </c>
      <c r="G231" s="25">
        <v>7.6399999999999997</v>
      </c>
      <c r="H231" s="26">
        <v>0</v>
      </c>
      <c r="I231" s="26">
        <f>ROUND(G231*H231,P4)</f>
        <v>0</v>
      </c>
      <c r="O231" s="27">
        <f>I231*0.21</f>
        <v>0</v>
      </c>
      <c r="P231">
        <v>3</v>
      </c>
    </row>
    <row r="232">
      <c r="A232" s="21" t="s">
        <v>44</v>
      </c>
      <c r="B232" s="21"/>
      <c r="C232" s="21"/>
      <c r="D232" s="21"/>
      <c r="E232" s="23" t="s">
        <v>41</v>
      </c>
      <c r="F232" s="21"/>
      <c r="G232" s="21"/>
      <c r="H232" s="21"/>
      <c r="I232" s="21"/>
    </row>
    <row r="233">
      <c r="A233" s="21" t="s">
        <v>53</v>
      </c>
      <c r="B233" s="21"/>
      <c r="C233" s="21"/>
      <c r="D233" s="21"/>
      <c r="E233" s="28" t="s">
        <v>317</v>
      </c>
      <c r="F233" s="21"/>
      <c r="G233" s="21"/>
      <c r="H233" s="21"/>
      <c r="I233" s="21"/>
    </row>
    <row r="234">
      <c r="A234" s="21" t="s">
        <v>53</v>
      </c>
      <c r="B234" s="21"/>
      <c r="C234" s="21"/>
      <c r="D234" s="21"/>
      <c r="E234" s="28" t="s">
        <v>318</v>
      </c>
      <c r="F234" s="21"/>
      <c r="G234" s="21"/>
      <c r="H234" s="21"/>
      <c r="I234" s="21"/>
    </row>
    <row r="235" ht="28.5">
      <c r="A235" s="21" t="s">
        <v>46</v>
      </c>
      <c r="B235" s="21"/>
      <c r="C235" s="21"/>
      <c r="D235" s="21"/>
      <c r="E235" s="23" t="s">
        <v>319</v>
      </c>
      <c r="F235" s="21"/>
      <c r="G235" s="21"/>
      <c r="H235" s="21"/>
      <c r="I235" s="21"/>
    </row>
    <row r="236">
      <c r="A236" s="21" t="s">
        <v>39</v>
      </c>
      <c r="B236" s="21">
        <v>10</v>
      </c>
      <c r="C236" s="22" t="s">
        <v>320</v>
      </c>
      <c r="D236" s="21" t="s">
        <v>41</v>
      </c>
      <c r="E236" s="23" t="s">
        <v>321</v>
      </c>
      <c r="F236" s="24" t="s">
        <v>92</v>
      </c>
      <c r="G236" s="25">
        <v>26.640000000000001</v>
      </c>
      <c r="H236" s="26">
        <v>0</v>
      </c>
      <c r="I236" s="26">
        <f>ROUND(G236*H236,P4)</f>
        <v>0</v>
      </c>
      <c r="O236" s="27">
        <f>I236*0.21</f>
        <v>0</v>
      </c>
      <c r="P236">
        <v>3</v>
      </c>
    </row>
    <row r="237">
      <c r="A237" s="21" t="s">
        <v>44</v>
      </c>
      <c r="B237" s="21"/>
      <c r="C237" s="21"/>
      <c r="D237" s="21"/>
      <c r="E237" s="23" t="s">
        <v>41</v>
      </c>
      <c r="F237" s="21"/>
      <c r="G237" s="21"/>
      <c r="H237" s="21"/>
      <c r="I237" s="21"/>
    </row>
    <row r="238">
      <c r="A238" s="21" t="s">
        <v>53</v>
      </c>
      <c r="B238" s="21"/>
      <c r="C238" s="21"/>
      <c r="D238" s="21"/>
      <c r="E238" s="28" t="s">
        <v>262</v>
      </c>
      <c r="F238" s="21"/>
      <c r="G238" s="21"/>
      <c r="H238" s="21"/>
      <c r="I238" s="21"/>
    </row>
    <row r="239">
      <c r="A239" s="21" t="s">
        <v>53</v>
      </c>
      <c r="B239" s="21"/>
      <c r="C239" s="21"/>
      <c r="D239" s="21"/>
      <c r="E239" s="28" t="s">
        <v>263</v>
      </c>
      <c r="F239" s="21"/>
      <c r="G239" s="21"/>
      <c r="H239" s="21"/>
      <c r="I239" s="21"/>
    </row>
    <row r="240" ht="28.5">
      <c r="A240" s="21" t="s">
        <v>46</v>
      </c>
      <c r="B240" s="21"/>
      <c r="C240" s="21"/>
      <c r="D240" s="21"/>
      <c r="E240" s="23" t="s">
        <v>319</v>
      </c>
      <c r="F240" s="21"/>
      <c r="G240" s="21"/>
      <c r="H240" s="21"/>
      <c r="I240" s="21"/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.00391" customWidth="1"/>
    <col min="5" max="5" width="64.85156" customWidth="1"/>
    <col min="6" max="6" width="13.00391" customWidth="1"/>
    <col min="7" max="7" width="16.14063" customWidth="1"/>
    <col min="8" max="8" width="16.14063" customWidth="1"/>
    <col min="9" max="9" width="16.14063" customWidth="1"/>
    <col min="15" max="15" width="9.140625" hidden="1"/>
    <col min="16" max="16" width="9.140625" hidden="1"/>
  </cols>
  <sheetData>
    <row r="1">
      <c r="A1" s="10" t="s">
        <v>0</v>
      </c>
      <c r="B1" s="3"/>
      <c r="C1" s="3"/>
      <c r="D1" s="3"/>
      <c r="E1" s="11" t="s">
        <v>1</v>
      </c>
      <c r="F1" s="3"/>
      <c r="G1" s="3"/>
      <c r="H1" s="3"/>
      <c r="I1" s="3"/>
      <c r="P1">
        <v>3</v>
      </c>
    </row>
    <row r="2" ht="18.75">
      <c r="B2" s="3"/>
      <c r="C2" s="3"/>
      <c r="D2" s="3"/>
      <c r="E2" s="12" t="s">
        <v>19</v>
      </c>
      <c r="F2" s="3"/>
      <c r="G2" s="3"/>
      <c r="H2" s="3"/>
      <c r="I2" s="3"/>
    </row>
    <row r="3">
      <c r="A3" t="s">
        <v>20</v>
      </c>
      <c r="B3" s="13" t="s">
        <v>21</v>
      </c>
      <c r="C3" s="14" t="s">
        <v>22</v>
      </c>
      <c r="D3" s="15"/>
      <c r="E3" s="13" t="s">
        <v>23</v>
      </c>
      <c r="F3" s="3"/>
      <c r="G3" s="3"/>
      <c r="H3" s="16" t="s">
        <v>15</v>
      </c>
      <c r="I3" s="17">
        <f>SUMIFS(I8:I11,A8:A11,"SD")</f>
        <v>0</v>
      </c>
      <c r="O3">
        <v>0</v>
      </c>
      <c r="P3">
        <v>2</v>
      </c>
    </row>
    <row r="4">
      <c r="A4" t="s">
        <v>24</v>
      </c>
      <c r="B4" s="13" t="s">
        <v>25</v>
      </c>
      <c r="C4" s="14" t="s">
        <v>15</v>
      </c>
      <c r="D4" s="15"/>
      <c r="E4" s="13" t="s">
        <v>16</v>
      </c>
      <c r="F4" s="3"/>
      <c r="G4" s="3"/>
      <c r="H4" s="3"/>
      <c r="I4" s="3"/>
      <c r="O4">
        <v>0.14999999999999999</v>
      </c>
      <c r="P4">
        <v>2</v>
      </c>
    </row>
    <row r="5">
      <c r="A5" s="7" t="s">
        <v>26</v>
      </c>
      <c r="B5" s="7" t="s">
        <v>27</v>
      </c>
      <c r="C5" s="7" t="s">
        <v>28</v>
      </c>
      <c r="D5" s="7" t="s">
        <v>29</v>
      </c>
      <c r="E5" s="7" t="s">
        <v>30</v>
      </c>
      <c r="F5" s="7" t="s">
        <v>31</v>
      </c>
      <c r="G5" s="7" t="s">
        <v>32</v>
      </c>
      <c r="H5" s="7" t="s">
        <v>33</v>
      </c>
      <c r="I5" s="7"/>
      <c r="O5">
        <v>0.20999999999999999</v>
      </c>
    </row>
    <row r="6">
      <c r="A6" s="7"/>
      <c r="B6" s="7"/>
      <c r="C6" s="7"/>
      <c r="D6" s="7"/>
      <c r="E6" s="7"/>
      <c r="F6" s="7"/>
      <c r="G6" s="7"/>
      <c r="H6" s="7" t="s">
        <v>34</v>
      </c>
      <c r="I6" s="7" t="s">
        <v>35</v>
      </c>
    </row>
    <row r="7">
      <c r="A7" s="7">
        <v>0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</row>
    <row r="8">
      <c r="A8" s="18" t="s">
        <v>36</v>
      </c>
      <c r="B8" s="18"/>
      <c r="C8" s="19" t="s">
        <v>88</v>
      </c>
      <c r="D8" s="18"/>
      <c r="E8" s="18" t="s">
        <v>89</v>
      </c>
      <c r="F8" s="18"/>
      <c r="G8" s="18"/>
      <c r="H8" s="18"/>
      <c r="I8" s="20">
        <f>SUMIFS(I9:I11,A9:A11,"P")</f>
        <v>0</v>
      </c>
    </row>
    <row r="9">
      <c r="A9" s="21" t="s">
        <v>39</v>
      </c>
      <c r="B9" s="21">
        <v>1</v>
      </c>
      <c r="C9" s="22" t="s">
        <v>322</v>
      </c>
      <c r="D9" s="21" t="s">
        <v>41</v>
      </c>
      <c r="E9" s="23" t="s">
        <v>323</v>
      </c>
      <c r="F9" s="24" t="s">
        <v>43</v>
      </c>
      <c r="G9" s="25">
        <v>1</v>
      </c>
      <c r="H9" s="26">
        <v>0</v>
      </c>
      <c r="I9" s="26">
        <f>ROUND(G9*H9,P4)</f>
        <v>0</v>
      </c>
      <c r="O9" s="27">
        <f>I9*0.21</f>
        <v>0</v>
      </c>
      <c r="P9">
        <v>3</v>
      </c>
    </row>
    <row r="10">
      <c r="A10" s="21" t="s">
        <v>44</v>
      </c>
      <c r="B10" s="21"/>
      <c r="C10" s="21"/>
      <c r="D10" s="21"/>
      <c r="E10" s="23" t="s">
        <v>41</v>
      </c>
      <c r="F10" s="21"/>
      <c r="G10" s="21"/>
      <c r="H10" s="21"/>
      <c r="I10" s="21"/>
    </row>
    <row r="11" ht="57">
      <c r="A11" s="21" t="s">
        <v>46</v>
      </c>
      <c r="B11" s="21"/>
      <c r="C11" s="21"/>
      <c r="D11" s="21"/>
      <c r="E11" s="23" t="s">
        <v>324</v>
      </c>
      <c r="F11" s="21"/>
      <c r="G11" s="21"/>
      <c r="H11" s="21"/>
      <c r="I11" s="21"/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.00391" customWidth="1"/>
    <col min="5" max="5" width="64.85156" customWidth="1"/>
    <col min="6" max="6" width="13.00391" customWidth="1"/>
    <col min="7" max="7" width="16.14063" customWidth="1"/>
    <col min="8" max="8" width="16.14063" customWidth="1"/>
    <col min="9" max="9" width="16.14063" customWidth="1"/>
    <col min="15" max="15" width="9.140625" hidden="1"/>
    <col min="16" max="16" width="9.140625" hidden="1"/>
  </cols>
  <sheetData>
    <row r="1">
      <c r="A1" s="10" t="s">
        <v>0</v>
      </c>
      <c r="B1" s="3"/>
      <c r="C1" s="3"/>
      <c r="D1" s="3"/>
      <c r="E1" s="11" t="s">
        <v>1</v>
      </c>
      <c r="F1" s="3"/>
      <c r="G1" s="3"/>
      <c r="H1" s="3"/>
      <c r="I1" s="3"/>
      <c r="P1">
        <v>3</v>
      </c>
    </row>
    <row r="2" ht="18.75">
      <c r="B2" s="3"/>
      <c r="C2" s="3"/>
      <c r="D2" s="3"/>
      <c r="E2" s="12" t="s">
        <v>19</v>
      </c>
      <c r="F2" s="3"/>
      <c r="G2" s="3"/>
      <c r="H2" s="3"/>
      <c r="I2" s="3"/>
    </row>
    <row r="3">
      <c r="A3" t="s">
        <v>20</v>
      </c>
      <c r="B3" s="13" t="s">
        <v>21</v>
      </c>
      <c r="C3" s="14" t="s">
        <v>22</v>
      </c>
      <c r="D3" s="15"/>
      <c r="E3" s="13" t="s">
        <v>23</v>
      </c>
      <c r="F3" s="3"/>
      <c r="G3" s="3"/>
      <c r="H3" s="16" t="s">
        <v>17</v>
      </c>
      <c r="I3" s="17">
        <f>SUMIFS(I8:I139,A8:A139,"SD")</f>
        <v>0</v>
      </c>
      <c r="O3">
        <v>0</v>
      </c>
      <c r="P3">
        <v>2</v>
      </c>
    </row>
    <row r="4">
      <c r="A4" t="s">
        <v>24</v>
      </c>
      <c r="B4" s="13" t="s">
        <v>25</v>
      </c>
      <c r="C4" s="14" t="s">
        <v>17</v>
      </c>
      <c r="D4" s="15"/>
      <c r="E4" s="13" t="s">
        <v>18</v>
      </c>
      <c r="F4" s="3"/>
      <c r="G4" s="3"/>
      <c r="H4" s="3"/>
      <c r="I4" s="3"/>
      <c r="O4">
        <v>0.14999999999999999</v>
      </c>
      <c r="P4">
        <v>2</v>
      </c>
    </row>
    <row r="5">
      <c r="A5" s="7" t="s">
        <v>26</v>
      </c>
      <c r="B5" s="7" t="s">
        <v>27</v>
      </c>
      <c r="C5" s="7" t="s">
        <v>28</v>
      </c>
      <c r="D5" s="7" t="s">
        <v>29</v>
      </c>
      <c r="E5" s="7" t="s">
        <v>30</v>
      </c>
      <c r="F5" s="7" t="s">
        <v>31</v>
      </c>
      <c r="G5" s="7" t="s">
        <v>32</v>
      </c>
      <c r="H5" s="7" t="s">
        <v>33</v>
      </c>
      <c r="I5" s="7"/>
      <c r="O5">
        <v>0.20999999999999999</v>
      </c>
    </row>
    <row r="6">
      <c r="A6" s="7"/>
      <c r="B6" s="7"/>
      <c r="C6" s="7"/>
      <c r="D6" s="7"/>
      <c r="E6" s="7"/>
      <c r="F6" s="7"/>
      <c r="G6" s="7"/>
      <c r="H6" s="7" t="s">
        <v>34</v>
      </c>
      <c r="I6" s="7" t="s">
        <v>35</v>
      </c>
    </row>
    <row r="7">
      <c r="A7" s="7">
        <v>0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</row>
    <row r="8">
      <c r="A8" s="18" t="s">
        <v>36</v>
      </c>
      <c r="B8" s="18"/>
      <c r="C8" s="19" t="s">
        <v>37</v>
      </c>
      <c r="D8" s="18"/>
      <c r="E8" s="18" t="s">
        <v>38</v>
      </c>
      <c r="F8" s="18"/>
      <c r="G8" s="18"/>
      <c r="H8" s="18"/>
      <c r="I8" s="20">
        <f>SUMIFS(I9:I14,A9:A14,"P")</f>
        <v>0</v>
      </c>
    </row>
    <row r="9">
      <c r="A9" s="21" t="s">
        <v>39</v>
      </c>
      <c r="B9" s="21">
        <v>1</v>
      </c>
      <c r="C9" s="22" t="s">
        <v>325</v>
      </c>
      <c r="D9" s="21" t="s">
        <v>41</v>
      </c>
      <c r="E9" s="23" t="s">
        <v>326</v>
      </c>
      <c r="F9" s="24" t="s">
        <v>107</v>
      </c>
      <c r="G9" s="25">
        <v>21.617999999999999</v>
      </c>
      <c r="H9" s="26">
        <v>0</v>
      </c>
      <c r="I9" s="26">
        <f>ROUND(G9*H9,P4)</f>
        <v>0</v>
      </c>
      <c r="O9" s="27">
        <f>I9*0.21</f>
        <v>0</v>
      </c>
      <c r="P9">
        <v>3</v>
      </c>
    </row>
    <row r="10" ht="28.5">
      <c r="A10" s="21" t="s">
        <v>44</v>
      </c>
      <c r="B10" s="21"/>
      <c r="C10" s="21"/>
      <c r="D10" s="21"/>
      <c r="E10" s="23" t="s">
        <v>327</v>
      </c>
      <c r="F10" s="21"/>
      <c r="G10" s="21"/>
      <c r="H10" s="21"/>
      <c r="I10" s="21"/>
    </row>
    <row r="11">
      <c r="A11" s="21" t="s">
        <v>53</v>
      </c>
      <c r="B11" s="21"/>
      <c r="C11" s="21"/>
      <c r="D11" s="21"/>
      <c r="E11" s="28" t="s">
        <v>328</v>
      </c>
      <c r="F11" s="21"/>
      <c r="G11" s="21"/>
      <c r="H11" s="21"/>
      <c r="I11" s="21"/>
    </row>
    <row r="12">
      <c r="A12" s="21" t="s">
        <v>53</v>
      </c>
      <c r="B12" s="21"/>
      <c r="C12" s="21"/>
      <c r="D12" s="21"/>
      <c r="E12" s="28" t="s">
        <v>329</v>
      </c>
      <c r="F12" s="21"/>
      <c r="G12" s="21"/>
      <c r="H12" s="21"/>
      <c r="I12" s="21"/>
    </row>
    <row r="13">
      <c r="A13" s="21" t="s">
        <v>53</v>
      </c>
      <c r="B13" s="21"/>
      <c r="C13" s="21"/>
      <c r="D13" s="21"/>
      <c r="E13" s="28" t="s">
        <v>330</v>
      </c>
      <c r="F13" s="21"/>
      <c r="G13" s="21"/>
      <c r="H13" s="21"/>
      <c r="I13" s="21"/>
    </row>
    <row r="14" ht="28.5">
      <c r="A14" s="21" t="s">
        <v>46</v>
      </c>
      <c r="B14" s="21"/>
      <c r="C14" s="21"/>
      <c r="D14" s="21"/>
      <c r="E14" s="23" t="s">
        <v>114</v>
      </c>
      <c r="F14" s="21"/>
      <c r="G14" s="21"/>
      <c r="H14" s="21"/>
      <c r="I14" s="21"/>
    </row>
    <row r="15">
      <c r="A15" s="18" t="s">
        <v>36</v>
      </c>
      <c r="B15" s="18"/>
      <c r="C15" s="19" t="s">
        <v>56</v>
      </c>
      <c r="D15" s="18"/>
      <c r="E15" s="18" t="s">
        <v>122</v>
      </c>
      <c r="F15" s="18"/>
      <c r="G15" s="18"/>
      <c r="H15" s="18"/>
      <c r="I15" s="20">
        <f>SUMIFS(I16:I50,A16:A50,"P")</f>
        <v>0</v>
      </c>
    </row>
    <row r="16">
      <c r="A16" s="21" t="s">
        <v>39</v>
      </c>
      <c r="B16" s="21">
        <v>2</v>
      </c>
      <c r="C16" s="22" t="s">
        <v>331</v>
      </c>
      <c r="D16" s="21" t="s">
        <v>41</v>
      </c>
      <c r="E16" s="23" t="s">
        <v>332</v>
      </c>
      <c r="F16" s="24" t="s">
        <v>178</v>
      </c>
      <c r="G16" s="25">
        <v>279</v>
      </c>
      <c r="H16" s="26">
        <v>0</v>
      </c>
      <c r="I16" s="26">
        <f>ROUND(G16*H16,P4)</f>
        <v>0</v>
      </c>
      <c r="O16" s="27">
        <f>I16*0.21</f>
        <v>0</v>
      </c>
      <c r="P16">
        <v>3</v>
      </c>
    </row>
    <row r="17" ht="28.5">
      <c r="A17" s="21" t="s">
        <v>44</v>
      </c>
      <c r="B17" s="21"/>
      <c r="C17" s="21"/>
      <c r="D17" s="21"/>
      <c r="E17" s="23" t="s">
        <v>333</v>
      </c>
      <c r="F17" s="21"/>
      <c r="G17" s="21"/>
      <c r="H17" s="21"/>
      <c r="I17" s="21"/>
    </row>
    <row r="18">
      <c r="A18" s="21" t="s">
        <v>53</v>
      </c>
      <c r="B18" s="21"/>
      <c r="C18" s="21"/>
      <c r="D18" s="21"/>
      <c r="E18" s="28" t="s">
        <v>334</v>
      </c>
      <c r="F18" s="21"/>
      <c r="G18" s="21"/>
      <c r="H18" s="21"/>
      <c r="I18" s="21"/>
    </row>
    <row r="19">
      <c r="A19" s="21" t="s">
        <v>53</v>
      </c>
      <c r="B19" s="21"/>
      <c r="C19" s="21"/>
      <c r="D19" s="21"/>
      <c r="E19" s="28" t="s">
        <v>335</v>
      </c>
      <c r="F19" s="21"/>
      <c r="G19" s="21"/>
      <c r="H19" s="21"/>
      <c r="I19" s="21"/>
    </row>
    <row r="20" ht="42.75">
      <c r="A20" s="21" t="s">
        <v>46</v>
      </c>
      <c r="B20" s="21"/>
      <c r="C20" s="21"/>
      <c r="D20" s="21"/>
      <c r="E20" s="23" t="s">
        <v>336</v>
      </c>
      <c r="F20" s="21"/>
      <c r="G20" s="21"/>
      <c r="H20" s="21"/>
      <c r="I20" s="21"/>
    </row>
    <row r="21">
      <c r="A21" s="21" t="s">
        <v>39</v>
      </c>
      <c r="B21" s="21">
        <v>3</v>
      </c>
      <c r="C21" s="22" t="s">
        <v>337</v>
      </c>
      <c r="D21" s="21" t="s">
        <v>41</v>
      </c>
      <c r="E21" s="23" t="s">
        <v>338</v>
      </c>
      <c r="F21" s="24" t="s">
        <v>107</v>
      </c>
      <c r="G21" s="25">
        <v>8.8330000000000002</v>
      </c>
      <c r="H21" s="26">
        <v>0</v>
      </c>
      <c r="I21" s="26">
        <f>ROUND(G21*H21,P4)</f>
        <v>0</v>
      </c>
      <c r="O21" s="27">
        <f>I21*0.21</f>
        <v>0</v>
      </c>
      <c r="P21">
        <v>3</v>
      </c>
    </row>
    <row r="22">
      <c r="A22" s="21" t="s">
        <v>44</v>
      </c>
      <c r="B22" s="21"/>
      <c r="C22" s="21"/>
      <c r="D22" s="21"/>
      <c r="E22" s="23" t="s">
        <v>339</v>
      </c>
      <c r="F22" s="21"/>
      <c r="G22" s="21"/>
      <c r="H22" s="21"/>
      <c r="I22" s="21"/>
    </row>
    <row r="23">
      <c r="A23" s="21" t="s">
        <v>53</v>
      </c>
      <c r="B23" s="21"/>
      <c r="C23" s="21"/>
      <c r="D23" s="21"/>
      <c r="E23" s="28" t="s">
        <v>340</v>
      </c>
      <c r="F23" s="21"/>
      <c r="G23" s="21"/>
      <c r="H23" s="21"/>
      <c r="I23" s="21"/>
    </row>
    <row r="24">
      <c r="A24" s="21" t="s">
        <v>53</v>
      </c>
      <c r="B24" s="21"/>
      <c r="C24" s="21"/>
      <c r="D24" s="21"/>
      <c r="E24" s="28" t="s">
        <v>341</v>
      </c>
      <c r="F24" s="21"/>
      <c r="G24" s="21"/>
      <c r="H24" s="21"/>
      <c r="I24" s="21"/>
    </row>
    <row r="25" ht="99.75">
      <c r="A25" s="21" t="s">
        <v>46</v>
      </c>
      <c r="B25" s="21"/>
      <c r="C25" s="21"/>
      <c r="D25" s="21"/>
      <c r="E25" s="23" t="s">
        <v>342</v>
      </c>
      <c r="F25" s="21"/>
      <c r="G25" s="21"/>
      <c r="H25" s="21"/>
      <c r="I25" s="21"/>
    </row>
    <row r="26">
      <c r="A26" s="21" t="s">
        <v>39</v>
      </c>
      <c r="B26" s="21">
        <v>4</v>
      </c>
      <c r="C26" s="22" t="s">
        <v>343</v>
      </c>
      <c r="D26" s="21" t="s">
        <v>41</v>
      </c>
      <c r="E26" s="23" t="s">
        <v>344</v>
      </c>
      <c r="F26" s="24" t="s">
        <v>107</v>
      </c>
      <c r="G26" s="25">
        <v>667.10000000000002</v>
      </c>
      <c r="H26" s="26">
        <v>0</v>
      </c>
      <c r="I26" s="26">
        <f>ROUND(G26*H26,P4)</f>
        <v>0</v>
      </c>
      <c r="O26" s="27">
        <f>I26*0.21</f>
        <v>0</v>
      </c>
      <c r="P26">
        <v>3</v>
      </c>
    </row>
    <row r="27" ht="42.75">
      <c r="A27" s="21" t="s">
        <v>44</v>
      </c>
      <c r="B27" s="21"/>
      <c r="C27" s="21"/>
      <c r="D27" s="21"/>
      <c r="E27" s="23" t="s">
        <v>345</v>
      </c>
      <c r="F27" s="21"/>
      <c r="G27" s="21"/>
      <c r="H27" s="21"/>
      <c r="I27" s="21"/>
    </row>
    <row r="28" ht="28.5">
      <c r="A28" s="21" t="s">
        <v>53</v>
      </c>
      <c r="B28" s="21"/>
      <c r="C28" s="21"/>
      <c r="D28" s="21"/>
      <c r="E28" s="28" t="s">
        <v>346</v>
      </c>
      <c r="F28" s="21"/>
      <c r="G28" s="21"/>
      <c r="H28" s="21"/>
      <c r="I28" s="21"/>
    </row>
    <row r="29">
      <c r="A29" s="21" t="s">
        <v>53</v>
      </c>
      <c r="B29" s="21"/>
      <c r="C29" s="21"/>
      <c r="D29" s="21"/>
      <c r="E29" s="28" t="s">
        <v>347</v>
      </c>
      <c r="F29" s="21"/>
      <c r="G29" s="21"/>
      <c r="H29" s="21"/>
      <c r="I29" s="21"/>
    </row>
    <row r="30">
      <c r="A30" s="21" t="s">
        <v>53</v>
      </c>
      <c r="B30" s="21"/>
      <c r="C30" s="21"/>
      <c r="D30" s="21"/>
      <c r="E30" s="28" t="s">
        <v>348</v>
      </c>
      <c r="F30" s="21"/>
      <c r="G30" s="21"/>
      <c r="H30" s="21"/>
      <c r="I30" s="21"/>
    </row>
    <row r="31">
      <c r="A31" s="21" t="s">
        <v>53</v>
      </c>
      <c r="B31" s="21"/>
      <c r="C31" s="21"/>
      <c r="D31" s="21"/>
      <c r="E31" s="28" t="s">
        <v>349</v>
      </c>
      <c r="F31" s="21"/>
      <c r="G31" s="21"/>
      <c r="H31" s="21"/>
      <c r="I31" s="21"/>
    </row>
    <row r="32">
      <c r="A32" s="21" t="s">
        <v>53</v>
      </c>
      <c r="B32" s="21"/>
      <c r="C32" s="21"/>
      <c r="D32" s="21"/>
      <c r="E32" s="28" t="s">
        <v>350</v>
      </c>
      <c r="F32" s="21"/>
      <c r="G32" s="21"/>
      <c r="H32" s="21"/>
      <c r="I32" s="21"/>
    </row>
    <row r="33">
      <c r="A33" s="21" t="s">
        <v>53</v>
      </c>
      <c r="B33" s="21"/>
      <c r="C33" s="21"/>
      <c r="D33" s="21"/>
      <c r="E33" s="28" t="s">
        <v>351</v>
      </c>
      <c r="F33" s="21"/>
      <c r="G33" s="21"/>
      <c r="H33" s="21"/>
      <c r="I33" s="21"/>
    </row>
    <row r="34">
      <c r="A34" s="21" t="s">
        <v>53</v>
      </c>
      <c r="B34" s="21"/>
      <c r="C34" s="21"/>
      <c r="D34" s="21"/>
      <c r="E34" s="28" t="s">
        <v>352</v>
      </c>
      <c r="F34" s="21"/>
      <c r="G34" s="21"/>
      <c r="H34" s="21"/>
      <c r="I34" s="21"/>
    </row>
    <row r="35" ht="327.75">
      <c r="A35" s="21" t="s">
        <v>46</v>
      </c>
      <c r="B35" s="21"/>
      <c r="C35" s="21"/>
      <c r="D35" s="21"/>
      <c r="E35" s="23" t="s">
        <v>353</v>
      </c>
      <c r="F35" s="21"/>
      <c r="G35" s="21"/>
      <c r="H35" s="21"/>
      <c r="I35" s="21"/>
    </row>
    <row r="36">
      <c r="A36" s="21" t="s">
        <v>39</v>
      </c>
      <c r="B36" s="21">
        <v>23</v>
      </c>
      <c r="C36" s="22" t="s">
        <v>354</v>
      </c>
      <c r="D36" s="21" t="s">
        <v>41</v>
      </c>
      <c r="E36" s="23" t="s">
        <v>355</v>
      </c>
      <c r="F36" s="24" t="s">
        <v>107</v>
      </c>
      <c r="G36" s="25">
        <v>5.5</v>
      </c>
      <c r="H36" s="26">
        <v>0</v>
      </c>
      <c r="I36" s="26">
        <f>ROUND(G36*H36,P4)</f>
        <v>0</v>
      </c>
      <c r="O36" s="27">
        <f>I36*0.21</f>
        <v>0</v>
      </c>
      <c r="P36">
        <v>3</v>
      </c>
    </row>
    <row r="37" ht="28.5">
      <c r="A37" s="21" t="s">
        <v>44</v>
      </c>
      <c r="B37" s="21"/>
      <c r="C37" s="21"/>
      <c r="D37" s="21"/>
      <c r="E37" s="23" t="s">
        <v>356</v>
      </c>
      <c r="F37" s="21"/>
      <c r="G37" s="21"/>
      <c r="H37" s="21"/>
      <c r="I37" s="21"/>
    </row>
    <row r="38">
      <c r="A38" s="21" t="s">
        <v>53</v>
      </c>
      <c r="B38" s="21"/>
      <c r="C38" s="21"/>
      <c r="D38" s="21"/>
      <c r="E38" s="28" t="s">
        <v>357</v>
      </c>
      <c r="F38" s="21"/>
      <c r="G38" s="21"/>
      <c r="H38" s="21"/>
      <c r="I38" s="21"/>
    </row>
    <row r="39" ht="327.75">
      <c r="A39" s="21" t="s">
        <v>46</v>
      </c>
      <c r="B39" s="21"/>
      <c r="C39" s="21"/>
      <c r="D39" s="21"/>
      <c r="E39" s="23" t="s">
        <v>358</v>
      </c>
      <c r="F39" s="21"/>
      <c r="G39" s="21"/>
      <c r="H39" s="21"/>
      <c r="I39" s="21"/>
    </row>
    <row r="40">
      <c r="A40" s="21" t="s">
        <v>39</v>
      </c>
      <c r="B40" s="21">
        <v>5</v>
      </c>
      <c r="C40" s="22" t="s">
        <v>359</v>
      </c>
      <c r="D40" s="21" t="s">
        <v>41</v>
      </c>
      <c r="E40" s="23" t="s">
        <v>360</v>
      </c>
      <c r="F40" s="24" t="s">
        <v>178</v>
      </c>
      <c r="G40" s="25">
        <v>279.01999999999998</v>
      </c>
      <c r="H40" s="26">
        <v>0</v>
      </c>
      <c r="I40" s="26">
        <f>ROUND(G40*H40,P4)</f>
        <v>0</v>
      </c>
      <c r="O40" s="27">
        <f>I40*0.21</f>
        <v>0</v>
      </c>
      <c r="P40">
        <v>3</v>
      </c>
    </row>
    <row r="41">
      <c r="A41" s="21" t="s">
        <v>44</v>
      </c>
      <c r="B41" s="21"/>
      <c r="C41" s="21"/>
      <c r="D41" s="21"/>
      <c r="E41" s="23" t="s">
        <v>41</v>
      </c>
      <c r="F41" s="21"/>
      <c r="G41" s="21"/>
      <c r="H41" s="21"/>
      <c r="I41" s="21"/>
    </row>
    <row r="42">
      <c r="A42" s="21" t="s">
        <v>53</v>
      </c>
      <c r="B42" s="21"/>
      <c r="C42" s="21"/>
      <c r="D42" s="21"/>
      <c r="E42" s="28" t="s">
        <v>361</v>
      </c>
      <c r="F42" s="21"/>
      <c r="G42" s="21"/>
      <c r="H42" s="21"/>
      <c r="I42" s="21"/>
    </row>
    <row r="43">
      <c r="A43" s="21" t="s">
        <v>53</v>
      </c>
      <c r="B43" s="21"/>
      <c r="C43" s="21"/>
      <c r="D43" s="21"/>
      <c r="E43" s="28" t="s">
        <v>362</v>
      </c>
      <c r="F43" s="21"/>
      <c r="G43" s="21"/>
      <c r="H43" s="21"/>
      <c r="I43" s="21"/>
    </row>
    <row r="44">
      <c r="A44" s="21" t="s">
        <v>53</v>
      </c>
      <c r="B44" s="21"/>
      <c r="C44" s="21"/>
      <c r="D44" s="21"/>
      <c r="E44" s="28" t="s">
        <v>363</v>
      </c>
      <c r="F44" s="21"/>
      <c r="G44" s="21"/>
      <c r="H44" s="21"/>
      <c r="I44" s="21"/>
    </row>
    <row r="45" ht="42.75">
      <c r="A45" s="21" t="s">
        <v>46</v>
      </c>
      <c r="B45" s="21"/>
      <c r="C45" s="21"/>
      <c r="D45" s="21"/>
      <c r="E45" s="23" t="s">
        <v>364</v>
      </c>
      <c r="F45" s="21"/>
      <c r="G45" s="21"/>
      <c r="H45" s="21"/>
      <c r="I45" s="21"/>
    </row>
    <row r="46">
      <c r="A46" s="21" t="s">
        <v>39</v>
      </c>
      <c r="B46" s="21">
        <v>6</v>
      </c>
      <c r="C46" s="22" t="s">
        <v>187</v>
      </c>
      <c r="D46" s="21" t="s">
        <v>41</v>
      </c>
      <c r="E46" s="23" t="s">
        <v>188</v>
      </c>
      <c r="F46" s="24" t="s">
        <v>178</v>
      </c>
      <c r="G46" s="25">
        <v>279.01999999999998</v>
      </c>
      <c r="H46" s="26">
        <v>0</v>
      </c>
      <c r="I46" s="26">
        <f>ROUND(G46*H46,P4)</f>
        <v>0</v>
      </c>
      <c r="O46" s="27">
        <f>I46*0.21</f>
        <v>0</v>
      </c>
      <c r="P46">
        <v>3</v>
      </c>
    </row>
    <row r="47">
      <c r="A47" s="21" t="s">
        <v>44</v>
      </c>
      <c r="B47" s="21"/>
      <c r="C47" s="21"/>
      <c r="D47" s="21"/>
      <c r="E47" s="23" t="s">
        <v>41</v>
      </c>
      <c r="F47" s="21"/>
      <c r="G47" s="21"/>
      <c r="H47" s="21"/>
      <c r="I47" s="21"/>
    </row>
    <row r="48">
      <c r="A48" s="21" t="s">
        <v>53</v>
      </c>
      <c r="B48" s="21"/>
      <c r="C48" s="21"/>
      <c r="D48" s="21"/>
      <c r="E48" s="28" t="s">
        <v>365</v>
      </c>
      <c r="F48" s="21"/>
      <c r="G48" s="21"/>
      <c r="H48" s="21"/>
      <c r="I48" s="21"/>
    </row>
    <row r="49">
      <c r="A49" s="21" t="s">
        <v>53</v>
      </c>
      <c r="B49" s="21"/>
      <c r="C49" s="21"/>
      <c r="D49" s="21"/>
      <c r="E49" s="28" t="s">
        <v>366</v>
      </c>
      <c r="F49" s="21"/>
      <c r="G49" s="21"/>
      <c r="H49" s="21"/>
      <c r="I49" s="21"/>
    </row>
    <row r="50" ht="28.5">
      <c r="A50" s="21" t="s">
        <v>46</v>
      </c>
      <c r="B50" s="21"/>
      <c r="C50" s="21"/>
      <c r="D50" s="21"/>
      <c r="E50" s="23" t="s">
        <v>189</v>
      </c>
      <c r="F50" s="21"/>
      <c r="G50" s="21"/>
      <c r="H50" s="21"/>
      <c r="I50" s="21"/>
    </row>
    <row r="51">
      <c r="A51" s="18" t="s">
        <v>36</v>
      </c>
      <c r="B51" s="18"/>
      <c r="C51" s="19" t="s">
        <v>190</v>
      </c>
      <c r="D51" s="18"/>
      <c r="E51" s="18" t="s">
        <v>191</v>
      </c>
      <c r="F51" s="18"/>
      <c r="G51" s="18"/>
      <c r="H51" s="18"/>
      <c r="I51" s="20">
        <f>SUMIFS(I52:I59,A52:A59,"P")</f>
        <v>0</v>
      </c>
    </row>
    <row r="52">
      <c r="A52" s="21" t="s">
        <v>39</v>
      </c>
      <c r="B52" s="21">
        <v>7</v>
      </c>
      <c r="C52" s="22" t="s">
        <v>367</v>
      </c>
      <c r="D52" s="21" t="s">
        <v>41</v>
      </c>
      <c r="E52" s="23" t="s">
        <v>368</v>
      </c>
      <c r="F52" s="24" t="s">
        <v>107</v>
      </c>
      <c r="G52" s="25">
        <v>4.0960000000000001</v>
      </c>
      <c r="H52" s="26">
        <v>0</v>
      </c>
      <c r="I52" s="26">
        <f>ROUND(G52*H52,P4)</f>
        <v>0</v>
      </c>
      <c r="O52" s="27">
        <f>I52*0.21</f>
        <v>0</v>
      </c>
      <c r="P52">
        <v>3</v>
      </c>
    </row>
    <row r="53">
      <c r="A53" s="21" t="s">
        <v>44</v>
      </c>
      <c r="B53" s="21"/>
      <c r="C53" s="21"/>
      <c r="D53" s="21"/>
      <c r="E53" s="23" t="s">
        <v>369</v>
      </c>
      <c r="F53" s="21"/>
      <c r="G53" s="21"/>
      <c r="H53" s="21"/>
      <c r="I53" s="21"/>
    </row>
    <row r="54">
      <c r="A54" s="21" t="s">
        <v>53</v>
      </c>
      <c r="B54" s="21"/>
      <c r="C54" s="21"/>
      <c r="D54" s="21"/>
      <c r="E54" s="28" t="s">
        <v>370</v>
      </c>
      <c r="F54" s="21"/>
      <c r="G54" s="21"/>
      <c r="H54" s="21"/>
      <c r="I54" s="21"/>
    </row>
    <row r="55">
      <c r="A55" s="21" t="s">
        <v>53</v>
      </c>
      <c r="B55" s="21"/>
      <c r="C55" s="21"/>
      <c r="D55" s="21"/>
      <c r="E55" s="28" t="s">
        <v>371</v>
      </c>
      <c r="F55" s="21"/>
      <c r="G55" s="21"/>
      <c r="H55" s="21"/>
      <c r="I55" s="21"/>
    </row>
    <row r="56">
      <c r="A56" s="21" t="s">
        <v>53</v>
      </c>
      <c r="B56" s="21"/>
      <c r="C56" s="21"/>
      <c r="D56" s="21"/>
      <c r="E56" s="28" t="s">
        <v>372</v>
      </c>
      <c r="F56" s="21"/>
      <c r="G56" s="21"/>
      <c r="H56" s="21"/>
      <c r="I56" s="21"/>
    </row>
    <row r="57">
      <c r="A57" s="21" t="s">
        <v>53</v>
      </c>
      <c r="B57" s="21"/>
      <c r="C57" s="21"/>
      <c r="D57" s="21"/>
      <c r="E57" s="28" t="s">
        <v>373</v>
      </c>
      <c r="F57" s="21"/>
      <c r="G57" s="21"/>
      <c r="H57" s="21"/>
      <c r="I57" s="21"/>
    </row>
    <row r="58">
      <c r="A58" s="21" t="s">
        <v>53</v>
      </c>
      <c r="B58" s="21"/>
      <c r="C58" s="21"/>
      <c r="D58" s="21"/>
      <c r="E58" s="28" t="s">
        <v>374</v>
      </c>
      <c r="F58" s="21"/>
      <c r="G58" s="21"/>
      <c r="H58" s="21"/>
      <c r="I58" s="21"/>
    </row>
    <row r="59" ht="409.5">
      <c r="A59" s="21" t="s">
        <v>46</v>
      </c>
      <c r="B59" s="21"/>
      <c r="C59" s="21"/>
      <c r="D59" s="21"/>
      <c r="E59" s="23" t="s">
        <v>375</v>
      </c>
      <c r="F59" s="21"/>
      <c r="G59" s="21"/>
      <c r="H59" s="21"/>
      <c r="I59" s="21"/>
    </row>
    <row r="60">
      <c r="A60" s="18" t="s">
        <v>36</v>
      </c>
      <c r="B60" s="18"/>
      <c r="C60" s="19" t="s">
        <v>202</v>
      </c>
      <c r="D60" s="18"/>
      <c r="E60" s="18" t="s">
        <v>203</v>
      </c>
      <c r="F60" s="18"/>
      <c r="G60" s="18"/>
      <c r="H60" s="18"/>
      <c r="I60" s="20">
        <f>SUMIFS(I61:I95,A61:A95,"P")</f>
        <v>0</v>
      </c>
    </row>
    <row r="61">
      <c r="A61" s="21" t="s">
        <v>39</v>
      </c>
      <c r="B61" s="21">
        <v>8</v>
      </c>
      <c r="C61" s="22" t="s">
        <v>376</v>
      </c>
      <c r="D61" s="21" t="s">
        <v>41</v>
      </c>
      <c r="E61" s="23" t="s">
        <v>377</v>
      </c>
      <c r="F61" s="24" t="s">
        <v>107</v>
      </c>
      <c r="G61" s="25">
        <v>22.297999999999998</v>
      </c>
      <c r="H61" s="26">
        <v>0</v>
      </c>
      <c r="I61" s="26">
        <f>ROUND(G61*H61,P4)</f>
        <v>0</v>
      </c>
      <c r="O61" s="27">
        <f>I61*0.21</f>
        <v>0</v>
      </c>
      <c r="P61">
        <v>3</v>
      </c>
    </row>
    <row r="62" ht="42.75">
      <c r="A62" s="21" t="s">
        <v>44</v>
      </c>
      <c r="B62" s="21"/>
      <c r="C62" s="21"/>
      <c r="D62" s="21"/>
      <c r="E62" s="23" t="s">
        <v>378</v>
      </c>
      <c r="F62" s="21"/>
      <c r="G62" s="21"/>
      <c r="H62" s="21"/>
      <c r="I62" s="21"/>
    </row>
    <row r="63">
      <c r="A63" s="21" t="s">
        <v>53</v>
      </c>
      <c r="B63" s="21"/>
      <c r="C63" s="21"/>
      <c r="D63" s="21"/>
      <c r="E63" s="28" t="s">
        <v>379</v>
      </c>
      <c r="F63" s="21"/>
      <c r="G63" s="21"/>
      <c r="H63" s="21"/>
      <c r="I63" s="21"/>
    </row>
    <row r="64">
      <c r="A64" s="21" t="s">
        <v>53</v>
      </c>
      <c r="B64" s="21"/>
      <c r="C64" s="21"/>
      <c r="D64" s="21"/>
      <c r="E64" s="28" t="s">
        <v>380</v>
      </c>
      <c r="F64" s="21"/>
      <c r="G64" s="21"/>
      <c r="H64" s="21"/>
      <c r="I64" s="21"/>
    </row>
    <row r="65" ht="409.5">
      <c r="A65" s="21" t="s">
        <v>46</v>
      </c>
      <c r="B65" s="21"/>
      <c r="C65" s="21"/>
      <c r="D65" s="21"/>
      <c r="E65" s="23" t="s">
        <v>381</v>
      </c>
      <c r="F65" s="21"/>
      <c r="G65" s="21"/>
      <c r="H65" s="21"/>
      <c r="I65" s="21"/>
    </row>
    <row r="66">
      <c r="A66" s="21" t="s">
        <v>39</v>
      </c>
      <c r="B66" s="21">
        <v>9</v>
      </c>
      <c r="C66" s="22" t="s">
        <v>204</v>
      </c>
      <c r="D66" s="21" t="s">
        <v>41</v>
      </c>
      <c r="E66" s="23" t="s">
        <v>205</v>
      </c>
      <c r="F66" s="24" t="s">
        <v>107</v>
      </c>
      <c r="G66" s="25">
        <v>8.5999999999999996</v>
      </c>
      <c r="H66" s="26">
        <v>0</v>
      </c>
      <c r="I66" s="26">
        <f>ROUND(G66*H66,P4)</f>
        <v>0</v>
      </c>
      <c r="O66" s="27">
        <f>I66*0.21</f>
        <v>0</v>
      </c>
      <c r="P66">
        <v>3</v>
      </c>
    </row>
    <row r="67">
      <c r="A67" s="21" t="s">
        <v>44</v>
      </c>
      <c r="B67" s="21"/>
      <c r="C67" s="21"/>
      <c r="D67" s="21"/>
      <c r="E67" s="23" t="s">
        <v>382</v>
      </c>
      <c r="F67" s="21"/>
      <c r="G67" s="21"/>
      <c r="H67" s="21"/>
      <c r="I67" s="21"/>
    </row>
    <row r="68">
      <c r="A68" s="21" t="s">
        <v>53</v>
      </c>
      <c r="B68" s="21"/>
      <c r="C68" s="21"/>
      <c r="D68" s="21"/>
      <c r="E68" s="28" t="s">
        <v>383</v>
      </c>
      <c r="F68" s="21"/>
      <c r="G68" s="21"/>
      <c r="H68" s="21"/>
      <c r="I68" s="21"/>
    </row>
    <row r="69">
      <c r="A69" s="21" t="s">
        <v>53</v>
      </c>
      <c r="B69" s="21"/>
      <c r="C69" s="21"/>
      <c r="D69" s="21"/>
      <c r="E69" s="28" t="s">
        <v>384</v>
      </c>
      <c r="F69" s="21"/>
      <c r="G69" s="21"/>
      <c r="H69" s="21"/>
      <c r="I69" s="21"/>
    </row>
    <row r="70">
      <c r="A70" s="21" t="s">
        <v>53</v>
      </c>
      <c r="B70" s="21"/>
      <c r="C70" s="21"/>
      <c r="D70" s="21"/>
      <c r="E70" s="28" t="s">
        <v>385</v>
      </c>
      <c r="F70" s="21"/>
      <c r="G70" s="21"/>
      <c r="H70" s="21"/>
      <c r="I70" s="21"/>
    </row>
    <row r="71" ht="409.5">
      <c r="A71" s="21" t="s">
        <v>46</v>
      </c>
      <c r="B71" s="21"/>
      <c r="C71" s="21"/>
      <c r="D71" s="21"/>
      <c r="E71" s="23" t="s">
        <v>209</v>
      </c>
      <c r="F71" s="21"/>
      <c r="G71" s="21"/>
      <c r="H71" s="21"/>
      <c r="I71" s="21"/>
    </row>
    <row r="72">
      <c r="A72" s="21" t="s">
        <v>39</v>
      </c>
      <c r="B72" s="21">
        <v>10</v>
      </c>
      <c r="C72" s="22" t="s">
        <v>386</v>
      </c>
      <c r="D72" s="21" t="s">
        <v>41</v>
      </c>
      <c r="E72" s="23" t="s">
        <v>387</v>
      </c>
      <c r="F72" s="24" t="s">
        <v>107</v>
      </c>
      <c r="G72" s="25">
        <v>12.9</v>
      </c>
      <c r="H72" s="26">
        <v>0</v>
      </c>
      <c r="I72" s="26">
        <f>ROUND(G72*H72,P4)</f>
        <v>0</v>
      </c>
      <c r="O72" s="27">
        <f>I72*0.21</f>
        <v>0</v>
      </c>
      <c r="P72">
        <v>3</v>
      </c>
    </row>
    <row r="73" ht="28.5">
      <c r="A73" s="21" t="s">
        <v>44</v>
      </c>
      <c r="B73" s="21"/>
      <c r="C73" s="21"/>
      <c r="D73" s="21"/>
      <c r="E73" s="23" t="s">
        <v>388</v>
      </c>
      <c r="F73" s="21"/>
      <c r="G73" s="21"/>
      <c r="H73" s="21"/>
      <c r="I73" s="21"/>
    </row>
    <row r="74">
      <c r="A74" s="21" t="s">
        <v>53</v>
      </c>
      <c r="B74" s="21"/>
      <c r="C74" s="21"/>
      <c r="D74" s="21"/>
      <c r="E74" s="28" t="s">
        <v>389</v>
      </c>
      <c r="F74" s="21"/>
      <c r="G74" s="21"/>
      <c r="H74" s="21"/>
      <c r="I74" s="21"/>
    </row>
    <row r="75" ht="409.5">
      <c r="A75" s="21" t="s">
        <v>46</v>
      </c>
      <c r="B75" s="21"/>
      <c r="C75" s="21"/>
      <c r="D75" s="21"/>
      <c r="E75" s="23" t="s">
        <v>390</v>
      </c>
      <c r="F75" s="21"/>
      <c r="G75" s="21"/>
      <c r="H75" s="21"/>
      <c r="I75" s="21"/>
    </row>
    <row r="76">
      <c r="A76" s="21" t="s">
        <v>39</v>
      </c>
      <c r="B76" s="21">
        <v>11</v>
      </c>
      <c r="C76" s="22" t="s">
        <v>391</v>
      </c>
      <c r="D76" s="21" t="s">
        <v>41</v>
      </c>
      <c r="E76" s="23" t="s">
        <v>392</v>
      </c>
      <c r="F76" s="24" t="s">
        <v>107</v>
      </c>
      <c r="G76" s="25">
        <v>3.375</v>
      </c>
      <c r="H76" s="26">
        <v>0</v>
      </c>
      <c r="I76" s="26">
        <f>ROUND(G76*H76,P4)</f>
        <v>0</v>
      </c>
      <c r="O76" s="27">
        <f>I76*0.21</f>
        <v>0</v>
      </c>
      <c r="P76">
        <v>3</v>
      </c>
    </row>
    <row r="77">
      <c r="A77" s="21" t="s">
        <v>44</v>
      </c>
      <c r="B77" s="21"/>
      <c r="C77" s="21"/>
      <c r="D77" s="21"/>
      <c r="E77" s="23" t="s">
        <v>393</v>
      </c>
      <c r="F77" s="21"/>
      <c r="G77" s="21"/>
      <c r="H77" s="21"/>
      <c r="I77" s="21"/>
    </row>
    <row r="78">
      <c r="A78" s="21" t="s">
        <v>53</v>
      </c>
      <c r="B78" s="21"/>
      <c r="C78" s="21"/>
      <c r="D78" s="21"/>
      <c r="E78" s="28" t="s">
        <v>394</v>
      </c>
      <c r="F78" s="21"/>
      <c r="G78" s="21"/>
      <c r="H78" s="21"/>
      <c r="I78" s="21"/>
    </row>
    <row r="79">
      <c r="A79" s="21" t="s">
        <v>53</v>
      </c>
      <c r="B79" s="21"/>
      <c r="C79" s="21"/>
      <c r="D79" s="21"/>
      <c r="E79" s="28" t="s">
        <v>395</v>
      </c>
      <c r="F79" s="21"/>
      <c r="G79" s="21"/>
      <c r="H79" s="21"/>
      <c r="I79" s="21"/>
    </row>
    <row r="80" ht="71.25">
      <c r="A80" s="21" t="s">
        <v>46</v>
      </c>
      <c r="B80" s="21"/>
      <c r="C80" s="21"/>
      <c r="D80" s="21"/>
      <c r="E80" s="23" t="s">
        <v>396</v>
      </c>
      <c r="F80" s="21"/>
      <c r="G80" s="21"/>
      <c r="H80" s="21"/>
      <c r="I80" s="21"/>
    </row>
    <row r="81">
      <c r="A81" s="21" t="s">
        <v>39</v>
      </c>
      <c r="B81" s="21">
        <v>12</v>
      </c>
      <c r="C81" s="22" t="s">
        <v>397</v>
      </c>
      <c r="D81" s="21" t="s">
        <v>41</v>
      </c>
      <c r="E81" s="23" t="s">
        <v>398</v>
      </c>
      <c r="F81" s="24" t="s">
        <v>107</v>
      </c>
      <c r="G81" s="25">
        <v>17.199999999999999</v>
      </c>
      <c r="H81" s="26">
        <v>0</v>
      </c>
      <c r="I81" s="26">
        <f>ROUND(G81*H81,P4)</f>
        <v>0</v>
      </c>
      <c r="O81" s="27">
        <f>I81*0.21</f>
        <v>0</v>
      </c>
      <c r="P81">
        <v>3</v>
      </c>
    </row>
    <row r="82">
      <c r="A82" s="21" t="s">
        <v>44</v>
      </c>
      <c r="B82" s="21"/>
      <c r="C82" s="21"/>
      <c r="D82" s="21"/>
      <c r="E82" s="23" t="s">
        <v>399</v>
      </c>
      <c r="F82" s="21"/>
      <c r="G82" s="21"/>
      <c r="H82" s="21"/>
      <c r="I82" s="21"/>
    </row>
    <row r="83">
      <c r="A83" s="21" t="s">
        <v>53</v>
      </c>
      <c r="B83" s="21"/>
      <c r="C83" s="21"/>
      <c r="D83" s="21"/>
      <c r="E83" s="28" t="s">
        <v>400</v>
      </c>
      <c r="F83" s="21"/>
      <c r="G83" s="21"/>
      <c r="H83" s="21"/>
      <c r="I83" s="21"/>
    </row>
    <row r="84">
      <c r="A84" s="21" t="s">
        <v>53</v>
      </c>
      <c r="B84" s="21"/>
      <c r="C84" s="21"/>
      <c r="D84" s="21"/>
      <c r="E84" s="28" t="s">
        <v>401</v>
      </c>
      <c r="F84" s="21"/>
      <c r="G84" s="21"/>
      <c r="H84" s="21"/>
      <c r="I84" s="21"/>
    </row>
    <row r="85">
      <c r="A85" s="21" t="s">
        <v>53</v>
      </c>
      <c r="B85" s="21"/>
      <c r="C85" s="21"/>
      <c r="D85" s="21"/>
      <c r="E85" s="28" t="s">
        <v>402</v>
      </c>
      <c r="F85" s="21"/>
      <c r="G85" s="21"/>
      <c r="H85" s="21"/>
      <c r="I85" s="21"/>
    </row>
    <row r="86" ht="142.5">
      <c r="A86" s="21" t="s">
        <v>46</v>
      </c>
      <c r="B86" s="21"/>
      <c r="C86" s="21"/>
      <c r="D86" s="21"/>
      <c r="E86" s="23" t="s">
        <v>403</v>
      </c>
      <c r="F86" s="21"/>
      <c r="G86" s="21"/>
      <c r="H86" s="21"/>
      <c r="I86" s="21"/>
    </row>
    <row r="87">
      <c r="A87" s="21" t="s">
        <v>39</v>
      </c>
      <c r="B87" s="21">
        <v>13</v>
      </c>
      <c r="C87" s="22" t="s">
        <v>404</v>
      </c>
      <c r="D87" s="21" t="s">
        <v>41</v>
      </c>
      <c r="E87" s="23" t="s">
        <v>405</v>
      </c>
      <c r="F87" s="24" t="s">
        <v>107</v>
      </c>
      <c r="G87" s="25">
        <v>2.3999999999999999</v>
      </c>
      <c r="H87" s="26">
        <v>0</v>
      </c>
      <c r="I87" s="26">
        <f>ROUND(G87*H87,P4)</f>
        <v>0</v>
      </c>
      <c r="O87" s="27">
        <f>I87*0.21</f>
        <v>0</v>
      </c>
      <c r="P87">
        <v>3</v>
      </c>
    </row>
    <row r="88">
      <c r="A88" s="21" t="s">
        <v>44</v>
      </c>
      <c r="B88" s="21"/>
      <c r="C88" s="21"/>
      <c r="D88" s="21"/>
      <c r="E88" s="23" t="s">
        <v>406</v>
      </c>
      <c r="F88" s="21"/>
      <c r="G88" s="21"/>
      <c r="H88" s="21"/>
      <c r="I88" s="21"/>
    </row>
    <row r="89">
      <c r="A89" s="21" t="s">
        <v>53</v>
      </c>
      <c r="B89" s="21"/>
      <c r="C89" s="21"/>
      <c r="D89" s="21"/>
      <c r="E89" s="28" t="s">
        <v>407</v>
      </c>
      <c r="F89" s="21"/>
      <c r="G89" s="21"/>
      <c r="H89" s="21"/>
      <c r="I89" s="21"/>
    </row>
    <row r="90">
      <c r="A90" s="21" t="s">
        <v>53</v>
      </c>
      <c r="B90" s="21"/>
      <c r="C90" s="21"/>
      <c r="D90" s="21"/>
      <c r="E90" s="28" t="s">
        <v>408</v>
      </c>
      <c r="F90" s="21"/>
      <c r="G90" s="21"/>
      <c r="H90" s="21"/>
      <c r="I90" s="21"/>
    </row>
    <row r="91" ht="409.5">
      <c r="A91" s="21" t="s">
        <v>46</v>
      </c>
      <c r="B91" s="21"/>
      <c r="C91" s="21"/>
      <c r="D91" s="21"/>
      <c r="E91" s="23" t="s">
        <v>409</v>
      </c>
      <c r="F91" s="21"/>
      <c r="G91" s="21"/>
      <c r="H91" s="21"/>
      <c r="I91" s="21"/>
    </row>
    <row r="92">
      <c r="A92" s="21" t="s">
        <v>39</v>
      </c>
      <c r="B92" s="21">
        <v>14</v>
      </c>
      <c r="C92" s="22" t="s">
        <v>410</v>
      </c>
      <c r="D92" s="21" t="s">
        <v>41</v>
      </c>
      <c r="E92" s="23" t="s">
        <v>411</v>
      </c>
      <c r="F92" s="24" t="s">
        <v>107</v>
      </c>
      <c r="G92" s="25">
        <v>6.9000000000000004</v>
      </c>
      <c r="H92" s="26">
        <v>0</v>
      </c>
      <c r="I92" s="26">
        <f>ROUND(G92*H92,P4)</f>
        <v>0</v>
      </c>
      <c r="O92" s="27">
        <f>I92*0.21</f>
        <v>0</v>
      </c>
      <c r="P92">
        <v>3</v>
      </c>
    </row>
    <row r="93" ht="28.5">
      <c r="A93" s="21" t="s">
        <v>44</v>
      </c>
      <c r="B93" s="21"/>
      <c r="C93" s="21"/>
      <c r="D93" s="21"/>
      <c r="E93" s="23" t="s">
        <v>412</v>
      </c>
      <c r="F93" s="21"/>
      <c r="G93" s="21"/>
      <c r="H93" s="21"/>
      <c r="I93" s="21"/>
    </row>
    <row r="94">
      <c r="A94" s="21" t="s">
        <v>53</v>
      </c>
      <c r="B94" s="21"/>
      <c r="C94" s="21"/>
      <c r="D94" s="21"/>
      <c r="E94" s="28" t="s">
        <v>413</v>
      </c>
      <c r="F94" s="21"/>
      <c r="G94" s="21"/>
      <c r="H94" s="21"/>
      <c r="I94" s="21"/>
    </row>
    <row r="95" ht="409.5">
      <c r="A95" s="21" t="s">
        <v>46</v>
      </c>
      <c r="B95" s="21"/>
      <c r="C95" s="21"/>
      <c r="D95" s="21"/>
      <c r="E95" s="23" t="s">
        <v>414</v>
      </c>
      <c r="F95" s="21"/>
      <c r="G95" s="21"/>
      <c r="H95" s="21"/>
      <c r="I95" s="21"/>
    </row>
    <row r="96">
      <c r="A96" s="18" t="s">
        <v>36</v>
      </c>
      <c r="B96" s="18"/>
      <c r="C96" s="19" t="s">
        <v>265</v>
      </c>
      <c r="D96" s="18"/>
      <c r="E96" s="18" t="s">
        <v>266</v>
      </c>
      <c r="F96" s="18"/>
      <c r="G96" s="18"/>
      <c r="H96" s="18"/>
      <c r="I96" s="20">
        <f>SUMIFS(I97:I102,A97:A102,"P")</f>
        <v>0</v>
      </c>
    </row>
    <row r="97">
      <c r="A97" s="21" t="s">
        <v>39</v>
      </c>
      <c r="B97" s="21">
        <v>15</v>
      </c>
      <c r="C97" s="22" t="s">
        <v>415</v>
      </c>
      <c r="D97" s="21" t="s">
        <v>41</v>
      </c>
      <c r="E97" s="23" t="s">
        <v>416</v>
      </c>
      <c r="F97" s="24" t="s">
        <v>107</v>
      </c>
      <c r="G97" s="25">
        <v>1.4850000000000001</v>
      </c>
      <c r="H97" s="26">
        <v>0</v>
      </c>
      <c r="I97" s="26">
        <f>ROUND(G97*H97,P4)</f>
        <v>0</v>
      </c>
      <c r="O97" s="27">
        <f>I97*0.21</f>
        <v>0</v>
      </c>
      <c r="P97">
        <v>3</v>
      </c>
    </row>
    <row r="98">
      <c r="A98" s="21" t="s">
        <v>44</v>
      </c>
      <c r="B98" s="21"/>
      <c r="C98" s="21"/>
      <c r="D98" s="21"/>
      <c r="E98" s="23" t="s">
        <v>417</v>
      </c>
      <c r="F98" s="21"/>
      <c r="G98" s="21"/>
      <c r="H98" s="21"/>
      <c r="I98" s="21"/>
    </row>
    <row r="99">
      <c r="A99" s="21" t="s">
        <v>53</v>
      </c>
      <c r="B99" s="21"/>
      <c r="C99" s="21"/>
      <c r="D99" s="21"/>
      <c r="E99" s="28" t="s">
        <v>418</v>
      </c>
      <c r="F99" s="21"/>
      <c r="G99" s="21"/>
      <c r="H99" s="21"/>
      <c r="I99" s="21"/>
    </row>
    <row r="100">
      <c r="A100" s="21" t="s">
        <v>53</v>
      </c>
      <c r="B100" s="21"/>
      <c r="C100" s="21"/>
      <c r="D100" s="21"/>
      <c r="E100" s="28" t="s">
        <v>419</v>
      </c>
      <c r="F100" s="21"/>
      <c r="G100" s="21"/>
      <c r="H100" s="21"/>
      <c r="I100" s="21"/>
    </row>
    <row r="101">
      <c r="A101" s="21" t="s">
        <v>53</v>
      </c>
      <c r="B101" s="21"/>
      <c r="C101" s="21"/>
      <c r="D101" s="21"/>
      <c r="E101" s="28" t="s">
        <v>420</v>
      </c>
      <c r="F101" s="21"/>
      <c r="G101" s="21"/>
      <c r="H101" s="21"/>
      <c r="I101" s="21"/>
    </row>
    <row r="102" ht="71.25">
      <c r="A102" s="21" t="s">
        <v>46</v>
      </c>
      <c r="B102" s="21"/>
      <c r="C102" s="21"/>
      <c r="D102" s="21"/>
      <c r="E102" s="23" t="s">
        <v>421</v>
      </c>
      <c r="F102" s="21"/>
      <c r="G102" s="21"/>
      <c r="H102" s="21"/>
      <c r="I102" s="21"/>
    </row>
    <row r="103">
      <c r="A103" s="18" t="s">
        <v>36</v>
      </c>
      <c r="B103" s="18"/>
      <c r="C103" s="19" t="s">
        <v>273</v>
      </c>
      <c r="D103" s="18"/>
      <c r="E103" s="18" t="s">
        <v>274</v>
      </c>
      <c r="F103" s="18"/>
      <c r="G103" s="18"/>
      <c r="H103" s="18"/>
      <c r="I103" s="20">
        <f>SUMIFS(I104:I121,A104:A121,"P")</f>
        <v>0</v>
      </c>
    </row>
    <row r="104">
      <c r="A104" s="21" t="s">
        <v>39</v>
      </c>
      <c r="B104" s="21">
        <v>16</v>
      </c>
      <c r="C104" s="22" t="s">
        <v>422</v>
      </c>
      <c r="D104" s="21" t="s">
        <v>41</v>
      </c>
      <c r="E104" s="23" t="s">
        <v>423</v>
      </c>
      <c r="F104" s="24" t="s">
        <v>92</v>
      </c>
      <c r="G104" s="25">
        <v>30</v>
      </c>
      <c r="H104" s="26">
        <v>0</v>
      </c>
      <c r="I104" s="26">
        <f>ROUND(G104*H104,P4)</f>
        <v>0</v>
      </c>
      <c r="O104" s="27">
        <f>I104*0.21</f>
        <v>0</v>
      </c>
      <c r="P104">
        <v>3</v>
      </c>
    </row>
    <row r="105">
      <c r="A105" s="21" t="s">
        <v>44</v>
      </c>
      <c r="B105" s="21"/>
      <c r="C105" s="21"/>
      <c r="D105" s="21"/>
      <c r="E105" s="23" t="s">
        <v>424</v>
      </c>
      <c r="F105" s="21"/>
      <c r="G105" s="21"/>
      <c r="H105" s="21"/>
      <c r="I105" s="21"/>
    </row>
    <row r="106">
      <c r="A106" s="21" t="s">
        <v>53</v>
      </c>
      <c r="B106" s="21"/>
      <c r="C106" s="21"/>
      <c r="D106" s="21"/>
      <c r="E106" s="28" t="s">
        <v>425</v>
      </c>
      <c r="F106" s="21"/>
      <c r="G106" s="21"/>
      <c r="H106" s="21"/>
      <c r="I106" s="21"/>
    </row>
    <row r="107" ht="327.75">
      <c r="A107" s="21" t="s">
        <v>46</v>
      </c>
      <c r="B107" s="21"/>
      <c r="C107" s="21"/>
      <c r="D107" s="21"/>
      <c r="E107" s="23" t="s">
        <v>426</v>
      </c>
      <c r="F107" s="21"/>
      <c r="G107" s="21"/>
      <c r="H107" s="21"/>
      <c r="I107" s="21"/>
    </row>
    <row r="108">
      <c r="A108" s="21" t="s">
        <v>39</v>
      </c>
      <c r="B108" s="21">
        <v>17</v>
      </c>
      <c r="C108" s="22" t="s">
        <v>427</v>
      </c>
      <c r="D108" s="21" t="s">
        <v>41</v>
      </c>
      <c r="E108" s="23" t="s">
        <v>428</v>
      </c>
      <c r="F108" s="24" t="s">
        <v>92</v>
      </c>
      <c r="G108" s="25">
        <v>8</v>
      </c>
      <c r="H108" s="26">
        <v>0</v>
      </c>
      <c r="I108" s="26">
        <f>ROUND(G108*H108,P4)</f>
        <v>0</v>
      </c>
      <c r="O108" s="27">
        <f>I108*0.21</f>
        <v>0</v>
      </c>
      <c r="P108">
        <v>3</v>
      </c>
    </row>
    <row r="109">
      <c r="A109" s="21" t="s">
        <v>44</v>
      </c>
      <c r="B109" s="21"/>
      <c r="C109" s="21"/>
      <c r="D109" s="21"/>
      <c r="E109" s="23" t="s">
        <v>429</v>
      </c>
      <c r="F109" s="21"/>
      <c r="G109" s="21"/>
      <c r="H109" s="21"/>
      <c r="I109" s="21"/>
    </row>
    <row r="110">
      <c r="A110" s="21" t="s">
        <v>53</v>
      </c>
      <c r="B110" s="21"/>
      <c r="C110" s="21"/>
      <c r="D110" s="21"/>
      <c r="E110" s="28" t="s">
        <v>430</v>
      </c>
      <c r="F110" s="21"/>
      <c r="G110" s="21"/>
      <c r="H110" s="21"/>
      <c r="I110" s="21"/>
    </row>
    <row r="111">
      <c r="A111" s="21" t="s">
        <v>53</v>
      </c>
      <c r="B111" s="21"/>
      <c r="C111" s="21"/>
      <c r="D111" s="21"/>
      <c r="E111" s="28" t="s">
        <v>431</v>
      </c>
      <c r="F111" s="21"/>
      <c r="G111" s="21"/>
      <c r="H111" s="21"/>
      <c r="I111" s="21"/>
    </row>
    <row r="112" ht="313.5">
      <c r="A112" s="21" t="s">
        <v>46</v>
      </c>
      <c r="B112" s="21"/>
      <c r="C112" s="21"/>
      <c r="D112" s="21"/>
      <c r="E112" s="23" t="s">
        <v>432</v>
      </c>
      <c r="F112" s="21"/>
      <c r="G112" s="21"/>
      <c r="H112" s="21"/>
      <c r="I112" s="21"/>
    </row>
    <row r="113">
      <c r="A113" s="21" t="s">
        <v>39</v>
      </c>
      <c r="B113" s="21">
        <v>22</v>
      </c>
      <c r="C113" s="22" t="s">
        <v>433</v>
      </c>
      <c r="D113" s="21" t="s">
        <v>41</v>
      </c>
      <c r="E113" s="23" t="s">
        <v>434</v>
      </c>
      <c r="F113" s="24" t="s">
        <v>92</v>
      </c>
      <c r="G113" s="25">
        <v>94</v>
      </c>
      <c r="H113" s="26">
        <v>0</v>
      </c>
      <c r="I113" s="26">
        <f>ROUND(G113*H113,P4)</f>
        <v>0</v>
      </c>
      <c r="O113" s="27">
        <f>I113*0.21</f>
        <v>0</v>
      </c>
      <c r="P113">
        <v>3</v>
      </c>
    </row>
    <row r="114">
      <c r="A114" s="21" t="s">
        <v>44</v>
      </c>
      <c r="B114" s="21"/>
      <c r="C114" s="21"/>
      <c r="D114" s="21"/>
      <c r="E114" s="23" t="s">
        <v>435</v>
      </c>
      <c r="F114" s="21"/>
      <c r="G114" s="21"/>
      <c r="H114" s="21"/>
      <c r="I114" s="21"/>
    </row>
    <row r="115">
      <c r="A115" s="21" t="s">
        <v>53</v>
      </c>
      <c r="B115" s="21"/>
      <c r="C115" s="21"/>
      <c r="D115" s="21"/>
      <c r="E115" s="28" t="s">
        <v>436</v>
      </c>
      <c r="F115" s="21"/>
      <c r="G115" s="21"/>
      <c r="H115" s="21"/>
      <c r="I115" s="21"/>
    </row>
    <row r="116" ht="313.5">
      <c r="A116" s="21" t="s">
        <v>46</v>
      </c>
      <c r="B116" s="21"/>
      <c r="C116" s="21"/>
      <c r="D116" s="21"/>
      <c r="E116" s="23" t="s">
        <v>437</v>
      </c>
      <c r="F116" s="21"/>
      <c r="G116" s="21"/>
      <c r="H116" s="21"/>
      <c r="I116" s="21"/>
    </row>
    <row r="117">
      <c r="A117" s="21" t="s">
        <v>39</v>
      </c>
      <c r="B117" s="21">
        <v>18</v>
      </c>
      <c r="C117" s="22" t="s">
        <v>438</v>
      </c>
      <c r="D117" s="21" t="s">
        <v>41</v>
      </c>
      <c r="E117" s="23" t="s">
        <v>439</v>
      </c>
      <c r="F117" s="24" t="s">
        <v>81</v>
      </c>
      <c r="G117" s="25">
        <v>1</v>
      </c>
      <c r="H117" s="26">
        <v>0</v>
      </c>
      <c r="I117" s="26">
        <f>ROUND(G117*H117,P4)</f>
        <v>0</v>
      </c>
      <c r="O117" s="27">
        <f>I117*0.21</f>
        <v>0</v>
      </c>
      <c r="P117">
        <v>3</v>
      </c>
    </row>
    <row r="118" ht="28.5">
      <c r="A118" s="21" t="s">
        <v>44</v>
      </c>
      <c r="B118" s="21"/>
      <c r="C118" s="21"/>
      <c r="D118" s="21"/>
      <c r="E118" s="23" t="s">
        <v>440</v>
      </c>
      <c r="F118" s="21"/>
      <c r="G118" s="21"/>
      <c r="H118" s="21"/>
      <c r="I118" s="21"/>
    </row>
    <row r="119">
      <c r="A119" s="21" t="s">
        <v>53</v>
      </c>
      <c r="B119" s="21"/>
      <c r="C119" s="21"/>
      <c r="D119" s="21"/>
      <c r="E119" s="28" t="s">
        <v>54</v>
      </c>
      <c r="F119" s="21"/>
      <c r="G119" s="21"/>
      <c r="H119" s="21"/>
      <c r="I119" s="21"/>
    </row>
    <row r="120">
      <c r="A120" s="21" t="s">
        <v>53</v>
      </c>
      <c r="B120" s="21"/>
      <c r="C120" s="21"/>
      <c r="D120" s="21"/>
      <c r="E120" s="28" t="s">
        <v>441</v>
      </c>
      <c r="F120" s="21"/>
      <c r="G120" s="21"/>
      <c r="H120" s="21"/>
      <c r="I120" s="21"/>
    </row>
    <row r="121" ht="342">
      <c r="A121" s="21" t="s">
        <v>46</v>
      </c>
      <c r="B121" s="21"/>
      <c r="C121" s="21"/>
      <c r="D121" s="21"/>
      <c r="E121" s="23" t="s">
        <v>442</v>
      </c>
      <c r="F121" s="21"/>
      <c r="G121" s="21"/>
      <c r="H121" s="21"/>
      <c r="I121" s="21"/>
    </row>
    <row r="122">
      <c r="A122" s="18" t="s">
        <v>36</v>
      </c>
      <c r="B122" s="18"/>
      <c r="C122" s="19" t="s">
        <v>88</v>
      </c>
      <c r="D122" s="18"/>
      <c r="E122" s="18" t="s">
        <v>89</v>
      </c>
      <c r="F122" s="18"/>
      <c r="G122" s="18"/>
      <c r="H122" s="18"/>
      <c r="I122" s="20">
        <f>SUMIFS(I123:I139,A123:A139,"P")</f>
        <v>0</v>
      </c>
    </row>
    <row r="123">
      <c r="A123" s="21" t="s">
        <v>39</v>
      </c>
      <c r="B123" s="21">
        <v>19</v>
      </c>
      <c r="C123" s="22" t="s">
        <v>443</v>
      </c>
      <c r="D123" s="21" t="s">
        <v>41</v>
      </c>
      <c r="E123" s="23" t="s">
        <v>444</v>
      </c>
      <c r="F123" s="24" t="s">
        <v>92</v>
      </c>
      <c r="G123" s="25">
        <v>37.225000000000001</v>
      </c>
      <c r="H123" s="26">
        <v>0</v>
      </c>
      <c r="I123" s="26">
        <f>ROUND(G123*H123,P4)</f>
        <v>0</v>
      </c>
      <c r="O123" s="27">
        <f>I123*0.21</f>
        <v>0</v>
      </c>
      <c r="P123">
        <v>3</v>
      </c>
    </row>
    <row r="124">
      <c r="A124" s="21" t="s">
        <v>44</v>
      </c>
      <c r="B124" s="21"/>
      <c r="C124" s="21"/>
      <c r="D124" s="21"/>
      <c r="E124" s="23" t="s">
        <v>445</v>
      </c>
      <c r="F124" s="21"/>
      <c r="G124" s="21"/>
      <c r="H124" s="21"/>
      <c r="I124" s="21"/>
    </row>
    <row r="125">
      <c r="A125" s="21" t="s">
        <v>53</v>
      </c>
      <c r="B125" s="21"/>
      <c r="C125" s="21"/>
      <c r="D125" s="21"/>
      <c r="E125" s="28" t="s">
        <v>446</v>
      </c>
      <c r="F125" s="21"/>
      <c r="G125" s="21"/>
      <c r="H125" s="21"/>
      <c r="I125" s="21"/>
    </row>
    <row r="126">
      <c r="A126" s="21" t="s">
        <v>53</v>
      </c>
      <c r="B126" s="21"/>
      <c r="C126" s="21"/>
      <c r="D126" s="21"/>
      <c r="E126" s="28" t="s">
        <v>447</v>
      </c>
      <c r="F126" s="21"/>
      <c r="G126" s="21"/>
      <c r="H126" s="21"/>
      <c r="I126" s="21"/>
    </row>
    <row r="127">
      <c r="A127" s="21" t="s">
        <v>53</v>
      </c>
      <c r="B127" s="21"/>
      <c r="C127" s="21"/>
      <c r="D127" s="21"/>
      <c r="E127" s="28" t="s">
        <v>448</v>
      </c>
      <c r="F127" s="21"/>
      <c r="G127" s="21"/>
      <c r="H127" s="21"/>
      <c r="I127" s="21"/>
    </row>
    <row r="128">
      <c r="A128" s="21" t="s">
        <v>53</v>
      </c>
      <c r="B128" s="21"/>
      <c r="C128" s="21"/>
      <c r="D128" s="21"/>
      <c r="E128" s="28" t="s">
        <v>449</v>
      </c>
      <c r="F128" s="21"/>
      <c r="G128" s="21"/>
      <c r="H128" s="21"/>
      <c r="I128" s="21"/>
    </row>
    <row r="129">
      <c r="A129" s="21" t="s">
        <v>53</v>
      </c>
      <c r="B129" s="21"/>
      <c r="C129" s="21"/>
      <c r="D129" s="21"/>
      <c r="E129" s="28" t="s">
        <v>450</v>
      </c>
      <c r="F129" s="21"/>
      <c r="G129" s="21"/>
      <c r="H129" s="21"/>
      <c r="I129" s="21"/>
    </row>
    <row r="130" ht="71.25">
      <c r="A130" s="21" t="s">
        <v>46</v>
      </c>
      <c r="B130" s="21"/>
      <c r="C130" s="21"/>
      <c r="D130" s="21"/>
      <c r="E130" s="23" t="s">
        <v>451</v>
      </c>
      <c r="F130" s="21"/>
      <c r="G130" s="21"/>
      <c r="H130" s="21"/>
      <c r="I130" s="21"/>
    </row>
    <row r="131">
      <c r="A131" s="21" t="s">
        <v>39</v>
      </c>
      <c r="B131" s="21">
        <v>20</v>
      </c>
      <c r="C131" s="22" t="s">
        <v>452</v>
      </c>
      <c r="D131" s="21" t="s">
        <v>41</v>
      </c>
      <c r="E131" s="23" t="s">
        <v>453</v>
      </c>
      <c r="F131" s="24" t="s">
        <v>92</v>
      </c>
      <c r="G131" s="25">
        <v>33.725000000000001</v>
      </c>
      <c r="H131" s="26">
        <v>0</v>
      </c>
      <c r="I131" s="26">
        <f>ROUND(G131*H131,P4)</f>
        <v>0</v>
      </c>
      <c r="O131" s="27">
        <f>I131*0.21</f>
        <v>0</v>
      </c>
      <c r="P131">
        <v>3</v>
      </c>
    </row>
    <row r="132" ht="42.75">
      <c r="A132" s="21" t="s">
        <v>44</v>
      </c>
      <c r="B132" s="21"/>
      <c r="C132" s="21"/>
      <c r="D132" s="21"/>
      <c r="E132" s="23" t="s">
        <v>454</v>
      </c>
      <c r="F132" s="21"/>
      <c r="G132" s="21"/>
      <c r="H132" s="21"/>
      <c r="I132" s="21"/>
    </row>
    <row r="133">
      <c r="A133" s="21" t="s">
        <v>53</v>
      </c>
      <c r="B133" s="21"/>
      <c r="C133" s="21"/>
      <c r="D133" s="21"/>
      <c r="E133" s="28" t="s">
        <v>455</v>
      </c>
      <c r="F133" s="21"/>
      <c r="G133" s="21"/>
      <c r="H133" s="21"/>
      <c r="I133" s="21"/>
    </row>
    <row r="134" ht="71.25">
      <c r="A134" s="21" t="s">
        <v>46</v>
      </c>
      <c r="B134" s="21"/>
      <c r="C134" s="21"/>
      <c r="D134" s="21"/>
      <c r="E134" s="23" t="s">
        <v>456</v>
      </c>
      <c r="F134" s="21"/>
      <c r="G134" s="21"/>
      <c r="H134" s="21"/>
      <c r="I134" s="21"/>
    </row>
    <row r="135">
      <c r="A135" s="21" t="s">
        <v>39</v>
      </c>
      <c r="B135" s="21">
        <v>21</v>
      </c>
      <c r="C135" s="22" t="s">
        <v>457</v>
      </c>
      <c r="D135" s="21" t="s">
        <v>41</v>
      </c>
      <c r="E135" s="23" t="s">
        <v>458</v>
      </c>
      <c r="F135" s="24" t="s">
        <v>107</v>
      </c>
      <c r="G135" s="25">
        <v>12.765000000000001</v>
      </c>
      <c r="H135" s="26">
        <v>0</v>
      </c>
      <c r="I135" s="26">
        <f>ROUND(G135*H135,P4)</f>
        <v>0</v>
      </c>
      <c r="O135" s="27">
        <f>I135*0.21</f>
        <v>0</v>
      </c>
      <c r="P135">
        <v>3</v>
      </c>
    </row>
    <row r="136">
      <c r="A136" s="21" t="s">
        <v>44</v>
      </c>
      <c r="B136" s="21"/>
      <c r="C136" s="21"/>
      <c r="D136" s="21"/>
      <c r="E136" s="23" t="s">
        <v>41</v>
      </c>
      <c r="F136" s="21"/>
      <c r="G136" s="21"/>
      <c r="H136" s="21"/>
      <c r="I136" s="21"/>
    </row>
    <row r="137">
      <c r="A137" s="21" t="s">
        <v>53</v>
      </c>
      <c r="B137" s="21"/>
      <c r="C137" s="21"/>
      <c r="D137" s="21"/>
      <c r="E137" s="28" t="s">
        <v>459</v>
      </c>
      <c r="F137" s="21"/>
      <c r="G137" s="21"/>
      <c r="H137" s="21"/>
      <c r="I137" s="21"/>
    </row>
    <row r="138">
      <c r="A138" s="21" t="s">
        <v>53</v>
      </c>
      <c r="B138" s="21"/>
      <c r="C138" s="21"/>
      <c r="D138" s="21"/>
      <c r="E138" s="28" t="s">
        <v>460</v>
      </c>
      <c r="F138" s="21"/>
      <c r="G138" s="21"/>
      <c r="H138" s="21"/>
      <c r="I138" s="21"/>
    </row>
    <row r="139" ht="99.75">
      <c r="A139" s="21" t="s">
        <v>46</v>
      </c>
      <c r="B139" s="21"/>
      <c r="C139" s="21"/>
      <c r="D139" s="21"/>
      <c r="E139" s="23" t="s">
        <v>461</v>
      </c>
      <c r="F139" s="21"/>
      <c r="G139" s="21"/>
      <c r="H139" s="21"/>
      <c r="I139" s="21"/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František Kortus</dc:creator>
  <cp:lastModifiedBy>František Kortus</cp:lastModifiedBy>
  <dcterms:created xsi:type="dcterms:W3CDTF">2022-10-17T09:43:32Z</dcterms:created>
  <dcterms:modified xsi:type="dcterms:W3CDTF">2022-10-17T09:43:32Z</dcterms:modified>
</cp:coreProperties>
</file>