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03_ROZPRACOV\D22209.1_Krelovice-uprava_dokumentace_II\rozpocet\2022_10_17\"/>
    </mc:Choice>
  </mc:AlternateContent>
  <bookViews>
    <workbookView xWindow="0" yWindow="0" windowWidth="0" windowHeight="0"/>
  </bookViews>
  <sheets>
    <sheet name="Rekapitulace" sheetId="3" r:id="rId1"/>
    <sheet name="SO 101.2.1" sheetId="2" r:id="rId2"/>
  </sheets>
  <calcPr/>
</workbook>
</file>

<file path=xl/calcChain.xml><?xml version="1.0" encoding="utf-8"?>
<calcChain xmlns="http://schemas.openxmlformats.org/spreadsheetml/2006/main">
  <c i="3" l="1" r="E10"/>
  <c r="D10"/>
  <c r="C10"/>
  <c r="C7"/>
  <c r="C6"/>
  <c i="2" r="I3"/>
  <c r="I31"/>
  <c r="O32"/>
  <c r="I32"/>
  <c r="I20"/>
  <c r="O26"/>
  <c r="I26"/>
  <c r="O21"/>
  <c r="I21"/>
  <c r="I14"/>
  <c r="O15"/>
  <c r="I15"/>
  <c r="I8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<sst xmlns="http://schemas.openxmlformats.org/spreadsheetml/2006/main">
  <si>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</si>
  <si>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</si>
  <si>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</si>
  <si>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2019/006a - II/112 Křelovice - propustek ev.č. 112-219P KSÚSV - etapy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</si>
  <si>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</si>
  <si>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</si>
  <si>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</si>
  <si>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</si>
  <si>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</si>
  <si>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</si>
  <si>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</si>
  <si>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101.2.1</t>
  </si>
  <si>
    <t>Úprava silnice II/112 - Obec Křelovice - I etapa</t>
  </si>
  <si>
    <t>Soupis prací objektu</t>
  </si>
  <si>
    <t>S</t>
  </si>
  <si>
    <t>Stavba:</t>
  </si>
  <si>
    <t>2019/006a</t>
  </si>
  <si>
    <t>II/112 Křelovice - propustek ev.č. 112-219P KSÚSV - etapy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</si>
  <si>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</si>
  <si>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</si>
  <si>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</si>
  <si>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</si>
  <si>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</si>
  <si>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</si>
  <si>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</si>
  <si>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</si>
  <si>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</si>
  <si>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</si>
  <si>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</si>
  <si>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</si>
  <si>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</si>
  <si>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</si>
  <si>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</si>
  <si>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</si>
  <si>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</si>
  <si>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</si>
  <si>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</si>
  <si>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</si>
  <si>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</si>
  <si>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Asfalt z komunikace</t>
  </si>
  <si>
    <t>VV</t>
  </si>
  <si>
    <t xml:space="preserve"> Parkovací pruh 2,33*200*0,04 = 18,640 [I]</t>
  </si>
  <si>
    <t xml:space="preserve"> Celkem: I = 18,640 [J]</t>
  </si>
  <si>
    <t>TS</t>
  </si>
  <si>
    <t>zahrnuje veškeré poplatky provozovateli skládky související s uložením odpadu na skládce.</t>
  </si>
  <si>
    <t>1</t>
  </si>
  <si>
    <t>Zemní práce</t>
  </si>
  <si>
    <t>113728</t>
  </si>
  <si>
    <t>FRÉZOVÁNÍ ZPEVNĚNÝCH PLOCH ASFALTOVÝCH, ODVOZ DO 20KM</t>
  </si>
  <si>
    <t>Uložení na skládku CM Humpolec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</si>
  <si>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</si>
  <si>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5</t>
  </si>
  <si>
    <t>Komunikace</t>
  </si>
  <si>
    <t>572213</t>
  </si>
  <si>
    <t>SPOJOVACÍ POSTŘIK Z EMULZE DO 0,5KG/M2</t>
  </si>
  <si>
    <t>M2</t>
  </si>
  <si>
    <t>PS-C 0,3kg/m2 spojovací postřik asfaltovou emulzí</t>
  </si>
  <si>
    <t xml:space="preserve"> Parkovací pruh 200*2,33 = 466,000 [C]</t>
  </si>
  <si>
    <t xml:space="preserve"> Celkem: C = 466,000 [D]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</si>
  <si>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</si>
  <si>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</si>
  <si>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</si>
  <si>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>ACO11+, 50/70, tl. 40 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</si>
  <si>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</si>
  <si>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9</t>
  </si>
  <si>
    <t>Ostatní konstrukce a práce</t>
  </si>
  <si>
    <t>93811</t>
  </si>
  <si>
    <t>OČIŠTĚNÍ ASFALTOVÝCH VOZOVEK UMYTÍM VODOU</t>
  </si>
  <si>
    <t xml:space="preserve"> Parkpvací pruh 200*2,33Celkem: A = 0 [A]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</si>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</sst>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/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2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7" fillId="0" borderId="1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/>
  </sheetViews>
  <sheetFormatPr defaultRowHeight="15"/>
  <cols>
    <col min="1" max="1" width="32.42188" customWidth="1"/>
    <col min="2" max="2" width="32.42188" customWidth="1"/>
    <col min="3" max="3" width="19.42188" customWidth="1"/>
    <col min="4" max="4" width="19.42188" customWidth="1"/>
    <col min="5" max="5" width="19.4218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3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SUM(C10)</f>
        <v>0</v>
      </c>
      <c r="D6" s="3"/>
      <c r="E6" s="3"/>
    </row>
    <row r="7">
      <c r="A7" s="3"/>
      <c r="B7" s="5" t="s">
        <v>5</v>
      </c>
      <c r="C7" s="6">
        <f>SUM(E10)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5.5">
      <c r="A10" s="8" t="s">
        <v>11</v>
      </c>
      <c r="B10" s="8" t="s">
        <v>12</v>
      </c>
      <c r="C10" s="9">
        <f>'SO 101.2.1'!I3</f>
        <v>0</v>
      </c>
      <c r="D10" s="9">
        <f>SUMIFS('SO 101.2.1'!O:O,'SO 101.2.1'!A:A,"P")</f>
        <v>0</v>
      </c>
      <c r="E10" s="9">
        <f>C10+D10</f>
        <v>0</v>
      </c>
    </row>
  </sheetData>
  <mergeCells count="2">
    <mergeCell ref="B2:B3"/>
    <mergeCell ref="B4:E4"/>
  </mergeCells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13</v>
      </c>
      <c r="F2" s="3"/>
      <c r="G2" s="3"/>
      <c r="H2" s="3"/>
      <c r="I2" s="3"/>
    </row>
    <row r="3">
      <c r="A3" t="s">
        <v>14</v>
      </c>
      <c r="B3" s="13" t="s">
        <v>15</v>
      </c>
      <c r="C3" s="14" t="s">
        <v>16</v>
      </c>
      <c r="D3" s="15"/>
      <c r="E3" s="13" t="s">
        <v>17</v>
      </c>
      <c r="F3" s="3"/>
      <c r="G3" s="3"/>
      <c r="H3" s="16" t="s">
        <v>11</v>
      </c>
      <c r="I3" s="17">
        <f>SUMIFS(I8:I35,A8:A35,"SD")</f>
        <v>0</v>
      </c>
      <c r="O3">
        <v>0</v>
      </c>
      <c r="P3">
        <v>2</v>
      </c>
    </row>
    <row r="4">
      <c r="A4" t="s">
        <v>18</v>
      </c>
      <c r="B4" s="13" t="s">
        <v>19</v>
      </c>
      <c r="C4" s="14" t="s">
        <v>11</v>
      </c>
      <c r="D4" s="15"/>
      <c r="E4" s="13" t="s">
        <v>12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28</v>
      </c>
      <c r="I6" s="7" t="s">
        <v>29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30</v>
      </c>
      <c r="B8" s="18"/>
      <c r="C8" s="19" t="s">
        <v>31</v>
      </c>
      <c r="D8" s="18"/>
      <c r="E8" s="18" t="s">
        <v>32</v>
      </c>
      <c r="F8" s="18"/>
      <c r="G8" s="18"/>
      <c r="H8" s="18"/>
      <c r="I8" s="20">
        <f>SUMIFS(I9:I13,A9:A13,"P")</f>
        <v>0</v>
      </c>
    </row>
    <row r="9">
      <c r="A9" s="21" t="s">
        <v>33</v>
      </c>
      <c r="B9" s="21">
        <v>1</v>
      </c>
      <c r="C9" s="22" t="s">
        <v>34</v>
      </c>
      <c r="D9" s="21" t="s">
        <v>35</v>
      </c>
      <c r="E9" s="23" t="s">
        <v>36</v>
      </c>
      <c r="F9" s="24" t="s">
        <v>37</v>
      </c>
      <c r="G9" s="25">
        <v>18.640000000000001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38</v>
      </c>
      <c r="B10" s="21"/>
      <c r="C10" s="21"/>
      <c r="D10" s="21"/>
      <c r="E10" s="23" t="s">
        <v>39</v>
      </c>
      <c r="F10" s="21"/>
      <c r="G10" s="21"/>
      <c r="H10" s="21"/>
      <c r="I10" s="21"/>
    </row>
    <row r="11">
      <c r="A11" s="21" t="s">
        <v>40</v>
      </c>
      <c r="B11" s="21"/>
      <c r="C11" s="21"/>
      <c r="D11" s="21"/>
      <c r="E11" s="28" t="s">
        <v>41</v>
      </c>
      <c r="F11" s="21"/>
      <c r="G11" s="21"/>
      <c r="H11" s="21"/>
      <c r="I11" s="21"/>
    </row>
    <row r="12">
      <c r="A12" s="21" t="s">
        <v>40</v>
      </c>
      <c r="B12" s="21"/>
      <c r="C12" s="21"/>
      <c r="D12" s="21"/>
      <c r="E12" s="28" t="s">
        <v>42</v>
      </c>
      <c r="F12" s="21"/>
      <c r="G12" s="21"/>
      <c r="H12" s="21"/>
      <c r="I12" s="21"/>
    </row>
    <row r="13" ht="28.5">
      <c r="A13" s="21" t="s">
        <v>43</v>
      </c>
      <c r="B13" s="21"/>
      <c r="C13" s="21"/>
      <c r="D13" s="21"/>
      <c r="E13" s="23" t="s">
        <v>44</v>
      </c>
      <c r="F13" s="21"/>
      <c r="G13" s="21"/>
      <c r="H13" s="21"/>
      <c r="I13" s="21"/>
    </row>
    <row r="14">
      <c r="A14" s="18" t="s">
        <v>30</v>
      </c>
      <c r="B14" s="18"/>
      <c r="C14" s="19" t="s">
        <v>45</v>
      </c>
      <c r="D14" s="18"/>
      <c r="E14" s="18" t="s">
        <v>46</v>
      </c>
      <c r="F14" s="18"/>
      <c r="G14" s="18"/>
      <c r="H14" s="18"/>
      <c r="I14" s="20">
        <f>SUMIFS(I15:I19,A15:A19,"P")</f>
        <v>0</v>
      </c>
    </row>
    <row r="15">
      <c r="A15" s="21" t="s">
        <v>33</v>
      </c>
      <c r="B15" s="21">
        <v>2</v>
      </c>
      <c r="C15" s="22" t="s">
        <v>47</v>
      </c>
      <c r="D15" s="21" t="s">
        <v>35</v>
      </c>
      <c r="E15" s="23" t="s">
        <v>48</v>
      </c>
      <c r="F15" s="24" t="s">
        <v>37</v>
      </c>
      <c r="G15" s="25">
        <v>18.640000000000001</v>
      </c>
      <c r="H15" s="26">
        <v>0</v>
      </c>
      <c r="I15" s="26">
        <f>ROUND(G15*H15,P4)</f>
        <v>0</v>
      </c>
      <c r="O15" s="27">
        <f>I15*0.21</f>
        <v>0</v>
      </c>
      <c r="P15">
        <v>3</v>
      </c>
    </row>
    <row r="16">
      <c r="A16" s="21" t="s">
        <v>38</v>
      </c>
      <c r="B16" s="21"/>
      <c r="C16" s="21"/>
      <c r="D16" s="21"/>
      <c r="E16" s="23" t="s">
        <v>49</v>
      </c>
      <c r="F16" s="21"/>
      <c r="G16" s="21"/>
      <c r="H16" s="21"/>
      <c r="I16" s="21"/>
    </row>
    <row r="17">
      <c r="A17" s="21" t="s">
        <v>40</v>
      </c>
      <c r="B17" s="21"/>
      <c r="C17" s="21"/>
      <c r="D17" s="21"/>
      <c r="E17" s="28" t="s">
        <v>41</v>
      </c>
      <c r="F17" s="21"/>
      <c r="G17" s="21"/>
      <c r="H17" s="21"/>
      <c r="I17" s="21"/>
    </row>
    <row r="18">
      <c r="A18" s="21" t="s">
        <v>40</v>
      </c>
      <c r="B18" s="21"/>
      <c r="C18" s="21"/>
      <c r="D18" s="21"/>
      <c r="E18" s="28" t="s">
        <v>42</v>
      </c>
      <c r="F18" s="21"/>
      <c r="G18" s="21"/>
      <c r="H18" s="21"/>
      <c r="I18" s="21"/>
    </row>
    <row r="19" ht="85.5">
      <c r="A19" s="21" t="s">
        <v>43</v>
      </c>
      <c r="B19" s="21"/>
      <c r="C19" s="21"/>
      <c r="D19" s="21"/>
      <c r="E19" s="23" t="s">
        <v>50</v>
      </c>
      <c r="F19" s="21"/>
      <c r="G19" s="21"/>
      <c r="H19" s="21"/>
      <c r="I19" s="21"/>
    </row>
    <row r="20">
      <c r="A20" s="18" t="s">
        <v>30</v>
      </c>
      <c r="B20" s="18"/>
      <c r="C20" s="19" t="s">
        <v>51</v>
      </c>
      <c r="D20" s="18"/>
      <c r="E20" s="18" t="s">
        <v>52</v>
      </c>
      <c r="F20" s="18"/>
      <c r="G20" s="18"/>
      <c r="H20" s="18"/>
      <c r="I20" s="20">
        <f>SUMIFS(I21:I30,A21:A30,"P")</f>
        <v>0</v>
      </c>
    </row>
    <row r="21">
      <c r="A21" s="21" t="s">
        <v>33</v>
      </c>
      <c r="B21" s="21">
        <v>12</v>
      </c>
      <c r="C21" s="22" t="s">
        <v>53</v>
      </c>
      <c r="D21" s="21" t="s">
        <v>35</v>
      </c>
      <c r="E21" s="23" t="s">
        <v>54</v>
      </c>
      <c r="F21" s="24" t="s">
        <v>55</v>
      </c>
      <c r="G21" s="25">
        <v>466</v>
      </c>
      <c r="H21" s="26">
        <v>0</v>
      </c>
      <c r="I21" s="26">
        <f>ROUND(G21*H21,P4)</f>
        <v>0</v>
      </c>
      <c r="O21" s="27">
        <f>I21*0.21</f>
        <v>0</v>
      </c>
      <c r="P21">
        <v>3</v>
      </c>
    </row>
    <row r="22">
      <c r="A22" s="21" t="s">
        <v>38</v>
      </c>
      <c r="B22" s="21"/>
      <c r="C22" s="21"/>
      <c r="D22" s="21"/>
      <c r="E22" s="23" t="s">
        <v>56</v>
      </c>
      <c r="F22" s="21"/>
      <c r="G22" s="21"/>
      <c r="H22" s="21"/>
      <c r="I22" s="21"/>
    </row>
    <row r="23">
      <c r="A23" s="21" t="s">
        <v>40</v>
      </c>
      <c r="B23" s="21"/>
      <c r="C23" s="21"/>
      <c r="D23" s="21"/>
      <c r="E23" s="28" t="s">
        <v>57</v>
      </c>
      <c r="F23" s="21"/>
      <c r="G23" s="21"/>
      <c r="H23" s="21"/>
      <c r="I23" s="21"/>
    </row>
    <row r="24">
      <c r="A24" s="21" t="s">
        <v>40</v>
      </c>
      <c r="B24" s="21"/>
      <c r="C24" s="21"/>
      <c r="D24" s="21"/>
      <c r="E24" s="28" t="s">
        <v>58</v>
      </c>
      <c r="F24" s="21"/>
      <c r="G24" s="21"/>
      <c r="H24" s="21"/>
      <c r="I24" s="21"/>
    </row>
    <row r="25" ht="71.25">
      <c r="A25" s="21" t="s">
        <v>43</v>
      </c>
      <c r="B25" s="21"/>
      <c r="C25" s="21"/>
      <c r="D25" s="21"/>
      <c r="E25" s="23" t="s">
        <v>59</v>
      </c>
      <c r="F25" s="21"/>
      <c r="G25" s="21"/>
      <c r="H25" s="21"/>
      <c r="I25" s="21"/>
    </row>
    <row r="26">
      <c r="A26" s="21" t="s">
        <v>33</v>
      </c>
      <c r="B26" s="21">
        <v>13</v>
      </c>
      <c r="C26" s="22" t="s">
        <v>60</v>
      </c>
      <c r="D26" s="21" t="s">
        <v>35</v>
      </c>
      <c r="E26" s="23" t="s">
        <v>61</v>
      </c>
      <c r="F26" s="24" t="s">
        <v>55</v>
      </c>
      <c r="G26" s="25">
        <v>466</v>
      </c>
      <c r="H26" s="26">
        <v>0</v>
      </c>
      <c r="I26" s="26">
        <f>ROUND(G26*H26,P4)</f>
        <v>0</v>
      </c>
      <c r="O26" s="27">
        <f>I26*0.21</f>
        <v>0</v>
      </c>
      <c r="P26">
        <v>3</v>
      </c>
    </row>
    <row r="27">
      <c r="A27" s="21" t="s">
        <v>38</v>
      </c>
      <c r="B27" s="21"/>
      <c r="C27" s="21"/>
      <c r="D27" s="21"/>
      <c r="E27" s="23" t="s">
        <v>62</v>
      </c>
      <c r="F27" s="21"/>
      <c r="G27" s="21"/>
      <c r="H27" s="21"/>
      <c r="I27" s="21"/>
    </row>
    <row r="28">
      <c r="A28" s="21" t="s">
        <v>40</v>
      </c>
      <c r="B28" s="21"/>
      <c r="C28" s="21"/>
      <c r="D28" s="21"/>
      <c r="E28" s="28" t="s">
        <v>57</v>
      </c>
      <c r="F28" s="21"/>
      <c r="G28" s="21"/>
      <c r="H28" s="21"/>
      <c r="I28" s="21"/>
    </row>
    <row r="29">
      <c r="A29" s="21" t="s">
        <v>40</v>
      </c>
      <c r="B29" s="21"/>
      <c r="C29" s="21"/>
      <c r="D29" s="21"/>
      <c r="E29" s="28" t="s">
        <v>58</v>
      </c>
      <c r="F29" s="21"/>
      <c r="G29" s="21"/>
      <c r="H29" s="21"/>
      <c r="I29" s="21"/>
    </row>
    <row r="30" ht="156.75">
      <c r="A30" s="21" t="s">
        <v>43</v>
      </c>
      <c r="B30" s="21"/>
      <c r="C30" s="21"/>
      <c r="D30" s="21"/>
      <c r="E30" s="23" t="s">
        <v>63</v>
      </c>
      <c r="F30" s="21"/>
      <c r="G30" s="21"/>
      <c r="H30" s="21"/>
      <c r="I30" s="21"/>
    </row>
    <row r="31">
      <c r="A31" s="18" t="s">
        <v>30</v>
      </c>
      <c r="B31" s="18"/>
      <c r="C31" s="19" t="s">
        <v>64</v>
      </c>
      <c r="D31" s="18"/>
      <c r="E31" s="18" t="s">
        <v>65</v>
      </c>
      <c r="F31" s="18"/>
      <c r="G31" s="18"/>
      <c r="H31" s="18"/>
      <c r="I31" s="20">
        <f>SUMIFS(I32:I35,A32:A35,"P")</f>
        <v>0</v>
      </c>
    </row>
    <row r="32">
      <c r="A32" s="21" t="s">
        <v>33</v>
      </c>
      <c r="B32" s="21">
        <v>3</v>
      </c>
      <c r="C32" s="22" t="s">
        <v>66</v>
      </c>
      <c r="D32" s="21" t="s">
        <v>35</v>
      </c>
      <c r="E32" s="23" t="s">
        <v>67</v>
      </c>
      <c r="F32" s="24" t="s">
        <v>55</v>
      </c>
      <c r="G32" s="25">
        <v>466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>
      <c r="A33" s="21" t="s">
        <v>38</v>
      </c>
      <c r="B33" s="21"/>
      <c r="C33" s="21"/>
      <c r="D33" s="21"/>
      <c r="E33" s="23" t="s">
        <v>35</v>
      </c>
      <c r="F33" s="21"/>
      <c r="G33" s="21"/>
      <c r="H33" s="21"/>
      <c r="I33" s="21"/>
    </row>
    <row r="34">
      <c r="A34" s="21" t="s">
        <v>40</v>
      </c>
      <c r="B34" s="21"/>
      <c r="C34" s="21"/>
      <c r="D34" s="21"/>
      <c r="E34" s="28" t="s">
        <v>68</v>
      </c>
      <c r="F34" s="21"/>
      <c r="G34" s="21"/>
      <c r="H34" s="21"/>
      <c r="I34" s="21"/>
    </row>
    <row r="35" ht="28.5">
      <c r="A35" s="21" t="s">
        <v>43</v>
      </c>
      <c r="B35" s="21"/>
      <c r="C35" s="21"/>
      <c r="D35" s="21"/>
      <c r="E35" s="23" t="s">
        <v>69</v>
      </c>
      <c r="F35" s="21"/>
      <c r="G35" s="21"/>
      <c r="H35" s="21"/>
      <c r="I35" s="21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Kortus</dc:creator>
  <cp:lastModifiedBy>František Kortus</cp:lastModifiedBy>
  <dcterms:created xsi:type="dcterms:W3CDTF">2022-10-17T09:45:03Z</dcterms:created>
  <dcterms:modified xsi:type="dcterms:W3CDTF">2022-10-17T09:45:03Z</dcterms:modified>
</cp:coreProperties>
</file>