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kkv-fs\Uzivatele\palenik\Dokumenty_PKVys\Projekty\2023\163_Kyber_KV\0163_VZ2_Kyberb_ KV_SW\05 Vysvětlení a změny ZD\DI_2\DI_2_oprava_priloh\"/>
    </mc:Choice>
  </mc:AlternateContent>
  <bookViews>
    <workbookView xWindow="0" yWindow="0" windowWidth="19200" windowHeight="7188" tabRatio="734"/>
  </bookViews>
  <sheets>
    <sheet name="1_DNS" sheetId="18" r:id="rId1"/>
    <sheet name="2_SIEM" sheetId="10" r:id="rId2"/>
    <sheet name="3_OPA" sheetId="11" r:id="rId3"/>
    <sheet name="LCC" sheetId="17" r:id="rId4"/>
  </sheets>
  <externalReferences>
    <externalReference r:id="rId5"/>
  </externalReferences>
  <definedNames>
    <definedName name="Metadatový_editor">'[1]tech.list_nepovinne_funkce-all'!$G$1:$G$2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8" l="1"/>
  <c r="F23" i="18"/>
  <c r="E24" i="18" l="1"/>
  <c r="E23" i="18"/>
  <c r="E22" i="18"/>
  <c r="F22" i="18"/>
  <c r="G22" i="18" s="1"/>
  <c r="G23" i="18"/>
  <c r="E25" i="18" l="1"/>
  <c r="B7" i="17"/>
  <c r="E20" i="10"/>
  <c r="F19" i="10"/>
  <c r="G19" i="10" s="1"/>
  <c r="G24" i="18"/>
  <c r="E10" i="18" l="1"/>
  <c r="F10" i="18" s="1"/>
  <c r="E11" i="18"/>
  <c r="F11" i="18" s="1"/>
  <c r="G10" i="18" l="1"/>
  <c r="G11" i="18"/>
  <c r="B3" i="17"/>
  <c r="E20" i="18" l="1"/>
  <c r="B6" i="17" s="1"/>
  <c r="F19" i="18"/>
  <c r="G19" i="18" s="1"/>
  <c r="E16" i="18"/>
  <c r="E17" i="18" s="1"/>
  <c r="E9" i="18"/>
  <c r="E12" i="18" s="1"/>
  <c r="F16" i="18" l="1"/>
  <c r="G16" i="18" s="1"/>
  <c r="F9" i="18"/>
  <c r="F12" i="18" s="1"/>
  <c r="E18" i="10"/>
  <c r="E18" i="11"/>
  <c r="G9" i="18" l="1"/>
  <c r="G12" i="18" s="1"/>
  <c r="F17" i="11"/>
  <c r="G17" i="11" s="1"/>
  <c r="E14" i="11"/>
  <c r="F14" i="11" s="1"/>
  <c r="G14" i="11" s="1"/>
  <c r="E9" i="11"/>
  <c r="F9" i="11" s="1"/>
  <c r="F17" i="10"/>
  <c r="G17" i="10" s="1"/>
  <c r="E14" i="10"/>
  <c r="E9" i="10"/>
  <c r="E10" i="10" s="1"/>
  <c r="E10" i="11" l="1"/>
  <c r="E15" i="10"/>
  <c r="F10" i="11"/>
  <c r="G9" i="11"/>
  <c r="G10" i="11" s="1"/>
  <c r="E15" i="11"/>
  <c r="B8" i="17" s="1"/>
  <c r="F9" i="10"/>
  <c r="F10" i="10" s="1"/>
  <c r="F14" i="10"/>
  <c r="G14" i="10" s="1"/>
  <c r="G9" i="10" l="1"/>
  <c r="G10" i="10" s="1"/>
</calcChain>
</file>

<file path=xl/sharedStrings.xml><?xml version="1.0" encoding="utf-8"?>
<sst xmlns="http://schemas.openxmlformats.org/spreadsheetml/2006/main" count="143" uniqueCount="69">
  <si>
    <t>Popis¹</t>
  </si>
  <si>
    <t>Cena Kč bez DPH za jeden kus    (jednotková - JC)</t>
  </si>
  <si>
    <t>Cena celkem Kč s DPH</t>
  </si>
  <si>
    <t>1.</t>
  </si>
  <si>
    <t>2.</t>
  </si>
  <si>
    <t>3.</t>
  </si>
  <si>
    <t>Dodavatel vyplní sazbu DPH v % (např. 21). Dodavatel neplátce vyplní sazbu "0". Jednotkové ceny jsou v takovém případě konečnými (viz podrobně v ZD)</t>
  </si>
  <si>
    <t>Počet kusů</t>
  </si>
  <si>
    <t>Část 2</t>
  </si>
  <si>
    <t>Položka - typ servisního úkonu</t>
  </si>
  <si>
    <t>Nabízená hodinová sazba servisu bez DPH</t>
  </si>
  <si>
    <t xml:space="preserve"> Sazba DPH % / DPH</t>
  </si>
  <si>
    <t xml:space="preserve">Cena celkem Kč s DPH </t>
  </si>
  <si>
    <t>Část 3</t>
  </si>
  <si>
    <t>1 technická specifikace viz příloha ZD</t>
  </si>
  <si>
    <t>Předpokládaný počet hodin servisu / rok</t>
  </si>
  <si>
    <t>Roční cena servisu bez DPH</t>
  </si>
  <si>
    <t>Za správnost výpočtů odpovídá dodavatel (nastavené vzorce nejsou závazné). Ceny budou stanoveny s přesností na dvě desetinná místa.</t>
  </si>
  <si>
    <t>Podmínky a pokyny pro vyplnění:</t>
  </si>
  <si>
    <t>Dodavatel při stanovení ceny servisního úkonu (hodinové sazby servisu) postupuje dle čl. 8 ZD, tj. bude stanovena ve výši dle obchodních podmínek servisní smlouvy včetně veškerých prací, dodávek a služeb, a veškerých poplatků, dopravy a dalších spojených nákladů.</t>
  </si>
  <si>
    <t>Nabídková cena celkem Kč bez DPH      (počet ks x JC)</t>
  </si>
  <si>
    <r>
      <t>Roční  cena servisu (za hodinové</t>
    </r>
    <r>
      <rPr>
        <b/>
        <sz val="11"/>
        <rFont val="Arial"/>
        <family val="2"/>
        <charset val="238"/>
      </rPr>
      <t xml:space="preserve"> sazby</t>
    </r>
    <r>
      <rPr>
        <b/>
        <sz val="11"/>
        <rFont val="Arial"/>
        <family val="2"/>
        <charset val="238"/>
      </rPr>
      <t xml:space="preserve"> servisu)  v Kč bez DPH</t>
    </r>
  </si>
  <si>
    <t>Nabídková cena celkem - dodávka (smlouva o dílo)</t>
  </si>
  <si>
    <t>Položka</t>
  </si>
  <si>
    <t>Cena za čtvrtletní paušál servisu (dle servisní smlouvy)</t>
  </si>
  <si>
    <t>Roční cena za čtvrtletní paušál servisu</t>
  </si>
  <si>
    <t>Dodavatel vyplní nabízenou hodinovou sazbu servisu v položce 2, přičemž  zde uvedený předpokádaný počet hodin servisu/rok je modelový pro účely hodnocení, plnění ze smlouvy bude probíhat dle potřeb zadavatele za hodinové sazby uvedené dodavatelem v této tabulce</t>
  </si>
  <si>
    <t xml:space="preserve">Dodavatel vyplní cenu za čtvrtlení paušál servisu (dle podmínek servisní sml.) v položce 3 </t>
  </si>
  <si>
    <t>Dodavatel vyplní u každé položky cenu bez DPH</t>
  </si>
  <si>
    <t>Dodavatel vyplní zeleně podbarvená pole (zadavatelem předvyplněné hodnoty nejsou závazné), tj.:</t>
  </si>
  <si>
    <t>Hodnota LCC nabídky:</t>
  </si>
  <si>
    <t>počet let životnosti:</t>
  </si>
  <si>
    <t>Část 1</t>
  </si>
  <si>
    <t>Dodavatel:</t>
  </si>
  <si>
    <t>Vyplnit obchodní název dodavatele</t>
  </si>
  <si>
    <t>Tabulka má pouze informativní charakter</t>
  </si>
  <si>
    <t>Obchodní název dodavatele a právní formu</t>
  </si>
  <si>
    <t>Veřejná zakázka: Kybernetická bezpečnost KV _Software</t>
  </si>
  <si>
    <t>Část 1 (DNS)</t>
  </si>
  <si>
    <t>Část 2 (SIEM)</t>
  </si>
  <si>
    <t>Část 3 (OPA)</t>
  </si>
  <si>
    <t>Příloha č. 4 zadávací dokumentace</t>
  </si>
  <si>
    <t>Bezpečný DNS resolver</t>
  </si>
  <si>
    <t>Povýšení SIEM nástroje IBM Qradar SIEM</t>
  </si>
  <si>
    <t>Analytický nástroj pro provádění bezpečnostně provozních kontrol</t>
  </si>
  <si>
    <t>Aplikace "Analytický nástroj pro provádění bezpečnostně provozních kontrol"</t>
  </si>
  <si>
    <t>Aplikace "Bezpečný DNS resolver"</t>
  </si>
  <si>
    <t>Aplikace "IBM Qradar SIEM"</t>
  </si>
  <si>
    <t>Technická podpora (dle servisní smlouvy)</t>
  </si>
  <si>
    <t>Dodavatel při stanovení ceny servisního úkonu (hodinové sazby servisu) postupuje dleZD, tj. bude stanovena ve výši dle obchodních podmínek servisní smlouvy včetně veškerých prací, dodávek a služeb, a veškerých poplatků, dopravy a dalších spojených nákladů.</t>
  </si>
  <si>
    <t>4.</t>
  </si>
  <si>
    <t>5.</t>
  </si>
  <si>
    <t xml:space="preserve">Licence pro 15 000 uživatelů v páteřní síti </t>
  </si>
  <si>
    <t>Dodavatel v položce 1 uvede cenu za DNS resolver kromě ceny licencí dle polžek 2 a 3</t>
  </si>
  <si>
    <t>Dodavatel v položkách 2 a 3 uveden cenu za licence podrobně popsané v čl. 1.2 přílohy č. 1 ZD</t>
  </si>
  <si>
    <r>
      <t xml:space="preserve">Dodavatel vyplní nabízenou hodinovou sazbu servisu v položce </t>
    </r>
    <r>
      <rPr>
        <sz val="11"/>
        <color rgb="FFFF0000"/>
        <rFont val="Arial"/>
        <family val="2"/>
        <charset val="238"/>
      </rPr>
      <t>4</t>
    </r>
    <r>
      <rPr>
        <sz val="11"/>
        <rFont val="Arial"/>
        <family val="2"/>
        <charset val="238"/>
      </rPr>
      <t>, přičemž  zde uvedený předpokádaný počet hodin servisu/rok je modelový pro účely hodnocení, plnění ze smlouvy bude probíhat dle potřeb zadavatele za hodinové sazby uvedené dodavatelem v této tabulce</t>
    </r>
  </si>
  <si>
    <r>
      <t xml:space="preserve">Dodavatel vyplní cenu za čtvrtlení paušál servisu (dle podmínek servisní sml.) v položce </t>
    </r>
    <r>
      <rPr>
        <sz val="11"/>
        <color rgb="FFFF0000"/>
        <rFont val="Arial"/>
        <family val="2"/>
        <charset val="238"/>
      </rPr>
      <t>5</t>
    </r>
    <r>
      <rPr>
        <sz val="11"/>
        <rFont val="Arial"/>
        <family val="2"/>
        <charset val="238"/>
      </rPr>
      <t xml:space="preserve"> </t>
    </r>
  </si>
  <si>
    <t>Licence pro 15 000 zařízení mimo páteřní síť</t>
  </si>
  <si>
    <t>Roční cena za subscription pro 6 a další rok</t>
  </si>
  <si>
    <t>6.</t>
  </si>
  <si>
    <t>Cena za 1rok subscription pro 6 a další roky (dle servisní smlouvy)</t>
  </si>
  <si>
    <t>Dodavatel v položce 4 uvede cenu/rok  za subscription dle servisní smlouvy (prvních 5 let Subscription je součástí ceny díla - smlouvy o dílo).</t>
  </si>
  <si>
    <r>
      <t xml:space="preserve">Položka - typ servisního úkonu </t>
    </r>
    <r>
      <rPr>
        <b/>
        <sz val="11"/>
        <color rgb="FFFF0000"/>
        <rFont val="Arial"/>
        <family val="2"/>
        <charset val="238"/>
      </rPr>
      <t>(SKENER)</t>
    </r>
  </si>
  <si>
    <t>Cena za 1rok subscription pro 6 a další roky (dle servisní smlouvy) / uživatelé a zařízení ve vnitřní síti</t>
  </si>
  <si>
    <t>Cena za 1rok subscription pro 6 a další roky (dle servisní smlouvy) / zařízení mimo páteřní síť</t>
  </si>
  <si>
    <t>Cena za 1rok subscription pro 6 a další roky (dle servisní smlouvy) / uživatelé v páteřní síti</t>
  </si>
  <si>
    <t>7.</t>
  </si>
  <si>
    <t>8.</t>
  </si>
  <si>
    <t>Dodavatel v položce 6 až 8 uvede cenu/rok za kus  za subscription dle servisní smlouvy (prvních 5 let Subscription je součástí ceny díla - smlouvy o dílo). Počet kusů je předpokládaný.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</si>
</sst>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Alignment="1">
      <alignment vertical="center"/>
    </xf>
    <xf numFmtId="0" fontId="2" fillId="2" borderId="9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164" fontId="2" fillId="3" borderId="5" xfId="0" applyNumberFormat="1" applyFont="1" applyFill="1" applyBorder="1"/>
    <xf numFmtId="164" fontId="2" fillId="5" borderId="6" xfId="0" applyNumberFormat="1" applyFont="1" applyFill="1" applyBorder="1"/>
    <xf numFmtId="0" fontId="1" fillId="0" borderId="0" xfId="0" applyFont="1" applyFill="1" applyAlignment="1">
      <alignment wrapText="1"/>
    </xf>
    <xf numFmtId="0" fontId="1" fillId="0" borderId="0" xfId="0" applyFont="1"/>
    <xf numFmtId="164" fontId="1" fillId="4" borderId="2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2" fillId="5" borderId="7" xfId="0" applyNumberFormat="1" applyFont="1" applyFill="1" applyBorder="1"/>
    <xf numFmtId="164" fontId="2" fillId="2" borderId="7" xfId="0" applyNumberFormat="1" applyFont="1" applyFill="1" applyBorder="1"/>
    <xf numFmtId="0" fontId="3" fillId="0" borderId="0" xfId="0" applyFont="1"/>
    <xf numFmtId="0" fontId="4" fillId="0" borderId="0" xfId="0" applyFont="1"/>
    <xf numFmtId="0" fontId="2" fillId="0" borderId="0" xfId="0" applyFont="1"/>
    <xf numFmtId="164" fontId="1" fillId="4" borderId="1" xfId="0" applyNumberFormat="1" applyFont="1" applyFill="1" applyBorder="1"/>
    <xf numFmtId="164" fontId="1" fillId="3" borderId="2" xfId="0" applyNumberFormat="1" applyFont="1" applyFill="1" applyBorder="1"/>
    <xf numFmtId="0" fontId="1" fillId="0" borderId="0" xfId="0" applyFont="1" applyBorder="1" applyAlignment="1"/>
    <xf numFmtId="0" fontId="2" fillId="3" borderId="6" xfId="0" applyFont="1" applyFill="1" applyBorder="1" applyAlignment="1"/>
    <xf numFmtId="0" fontId="1" fillId="3" borderId="3" xfId="0" applyFont="1" applyFill="1" applyBorder="1" applyAlignment="1">
      <alignment horizontal="right" wrapText="1"/>
    </xf>
    <xf numFmtId="0" fontId="1" fillId="3" borderId="1" xfId="0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2" borderId="4" xfId="0" applyFont="1" applyFill="1" applyBorder="1" applyAlignment="1"/>
    <xf numFmtId="0" fontId="2" fillId="2" borderId="7" xfId="0" applyFont="1" applyFill="1" applyBorder="1" applyAlignment="1"/>
    <xf numFmtId="164" fontId="2" fillId="3" borderId="6" xfId="0" applyNumberFormat="1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64" fontId="2" fillId="2" borderId="19" xfId="0" applyNumberFormat="1" applyFont="1" applyFill="1" applyBorder="1"/>
    <xf numFmtId="164" fontId="2" fillId="3" borderId="6" xfId="0" applyNumberFormat="1" applyFont="1" applyFill="1" applyBorder="1" applyAlignment="1">
      <alignment wrapText="1"/>
    </xf>
    <xf numFmtId="0" fontId="2" fillId="2" borderId="5" xfId="0" applyFont="1" applyFill="1" applyBorder="1" applyAlignment="1"/>
    <xf numFmtId="0" fontId="1" fillId="3" borderId="21" xfId="0" applyFont="1" applyFill="1" applyBorder="1" applyAlignment="1">
      <alignment horizontal="left" vertical="top" wrapText="1"/>
    </xf>
    <xf numFmtId="164" fontId="1" fillId="0" borderId="22" xfId="0" applyNumberFormat="1" applyFont="1" applyFill="1" applyBorder="1" applyAlignment="1">
      <alignment wrapText="1"/>
    </xf>
    <xf numFmtId="164" fontId="2" fillId="2" borderId="23" xfId="0" applyNumberFormat="1" applyFont="1" applyFill="1" applyBorder="1"/>
    <xf numFmtId="0" fontId="1" fillId="3" borderId="20" xfId="0" applyFont="1" applyFill="1" applyBorder="1" applyAlignment="1">
      <alignment horizontal="left" vertical="top" wrapText="1"/>
    </xf>
    <xf numFmtId="164" fontId="2" fillId="4" borderId="26" xfId="0" applyNumberFormat="1" applyFont="1" applyFill="1" applyBorder="1" applyAlignment="1">
      <alignment wrapText="1"/>
    </xf>
    <xf numFmtId="164" fontId="2" fillId="3" borderId="26" xfId="0" applyNumberFormat="1" applyFont="1" applyFill="1" applyBorder="1"/>
    <xf numFmtId="164" fontId="2" fillId="3" borderId="27" xfId="0" applyNumberFormat="1" applyFont="1" applyFill="1" applyBorder="1"/>
    <xf numFmtId="0" fontId="1" fillId="3" borderId="1" xfId="0" applyFont="1" applyFill="1" applyBorder="1" applyAlignment="1">
      <alignment wrapText="1"/>
    </xf>
    <xf numFmtId="1" fontId="1" fillId="3" borderId="2" xfId="0" applyNumberFormat="1" applyFont="1" applyFill="1" applyBorder="1"/>
    <xf numFmtId="0" fontId="1" fillId="3" borderId="26" xfId="0" applyFont="1" applyFill="1" applyBorder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4" borderId="0" xfId="0" applyFont="1" applyFill="1" applyAlignment="1">
      <alignment wrapText="1"/>
    </xf>
    <xf numFmtId="0" fontId="5" fillId="7" borderId="0" xfId="0" applyFont="1" applyFill="1" applyAlignment="1">
      <alignment horizontal="right" wrapText="1"/>
    </xf>
    <xf numFmtId="0" fontId="8" fillId="0" borderId="0" xfId="0" applyFont="1"/>
    <xf numFmtId="0" fontId="5" fillId="7" borderId="1" xfId="0" applyFont="1" applyFill="1" applyBorder="1"/>
    <xf numFmtId="164" fontId="5" fillId="6" borderId="1" xfId="0" applyNumberFormat="1" applyFont="1" applyFill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9" fillId="3" borderId="21" xfId="0" applyFont="1" applyFill="1" applyBorder="1" applyAlignment="1">
      <alignment horizontal="left" vertical="top" wrapText="1"/>
    </xf>
    <xf numFmtId="0" fontId="9" fillId="3" borderId="1" xfId="0" applyFont="1" applyFill="1" applyBorder="1"/>
    <xf numFmtId="0" fontId="9" fillId="3" borderId="3" xfId="0" applyFont="1" applyFill="1" applyBorder="1" applyAlignment="1">
      <alignment horizontal="right" wrapText="1"/>
    </xf>
    <xf numFmtId="0" fontId="9" fillId="3" borderId="20" xfId="0" applyFont="1" applyFill="1" applyBorder="1" applyAlignment="1">
      <alignment horizontal="left" vertical="top" wrapText="1"/>
    </xf>
    <xf numFmtId="0" fontId="10" fillId="2" borderId="4" xfId="0" applyFont="1" applyFill="1" applyBorder="1" applyAlignment="1"/>
    <xf numFmtId="0" fontId="10" fillId="2" borderId="5" xfId="0" applyFont="1" applyFill="1" applyBorder="1" applyAlignment="1"/>
    <xf numFmtId="0" fontId="9" fillId="3" borderId="26" xfId="0" applyFont="1" applyFill="1" applyBorder="1" applyAlignment="1">
      <alignment horizontal="left" vertical="top" wrapText="1"/>
    </xf>
    <xf numFmtId="0" fontId="1" fillId="0" borderId="0" xfId="0" applyFont="1" applyAlignment="1"/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wrapText="1"/>
    </xf>
    <xf numFmtId="0" fontId="1" fillId="3" borderId="28" xfId="0" applyFont="1" applyFill="1" applyBorder="1" applyAlignment="1">
      <alignment wrapText="1"/>
    </xf>
    <xf numFmtId="0" fontId="2" fillId="2" borderId="6" xfId="0" applyFont="1" applyFill="1" applyBorder="1" applyAlignment="1"/>
    <xf numFmtId="0" fontId="10" fillId="2" borderId="6" xfId="0" applyFont="1" applyFill="1" applyBorder="1" applyAlignment="1"/>
    <xf numFmtId="164" fontId="1" fillId="4" borderId="31" xfId="0" applyNumberFormat="1" applyFont="1" applyFill="1" applyBorder="1"/>
    <xf numFmtId="1" fontId="1" fillId="3" borderId="1" xfId="0" applyNumberFormat="1" applyFont="1" applyFill="1" applyBorder="1"/>
    <xf numFmtId="0" fontId="2" fillId="3" borderId="26" xfId="0" applyFont="1" applyFill="1" applyBorder="1" applyAlignment="1"/>
    <xf numFmtId="0" fontId="2" fillId="2" borderId="16" xfId="0" applyFont="1" applyFill="1" applyBorder="1"/>
    <xf numFmtId="164" fontId="2" fillId="3" borderId="19" xfId="0" applyNumberFormat="1" applyFont="1" applyFill="1" applyBorder="1"/>
    <xf numFmtId="164" fontId="1" fillId="0" borderId="1" xfId="0" applyNumberFormat="1" applyFont="1" applyBorder="1"/>
    <xf numFmtId="0" fontId="2" fillId="2" borderId="18" xfId="0" applyFont="1" applyFill="1" applyBorder="1" applyAlignment="1"/>
    <xf numFmtId="0" fontId="2" fillId="2" borderId="19" xfId="0" applyFont="1" applyFill="1" applyBorder="1" applyAlignment="1"/>
    <xf numFmtId="0" fontId="10" fillId="2" borderId="19" xfId="0" applyFont="1" applyFill="1" applyBorder="1" applyAlignment="1"/>
    <xf numFmtId="164" fontId="2" fillId="3" borderId="19" xfId="0" applyNumberFormat="1" applyFont="1" applyFill="1" applyBorder="1" applyAlignment="1">
      <alignment wrapText="1"/>
    </xf>
    <xf numFmtId="164" fontId="2" fillId="3" borderId="23" xfId="0" applyNumberFormat="1" applyFont="1" applyFill="1" applyBorder="1"/>
    <xf numFmtId="164" fontId="1" fillId="0" borderId="9" xfId="0" applyNumberFormat="1" applyFont="1" applyBorder="1"/>
    <xf numFmtId="164" fontId="1" fillId="0" borderId="12" xfId="0" applyNumberFormat="1" applyFont="1" applyBorder="1"/>
    <xf numFmtId="0" fontId="9" fillId="2" borderId="33" xfId="0" applyFont="1" applyFill="1" applyBorder="1" applyAlignment="1"/>
    <xf numFmtId="0" fontId="9" fillId="3" borderId="34" xfId="0" applyFont="1" applyFill="1" applyBorder="1" applyAlignment="1">
      <alignment wrapText="1"/>
    </xf>
    <xf numFmtId="0" fontId="10" fillId="3" borderId="9" xfId="0" applyFont="1" applyFill="1" applyBorder="1" applyAlignment="1"/>
    <xf numFmtId="164" fontId="2" fillId="4" borderId="9" xfId="0" applyNumberFormat="1" applyFont="1" applyFill="1" applyBorder="1" applyAlignment="1">
      <alignment wrapText="1"/>
    </xf>
    <xf numFmtId="164" fontId="2" fillId="3" borderId="9" xfId="0" applyNumberFormat="1" applyFont="1" applyFill="1" applyBorder="1"/>
    <xf numFmtId="164" fontId="2" fillId="3" borderId="10" xfId="0" applyNumberFormat="1" applyFont="1" applyFill="1" applyBorder="1"/>
    <xf numFmtId="0" fontId="9" fillId="2" borderId="35" xfId="0" applyFont="1" applyFill="1" applyBorder="1" applyAlignment="1"/>
    <xf numFmtId="0" fontId="9" fillId="3" borderId="30" xfId="0" applyFont="1" applyFill="1" applyBorder="1" applyAlignment="1">
      <alignment wrapText="1"/>
    </xf>
    <xf numFmtId="0" fontId="10" fillId="3" borderId="1" xfId="0" applyFont="1" applyFill="1" applyBorder="1" applyAlignment="1"/>
    <xf numFmtId="164" fontId="2" fillId="4" borderId="1" xfId="0" applyNumberFormat="1" applyFont="1" applyFill="1" applyBorder="1" applyAlignment="1">
      <alignment wrapText="1"/>
    </xf>
    <xf numFmtId="164" fontId="2" fillId="3" borderId="1" xfId="0" applyNumberFormat="1" applyFont="1" applyFill="1" applyBorder="1"/>
    <xf numFmtId="164" fontId="2" fillId="3" borderId="36" xfId="0" applyNumberFormat="1" applyFont="1" applyFill="1" applyBorder="1"/>
    <xf numFmtId="0" fontId="9" fillId="2" borderId="37" xfId="0" applyFont="1" applyFill="1" applyBorder="1" applyAlignment="1"/>
    <xf numFmtId="0" fontId="9" fillId="3" borderId="38" xfId="0" applyFont="1" applyFill="1" applyBorder="1" applyAlignment="1">
      <alignment wrapText="1"/>
    </xf>
    <xf numFmtId="0" fontId="10" fillId="3" borderId="12" xfId="0" applyFont="1" applyFill="1" applyBorder="1" applyAlignment="1"/>
    <xf numFmtId="164" fontId="2" fillId="4" borderId="12" xfId="0" applyNumberFormat="1" applyFont="1" applyFill="1" applyBorder="1" applyAlignment="1">
      <alignment wrapText="1"/>
    </xf>
    <xf numFmtId="164" fontId="2" fillId="3" borderId="12" xfId="0" applyNumberFormat="1" applyFont="1" applyFill="1" applyBorder="1"/>
    <xf numFmtId="164" fontId="2" fillId="3" borderId="13" xfId="0" applyNumberFormat="1" applyFont="1" applyFill="1" applyBorder="1"/>
    <xf numFmtId="164" fontId="1" fillId="4" borderId="26" xfId="0" applyNumberFormat="1" applyFont="1" applyFill="1" applyBorder="1" applyAlignment="1">
      <alignment wrapText="1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lenik.pk/Documents/Dokumenty_PKVys/Projekty/2017/2837_TCK/TCK_sluzby/TCK_SW/ZD_TCK-SW/v_6/priloha_7_TCK-SW_technickelisty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.list_nepovinne_funkce-all"/>
    </sheetNames>
    <sheetDataSet>
      <sheetData sheetId="0">
        <row r="1">
          <cell r="G1" t="str">
            <v>ano</v>
          </cell>
        </row>
        <row r="2">
          <cell r="G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zoomScale="70" zoomScaleNormal="70" workbookViewId="0">
      <selection activeCell="A38" sqref="A38:G38"/>
    </sheetView>
  </sheetViews>
  <sheetFormatPr defaultColWidth="9.33203125" defaultRowHeight="13.8" x14ac:dyDescent="0.25"/>
  <cols>
    <col min="1" max="1" width="11.33203125" style="10" customWidth="1"/>
    <col min="2" max="2" width="64.6640625" style="13" customWidth="1"/>
    <col min="3" max="3" width="13" style="10" customWidth="1"/>
    <col min="4" max="4" width="17" style="10" customWidth="1"/>
    <col min="5" max="5" width="19" style="10" customWidth="1"/>
    <col min="6" max="6" width="14.6640625" style="10" customWidth="1"/>
    <col min="7" max="7" width="20" style="10" customWidth="1"/>
    <col min="8" max="16384" width="9.33203125" style="10"/>
  </cols>
  <sheetData>
    <row r="1" spans="1:7" s="1" customFormat="1" x14ac:dyDescent="0.25">
      <c r="A1" s="3" t="s">
        <v>41</v>
      </c>
      <c r="B1" s="9"/>
    </row>
    <row r="2" spans="1:7" s="1" customFormat="1" x14ac:dyDescent="0.25">
      <c r="A2" s="1" t="s">
        <v>37</v>
      </c>
      <c r="B2" s="2"/>
    </row>
    <row r="3" spans="1:7" s="1" customFormat="1" x14ac:dyDescent="0.25">
      <c r="B3" s="9"/>
    </row>
    <row r="4" spans="1:7" s="1" customFormat="1" x14ac:dyDescent="0.25">
      <c r="A4" s="3" t="s">
        <v>33</v>
      </c>
      <c r="B4" s="51" t="s">
        <v>34</v>
      </c>
    </row>
    <row r="5" spans="1:7" s="1" customFormat="1" x14ac:dyDescent="0.25">
      <c r="A5" s="3" t="s">
        <v>32</v>
      </c>
      <c r="B5" s="50" t="s">
        <v>42</v>
      </c>
    </row>
    <row r="6" spans="1:7" s="1" customFormat="1" ht="14.4" thickBot="1" x14ac:dyDescent="0.3">
      <c r="A6" s="3"/>
      <c r="B6" s="2"/>
    </row>
    <row r="7" spans="1:7" ht="27.45" customHeight="1" x14ac:dyDescent="0.25">
      <c r="A7" s="116" t="s">
        <v>23</v>
      </c>
      <c r="B7" s="118" t="s">
        <v>0</v>
      </c>
      <c r="C7" s="118" t="s">
        <v>7</v>
      </c>
      <c r="D7" s="118" t="s">
        <v>1</v>
      </c>
      <c r="E7" s="118" t="s">
        <v>20</v>
      </c>
      <c r="F7" s="5" t="s">
        <v>11</v>
      </c>
      <c r="G7" s="113" t="s">
        <v>2</v>
      </c>
    </row>
    <row r="8" spans="1:7" s="4" customFormat="1" ht="42.6" customHeight="1" thickBot="1" x14ac:dyDescent="0.35">
      <c r="A8" s="117"/>
      <c r="B8" s="119"/>
      <c r="C8" s="119"/>
      <c r="D8" s="119"/>
      <c r="E8" s="119"/>
      <c r="F8" s="6">
        <v>21</v>
      </c>
      <c r="G8" s="114"/>
    </row>
    <row r="9" spans="1:7" s="13" customFormat="1" x14ac:dyDescent="0.25">
      <c r="A9" s="38" t="s">
        <v>3</v>
      </c>
      <c r="B9" s="27" t="s">
        <v>46</v>
      </c>
      <c r="C9" s="26">
        <v>1</v>
      </c>
      <c r="D9" s="11">
        <v>0</v>
      </c>
      <c r="E9" s="12">
        <f t="shared" ref="E9" si="0">C9*D9</f>
        <v>0</v>
      </c>
      <c r="F9" s="12">
        <f>E9*0.01*$F$8</f>
        <v>0</v>
      </c>
      <c r="G9" s="39">
        <f>E9+F9</f>
        <v>0</v>
      </c>
    </row>
    <row r="10" spans="1:7" s="13" customFormat="1" x14ac:dyDescent="0.25">
      <c r="A10" s="60" t="s">
        <v>4</v>
      </c>
      <c r="B10" s="61" t="s">
        <v>52</v>
      </c>
      <c r="C10" s="62">
        <v>15000</v>
      </c>
      <c r="D10" s="11">
        <v>0</v>
      </c>
      <c r="E10" s="12">
        <f t="shared" ref="E10:E11" si="1">C10*D10</f>
        <v>0</v>
      </c>
      <c r="F10" s="12">
        <f t="shared" ref="F10:F11" si="2">E10*0.01*$F$8</f>
        <v>0</v>
      </c>
      <c r="G10" s="39">
        <f t="shared" ref="G10:G11" si="3">E10+F10</f>
        <v>0</v>
      </c>
    </row>
    <row r="11" spans="1:7" s="13" customFormat="1" ht="14.4" thickBot="1" x14ac:dyDescent="0.3">
      <c r="A11" s="60" t="s">
        <v>5</v>
      </c>
      <c r="B11" s="61" t="s">
        <v>57</v>
      </c>
      <c r="C11" s="62">
        <v>15000</v>
      </c>
      <c r="D11" s="11">
        <v>0</v>
      </c>
      <c r="E11" s="12">
        <f t="shared" si="1"/>
        <v>0</v>
      </c>
      <c r="F11" s="12">
        <f t="shared" si="2"/>
        <v>0</v>
      </c>
      <c r="G11" s="39">
        <f t="shared" si="3"/>
        <v>0</v>
      </c>
    </row>
    <row r="12" spans="1:7" s="13" customFormat="1" ht="14.4" thickBot="1" x14ac:dyDescent="0.3">
      <c r="A12" s="14" t="s">
        <v>22</v>
      </c>
      <c r="B12" s="15"/>
      <c r="C12" s="16"/>
      <c r="D12" s="16"/>
      <c r="E12" s="17">
        <f>SUM(E9:E11)</f>
        <v>0</v>
      </c>
      <c r="F12" s="18">
        <f>SUM(F9:F11)</f>
        <v>0</v>
      </c>
      <c r="G12" s="18">
        <f>SUM(G9:G11)</f>
        <v>0</v>
      </c>
    </row>
    <row r="13" spans="1:7" s="13" customFormat="1" ht="3" customHeight="1" thickBot="1" x14ac:dyDescent="0.3">
      <c r="A13" s="33"/>
      <c r="B13" s="34"/>
      <c r="C13" s="34"/>
      <c r="D13" s="34"/>
      <c r="E13" s="35"/>
      <c r="F13" s="35"/>
      <c r="G13" s="40"/>
    </row>
    <row r="14" spans="1:7" s="9" customFormat="1" ht="28.05" customHeight="1" x14ac:dyDescent="0.25">
      <c r="A14" s="116" t="s">
        <v>23</v>
      </c>
      <c r="B14" s="105" t="s">
        <v>9</v>
      </c>
      <c r="C14" s="107" t="s">
        <v>15</v>
      </c>
      <c r="D14" s="107" t="s">
        <v>10</v>
      </c>
      <c r="E14" s="107" t="s">
        <v>16</v>
      </c>
      <c r="F14" s="5" t="s">
        <v>11</v>
      </c>
      <c r="G14" s="122" t="s">
        <v>12</v>
      </c>
    </row>
    <row r="15" spans="1:7" s="9" customFormat="1" ht="37.049999999999997" customHeight="1" thickBot="1" x14ac:dyDescent="0.3">
      <c r="A15" s="117"/>
      <c r="B15" s="106"/>
      <c r="C15" s="108"/>
      <c r="D15" s="109"/>
      <c r="E15" s="109"/>
      <c r="F15" s="6">
        <v>21</v>
      </c>
      <c r="G15" s="123"/>
    </row>
    <row r="16" spans="1:7" s="9" customFormat="1" ht="14.4" thickBot="1" x14ac:dyDescent="0.3">
      <c r="A16" s="38" t="s">
        <v>50</v>
      </c>
      <c r="B16" s="69" t="s">
        <v>48</v>
      </c>
      <c r="C16" s="74">
        <v>10</v>
      </c>
      <c r="D16" s="73">
        <v>0</v>
      </c>
      <c r="E16" s="23">
        <f t="shared" ref="E16" si="4">C16*D16</f>
        <v>0</v>
      </c>
      <c r="F16" s="12">
        <f>E16*0.01*$F$15</f>
        <v>0</v>
      </c>
      <c r="G16" s="39">
        <f t="shared" ref="G16" si="5">E16+F16</f>
        <v>0</v>
      </c>
    </row>
    <row r="17" spans="1:8" ht="15" customHeight="1" thickBot="1" x14ac:dyDescent="0.3">
      <c r="A17" s="30" t="s">
        <v>21</v>
      </c>
      <c r="B17" s="30"/>
      <c r="C17" s="75"/>
      <c r="D17" s="7"/>
      <c r="E17" s="8">
        <f>SUM(E16:E16)</f>
        <v>0</v>
      </c>
      <c r="F17" s="120"/>
      <c r="G17" s="121"/>
      <c r="H17" s="24"/>
    </row>
    <row r="18" spans="1:8" ht="2.5499999999999998" customHeight="1" thickBot="1" x14ac:dyDescent="0.3">
      <c r="A18" s="33"/>
      <c r="B18" s="34"/>
      <c r="C18" s="76"/>
      <c r="D18" s="34"/>
      <c r="E18" s="35"/>
      <c r="F18" s="35"/>
      <c r="G18" s="40"/>
      <c r="H18" s="24"/>
    </row>
    <row r="19" spans="1:8" ht="14.55" customHeight="1" thickBot="1" x14ac:dyDescent="0.3">
      <c r="A19" s="41" t="s">
        <v>51</v>
      </c>
      <c r="B19" s="70" t="s">
        <v>24</v>
      </c>
      <c r="C19" s="75"/>
      <c r="D19" s="68"/>
      <c r="E19" s="104">
        <v>0</v>
      </c>
      <c r="F19" s="43">
        <f>E19*0.01*F15</f>
        <v>0</v>
      </c>
      <c r="G19" s="44">
        <f>E19+F19</f>
        <v>0</v>
      </c>
      <c r="H19" s="24"/>
    </row>
    <row r="20" spans="1:8" ht="14.55" customHeight="1" thickBot="1" x14ac:dyDescent="0.3">
      <c r="A20" s="30" t="s">
        <v>25</v>
      </c>
      <c r="B20" s="71"/>
      <c r="C20" s="71"/>
      <c r="D20" s="36"/>
      <c r="E20" s="17">
        <f>E19*4</f>
        <v>0</v>
      </c>
      <c r="F20" s="32"/>
      <c r="G20" s="7"/>
      <c r="H20" s="24"/>
    </row>
    <row r="21" spans="1:8" ht="14.55" customHeight="1" thickBot="1" x14ac:dyDescent="0.3">
      <c r="A21" s="79"/>
      <c r="B21" s="80"/>
      <c r="C21" s="81" t="s">
        <v>7</v>
      </c>
      <c r="D21" s="82"/>
      <c r="E21" s="77"/>
      <c r="F21" s="77"/>
      <c r="G21" s="83"/>
      <c r="H21" s="24"/>
    </row>
    <row r="22" spans="1:8" ht="29.4" customHeight="1" x14ac:dyDescent="0.25">
      <c r="A22" s="86" t="s">
        <v>59</v>
      </c>
      <c r="B22" s="87" t="s">
        <v>63</v>
      </c>
      <c r="C22" s="88">
        <v>1</v>
      </c>
      <c r="D22" s="89">
        <v>0</v>
      </c>
      <c r="E22" s="84">
        <f>D22*C22</f>
        <v>0</v>
      </c>
      <c r="F22" s="90">
        <f>D22*0.01*F15</f>
        <v>0</v>
      </c>
      <c r="G22" s="91">
        <f>D22+F22</f>
        <v>0</v>
      </c>
      <c r="H22" s="24"/>
    </row>
    <row r="23" spans="1:8" ht="29.4" customHeight="1" x14ac:dyDescent="0.25">
      <c r="A23" s="92" t="s">
        <v>66</v>
      </c>
      <c r="B23" s="93" t="s">
        <v>65</v>
      </c>
      <c r="C23" s="94">
        <v>15000</v>
      </c>
      <c r="D23" s="95">
        <v>0</v>
      </c>
      <c r="E23" s="78">
        <f>D23*C23</f>
        <v>0</v>
      </c>
      <c r="F23" s="96">
        <f>D23*0.01*F15</f>
        <v>0</v>
      </c>
      <c r="G23" s="97">
        <f>D23+F23</f>
        <v>0</v>
      </c>
      <c r="H23" s="24"/>
    </row>
    <row r="24" spans="1:8" ht="29.4" customHeight="1" thickBot="1" x14ac:dyDescent="0.3">
      <c r="A24" s="98" t="s">
        <v>67</v>
      </c>
      <c r="B24" s="99" t="s">
        <v>64</v>
      </c>
      <c r="C24" s="100">
        <v>15000</v>
      </c>
      <c r="D24" s="101">
        <v>0</v>
      </c>
      <c r="E24" s="85">
        <f>D24*C24</f>
        <v>0</v>
      </c>
      <c r="F24" s="102">
        <f>D24*0.01*F15</f>
        <v>0</v>
      </c>
      <c r="G24" s="103">
        <f>D24+F24</f>
        <v>0</v>
      </c>
      <c r="H24" s="24"/>
    </row>
    <row r="25" spans="1:8" ht="14.55" customHeight="1" thickBot="1" x14ac:dyDescent="0.3">
      <c r="A25" s="64" t="s">
        <v>58</v>
      </c>
      <c r="B25" s="72"/>
      <c r="C25" s="110"/>
      <c r="D25" s="111"/>
      <c r="E25" s="17">
        <f>SUM(E22:E24)</f>
        <v>0</v>
      </c>
      <c r="F25" s="32"/>
      <c r="G25" s="7"/>
      <c r="H25" s="24"/>
    </row>
    <row r="26" spans="1:8" s="9" customFormat="1" x14ac:dyDescent="0.25">
      <c r="A26" s="19" t="s">
        <v>14</v>
      </c>
      <c r="B26" s="28"/>
      <c r="C26" s="28"/>
      <c r="D26" s="28"/>
      <c r="E26" s="28"/>
      <c r="F26" s="29"/>
      <c r="G26" s="29"/>
    </row>
    <row r="28" spans="1:8" x14ac:dyDescent="0.25">
      <c r="A28" s="20" t="s">
        <v>18</v>
      </c>
    </row>
    <row r="29" spans="1:8" x14ac:dyDescent="0.25">
      <c r="A29" s="21" t="s">
        <v>29</v>
      </c>
    </row>
    <row r="30" spans="1:8" x14ac:dyDescent="0.25">
      <c r="A30" s="112" t="s">
        <v>36</v>
      </c>
      <c r="B30" s="112"/>
      <c r="C30" s="112"/>
      <c r="D30" s="112"/>
      <c r="E30" s="112"/>
      <c r="F30" s="112"/>
      <c r="G30" s="112"/>
    </row>
    <row r="31" spans="1:8" x14ac:dyDescent="0.25">
      <c r="A31" s="115" t="s">
        <v>28</v>
      </c>
      <c r="B31" s="115"/>
      <c r="C31" s="115"/>
      <c r="D31" s="115"/>
      <c r="E31" s="115"/>
      <c r="F31" s="115"/>
      <c r="G31" s="115"/>
    </row>
    <row r="32" spans="1:8" x14ac:dyDescent="0.25">
      <c r="A32" s="59" t="s">
        <v>53</v>
      </c>
      <c r="B32" s="56"/>
      <c r="C32" s="56"/>
      <c r="D32" s="56"/>
      <c r="E32" s="56"/>
      <c r="F32" s="56"/>
      <c r="G32" s="56"/>
    </row>
    <row r="33" spans="1:7" x14ac:dyDescent="0.25">
      <c r="A33" s="59" t="s">
        <v>54</v>
      </c>
      <c r="B33" s="56"/>
      <c r="C33" s="56"/>
      <c r="D33" s="56"/>
      <c r="E33" s="56"/>
      <c r="F33" s="56"/>
      <c r="G33" s="56"/>
    </row>
    <row r="34" spans="1:7" x14ac:dyDescent="0.25">
      <c r="A34" s="115" t="s">
        <v>56</v>
      </c>
      <c r="B34" s="115"/>
      <c r="C34" s="115"/>
      <c r="D34" s="115"/>
      <c r="E34" s="115"/>
      <c r="F34" s="115"/>
      <c r="G34" s="115"/>
    </row>
    <row r="35" spans="1:7" ht="28.5" customHeight="1" x14ac:dyDescent="0.25">
      <c r="A35" s="115" t="s">
        <v>55</v>
      </c>
      <c r="B35" s="115"/>
      <c r="C35" s="115"/>
      <c r="D35" s="115"/>
      <c r="E35" s="115"/>
      <c r="F35" s="115"/>
      <c r="G35" s="115"/>
    </row>
    <row r="36" spans="1:7" ht="27.45" customHeight="1" x14ac:dyDescent="0.25">
      <c r="A36" s="115" t="s">
        <v>19</v>
      </c>
      <c r="B36" s="115"/>
      <c r="C36" s="115"/>
      <c r="D36" s="115"/>
      <c r="E36" s="115"/>
      <c r="F36" s="115"/>
      <c r="G36" s="115"/>
    </row>
    <row r="37" spans="1:7" ht="13.2" customHeight="1" x14ac:dyDescent="0.25">
      <c r="A37" s="59" t="s">
        <v>68</v>
      </c>
      <c r="B37" s="58"/>
      <c r="C37" s="58"/>
      <c r="D37" s="58"/>
      <c r="E37" s="58"/>
      <c r="F37" s="58"/>
      <c r="G37" s="58"/>
    </row>
    <row r="38" spans="1:7" x14ac:dyDescent="0.25">
      <c r="A38" s="112" t="s">
        <v>6</v>
      </c>
      <c r="B38" s="112"/>
      <c r="C38" s="112"/>
      <c r="D38" s="112"/>
      <c r="E38" s="112"/>
      <c r="F38" s="112"/>
      <c r="G38" s="112"/>
    </row>
    <row r="39" spans="1:7" x14ac:dyDescent="0.25">
      <c r="A39" s="112" t="s">
        <v>17</v>
      </c>
      <c r="B39" s="112"/>
      <c r="C39" s="112"/>
      <c r="D39" s="112"/>
      <c r="E39" s="112"/>
      <c r="F39" s="112"/>
      <c r="G39" s="112"/>
    </row>
  </sheetData>
  <sheetProtection algorithmName="SHA-512" hashValue="v4In7bT5CGXI1Fs1D5ztCIdyAXEkxLZYlzK2y2Vo5h9UrBiStaMqzxCTn2TX21bblJFaHHZ+/reHZ0TB+rlA7g==" saltValue="Oik205Zf78LQK9yHftNJDg==" spinCount="100000" sheet="1" objects="1" scenarios="1" formatCells="0" formatColumns="0" formatRows="0"/>
  <protectedRanges>
    <protectedRange sqref="B4 F8 D9:D11 F15 D16 E19 D22:D24" name="Oblast1"/>
  </protectedRanges>
  <mergeCells count="21">
    <mergeCell ref="A38:G38"/>
    <mergeCell ref="A39:G39"/>
    <mergeCell ref="A30:G30"/>
    <mergeCell ref="G7:G8"/>
    <mergeCell ref="A31:G31"/>
    <mergeCell ref="A34:G34"/>
    <mergeCell ref="A35:G35"/>
    <mergeCell ref="A36:G36"/>
    <mergeCell ref="A7:A8"/>
    <mergeCell ref="B7:B8"/>
    <mergeCell ref="C7:C8"/>
    <mergeCell ref="D7:D8"/>
    <mergeCell ref="E7:E8"/>
    <mergeCell ref="F17:G17"/>
    <mergeCell ref="G14:G15"/>
    <mergeCell ref="A14:A15"/>
    <mergeCell ref="B14:B15"/>
    <mergeCell ref="C14:C15"/>
    <mergeCell ref="D14:D15"/>
    <mergeCell ref="E14:E15"/>
    <mergeCell ref="C25:D25"/>
  </mergeCells>
  <pageMargins left="0.25" right="0.25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H32"/>
  <sheetViews>
    <sheetView zoomScale="70" zoomScaleNormal="70" workbookViewId="0">
      <selection activeCell="A19" sqref="A19"/>
    </sheetView>
  </sheetViews>
  <sheetFormatPr defaultColWidth="9.33203125" defaultRowHeight="13.8" x14ac:dyDescent="0.25"/>
  <cols>
    <col min="1" max="1" width="11.33203125" style="10" customWidth="1"/>
    <col min="2" max="2" width="64.6640625" style="13" customWidth="1"/>
    <col min="3" max="3" width="13" style="10" customWidth="1"/>
    <col min="4" max="4" width="17" style="10" customWidth="1"/>
    <col min="5" max="5" width="19" style="10" customWidth="1"/>
    <col min="6" max="6" width="14.6640625" style="10" customWidth="1"/>
    <col min="7" max="7" width="20.21875" style="10" customWidth="1"/>
    <col min="8" max="16384" width="9.33203125" style="10"/>
  </cols>
  <sheetData>
    <row r="1" spans="1:8" s="1" customFormat="1" x14ac:dyDescent="0.25">
      <c r="A1" s="3" t="s">
        <v>41</v>
      </c>
      <c r="B1" s="9"/>
    </row>
    <row r="2" spans="1:8" s="1" customFormat="1" x14ac:dyDescent="0.25">
      <c r="A2" s="1" t="s">
        <v>37</v>
      </c>
      <c r="B2" s="2"/>
    </row>
    <row r="3" spans="1:8" s="1" customFormat="1" x14ac:dyDescent="0.25">
      <c r="B3" s="9"/>
    </row>
    <row r="4" spans="1:8" s="1" customFormat="1" x14ac:dyDescent="0.25">
      <c r="A4" s="3" t="s">
        <v>33</v>
      </c>
      <c r="B4" s="51" t="s">
        <v>34</v>
      </c>
    </row>
    <row r="5" spans="1:8" s="1" customFormat="1" x14ac:dyDescent="0.25">
      <c r="A5" s="3" t="s">
        <v>8</v>
      </c>
      <c r="B5" s="50" t="s">
        <v>43</v>
      </c>
    </row>
    <row r="6" spans="1:8" s="1" customFormat="1" ht="14.4" thickBot="1" x14ac:dyDescent="0.3">
      <c r="A6" s="3"/>
      <c r="B6" s="2"/>
    </row>
    <row r="7" spans="1:8" ht="27.45" customHeight="1" x14ac:dyDescent="0.25">
      <c r="A7" s="116" t="s">
        <v>23</v>
      </c>
      <c r="B7" s="118" t="s">
        <v>0</v>
      </c>
      <c r="C7" s="118" t="s">
        <v>7</v>
      </c>
      <c r="D7" s="118" t="s">
        <v>1</v>
      </c>
      <c r="E7" s="118" t="s">
        <v>20</v>
      </c>
      <c r="F7" s="5" t="s">
        <v>11</v>
      </c>
      <c r="G7" s="113" t="s">
        <v>2</v>
      </c>
    </row>
    <row r="8" spans="1:8" s="4" customFormat="1" ht="36" customHeight="1" thickBot="1" x14ac:dyDescent="0.35">
      <c r="A8" s="117"/>
      <c r="B8" s="119"/>
      <c r="C8" s="119"/>
      <c r="D8" s="119"/>
      <c r="E8" s="119"/>
      <c r="F8" s="6">
        <v>21</v>
      </c>
      <c r="G8" s="114"/>
    </row>
    <row r="9" spans="1:8" s="13" customFormat="1" ht="14.4" thickBot="1" x14ac:dyDescent="0.3">
      <c r="A9" s="38" t="s">
        <v>3</v>
      </c>
      <c r="B9" s="27" t="s">
        <v>47</v>
      </c>
      <c r="C9" s="26">
        <v>1</v>
      </c>
      <c r="D9" s="11">
        <v>0</v>
      </c>
      <c r="E9" s="12">
        <f t="shared" ref="E9" si="0">C9*D9</f>
        <v>0</v>
      </c>
      <c r="F9" s="12">
        <f>E9*0.01*$F$8</f>
        <v>0</v>
      </c>
      <c r="G9" s="39">
        <f>E9+F9</f>
        <v>0</v>
      </c>
    </row>
    <row r="10" spans="1:8" s="13" customFormat="1" ht="14.4" thickBot="1" x14ac:dyDescent="0.3">
      <c r="A10" s="14" t="s">
        <v>22</v>
      </c>
      <c r="B10" s="15"/>
      <c r="C10" s="16"/>
      <c r="D10" s="16"/>
      <c r="E10" s="17">
        <f>SUM(E9:E9)</f>
        <v>0</v>
      </c>
      <c r="F10" s="18">
        <f>SUM(F9:F9)</f>
        <v>0</v>
      </c>
      <c r="G10" s="18">
        <f>SUM(G9:G9)</f>
        <v>0</v>
      </c>
    </row>
    <row r="11" spans="1:8" s="13" customFormat="1" ht="3" customHeight="1" thickBot="1" x14ac:dyDescent="0.3">
      <c r="A11" s="33"/>
      <c r="B11" s="34"/>
      <c r="C11" s="34"/>
      <c r="D11" s="34"/>
      <c r="E11" s="35"/>
      <c r="F11" s="35"/>
      <c r="G11" s="40"/>
    </row>
    <row r="12" spans="1:8" s="9" customFormat="1" ht="28.05" customHeight="1" x14ac:dyDescent="0.25">
      <c r="A12" s="116" t="s">
        <v>23</v>
      </c>
      <c r="B12" s="105" t="s">
        <v>62</v>
      </c>
      <c r="C12" s="107" t="s">
        <v>15</v>
      </c>
      <c r="D12" s="107" t="s">
        <v>10</v>
      </c>
      <c r="E12" s="107" t="s">
        <v>16</v>
      </c>
      <c r="F12" s="5" t="s">
        <v>11</v>
      </c>
      <c r="G12" s="122" t="s">
        <v>12</v>
      </c>
    </row>
    <row r="13" spans="1:8" s="9" customFormat="1" ht="37.049999999999997" customHeight="1" thickBot="1" x14ac:dyDescent="0.3">
      <c r="A13" s="117"/>
      <c r="B13" s="106"/>
      <c r="C13" s="109"/>
      <c r="D13" s="109"/>
      <c r="E13" s="109"/>
      <c r="F13" s="6">
        <v>21</v>
      </c>
      <c r="G13" s="123"/>
    </row>
    <row r="14" spans="1:8" s="9" customFormat="1" ht="14.4" thickBot="1" x14ac:dyDescent="0.3">
      <c r="A14" s="38" t="s">
        <v>4</v>
      </c>
      <c r="B14" s="45" t="s">
        <v>48</v>
      </c>
      <c r="C14" s="46">
        <v>2</v>
      </c>
      <c r="D14" s="22">
        <v>0</v>
      </c>
      <c r="E14" s="23">
        <f t="shared" ref="E14" si="1">C14*D14</f>
        <v>0</v>
      </c>
      <c r="F14" s="12">
        <f>E14*0.01*$F$13</f>
        <v>0</v>
      </c>
      <c r="G14" s="39">
        <f t="shared" ref="G14" si="2">E14+F14</f>
        <v>0</v>
      </c>
    </row>
    <row r="15" spans="1:8" ht="15" customHeight="1" thickBot="1" x14ac:dyDescent="0.3">
      <c r="A15" s="30" t="s">
        <v>21</v>
      </c>
      <c r="B15" s="31"/>
      <c r="C15" s="25"/>
      <c r="D15" s="7"/>
      <c r="E15" s="8">
        <f>SUM(E14:E14)</f>
        <v>0</v>
      </c>
      <c r="F15" s="120"/>
      <c r="G15" s="121"/>
      <c r="H15" s="24"/>
    </row>
    <row r="16" spans="1:8" ht="2.5499999999999998" customHeight="1" thickBot="1" x14ac:dyDescent="0.3">
      <c r="A16" s="33"/>
      <c r="B16" s="34"/>
      <c r="C16" s="34"/>
      <c r="D16" s="34"/>
      <c r="E16" s="35"/>
      <c r="F16" s="35"/>
      <c r="G16" s="40"/>
      <c r="H16" s="24"/>
    </row>
    <row r="17" spans="1:8" ht="14.55" customHeight="1" thickBot="1" x14ac:dyDescent="0.3">
      <c r="A17" s="41" t="s">
        <v>5</v>
      </c>
      <c r="B17" s="47" t="s">
        <v>24</v>
      </c>
      <c r="C17" s="110"/>
      <c r="D17" s="124"/>
      <c r="E17" s="42">
        <v>0</v>
      </c>
      <c r="F17" s="43">
        <f>E17*0.01*F13</f>
        <v>0</v>
      </c>
      <c r="G17" s="44">
        <f>E17+F17</f>
        <v>0</v>
      </c>
      <c r="H17" s="24"/>
    </row>
    <row r="18" spans="1:8" ht="14.55" customHeight="1" thickBot="1" x14ac:dyDescent="0.3">
      <c r="A18" s="30" t="s">
        <v>25</v>
      </c>
      <c r="B18" s="37"/>
      <c r="C18" s="25"/>
      <c r="D18" s="36"/>
      <c r="E18" s="17">
        <f>E17*4</f>
        <v>0</v>
      </c>
      <c r="F18" s="32"/>
      <c r="G18" s="7"/>
      <c r="H18" s="24"/>
    </row>
    <row r="19" spans="1:8" ht="14.55" customHeight="1" thickBot="1" x14ac:dyDescent="0.3">
      <c r="A19" s="63" t="s">
        <v>50</v>
      </c>
      <c r="B19" s="66" t="s">
        <v>60</v>
      </c>
      <c r="C19" s="110"/>
      <c r="D19" s="124"/>
      <c r="E19" s="42">
        <v>0</v>
      </c>
      <c r="F19" s="43">
        <f>E19*0.01*F15</f>
        <v>0</v>
      </c>
      <c r="G19" s="44">
        <f>E19+F19</f>
        <v>0</v>
      </c>
      <c r="H19" s="24"/>
    </row>
    <row r="20" spans="1:8" ht="14.55" customHeight="1" thickBot="1" x14ac:dyDescent="0.3">
      <c r="A20" s="64" t="s">
        <v>58</v>
      </c>
      <c r="B20" s="65"/>
      <c r="C20" s="25"/>
      <c r="D20" s="36"/>
      <c r="E20" s="17">
        <f>E19</f>
        <v>0</v>
      </c>
      <c r="F20" s="32"/>
      <c r="G20" s="7"/>
      <c r="H20" s="24"/>
    </row>
    <row r="21" spans="1:8" s="9" customFormat="1" x14ac:dyDescent="0.25">
      <c r="A21" s="19" t="s">
        <v>14</v>
      </c>
      <c r="B21" s="28"/>
      <c r="C21" s="28"/>
      <c r="D21" s="28"/>
      <c r="E21" s="28"/>
      <c r="F21" s="29"/>
      <c r="G21" s="29"/>
    </row>
    <row r="23" spans="1:8" x14ac:dyDescent="0.25">
      <c r="A23" s="20" t="s">
        <v>18</v>
      </c>
    </row>
    <row r="24" spans="1:8" x14ac:dyDescent="0.25">
      <c r="A24" s="21" t="s">
        <v>29</v>
      </c>
    </row>
    <row r="25" spans="1:8" x14ac:dyDescent="0.25">
      <c r="A25" s="112" t="s">
        <v>36</v>
      </c>
      <c r="B25" s="112"/>
      <c r="C25" s="112"/>
      <c r="D25" s="112"/>
      <c r="E25" s="112"/>
      <c r="F25" s="112"/>
      <c r="G25" s="112"/>
    </row>
    <row r="26" spans="1:8" x14ac:dyDescent="0.25">
      <c r="A26" s="115" t="s">
        <v>28</v>
      </c>
      <c r="B26" s="115"/>
      <c r="C26" s="115"/>
      <c r="D26" s="115"/>
      <c r="E26" s="115"/>
      <c r="F26" s="115"/>
      <c r="G26" s="115"/>
    </row>
    <row r="27" spans="1:8" x14ac:dyDescent="0.25">
      <c r="A27" s="115" t="s">
        <v>27</v>
      </c>
      <c r="B27" s="115"/>
      <c r="C27" s="115"/>
      <c r="D27" s="115"/>
      <c r="E27" s="115"/>
      <c r="F27" s="115"/>
      <c r="G27" s="115"/>
    </row>
    <row r="28" spans="1:8" ht="28.5" customHeight="1" x14ac:dyDescent="0.25">
      <c r="A28" s="115" t="s">
        <v>26</v>
      </c>
      <c r="B28" s="115"/>
      <c r="C28" s="115"/>
      <c r="D28" s="115"/>
      <c r="E28" s="115"/>
      <c r="F28" s="115"/>
      <c r="G28" s="115"/>
    </row>
    <row r="29" spans="1:8" ht="28.5" customHeight="1" x14ac:dyDescent="0.25">
      <c r="A29" s="115" t="s">
        <v>19</v>
      </c>
      <c r="B29" s="115"/>
      <c r="C29" s="115"/>
      <c r="D29" s="115"/>
      <c r="E29" s="115"/>
      <c r="F29" s="115"/>
      <c r="G29" s="115"/>
    </row>
    <row r="30" spans="1:8" s="67" customFormat="1" ht="16.2" customHeight="1" x14ac:dyDescent="0.25">
      <c r="A30" s="59" t="s">
        <v>61</v>
      </c>
      <c r="B30" s="57"/>
      <c r="C30" s="57"/>
      <c r="D30" s="57"/>
      <c r="E30" s="57"/>
      <c r="F30" s="57"/>
      <c r="G30" s="57"/>
    </row>
    <row r="31" spans="1:8" x14ac:dyDescent="0.25">
      <c r="A31" s="112" t="s">
        <v>6</v>
      </c>
      <c r="B31" s="112"/>
      <c r="C31" s="112"/>
      <c r="D31" s="112"/>
      <c r="E31" s="112"/>
      <c r="F31" s="112"/>
      <c r="G31" s="112"/>
    </row>
    <row r="32" spans="1:8" x14ac:dyDescent="0.25">
      <c r="A32" s="112" t="s">
        <v>17</v>
      </c>
      <c r="B32" s="112"/>
      <c r="C32" s="112"/>
      <c r="D32" s="112"/>
      <c r="E32" s="112"/>
      <c r="F32" s="112"/>
      <c r="G32" s="112"/>
    </row>
  </sheetData>
  <sheetProtection algorithmName="SHA-512" hashValue="MXnaJQc9I8FYACsAP4x/8jQTImupKDbqEbYYDeijvhrikr5Q1gStAE4bzphdRt23U05omAi+kZYZcHmui/MvjA==" saltValue="+Xs+NbTQKuHRrvfy2IGlnA==" spinCount="100000" sheet="1" objects="1" scenarios="1" formatCells="0" formatColumns="0"/>
  <protectedRanges>
    <protectedRange sqref="B4 F8 D9 F13 D14 E17 E19" name="Oblast1"/>
  </protectedRanges>
  <mergeCells count="22">
    <mergeCell ref="C19:D19"/>
    <mergeCell ref="A32:G32"/>
    <mergeCell ref="A25:G25"/>
    <mergeCell ref="A26:G26"/>
    <mergeCell ref="A27:G27"/>
    <mergeCell ref="A28:G28"/>
    <mergeCell ref="A29:G29"/>
    <mergeCell ref="A31:G31"/>
    <mergeCell ref="F15:G15"/>
    <mergeCell ref="C17:D17"/>
    <mergeCell ref="G12:G13"/>
    <mergeCell ref="A7:A8"/>
    <mergeCell ref="B7:B8"/>
    <mergeCell ref="C7:C8"/>
    <mergeCell ref="D7:D8"/>
    <mergeCell ref="E7:E8"/>
    <mergeCell ref="G7:G8"/>
    <mergeCell ref="A12:A13"/>
    <mergeCell ref="B12:B13"/>
    <mergeCell ref="C12:C13"/>
    <mergeCell ref="D12:D13"/>
    <mergeCell ref="E12:E13"/>
  </mergeCells>
  <pageMargins left="0.25" right="0.25" top="0.75" bottom="0.75" header="0.3" footer="0.3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H29"/>
  <sheetViews>
    <sheetView zoomScale="70" zoomScaleNormal="70" workbookViewId="0">
      <selection activeCell="A30" sqref="A30"/>
    </sheetView>
  </sheetViews>
  <sheetFormatPr defaultColWidth="9.33203125" defaultRowHeight="13.8" x14ac:dyDescent="0.25"/>
  <cols>
    <col min="1" max="1" width="11.33203125" style="10" customWidth="1"/>
    <col min="2" max="2" width="73.109375" style="13" customWidth="1"/>
    <col min="3" max="3" width="13" style="10" customWidth="1"/>
    <col min="4" max="4" width="17" style="10" customWidth="1"/>
    <col min="5" max="5" width="19" style="10" customWidth="1"/>
    <col min="6" max="6" width="14.6640625" style="10" customWidth="1"/>
    <col min="7" max="7" width="20.21875" style="10" customWidth="1"/>
    <col min="8" max="16384" width="9.33203125" style="10"/>
  </cols>
  <sheetData>
    <row r="1" spans="1:8" s="1" customFormat="1" x14ac:dyDescent="0.25">
      <c r="A1" s="3" t="s">
        <v>41</v>
      </c>
      <c r="B1" s="9"/>
    </row>
    <row r="2" spans="1:8" s="1" customFormat="1" x14ac:dyDescent="0.25">
      <c r="A2" s="1" t="s">
        <v>37</v>
      </c>
      <c r="B2" s="2"/>
    </row>
    <row r="3" spans="1:8" s="1" customFormat="1" x14ac:dyDescent="0.25">
      <c r="B3" s="9"/>
    </row>
    <row r="4" spans="1:8" s="1" customFormat="1" x14ac:dyDescent="0.25">
      <c r="A4" s="3" t="s">
        <v>33</v>
      </c>
      <c r="B4" s="51" t="s">
        <v>34</v>
      </c>
    </row>
    <row r="5" spans="1:8" s="1" customFormat="1" x14ac:dyDescent="0.25">
      <c r="A5" s="3" t="s">
        <v>13</v>
      </c>
      <c r="B5" s="50" t="s">
        <v>44</v>
      </c>
    </row>
    <row r="6" spans="1:8" s="1" customFormat="1" ht="14.4" thickBot="1" x14ac:dyDescent="0.3">
      <c r="A6" s="3"/>
      <c r="B6" s="2"/>
    </row>
    <row r="7" spans="1:8" ht="27.45" customHeight="1" x14ac:dyDescent="0.25">
      <c r="A7" s="116" t="s">
        <v>23</v>
      </c>
      <c r="B7" s="118" t="s">
        <v>0</v>
      </c>
      <c r="C7" s="118" t="s">
        <v>7</v>
      </c>
      <c r="D7" s="118" t="s">
        <v>1</v>
      </c>
      <c r="E7" s="118" t="s">
        <v>20</v>
      </c>
      <c r="F7" s="5" t="s">
        <v>11</v>
      </c>
      <c r="G7" s="113" t="s">
        <v>2</v>
      </c>
    </row>
    <row r="8" spans="1:8" s="4" customFormat="1" ht="30" customHeight="1" thickBot="1" x14ac:dyDescent="0.35">
      <c r="A8" s="117"/>
      <c r="B8" s="119"/>
      <c r="C8" s="119"/>
      <c r="D8" s="119"/>
      <c r="E8" s="119"/>
      <c r="F8" s="6">
        <v>21</v>
      </c>
      <c r="G8" s="114"/>
    </row>
    <row r="9" spans="1:8" s="13" customFormat="1" ht="14.4" thickBot="1" x14ac:dyDescent="0.3">
      <c r="A9" s="38" t="s">
        <v>3</v>
      </c>
      <c r="B9" s="27" t="s">
        <v>45</v>
      </c>
      <c r="C9" s="26">
        <v>1</v>
      </c>
      <c r="D9" s="11">
        <v>0</v>
      </c>
      <c r="E9" s="12">
        <f t="shared" ref="E9" si="0">C9*D9</f>
        <v>0</v>
      </c>
      <c r="F9" s="12">
        <f>E9*0.01*$F$8</f>
        <v>0</v>
      </c>
      <c r="G9" s="39">
        <f>E9+F9</f>
        <v>0</v>
      </c>
    </row>
    <row r="10" spans="1:8" s="13" customFormat="1" ht="14.4" thickBot="1" x14ac:dyDescent="0.3">
      <c r="A10" s="14" t="s">
        <v>22</v>
      </c>
      <c r="B10" s="15"/>
      <c r="C10" s="16"/>
      <c r="D10" s="16"/>
      <c r="E10" s="17">
        <f>SUM(E9:E9)</f>
        <v>0</v>
      </c>
      <c r="F10" s="18">
        <f>SUM(F9:F9)</f>
        <v>0</v>
      </c>
      <c r="G10" s="18">
        <f>SUM(G9:G9)</f>
        <v>0</v>
      </c>
    </row>
    <row r="11" spans="1:8" s="13" customFormat="1" ht="3" customHeight="1" thickBot="1" x14ac:dyDescent="0.3">
      <c r="A11" s="33"/>
      <c r="B11" s="34"/>
      <c r="C11" s="34"/>
      <c r="D11" s="34"/>
      <c r="E11" s="35"/>
      <c r="F11" s="35"/>
      <c r="G11" s="40"/>
    </row>
    <row r="12" spans="1:8" s="9" customFormat="1" ht="28.05" customHeight="1" x14ac:dyDescent="0.25">
      <c r="A12" s="116" t="s">
        <v>23</v>
      </c>
      <c r="B12" s="105" t="s">
        <v>9</v>
      </c>
      <c r="C12" s="107" t="s">
        <v>15</v>
      </c>
      <c r="D12" s="107" t="s">
        <v>10</v>
      </c>
      <c r="E12" s="107" t="s">
        <v>16</v>
      </c>
      <c r="F12" s="5" t="s">
        <v>11</v>
      </c>
      <c r="G12" s="122" t="s">
        <v>12</v>
      </c>
    </row>
    <row r="13" spans="1:8" s="9" customFormat="1" ht="37.049999999999997" customHeight="1" thickBot="1" x14ac:dyDescent="0.3">
      <c r="A13" s="117"/>
      <c r="B13" s="106"/>
      <c r="C13" s="109"/>
      <c r="D13" s="109"/>
      <c r="E13" s="109"/>
      <c r="F13" s="6">
        <v>21</v>
      </c>
      <c r="G13" s="123"/>
    </row>
    <row r="14" spans="1:8" s="9" customFormat="1" ht="14.4" thickBot="1" x14ac:dyDescent="0.3">
      <c r="A14" s="38" t="s">
        <v>4</v>
      </c>
      <c r="B14" s="45" t="s">
        <v>48</v>
      </c>
      <c r="C14" s="46">
        <v>40</v>
      </c>
      <c r="D14" s="22">
        <v>0</v>
      </c>
      <c r="E14" s="23">
        <f t="shared" ref="E14" si="1">C14*D14</f>
        <v>0</v>
      </c>
      <c r="F14" s="12">
        <f>E14*0.01*$F$13</f>
        <v>0</v>
      </c>
      <c r="G14" s="39">
        <f t="shared" ref="G14" si="2">E14+F14</f>
        <v>0</v>
      </c>
    </row>
    <row r="15" spans="1:8" ht="15" customHeight="1" thickBot="1" x14ac:dyDescent="0.3">
      <c r="A15" s="30" t="s">
        <v>21</v>
      </c>
      <c r="B15" s="31"/>
      <c r="C15" s="25"/>
      <c r="D15" s="7"/>
      <c r="E15" s="8">
        <f>SUM(E14:E14)</f>
        <v>0</v>
      </c>
      <c r="F15" s="120"/>
      <c r="G15" s="121"/>
      <c r="H15" s="24"/>
    </row>
    <row r="16" spans="1:8" ht="2.5499999999999998" customHeight="1" thickBot="1" x14ac:dyDescent="0.3">
      <c r="A16" s="33"/>
      <c r="B16" s="34"/>
      <c r="C16" s="34"/>
      <c r="D16" s="34"/>
      <c r="E16" s="35"/>
      <c r="F16" s="35"/>
      <c r="G16" s="40"/>
      <c r="H16" s="24"/>
    </row>
    <row r="17" spans="1:8" ht="14.55" customHeight="1" thickBot="1" x14ac:dyDescent="0.3">
      <c r="A17" s="41" t="s">
        <v>5</v>
      </c>
      <c r="B17" s="47" t="s">
        <v>24</v>
      </c>
      <c r="C17" s="110"/>
      <c r="D17" s="124"/>
      <c r="E17" s="42">
        <v>0</v>
      </c>
      <c r="F17" s="43">
        <f>E17*0.01*F13</f>
        <v>0</v>
      </c>
      <c r="G17" s="44">
        <f>E17+F17</f>
        <v>0</v>
      </c>
      <c r="H17" s="24"/>
    </row>
    <row r="18" spans="1:8" ht="14.55" customHeight="1" thickBot="1" x14ac:dyDescent="0.3">
      <c r="A18" s="30" t="s">
        <v>25</v>
      </c>
      <c r="B18" s="37"/>
      <c r="C18" s="25"/>
      <c r="D18" s="36"/>
      <c r="E18" s="17">
        <f>E17*4</f>
        <v>0</v>
      </c>
      <c r="F18" s="32"/>
      <c r="G18" s="7"/>
      <c r="H18" s="24"/>
    </row>
    <row r="19" spans="1:8" s="9" customFormat="1" x14ac:dyDescent="0.25">
      <c r="A19" s="19" t="s">
        <v>14</v>
      </c>
      <c r="B19" s="28"/>
      <c r="C19" s="28"/>
      <c r="D19" s="28"/>
      <c r="E19" s="28"/>
      <c r="F19" s="29"/>
      <c r="G19" s="29"/>
    </row>
    <row r="21" spans="1:8" x14ac:dyDescent="0.25">
      <c r="A21" s="20" t="s">
        <v>18</v>
      </c>
    </row>
    <row r="22" spans="1:8" x14ac:dyDescent="0.25">
      <c r="A22" s="21" t="s">
        <v>29</v>
      </c>
    </row>
    <row r="23" spans="1:8" x14ac:dyDescent="0.25">
      <c r="A23" s="112" t="s">
        <v>36</v>
      </c>
      <c r="B23" s="112"/>
      <c r="C23" s="112"/>
      <c r="D23" s="112"/>
      <c r="E23" s="112"/>
      <c r="F23" s="112"/>
      <c r="G23" s="112"/>
    </row>
    <row r="24" spans="1:8" x14ac:dyDescent="0.25">
      <c r="A24" s="115" t="s">
        <v>28</v>
      </c>
      <c r="B24" s="115"/>
      <c r="C24" s="115"/>
      <c r="D24" s="115"/>
      <c r="E24" s="115"/>
      <c r="F24" s="115"/>
      <c r="G24" s="115"/>
    </row>
    <row r="25" spans="1:8" x14ac:dyDescent="0.25">
      <c r="A25" s="115" t="s">
        <v>27</v>
      </c>
      <c r="B25" s="115"/>
      <c r="C25" s="115"/>
      <c r="D25" s="115"/>
      <c r="E25" s="115"/>
      <c r="F25" s="115"/>
      <c r="G25" s="115"/>
    </row>
    <row r="26" spans="1:8" ht="28.5" customHeight="1" x14ac:dyDescent="0.25">
      <c r="A26" s="115" t="s">
        <v>26</v>
      </c>
      <c r="B26" s="115"/>
      <c r="C26" s="115"/>
      <c r="D26" s="115"/>
      <c r="E26" s="115"/>
      <c r="F26" s="115"/>
      <c r="G26" s="115"/>
    </row>
    <row r="27" spans="1:8" ht="28.5" customHeight="1" x14ac:dyDescent="0.25">
      <c r="A27" s="115" t="s">
        <v>49</v>
      </c>
      <c r="B27" s="115"/>
      <c r="C27" s="115"/>
      <c r="D27" s="115"/>
      <c r="E27" s="115"/>
      <c r="F27" s="115"/>
      <c r="G27" s="115"/>
    </row>
    <row r="28" spans="1:8" x14ac:dyDescent="0.25">
      <c r="A28" s="112" t="s">
        <v>6</v>
      </c>
      <c r="B28" s="112"/>
      <c r="C28" s="112"/>
      <c r="D28" s="112"/>
      <c r="E28" s="112"/>
      <c r="F28" s="112"/>
      <c r="G28" s="112"/>
    </row>
    <row r="29" spans="1:8" x14ac:dyDescent="0.25">
      <c r="A29" s="112" t="s">
        <v>17</v>
      </c>
      <c r="B29" s="112"/>
      <c r="C29" s="112"/>
      <c r="D29" s="112"/>
      <c r="E29" s="112"/>
      <c r="F29" s="112"/>
      <c r="G29" s="112"/>
    </row>
  </sheetData>
  <sheetProtection algorithmName="SHA-512" hashValue="mn/i9p5MxJrozpCVAw13XwmevdHujtGAvbsIoHjVIKx6JKWlINzRGGGRYk6r+x5FeoCpESRe80uijrUbPvJK6Q==" saltValue="/OvpugqPGm9oHG8x123Zxw==" spinCount="100000" sheet="1" objects="1" scenarios="1" formatCells="0" formatColumns="0"/>
  <protectedRanges>
    <protectedRange sqref="B4 F8 D9 F13 D14 E17" name="Oblast1"/>
  </protectedRanges>
  <mergeCells count="21">
    <mergeCell ref="A29:G29"/>
    <mergeCell ref="A23:G23"/>
    <mergeCell ref="A24:G24"/>
    <mergeCell ref="A25:G25"/>
    <mergeCell ref="A26:G26"/>
    <mergeCell ref="A27:G27"/>
    <mergeCell ref="A28:G28"/>
    <mergeCell ref="F15:G15"/>
    <mergeCell ref="C17:D17"/>
    <mergeCell ref="G12:G13"/>
    <mergeCell ref="A7:A8"/>
    <mergeCell ref="B7:B8"/>
    <mergeCell ref="C7:C8"/>
    <mergeCell ref="D7:D8"/>
    <mergeCell ref="E7:E8"/>
    <mergeCell ref="G7:G8"/>
    <mergeCell ref="A12:A13"/>
    <mergeCell ref="B12:B13"/>
    <mergeCell ref="C12:C13"/>
    <mergeCell ref="D12:D13"/>
    <mergeCell ref="E12:E13"/>
  </mergeCells>
  <pageMargins left="0.25" right="0.25" top="0.75" bottom="0.75" header="0.3" footer="0.3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10"/>
  <sheetViews>
    <sheetView workbookViewId="0">
      <selection activeCell="B8" sqref="B8"/>
    </sheetView>
  </sheetViews>
  <sheetFormatPr defaultColWidth="21" defaultRowHeight="13.8" x14ac:dyDescent="0.25"/>
  <cols>
    <col min="1" max="1" width="22.77734375" style="48" customWidth="1"/>
    <col min="2" max="2" width="31.21875" style="48" customWidth="1"/>
    <col min="3" max="3" width="21" style="48" customWidth="1"/>
    <col min="4" max="16384" width="21" style="48"/>
  </cols>
  <sheetData>
    <row r="1" spans="1:2" x14ac:dyDescent="0.25">
      <c r="A1" s="1" t="s">
        <v>37</v>
      </c>
    </row>
    <row r="2" spans="1:2" x14ac:dyDescent="0.25">
      <c r="A2" s="1"/>
    </row>
    <row r="3" spans="1:2" ht="13.5" customHeight="1" x14ac:dyDescent="0.25">
      <c r="A3" s="50" t="s">
        <v>30</v>
      </c>
      <c r="B3" s="52" t="str">
        <f>('1_DNS'!B4&amp;'2_SIEM'!B4 &amp; '3_OPA'!B4)</f>
        <v>Vyplnit obchodní název dodavateleVyplnit obchodní název dodavateleVyplnit obchodní název dodavatele</v>
      </c>
    </row>
    <row r="5" spans="1:2" x14ac:dyDescent="0.25">
      <c r="A5" s="49" t="s">
        <v>31</v>
      </c>
      <c r="B5" s="49">
        <v>7</v>
      </c>
    </row>
    <row r="6" spans="1:2" x14ac:dyDescent="0.25">
      <c r="A6" s="54" t="s">
        <v>38</v>
      </c>
      <c r="B6" s="55">
        <f>'1_DNS'!E12+B5*('1_DNS'!E17+'1_DNS'!E20)+2*'1_DNS'!E25</f>
        <v>0</v>
      </c>
    </row>
    <row r="7" spans="1:2" x14ac:dyDescent="0.25">
      <c r="A7" s="54" t="s">
        <v>39</v>
      </c>
      <c r="B7" s="55">
        <f>'2_SIEM'!E10+B5*('2_SIEM'!E15+'2_SIEM'!E18)+2*'2_SIEM'!E20</f>
        <v>0</v>
      </c>
    </row>
    <row r="8" spans="1:2" x14ac:dyDescent="0.25">
      <c r="A8" s="54" t="s">
        <v>40</v>
      </c>
      <c r="B8" s="55">
        <f>'3_OPA'!E10+B5*('3_OPA'!E15+'3_OPA'!E18)</f>
        <v>0</v>
      </c>
    </row>
    <row r="10" spans="1:2" ht="14.4" x14ac:dyDescent="0.3">
      <c r="A10" s="53" t="s">
        <v>35</v>
      </c>
    </row>
  </sheetData>
  <sheetProtection algorithmName="SHA-512" hashValue="pxhe2TTK0QG5NRw6LAaoGCr+xe/lF5m/d6ICBdoFYsqOtTKgb9mhPxg/nBJ2nQ0jC229FMI+gAnonl2DYiUSJQ==" saltValue="B9gkT2KGdbHUVmyQJyZMFQ==" spinCount="100000" sheet="1" objects="1" scenarios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1_DNS</vt:lpstr>
      <vt:lpstr>2_SIEM</vt:lpstr>
      <vt:lpstr>3_OPA</vt:lpstr>
      <vt:lpstr>LCC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Páleník Robert</cp:lastModifiedBy>
  <cp:lastPrinted>2018-03-23T08:45:28Z</cp:lastPrinted>
  <dcterms:created xsi:type="dcterms:W3CDTF">2017-07-10T12:48:42Z</dcterms:created>
  <dcterms:modified xsi:type="dcterms:W3CDTF">2023-04-05T13:00:19Z</dcterms:modified>
</cp:coreProperties>
</file>