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152" windowHeight="9948" activeTab="0"/>
  </bookViews>
  <sheets>
    <sheet name="Cenová nabídka" sheetId="4" r:id="rId1"/>
    <sheet name="lokality" sheetId="5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<sst xmlns="http://schemas.openxmlformats.org/spreadsheetml/2006/main" count="109" uniqueCount="90">
  <si>
    <t>Kadolec</t>
  </si>
  <si>
    <t>Osová Bítýška</t>
  </si>
  <si>
    <t>Třešť</t>
  </si>
  <si>
    <t>Nové Město na Moravě</t>
  </si>
  <si>
    <t>Žďár nad Sázavou</t>
  </si>
  <si>
    <t>Měřín</t>
  </si>
  <si>
    <t>Bystřice nad Pernštejnem</t>
  </si>
  <si>
    <t>Křižanov</t>
  </si>
  <si>
    <t>Jihlava</t>
  </si>
  <si>
    <t>180101 Ostré předměty</t>
  </si>
  <si>
    <t>200108 Odpad z kuchyně</t>
  </si>
  <si>
    <t>190801 Shrabky z česlí</t>
  </si>
  <si>
    <t>150110 Obaly - zbytky nebezpečných látek</t>
  </si>
  <si>
    <t>150111 Kovové obaly</t>
  </si>
  <si>
    <t>Pobočky Kamélie Křižanov:</t>
  </si>
  <si>
    <t>DS Velké Meziříčí</t>
  </si>
  <si>
    <t>DS Mitrov</t>
  </si>
  <si>
    <t>Domov Kamélie Křižanov celkem</t>
  </si>
  <si>
    <t>-</t>
  </si>
  <si>
    <t>Domov Kamélie</t>
  </si>
  <si>
    <t>Mitrov 1, 592 53 Strážek</t>
  </si>
  <si>
    <t>Zdenky Vorlové 2160, 594 01 Velké Meziříčí</t>
  </si>
  <si>
    <t>Zámek 1, Křižanov 594 51</t>
  </si>
  <si>
    <t>Antonína Štourače 847, Bystřice nad Pernštejnem 593 01</t>
  </si>
  <si>
    <t>Antonína Štourače 848, Bystřice nad Pernštejnem 593 01</t>
  </si>
  <si>
    <t>Osová Bítýška 292, Osová Bítýška 594 53</t>
  </si>
  <si>
    <t>Osová Bítýška 293, Osová Bítýška 594 53</t>
  </si>
  <si>
    <t>Nádražní 438, Třešť 589 01</t>
  </si>
  <si>
    <t>Nádražní 439, Třešť 589 01</t>
  </si>
  <si>
    <t>Malá 1547, Nové Město na Moravě 592 31</t>
  </si>
  <si>
    <t>U Křížku 510/2, Žďár nad Sázavou 591 01</t>
  </si>
  <si>
    <t>Na Kopci 5891/29, Jihlava 586 01</t>
  </si>
  <si>
    <t>DZR</t>
  </si>
  <si>
    <t xml:space="preserve">Kadolec 71, Křižanov 594 51 </t>
  </si>
  <si>
    <t>Křižanov Zámek</t>
  </si>
  <si>
    <t>DOZP, CHB, denní aktivity, denní stacionář</t>
  </si>
  <si>
    <t>Na Zahrádkách 575, Křižanov, 594 51</t>
  </si>
  <si>
    <t>Na Zahrádkách 576, Křižanov, 594 52</t>
  </si>
  <si>
    <t>Kadolec 71, 594 51 Křižanov</t>
  </si>
  <si>
    <t>Nádražní 1473/20a, Třešť 589 01 (denní aktivity, denní stacionář)</t>
  </si>
  <si>
    <t>Malá 1546, Nové Město na Moravě 592 31 (+denní aktivity)</t>
  </si>
  <si>
    <t>U Křížku 511/4, Žďár nad Sázavou 591 01</t>
  </si>
  <si>
    <t>Balinka 678, Měřín 594 42</t>
  </si>
  <si>
    <t>Balinka 679, Měřín 594 43</t>
  </si>
  <si>
    <t>Balinka 677, Měřín 594 42 (denní aktivity, denní stacionář)</t>
  </si>
  <si>
    <t>Na Kopci 5890/28, Jihlava 586 01 (+denní aktivity a denní stacionář)</t>
  </si>
  <si>
    <t>180103 infekční odpad</t>
  </si>
  <si>
    <t>Cena za 1 t v Kč bez DPH</t>
  </si>
  <si>
    <t>Nabídková cena: svoz</t>
  </si>
  <si>
    <t>Nabídková cena: doprava</t>
  </si>
  <si>
    <t>Sazba DPH svoz, doprava a likvidace</t>
  </si>
  <si>
    <t>Nabídková cena: poradenství</t>
  </si>
  <si>
    <t>Počet svozů / rok:</t>
  </si>
  <si>
    <t>Sazba DPH poradenství</t>
  </si>
  <si>
    <r>
      <t xml:space="preserve">Příloha č. 1 Zadávací dokumentace – </t>
    </r>
    <r>
      <rPr>
        <b/>
        <sz val="10"/>
        <color theme="1"/>
        <rFont val="Arial"/>
        <family val="2"/>
      </rPr>
      <t>Cenová nabídka</t>
    </r>
  </si>
  <si>
    <t>Pokyny:</t>
  </si>
  <si>
    <t>Adresy svozových míst v lokalitách:</t>
  </si>
  <si>
    <t>pravidelný svoz 2x týden</t>
  </si>
  <si>
    <t>Roční objem odpadů v tunách</t>
  </si>
  <si>
    <r>
      <t xml:space="preserve">Veřejná zakázka: </t>
    </r>
    <r>
      <rPr>
        <b/>
        <sz val="12"/>
        <color theme="1"/>
        <rFont val="Calibri"/>
        <family val="2"/>
        <scheme val="minor"/>
      </rPr>
      <t>Svoz a likvidace odpadu a poradenství v oblasti odpadového hospodaření pro DS Mitrov, Domov Kamélie, DS Velké Meziříčí</t>
    </r>
  </si>
  <si>
    <t>Počet organizací využívající poradenství:</t>
  </si>
  <si>
    <t>Dodavatel vyplní zeleně podbarvená pole</t>
  </si>
  <si>
    <t>180104 pleny - odstranění ve spalovně</t>
  </si>
  <si>
    <t>mimořádný svoz/rok (předpoklad)</t>
  </si>
  <si>
    <t>Paušál za pololetí v Kč bez DPH</t>
  </si>
  <si>
    <t>Cena za 1 rok v Kč bez DPH</t>
  </si>
  <si>
    <t>Cena za 1 rok v Kč vč. DPH</t>
  </si>
  <si>
    <t>Paušální cena za 1 svoz DS Vel.Meziříčí</t>
  </si>
  <si>
    <t>Paušální cena za 1 svoz DS Mitrov</t>
  </si>
  <si>
    <t>Paušální cena za 1 svoz DS Kamélie Křiž.</t>
  </si>
  <si>
    <t>Cena za 1 rok celkem v Kč bez DPH</t>
  </si>
  <si>
    <t>Cena za 1 rok celkem v Kč vč. DPH</t>
  </si>
  <si>
    <t xml:space="preserve">Přehled předpokládaného objemu svozu odpadu dle kategorií / 1 rok: pro výpočet celkové nabídkové ceny </t>
  </si>
  <si>
    <t>Předpokládaný objem v kat. odpadů je předpokládaný, plnění bude probíhat za jednotkové ceny a skutečné produkce odpadů.</t>
  </si>
  <si>
    <t>svozové dny: pondělí a čtvrtek</t>
  </si>
  <si>
    <t>Cena za 1 rok v Kč bez DPH / organizace</t>
  </si>
  <si>
    <t>Cena za 1 rok v Kč vč. DPH / organizace</t>
  </si>
  <si>
    <t>Celkem tun za 1 rok</t>
  </si>
  <si>
    <t>Cena dopravy 1 rok bez DPH DS Vel.Meziříčí</t>
  </si>
  <si>
    <t>Cena dopravy 1 rok bez DPH DS Kamélie Křiž.</t>
  </si>
  <si>
    <t>Cena dopravy 1 rok bez DPH DS Mitrov</t>
  </si>
  <si>
    <t>Ceny dopravy jsou stanoveny jako paušální platba za jeden svoz pro jednotlivé organizace.</t>
  </si>
  <si>
    <t>Celková NC bez DPH - rok</t>
  </si>
  <si>
    <t>Celková NC vč. DPH - rok</t>
  </si>
  <si>
    <t>Dodavatel uvede obchodní jméno firmy</t>
  </si>
  <si>
    <t>Dodavatel (identifikační údaje):</t>
  </si>
  <si>
    <t>Ceny za přebírání a odstraňování odpadů jsou stanoveny za 1 tunu pro všechny organizace ve stejné výši.</t>
  </si>
  <si>
    <t>Jednotkové ceny jsou závazné podle obchodních a smluvních podmínek takto:</t>
  </si>
  <si>
    <t>Cena za poradenství jsou stanoveny jako paušální platba za kalendářní pololetí pro všechny organizace ve stejné výši.</t>
  </si>
  <si>
    <t>hodnoty v zelených polích předvyplněné zadavatelem dodavatel přepíše dle své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</si>
</sst>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2" fillId="0" borderId="4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/>
    <xf numFmtId="164" fontId="0" fillId="0" borderId="1" xfId="0" applyNumberFormat="1" applyBorder="1" applyAlignment="1">
      <alignment horizontal="right" wrapText="1"/>
    </xf>
    <xf numFmtId="164" fontId="0" fillId="0" borderId="2" xfId="0" applyNumberFormat="1" applyFont="1" applyBorder="1"/>
    <xf numFmtId="164" fontId="0" fillId="0" borderId="3" xfId="0" applyNumberFormat="1" applyFont="1" applyBorder="1"/>
    <xf numFmtId="165" fontId="0" fillId="0" borderId="2" xfId="0" applyNumberFormat="1" applyBorder="1" applyAlignment="1">
      <alignment wrapText="1"/>
    </xf>
    <xf numFmtId="165" fontId="0" fillId="0" borderId="3" xfId="0" applyNumberFormat="1" applyBorder="1" applyAlignment="1">
      <alignment wrapText="1"/>
    </xf>
    <xf numFmtId="164" fontId="0" fillId="0" borderId="2" xfId="0" applyNumberFormat="1" applyBorder="1" applyAlignment="1">
      <alignment horizontal="right" wrapText="1"/>
    </xf>
    <xf numFmtId="164" fontId="0" fillId="0" borderId="3" xfId="0" applyNumberFormat="1" applyBorder="1" applyAlignment="1">
      <alignment horizontal="right" wrapText="1"/>
    </xf>
    <xf numFmtId="164" fontId="0" fillId="0" borderId="5" xfId="0" applyNumberFormat="1" applyBorder="1" applyAlignment="1">
      <alignment horizontal="right" wrapText="1"/>
    </xf>
    <xf numFmtId="164" fontId="0" fillId="0" borderId="0" xfId="0" applyNumberFormat="1" applyFont="1" applyFill="1" applyBorder="1"/>
    <xf numFmtId="164" fontId="4" fillId="0" borderId="0" xfId="0" applyNumberFormat="1" applyFont="1" applyFill="1" applyBorder="1"/>
    <xf numFmtId="164" fontId="3" fillId="0" borderId="0" xfId="0" applyNumberFormat="1" applyFont="1" applyFill="1" applyBorder="1"/>
    <xf numFmtId="164" fontId="4" fillId="0" borderId="0" xfId="0" applyNumberFormat="1" applyFont="1"/>
    <xf numFmtId="164" fontId="0" fillId="0" borderId="5" xfId="0" applyNumberFormat="1" applyBorder="1" applyAlignment="1">
      <alignment horizontal="left"/>
    </xf>
    <xf numFmtId="2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3" borderId="0" xfId="0" applyFill="1" applyAlignment="1">
      <alignment wrapText="1"/>
    </xf>
    <xf numFmtId="0" fontId="0" fillId="0" borderId="0" xfId="0" applyFill="1" applyAlignment="1">
      <alignment wrapText="1"/>
    </xf>
    <xf numFmtId="164" fontId="4" fillId="0" borderId="3" xfId="0" applyNumberFormat="1" applyFont="1" applyFill="1" applyBorder="1"/>
    <xf numFmtId="164" fontId="4" fillId="0" borderId="2" xfId="0" applyNumberFormat="1" applyFont="1" applyBorder="1"/>
    <xf numFmtId="164" fontId="0" fillId="0" borderId="6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6" fontId="0" fillId="4" borderId="8" xfId="0" applyNumberFormat="1" applyFill="1" applyBorder="1" applyAlignment="1">
      <alignment wrapText="1"/>
    </xf>
    <xf numFmtId="166" fontId="5" fillId="0" borderId="9" xfId="0" applyNumberFormat="1" applyFont="1" applyFill="1" applyBorder="1" applyAlignment="1">
      <alignment wrapText="1"/>
    </xf>
    <xf numFmtId="164" fontId="0" fillId="0" borderId="5" xfId="0" applyNumberFormat="1" applyFont="1" applyBorder="1"/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166" fontId="0" fillId="4" borderId="11" xfId="0" applyNumberForma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166" fontId="5" fillId="0" borderId="11" xfId="0" applyNumberFormat="1" applyFont="1" applyFill="1" applyBorder="1" applyAlignment="1">
      <alignment wrapText="1"/>
    </xf>
    <xf numFmtId="0" fontId="6" fillId="0" borderId="0" xfId="0" applyFont="1"/>
    <xf numFmtId="0" fontId="0" fillId="0" borderId="0" xfId="0" applyBorder="1"/>
    <xf numFmtId="164" fontId="0" fillId="3" borderId="0" xfId="0" applyNumberFormat="1" applyFill="1"/>
    <xf numFmtId="0" fontId="8" fillId="0" borderId="0" xfId="0" applyFont="1"/>
    <xf numFmtId="0" fontId="0" fillId="0" borderId="0" xfId="0" applyFont="1" applyBorder="1" applyAlignment="1">
      <alignment vertical="center"/>
    </xf>
    <xf numFmtId="0" fontId="0" fillId="0" borderId="5" xfId="0" applyFont="1" applyBorder="1"/>
    <xf numFmtId="0" fontId="0" fillId="0" borderId="1" xfId="0" applyFont="1" applyFill="1" applyBorder="1"/>
    <xf numFmtId="164" fontId="0" fillId="0" borderId="1" xfId="0" applyNumberFormat="1" applyFont="1" applyFill="1" applyBorder="1"/>
    <xf numFmtId="166" fontId="0" fillId="4" borderId="5" xfId="0" applyNumberFormat="1" applyFill="1" applyBorder="1" applyAlignment="1">
      <alignment wrapText="1"/>
    </xf>
    <xf numFmtId="166" fontId="5" fillId="0" borderId="2" xfId="0" applyNumberFormat="1" applyFont="1" applyFill="1" applyBorder="1" applyAlignment="1">
      <alignment wrapText="1"/>
    </xf>
    <xf numFmtId="166" fontId="5" fillId="0" borderId="3" xfId="0" applyNumberFormat="1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0" borderId="1" xfId="0" applyFont="1" applyBorder="1"/>
    <xf numFmtId="0" fontId="0" fillId="2" borderId="1" xfId="0" applyFont="1" applyFill="1" applyBorder="1" applyAlignment="1">
      <alignment vertical="center" wrapText="1"/>
    </xf>
    <xf numFmtId="164" fontId="0" fillId="5" borderId="1" xfId="0" applyNumberFormat="1" applyFill="1" applyBorder="1" applyAlignment="1">
      <alignment wrapText="1"/>
    </xf>
    <xf numFmtId="164" fontId="0" fillId="5" borderId="7" xfId="0" applyNumberFormat="1" applyFont="1" applyFill="1" applyBorder="1" applyAlignment="1">
      <alignment/>
    </xf>
    <xf numFmtId="164" fontId="0" fillId="5" borderId="5" xfId="0" applyNumberFormat="1" applyFill="1" applyBorder="1" applyAlignment="1">
      <alignment horizontal="right"/>
    </xf>
    <xf numFmtId="164" fontId="0" fillId="5" borderId="2" xfId="0" applyNumberFormat="1" applyFill="1" applyBorder="1" applyAlignment="1">
      <alignment wrapText="1"/>
    </xf>
    <xf numFmtId="164" fontId="0" fillId="5" borderId="3" xfId="0" applyNumberFormat="1" applyFill="1" applyBorder="1" applyAlignment="1">
      <alignment wrapText="1"/>
    </xf>
    <xf numFmtId="164" fontId="4" fillId="0" borderId="1" xfId="0" applyNumberFormat="1" applyFont="1" applyFill="1" applyBorder="1"/>
    <xf numFmtId="164" fontId="0" fillId="0" borderId="12" xfId="0" applyNumberFormat="1" applyFont="1" applyFill="1" applyBorder="1"/>
    <xf numFmtId="0" fontId="0" fillId="0" borderId="8" xfId="0" applyBorder="1" applyAlignment="1">
      <alignment wrapText="1"/>
    </xf>
    <xf numFmtId="0" fontId="0" fillId="0" borderId="11" xfId="0" applyBorder="1"/>
    <xf numFmtId="0" fontId="0" fillId="0" borderId="13" xfId="0" applyBorder="1"/>
    <xf numFmtId="0" fontId="0" fillId="0" borderId="9" xfId="0" applyBorder="1"/>
    <xf numFmtId="164" fontId="0" fillId="0" borderId="1" xfId="0" applyNumberFormat="1" applyFont="1" applyBorder="1"/>
    <xf numFmtId="166" fontId="0" fillId="0" borderId="7" xfId="0" applyNumberFormat="1" applyFill="1" applyBorder="1" applyAlignment="1">
      <alignment wrapText="1"/>
    </xf>
    <xf numFmtId="0" fontId="0" fillId="0" borderId="7" xfId="0" applyBorder="1"/>
    <xf numFmtId="0" fontId="0" fillId="0" borderId="4" xfId="0" applyBorder="1"/>
    <xf numFmtId="164" fontId="4" fillId="0" borderId="2" xfId="0" applyNumberFormat="1" applyFont="1" applyFill="1" applyBorder="1"/>
    <xf numFmtId="9" fontId="0" fillId="0" borderId="7" xfId="0" applyNumberFormat="1" applyFont="1" applyFill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/>
    <xf numFmtId="0" fontId="0" fillId="0" borderId="11" xfId="0" applyBorder="1" applyAlignment="1">
      <alignment wrapText="1"/>
    </xf>
    <xf numFmtId="9" fontId="0" fillId="4" borderId="4" xfId="0" applyNumberFormat="1" applyFont="1" applyFill="1" applyBorder="1"/>
    <xf numFmtId="166" fontId="0" fillId="2" borderId="7" xfId="0" applyNumberFormat="1" applyFill="1" applyBorder="1" applyAlignment="1">
      <alignment wrapText="1"/>
    </xf>
    <xf numFmtId="0" fontId="0" fillId="2" borderId="7" xfId="0" applyFill="1" applyBorder="1"/>
    <xf numFmtId="0" fontId="0" fillId="2" borderId="4" xfId="0" applyFill="1" applyBorder="1"/>
    <xf numFmtId="164" fontId="0" fillId="0" borderId="14" xfId="0" applyNumberFormat="1" applyFont="1" applyBorder="1"/>
    <xf numFmtId="164" fontId="0" fillId="0" borderId="15" xfId="0" applyNumberFormat="1" applyFont="1" applyBorder="1"/>
    <xf numFmtId="166" fontId="0" fillId="4" borderId="2" xfId="0" applyNumberFormat="1" applyFill="1" applyBorder="1" applyAlignment="1">
      <alignment wrapText="1"/>
    </xf>
    <xf numFmtId="166" fontId="10" fillId="0" borderId="2" xfId="0" applyNumberFormat="1" applyFont="1" applyFill="1" applyBorder="1" applyAlignment="1">
      <alignment wrapText="1"/>
    </xf>
    <xf numFmtId="164" fontId="9" fillId="0" borderId="14" xfId="0" applyNumberFormat="1" applyFont="1" applyBorder="1"/>
    <xf numFmtId="166" fontId="4" fillId="2" borderId="3" xfId="0" applyNumberFormat="1" applyFont="1" applyFill="1" applyBorder="1" applyAlignment="1">
      <alignment vertical="center"/>
    </xf>
    <xf numFmtId="166" fontId="4" fillId="2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wrapText="1"/>
    </xf>
    <xf numFmtId="164" fontId="4" fillId="0" borderId="14" xfId="0" applyNumberFormat="1" applyFont="1" applyBorder="1"/>
    <xf numFmtId="166" fontId="11" fillId="6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0" fillId="4" borderId="7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zoomScale="85" zoomScaleNormal="85" workbookViewId="0" topLeftCell="A1">
      <selection activeCell="B7" sqref="B7"/>
    </sheetView>
  </sheetViews>
  <sheetFormatPr defaultColWidth="9.140625" defaultRowHeight="15"/>
  <cols>
    <col min="1" max="1" width="37.57421875" style="6" customWidth="1"/>
    <col min="2" max="8" width="15.421875" style="1" customWidth="1"/>
  </cols>
  <sheetData>
    <row r="1" ht="15.6">
      <c r="A1" s="44" t="s">
        <v>59</v>
      </c>
    </row>
    <row r="2" ht="15">
      <c r="A2" s="41"/>
    </row>
    <row r="3" ht="15">
      <c r="A3" s="41" t="s">
        <v>54</v>
      </c>
    </row>
    <row r="5" spans="1:4" ht="15">
      <c r="A5" s="54" t="s">
        <v>85</v>
      </c>
      <c r="B5" s="93" t="s">
        <v>84</v>
      </c>
      <c r="C5" s="52"/>
      <c r="D5" s="53"/>
    </row>
    <row r="7" spans="1:2" ht="15">
      <c r="A7" s="67" t="s">
        <v>50</v>
      </c>
      <c r="B7" s="77">
        <v>0.15</v>
      </c>
    </row>
    <row r="8" spans="1:2" ht="15">
      <c r="A8" s="67" t="s">
        <v>53</v>
      </c>
      <c r="B8" s="77">
        <v>0.21</v>
      </c>
    </row>
    <row r="10" spans="1:9" s="5" customFormat="1" ht="52.8" customHeight="1">
      <c r="A10" s="92" t="s">
        <v>48</v>
      </c>
      <c r="B10" s="8" t="s">
        <v>62</v>
      </c>
      <c r="C10" s="8" t="s">
        <v>46</v>
      </c>
      <c r="D10" s="8" t="s">
        <v>9</v>
      </c>
      <c r="E10" s="8" t="s">
        <v>10</v>
      </c>
      <c r="F10" s="55" t="s">
        <v>11</v>
      </c>
      <c r="G10" s="8" t="s">
        <v>12</v>
      </c>
      <c r="H10" s="8" t="s">
        <v>13</v>
      </c>
      <c r="I10" s="45"/>
    </row>
    <row r="11" spans="1:9" ht="13.8" customHeight="1">
      <c r="A11" s="46" t="s">
        <v>47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33">
        <v>0</v>
      </c>
      <c r="I11" s="42"/>
    </row>
    <row r="12" spans="1:9" ht="13.8" customHeight="1">
      <c r="A12" s="30" t="s">
        <v>65</v>
      </c>
      <c r="B12" s="90">
        <f aca="true" t="shared" si="0" ref="B12:H12">B30*B11</f>
        <v>0</v>
      </c>
      <c r="C12" s="90">
        <f t="shared" si="0"/>
        <v>0</v>
      </c>
      <c r="D12" s="90">
        <f t="shared" si="0"/>
        <v>0</v>
      </c>
      <c r="E12" s="90">
        <f t="shared" si="0"/>
        <v>0</v>
      </c>
      <c r="F12" s="90">
        <f t="shared" si="0"/>
        <v>0</v>
      </c>
      <c r="G12" s="90">
        <f t="shared" si="0"/>
        <v>0</v>
      </c>
      <c r="H12" s="90">
        <f t="shared" si="0"/>
        <v>0</v>
      </c>
      <c r="I12" s="42"/>
    </row>
    <row r="13" spans="1:9" ht="13.8" customHeight="1">
      <c r="A13" s="12" t="s">
        <v>66</v>
      </c>
      <c r="B13" s="51">
        <f aca="true" t="shared" si="1" ref="B13:H13">B12*$B$7+B12</f>
        <v>0</v>
      </c>
      <c r="C13" s="51">
        <f t="shared" si="1"/>
        <v>0</v>
      </c>
      <c r="D13" s="51">
        <f t="shared" si="1"/>
        <v>0</v>
      </c>
      <c r="E13" s="51">
        <f t="shared" si="1"/>
        <v>0</v>
      </c>
      <c r="F13" s="51">
        <f t="shared" si="1"/>
        <v>0</v>
      </c>
      <c r="G13" s="51">
        <f t="shared" si="1"/>
        <v>0</v>
      </c>
      <c r="H13" s="51">
        <f t="shared" si="1"/>
        <v>0</v>
      </c>
      <c r="I13" s="42"/>
    </row>
    <row r="14" spans="1:8" ht="15" customHeight="1">
      <c r="A14" s="47"/>
      <c r="B14" s="48"/>
      <c r="C14" s="48"/>
      <c r="D14" s="48"/>
      <c r="E14" s="48"/>
      <c r="F14" s="48"/>
      <c r="G14" s="48"/>
      <c r="H14" s="48"/>
    </row>
    <row r="15" spans="1:8" ht="61.8" customHeight="1">
      <c r="A15" s="39" t="s">
        <v>72</v>
      </c>
      <c r="B15" s="7" t="s">
        <v>58</v>
      </c>
      <c r="C15" s="7" t="s">
        <v>58</v>
      </c>
      <c r="D15" s="7" t="s">
        <v>58</v>
      </c>
      <c r="E15" s="7" t="s">
        <v>58</v>
      </c>
      <c r="F15" s="7" t="s">
        <v>58</v>
      </c>
      <c r="G15" s="7" t="s">
        <v>58</v>
      </c>
      <c r="H15" s="7" t="s">
        <v>58</v>
      </c>
    </row>
    <row r="16" spans="1:8" ht="14.4" customHeight="1">
      <c r="A16" s="9" t="s">
        <v>15</v>
      </c>
      <c r="B16" s="2">
        <v>35</v>
      </c>
      <c r="C16" s="56">
        <v>5</v>
      </c>
      <c r="D16" s="2">
        <v>0.011</v>
      </c>
      <c r="E16" s="2">
        <v>5</v>
      </c>
      <c r="F16" s="10">
        <v>0</v>
      </c>
      <c r="G16" s="10">
        <v>0</v>
      </c>
      <c r="H16" s="10">
        <v>0</v>
      </c>
    </row>
    <row r="17" spans="1:8" ht="13.8" customHeight="1">
      <c r="A17" s="9" t="s">
        <v>16</v>
      </c>
      <c r="B17" s="2">
        <v>54</v>
      </c>
      <c r="C17" s="56">
        <v>0.2</v>
      </c>
      <c r="D17" s="2">
        <v>0.044</v>
      </c>
      <c r="E17" s="2">
        <v>3.52</v>
      </c>
      <c r="F17" s="2">
        <v>0.48</v>
      </c>
      <c r="G17" s="10">
        <v>0.5</v>
      </c>
      <c r="H17" s="10">
        <v>0.59</v>
      </c>
    </row>
    <row r="18" spans="1:8" ht="15">
      <c r="A18" s="9" t="s">
        <v>17</v>
      </c>
      <c r="B18" s="2">
        <f>SUM(B20:B29)</f>
        <v>28.050000000000004</v>
      </c>
      <c r="C18" s="56">
        <f>SUM(C20:C29)</f>
        <v>0.19</v>
      </c>
      <c r="D18" s="2">
        <f aca="true" t="shared" si="2" ref="D18:H18">SUM(D20:D29)</f>
        <v>0.015</v>
      </c>
      <c r="E18" s="2">
        <f t="shared" si="2"/>
        <v>4.8</v>
      </c>
      <c r="F18" s="2">
        <f t="shared" si="2"/>
        <v>0</v>
      </c>
      <c r="G18" s="2">
        <f t="shared" si="2"/>
        <v>0.029999999999999995</v>
      </c>
      <c r="H18" s="2">
        <f t="shared" si="2"/>
        <v>0.029999999999999995</v>
      </c>
    </row>
    <row r="19" spans="1:8" ht="15">
      <c r="A19" s="31" t="s">
        <v>14</v>
      </c>
      <c r="B19" s="32"/>
      <c r="C19" s="57"/>
      <c r="D19" s="32"/>
      <c r="E19" s="32"/>
      <c r="F19" s="32"/>
      <c r="G19" s="32"/>
      <c r="H19" s="32"/>
    </row>
    <row r="20" spans="1:8" ht="12" customHeight="1">
      <c r="A20" s="22" t="s">
        <v>34</v>
      </c>
      <c r="B20" s="23">
        <v>0</v>
      </c>
      <c r="C20" s="58">
        <v>0.005</v>
      </c>
      <c r="D20" s="24">
        <v>0</v>
      </c>
      <c r="E20" s="24">
        <v>0</v>
      </c>
      <c r="F20" s="17" t="s">
        <v>18</v>
      </c>
      <c r="G20" s="24">
        <v>0.003</v>
      </c>
      <c r="H20" s="24">
        <v>0.003</v>
      </c>
    </row>
    <row r="21" spans="1:8" ht="12" customHeight="1">
      <c r="A21" s="11" t="s">
        <v>6</v>
      </c>
      <c r="B21" s="3">
        <v>6.35</v>
      </c>
      <c r="C21" s="59">
        <v>0.01</v>
      </c>
      <c r="D21" s="13">
        <v>0.001</v>
      </c>
      <c r="E21" s="3">
        <v>0.7</v>
      </c>
      <c r="F21" s="15" t="s">
        <v>18</v>
      </c>
      <c r="G21" s="25">
        <v>0.003</v>
      </c>
      <c r="H21" s="25">
        <v>0.003</v>
      </c>
    </row>
    <row r="22" spans="1:8" ht="12" customHeight="1">
      <c r="A22" s="11" t="s">
        <v>1</v>
      </c>
      <c r="B22" s="3">
        <v>4.09</v>
      </c>
      <c r="C22" s="59">
        <v>0.01</v>
      </c>
      <c r="D22" s="13">
        <v>0.003</v>
      </c>
      <c r="E22" s="15">
        <v>0.4</v>
      </c>
      <c r="F22" s="15" t="s">
        <v>18</v>
      </c>
      <c r="G22" s="25">
        <v>0.003</v>
      </c>
      <c r="H22" s="25">
        <v>0.003</v>
      </c>
    </row>
    <row r="23" spans="1:8" ht="12" customHeight="1">
      <c r="A23" s="11" t="s">
        <v>0</v>
      </c>
      <c r="B23" s="3">
        <v>1.35</v>
      </c>
      <c r="C23" s="59">
        <v>0.005</v>
      </c>
      <c r="D23" s="13">
        <v>0.0025</v>
      </c>
      <c r="E23" s="15">
        <v>0.4</v>
      </c>
      <c r="F23" s="15" t="s">
        <v>18</v>
      </c>
      <c r="G23" s="25">
        <v>0.003</v>
      </c>
      <c r="H23" s="25">
        <v>0.003</v>
      </c>
    </row>
    <row r="24" spans="1:8" ht="12" customHeight="1">
      <c r="A24" s="11" t="s">
        <v>7</v>
      </c>
      <c r="B24" s="3">
        <v>0.75</v>
      </c>
      <c r="C24" s="59">
        <v>0.01</v>
      </c>
      <c r="D24" s="13">
        <v>0.001</v>
      </c>
      <c r="E24" s="15">
        <v>0.4</v>
      </c>
      <c r="F24" s="15" t="s">
        <v>18</v>
      </c>
      <c r="G24" s="25">
        <v>0.003</v>
      </c>
      <c r="H24" s="25">
        <v>0.003</v>
      </c>
    </row>
    <row r="25" spans="1:8" ht="12" customHeight="1">
      <c r="A25" s="11" t="s">
        <v>2</v>
      </c>
      <c r="B25" s="3">
        <v>2.48</v>
      </c>
      <c r="C25" s="59">
        <v>0.01</v>
      </c>
      <c r="D25" s="13">
        <v>0.001</v>
      </c>
      <c r="E25" s="15">
        <v>0.7</v>
      </c>
      <c r="F25" s="15" t="s">
        <v>18</v>
      </c>
      <c r="G25" s="25">
        <v>0.003</v>
      </c>
      <c r="H25" s="25">
        <v>0.003</v>
      </c>
    </row>
    <row r="26" spans="1:8" ht="12" customHeight="1">
      <c r="A26" s="11" t="s">
        <v>3</v>
      </c>
      <c r="B26" s="3">
        <v>2.25</v>
      </c>
      <c r="C26" s="59">
        <v>0.005</v>
      </c>
      <c r="D26" s="13">
        <v>0.0015</v>
      </c>
      <c r="E26" s="15">
        <v>0.4</v>
      </c>
      <c r="F26" s="15" t="s">
        <v>18</v>
      </c>
      <c r="G26" s="25">
        <v>0.003</v>
      </c>
      <c r="H26" s="25">
        <v>0.003</v>
      </c>
    </row>
    <row r="27" spans="1:8" ht="12" customHeight="1">
      <c r="A27" s="11" t="s">
        <v>4</v>
      </c>
      <c r="B27" s="3">
        <v>2.58</v>
      </c>
      <c r="C27" s="59">
        <v>0.005</v>
      </c>
      <c r="D27" s="13">
        <v>0.001</v>
      </c>
      <c r="E27" s="15">
        <v>0.4</v>
      </c>
      <c r="F27" s="15" t="s">
        <v>18</v>
      </c>
      <c r="G27" s="25">
        <v>0.003</v>
      </c>
      <c r="H27" s="25">
        <v>0.003</v>
      </c>
    </row>
    <row r="28" spans="1:8" ht="12" customHeight="1">
      <c r="A28" s="11" t="s">
        <v>5</v>
      </c>
      <c r="B28" s="3">
        <v>5.6</v>
      </c>
      <c r="C28" s="59">
        <v>0.01</v>
      </c>
      <c r="D28" s="13">
        <v>0.003</v>
      </c>
      <c r="E28" s="15">
        <v>0.7</v>
      </c>
      <c r="F28" s="15" t="s">
        <v>18</v>
      </c>
      <c r="G28" s="25">
        <v>0.003</v>
      </c>
      <c r="H28" s="25">
        <v>0.003</v>
      </c>
    </row>
    <row r="29" spans="1:8" ht="12" customHeight="1">
      <c r="A29" s="12" t="s">
        <v>8</v>
      </c>
      <c r="B29" s="4">
        <v>2.6</v>
      </c>
      <c r="C29" s="60">
        <v>0.12</v>
      </c>
      <c r="D29" s="14">
        <v>0.001</v>
      </c>
      <c r="E29" s="16">
        <v>0.7</v>
      </c>
      <c r="F29" s="16" t="s">
        <v>18</v>
      </c>
      <c r="G29" s="26">
        <v>0.003</v>
      </c>
      <c r="H29" s="26">
        <v>0.003</v>
      </c>
    </row>
    <row r="30" spans="1:8" ht="15">
      <c r="A30" s="61" t="s">
        <v>77</v>
      </c>
      <c r="B30" s="2">
        <f aca="true" t="shared" si="3" ref="B30:H30">B16+B17+B18</f>
        <v>117.05000000000001</v>
      </c>
      <c r="C30" s="2">
        <f t="shared" si="3"/>
        <v>5.390000000000001</v>
      </c>
      <c r="D30" s="2">
        <f t="shared" si="3"/>
        <v>0.06999999999999999</v>
      </c>
      <c r="E30" s="2">
        <f t="shared" si="3"/>
        <v>13.32</v>
      </c>
      <c r="F30" s="2">
        <f t="shared" si="3"/>
        <v>0.48</v>
      </c>
      <c r="G30" s="2">
        <f t="shared" si="3"/>
        <v>0.53</v>
      </c>
      <c r="H30" s="2">
        <f t="shared" si="3"/>
        <v>0.62</v>
      </c>
    </row>
    <row r="31" spans="1:8" ht="14.4" customHeight="1">
      <c r="A31" s="62"/>
      <c r="B31" s="36"/>
      <c r="C31" s="36"/>
      <c r="D31" s="36"/>
      <c r="E31" s="36"/>
      <c r="F31" s="36"/>
      <c r="G31" s="36"/>
      <c r="H31" s="63"/>
    </row>
    <row r="32" spans="1:8" ht="15" customHeight="1">
      <c r="A32" s="91" t="s">
        <v>49</v>
      </c>
      <c r="B32" s="78"/>
      <c r="C32" s="79"/>
      <c r="D32" s="79"/>
      <c r="E32" s="79"/>
      <c r="F32" s="79"/>
      <c r="G32" s="79"/>
      <c r="H32" s="80"/>
    </row>
    <row r="33" spans="1:8" ht="15" customHeight="1">
      <c r="A33" s="81" t="s">
        <v>67</v>
      </c>
      <c r="B33" s="49">
        <v>0</v>
      </c>
      <c r="C33" s="37"/>
      <c r="D33" s="74" t="s">
        <v>52</v>
      </c>
      <c r="E33" s="37"/>
      <c r="F33" s="42">
        <f>F34+F35</f>
        <v>116</v>
      </c>
      <c r="G33" s="37"/>
      <c r="H33" s="76"/>
    </row>
    <row r="34" spans="1:8" ht="15" customHeight="1">
      <c r="A34" s="81" t="s">
        <v>68</v>
      </c>
      <c r="B34" s="83">
        <v>0</v>
      </c>
      <c r="C34" s="73"/>
      <c r="D34" s="42" t="s">
        <v>57</v>
      </c>
      <c r="E34" s="42"/>
      <c r="F34" s="42">
        <f>52*2</f>
        <v>104</v>
      </c>
      <c r="G34" s="37"/>
      <c r="H34" s="76"/>
    </row>
    <row r="35" spans="1:8" ht="15" customHeight="1">
      <c r="A35" s="81" t="s">
        <v>69</v>
      </c>
      <c r="B35" s="83">
        <v>0</v>
      </c>
      <c r="C35" s="42"/>
      <c r="D35" s="42" t="s">
        <v>63</v>
      </c>
      <c r="E35" s="42"/>
      <c r="F35" s="75">
        <v>12</v>
      </c>
      <c r="G35" s="42"/>
      <c r="H35" s="64"/>
    </row>
    <row r="36" spans="1:8" ht="15" customHeight="1">
      <c r="A36" s="85" t="s">
        <v>78</v>
      </c>
      <c r="B36" s="84">
        <f>B33*$F$33</f>
        <v>0</v>
      </c>
      <c r="C36" s="42"/>
      <c r="D36" s="42"/>
      <c r="E36" s="42"/>
      <c r="F36" s="75"/>
      <c r="G36" s="42"/>
      <c r="H36" s="64"/>
    </row>
    <row r="37" spans="1:8" ht="15" customHeight="1">
      <c r="A37" s="85" t="s">
        <v>80</v>
      </c>
      <c r="B37" s="84">
        <f aca="true" t="shared" si="4" ref="B37:B38">B34*$F$33</f>
        <v>0</v>
      </c>
      <c r="C37" s="42"/>
      <c r="D37" s="42"/>
      <c r="E37" s="42"/>
      <c r="F37" s="75"/>
      <c r="G37" s="42"/>
      <c r="H37" s="64"/>
    </row>
    <row r="38" spans="1:8" ht="15" customHeight="1">
      <c r="A38" s="85" t="s">
        <v>79</v>
      </c>
      <c r="B38" s="84">
        <f t="shared" si="4"/>
        <v>0</v>
      </c>
      <c r="C38" s="42"/>
      <c r="D38" s="42"/>
      <c r="E38" s="42"/>
      <c r="F38" s="75"/>
      <c r="G38" s="42"/>
      <c r="H38" s="64"/>
    </row>
    <row r="39" spans="1:8" ht="15" customHeight="1">
      <c r="A39" s="89" t="s">
        <v>70</v>
      </c>
      <c r="B39" s="90">
        <f>SUM(B36:B38)</f>
        <v>0</v>
      </c>
      <c r="C39" s="42"/>
      <c r="D39" s="42"/>
      <c r="E39" s="42"/>
      <c r="F39" s="37"/>
      <c r="G39" s="42"/>
      <c r="H39" s="64"/>
    </row>
    <row r="40" spans="1:8" ht="15" customHeight="1">
      <c r="A40" s="82" t="s">
        <v>71</v>
      </c>
      <c r="B40" s="50">
        <f>B39*$B$7+B39</f>
        <v>0</v>
      </c>
      <c r="C40" s="65"/>
      <c r="D40" s="65"/>
      <c r="E40" s="65"/>
      <c r="F40" s="65"/>
      <c r="G40" s="65"/>
      <c r="H40" s="66"/>
    </row>
    <row r="41" spans="1:8" ht="15" customHeight="1">
      <c r="A41" s="67"/>
      <c r="B41" s="68"/>
      <c r="C41" s="69"/>
      <c r="D41" s="69"/>
      <c r="E41" s="69"/>
      <c r="F41" s="69"/>
      <c r="G41" s="69"/>
      <c r="H41" s="70"/>
    </row>
    <row r="42" spans="1:8" ht="15" customHeight="1">
      <c r="A42" s="91" t="s">
        <v>51</v>
      </c>
      <c r="B42" s="78"/>
      <c r="C42" s="79"/>
      <c r="D42" s="79"/>
      <c r="E42" s="79"/>
      <c r="F42" s="79"/>
      <c r="G42" s="79"/>
      <c r="H42" s="80"/>
    </row>
    <row r="43" spans="1:8" ht="15" customHeight="1">
      <c r="A43" s="11" t="s">
        <v>64</v>
      </c>
      <c r="B43" s="38">
        <v>0</v>
      </c>
      <c r="C43" s="42"/>
      <c r="D43" s="42"/>
      <c r="E43" s="42"/>
      <c r="F43" s="42"/>
      <c r="G43" s="42"/>
      <c r="H43" s="64"/>
    </row>
    <row r="44" spans="1:8" ht="15" customHeight="1">
      <c r="A44" s="11" t="s">
        <v>75</v>
      </c>
      <c r="B44" s="40">
        <f>B43*2</f>
        <v>0</v>
      </c>
      <c r="C44" s="42"/>
      <c r="D44" s="42"/>
      <c r="E44" s="42"/>
      <c r="F44" s="42"/>
      <c r="G44" s="42"/>
      <c r="H44" s="64"/>
    </row>
    <row r="45" spans="1:8" ht="15" customHeight="1">
      <c r="A45" s="12" t="s">
        <v>76</v>
      </c>
      <c r="B45" s="34">
        <f>B44*$B$8+B44</f>
        <v>0</v>
      </c>
      <c r="C45" s="42"/>
      <c r="D45" s="42"/>
      <c r="E45" s="42"/>
      <c r="F45" s="42"/>
      <c r="G45" s="42"/>
      <c r="H45" s="64"/>
    </row>
    <row r="46" spans="1:8" ht="15" customHeight="1">
      <c r="A46" s="35" t="s">
        <v>60</v>
      </c>
      <c r="B46" s="88">
        <v>3</v>
      </c>
      <c r="C46" s="42"/>
      <c r="D46" s="42"/>
      <c r="E46" s="42"/>
      <c r="F46" s="42"/>
      <c r="G46" s="42"/>
      <c r="H46" s="64"/>
    </row>
    <row r="47" spans="1:8" ht="15" customHeight="1">
      <c r="A47" s="89" t="s">
        <v>70</v>
      </c>
      <c r="B47" s="90">
        <f>B44*B46</f>
        <v>0</v>
      </c>
      <c r="C47" s="42"/>
      <c r="D47" s="42"/>
      <c r="E47" s="42"/>
      <c r="F47" s="42"/>
      <c r="G47" s="42"/>
      <c r="H47" s="64"/>
    </row>
    <row r="48" spans="1:8" ht="15" customHeight="1">
      <c r="A48" s="82" t="s">
        <v>71</v>
      </c>
      <c r="B48" s="50">
        <f>B47*$B$8+B47</f>
        <v>0</v>
      </c>
      <c r="C48" s="42"/>
      <c r="D48" s="42"/>
      <c r="E48" s="42"/>
      <c r="F48" s="42"/>
      <c r="G48" s="42"/>
      <c r="H48" s="64"/>
    </row>
    <row r="49" spans="1:8" ht="15" customHeight="1">
      <c r="A49" s="48"/>
      <c r="B49" s="72"/>
      <c r="C49" s="69"/>
      <c r="D49" s="69"/>
      <c r="E49" s="69"/>
      <c r="F49" s="69"/>
      <c r="G49" s="69"/>
      <c r="H49" s="70"/>
    </row>
    <row r="50" spans="1:8" ht="15" customHeight="1">
      <c r="A50" s="71" t="s">
        <v>82</v>
      </c>
      <c r="B50" s="87">
        <f>SUM(B12:H12)+B39+B47</f>
        <v>0</v>
      </c>
      <c r="C50" s="42"/>
      <c r="D50" s="42"/>
      <c r="E50" s="42"/>
      <c r="F50" s="42"/>
      <c r="G50" s="42"/>
      <c r="H50" s="64"/>
    </row>
    <row r="51" spans="1:8" ht="15" customHeight="1">
      <c r="A51" s="29" t="s">
        <v>83</v>
      </c>
      <c r="B51" s="86">
        <f>SUM(B13:H13)+B40+B48</f>
        <v>0</v>
      </c>
      <c r="C51" s="65"/>
      <c r="D51" s="65"/>
      <c r="E51" s="65"/>
      <c r="F51" s="65"/>
      <c r="G51" s="65"/>
      <c r="H51" s="66"/>
    </row>
    <row r="52" spans="3:8" ht="15">
      <c r="C52"/>
      <c r="D52"/>
      <c r="E52"/>
      <c r="F52"/>
      <c r="G52"/>
      <c r="H52"/>
    </row>
    <row r="53" spans="1:8" ht="15">
      <c r="A53" s="19" t="s">
        <v>55</v>
      </c>
      <c r="C53"/>
      <c r="D53"/>
      <c r="E53"/>
      <c r="F53"/>
      <c r="G53"/>
      <c r="H53"/>
    </row>
    <row r="54" ht="15">
      <c r="A54" s="18" t="s">
        <v>61</v>
      </c>
    </row>
    <row r="55" ht="15">
      <c r="A55" s="18" t="s">
        <v>87</v>
      </c>
    </row>
    <row r="56" ht="15">
      <c r="A56" s="18" t="s">
        <v>86</v>
      </c>
    </row>
    <row r="57" ht="15">
      <c r="A57" s="18" t="s">
        <v>81</v>
      </c>
    </row>
    <row r="58" ht="15">
      <c r="A58" s="18" t="s">
        <v>88</v>
      </c>
    </row>
    <row r="59" ht="15">
      <c r="A59" s="18" t="s">
        <v>73</v>
      </c>
    </row>
    <row r="60" ht="15">
      <c r="A60" s="18" t="s">
        <v>89</v>
      </c>
    </row>
  </sheetData>
  <sheetProtection algorithmName="SHA-512" hashValue="Hm2JiVmAMpPmGKc7p02IwtyMprek74hyfEjQ4PyCdpvFwt4T5N/qIO99XrGcVMaxigEG6HSbgFfJ7B/1L63dXA==" saltValue="Ae5bBlitXr88rZfb7aG1Qw==" spinCount="100000" sheet="1" objects="1" scenarios="1" formatCells="0" formatColumns="0" formatRows="0"/>
  <protectedRanges>
    <protectedRange sqref="B43 B33:B35 B11:H11 B7:B8 B5:D5" name="Oblast1"/>
  </protectedRanges>
  <printOptions/>
  <pageMargins left="0.25" right="0.25" top="0.75" bottom="0.75" header="0.3" footer="0.3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="85" zoomScaleNormal="85" workbookViewId="0" topLeftCell="A1">
      <selection activeCell="D4" sqref="D4"/>
    </sheetView>
  </sheetViews>
  <sheetFormatPr defaultColWidth="9.140625" defaultRowHeight="15"/>
  <cols>
    <col min="1" max="1" width="9.28125" style="0" customWidth="1"/>
    <col min="2" max="2" width="34.8515625" style="0" customWidth="1"/>
    <col min="3" max="3" width="19.28125" style="0" customWidth="1"/>
    <col min="4" max="4" width="29.28125" style="0" customWidth="1"/>
    <col min="7" max="7" width="12.28125" style="0" customWidth="1"/>
  </cols>
  <sheetData>
    <row r="1" spans="1:3" ht="15.6">
      <c r="A1" s="20" t="s">
        <v>56</v>
      </c>
      <c r="B1" s="1"/>
      <c r="C1" t="s">
        <v>74</v>
      </c>
    </row>
    <row r="2" spans="1:4" ht="15.6">
      <c r="A2" s="20"/>
      <c r="B2" s="1"/>
      <c r="C2" s="1"/>
      <c r="D2" s="1"/>
    </row>
    <row r="3" spans="1:4" ht="15">
      <c r="A3" s="19" t="s">
        <v>15</v>
      </c>
      <c r="B3" s="1"/>
      <c r="C3" s="1"/>
      <c r="D3" s="1"/>
    </row>
    <row r="4" spans="1:4" ht="15">
      <c r="A4" s="18" t="s">
        <v>21</v>
      </c>
      <c r="B4" s="1"/>
      <c r="C4" s="1"/>
      <c r="D4" s="1"/>
    </row>
    <row r="5" spans="1:4" ht="15">
      <c r="A5" s="19" t="s">
        <v>16</v>
      </c>
      <c r="B5" s="1"/>
      <c r="C5" s="1"/>
      <c r="D5" s="1"/>
    </row>
    <row r="6" spans="1:4" ht="15">
      <c r="A6" s="18" t="s">
        <v>20</v>
      </c>
      <c r="B6" s="1"/>
      <c r="C6" s="1"/>
      <c r="D6" s="1"/>
    </row>
    <row r="7" spans="1:3" ht="15">
      <c r="A7" s="21" t="s">
        <v>19</v>
      </c>
      <c r="B7" s="28"/>
      <c r="C7" s="28"/>
    </row>
    <row r="8" spans="1:4" ht="15">
      <c r="A8" s="43" t="s">
        <v>35</v>
      </c>
      <c r="B8" s="27"/>
      <c r="C8" s="27"/>
      <c r="D8" s="27" t="s">
        <v>32</v>
      </c>
    </row>
    <row r="9" spans="1:4" ht="15">
      <c r="A9" t="s">
        <v>22</v>
      </c>
      <c r="B9" s="1"/>
      <c r="C9" s="1"/>
      <c r="D9" t="s">
        <v>33</v>
      </c>
    </row>
    <row r="10" spans="1:3" ht="15">
      <c r="A10" t="s">
        <v>23</v>
      </c>
      <c r="B10" s="1"/>
      <c r="C10" s="1"/>
    </row>
    <row r="11" spans="1:3" ht="15">
      <c r="A11" t="s">
        <v>24</v>
      </c>
      <c r="B11" s="1"/>
      <c r="C11" s="1"/>
    </row>
    <row r="12" spans="1:3" ht="15">
      <c r="A12" t="s">
        <v>25</v>
      </c>
      <c r="B12" s="1"/>
      <c r="C12" s="1"/>
    </row>
    <row r="13" spans="1:3" ht="15">
      <c r="A13" t="s">
        <v>26</v>
      </c>
      <c r="B13" s="1"/>
      <c r="C13" s="1"/>
    </row>
    <row r="14" spans="1:3" ht="15">
      <c r="A14" t="s">
        <v>36</v>
      </c>
      <c r="B14" s="1"/>
      <c r="C14" s="1"/>
    </row>
    <row r="15" spans="1:3" ht="15">
      <c r="A15" t="s">
        <v>37</v>
      </c>
      <c r="B15" s="1"/>
      <c r="C15" s="1"/>
    </row>
    <row r="16" spans="1:3" ht="15">
      <c r="A16" t="s">
        <v>38</v>
      </c>
      <c r="B16" s="1"/>
      <c r="C16" s="1"/>
    </row>
    <row r="17" spans="1:3" ht="15">
      <c r="A17" t="s">
        <v>27</v>
      </c>
      <c r="B17" s="1"/>
      <c r="C17" s="1"/>
    </row>
    <row r="18" spans="1:4" ht="15">
      <c r="A18" t="s">
        <v>28</v>
      </c>
      <c r="B18" s="1"/>
      <c r="C18" s="1"/>
      <c r="D18" s="1"/>
    </row>
    <row r="19" spans="1:4" ht="15">
      <c r="A19" t="s">
        <v>39</v>
      </c>
      <c r="B19" s="1"/>
      <c r="C19" s="1"/>
      <c r="D19" s="1"/>
    </row>
    <row r="20" spans="1:4" ht="15">
      <c r="A20" t="s">
        <v>29</v>
      </c>
      <c r="B20" s="1"/>
      <c r="C20" s="1"/>
      <c r="D20" s="1"/>
    </row>
    <row r="21" spans="1:4" ht="15">
      <c r="A21" t="s">
        <v>40</v>
      </c>
      <c r="B21" s="1"/>
      <c r="C21" s="1"/>
      <c r="D21" s="1"/>
    </row>
    <row r="22" spans="1:4" ht="15">
      <c r="A22" t="s">
        <v>30</v>
      </c>
      <c r="B22" s="1"/>
      <c r="C22" s="1"/>
      <c r="D22" s="1"/>
    </row>
    <row r="23" spans="1:4" ht="15">
      <c r="A23" t="s">
        <v>41</v>
      </c>
      <c r="B23" s="1"/>
      <c r="C23" s="1"/>
      <c r="D23" s="1"/>
    </row>
    <row r="24" spans="1:4" ht="15">
      <c r="A24" t="s">
        <v>42</v>
      </c>
      <c r="B24" s="1"/>
      <c r="C24" s="1"/>
      <c r="D24" s="1"/>
    </row>
    <row r="25" spans="1:4" ht="15">
      <c r="A25" t="s">
        <v>43</v>
      </c>
      <c r="B25" s="1"/>
      <c r="C25" s="1"/>
      <c r="D25" s="1"/>
    </row>
    <row r="26" spans="1:4" ht="15">
      <c r="A26" t="s">
        <v>44</v>
      </c>
      <c r="B26" s="1"/>
      <c r="C26" s="1"/>
      <c r="D26" s="1"/>
    </row>
    <row r="27" spans="1:4" ht="15">
      <c r="A27" t="s">
        <v>31</v>
      </c>
      <c r="B27" s="1"/>
      <c r="C27" s="1"/>
      <c r="D27" s="1"/>
    </row>
    <row r="28" ht="15">
      <c r="A28" t="s">
        <v>45</v>
      </c>
    </row>
  </sheetData>
  <sheetProtection algorithmName="SHA-512" hashValue="59Wi+7R3Kz5wic+YsseoUyAg3YhoOS8XlwgpmwExTyWEnfpDRkgUIiygePvTvIN2B2hF3Nrhb/m7QZzEEgx/bQ==" saltValue="oOpsnFmGesgA1v7y6s9PPw==" spinCount="100000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Rabasová Iveta</dc:creator>
  <cp:keywords/>
  <dc:description/>
  <cp:lastModifiedBy>Páleník Robert</cp:lastModifiedBy>
  <cp:lastPrinted>2023-02-22T12:20:47Z</cp:lastPrinted>
  <dcterms:created xsi:type="dcterms:W3CDTF">2022-08-02T08:05:03Z</dcterms:created>
  <dcterms:modified xsi:type="dcterms:W3CDTF">2023-04-03T08:33:09Z</dcterms:modified>
  <cp:category/>
  <cp:version/>
  <cp:contentType/>
  <cp:contentStatus/>
</cp:coreProperties>
</file>